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 archiv\2022\2201610_štbk_chodník\2022_11_06\"/>
    </mc:Choice>
  </mc:AlternateContent>
  <bookViews>
    <workbookView xWindow="0" yWindow="0" windowWidth="0" windowHeight="0"/>
  </bookViews>
  <sheets>
    <sheet name="Rekapitulace stavby" sheetId="1" r:id="rId1"/>
    <sheet name="SO 101 - Chodníky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Chodníky'!$C$121:$K$311</definedName>
    <definedName name="_xlnm.Print_Area" localSheetId="1">'SO 101 - Chodníky'!$C$4:$J$39,'SO 101 - Chodníky'!$C$50:$J$76,'SO 101 - Chodníky'!$C$82:$J$103,'SO 101 - Chodníky'!$C$109:$K$311</definedName>
    <definedName name="_xlnm.Print_Titles" localSheetId="1">'SO 101 - Chodníky'!$121:$121</definedName>
    <definedName name="_xlnm._FilterDatabase" localSheetId="2" hidden="1">'VON - Vedlejší a ostatní ...'!$C$120:$K$219</definedName>
    <definedName name="_xlnm.Print_Area" localSheetId="2">'VON - Vedlejší a ostatní ...'!$C$4:$J$39,'VON - Vedlejší a ostatní ...'!$C$50:$J$76,'VON - Vedlejší a ostatní ...'!$C$82:$J$102,'VON - Vedlejší a ostatní ...'!$C$108:$K$219</definedName>
    <definedName name="_xlnm.Print_Titles" localSheetId="2">'VON - Vedlejší a ostatní ...'!$120:$120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13"/>
  <c r="BH213"/>
  <c r="BG213"/>
  <c r="BF213"/>
  <c r="T213"/>
  <c r="T212"/>
  <c r="R213"/>
  <c r="R212"/>
  <c r="P213"/>
  <c r="P212"/>
  <c r="BI205"/>
  <c r="BH205"/>
  <c r="BG205"/>
  <c r="BF205"/>
  <c r="T205"/>
  <c r="T204"/>
  <c r="R205"/>
  <c r="R204"/>
  <c r="P205"/>
  <c r="P204"/>
  <c r="BI195"/>
  <c r="BH195"/>
  <c r="BG195"/>
  <c r="BF195"/>
  <c r="T195"/>
  <c r="R195"/>
  <c r="P195"/>
  <c r="BI189"/>
  <c r="BH189"/>
  <c r="BG189"/>
  <c r="BF189"/>
  <c r="T189"/>
  <c r="R189"/>
  <c r="P189"/>
  <c r="BI179"/>
  <c r="BH179"/>
  <c r="BG179"/>
  <c r="BF179"/>
  <c r="T179"/>
  <c r="R179"/>
  <c r="P179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2" r="J37"/>
  <c r="J36"/>
  <c i="1" r="AY95"/>
  <c i="2" r="J35"/>
  <c i="1" r="AX95"/>
  <c i="2" r="BI311"/>
  <c r="BH311"/>
  <c r="BG311"/>
  <c r="BF311"/>
  <c r="T311"/>
  <c r="T310"/>
  <c r="R311"/>
  <c r="R310"/>
  <c r="P311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8"/>
  <c r="BH258"/>
  <c r="BG258"/>
  <c r="BF258"/>
  <c r="T258"/>
  <c r="R258"/>
  <c r="P258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112"/>
  <c i="1" r="L90"/>
  <c r="AM90"/>
  <c r="AM89"/>
  <c r="L89"/>
  <c r="AM87"/>
  <c r="L87"/>
  <c r="L85"/>
  <c r="L84"/>
  <c i="2" r="J296"/>
  <c r="J285"/>
  <c r="J265"/>
  <c r="BK253"/>
  <c r="BK241"/>
  <c r="BK219"/>
  <c r="BK199"/>
  <c r="J192"/>
  <c r="J175"/>
  <c r="J163"/>
  <c r="J135"/>
  <c i="1" r="AS94"/>
  <c i="2" r="J280"/>
  <c r="BK263"/>
  <c r="J239"/>
  <c r="BK203"/>
  <c r="BK190"/>
  <c r="J177"/>
  <c r="J169"/>
  <c r="BK154"/>
  <c r="J129"/>
  <c r="J301"/>
  <c r="J278"/>
  <c r="J259"/>
  <c r="J241"/>
  <c r="J225"/>
  <c r="J207"/>
  <c r="BK193"/>
  <c r="J184"/>
  <c r="BK158"/>
  <c r="J146"/>
  <c i="3" r="J205"/>
  <c r="BK166"/>
  <c r="BK134"/>
  <c r="J124"/>
  <c r="BK153"/>
  <c r="BK213"/>
  <c r="J166"/>
  <c r="BK124"/>
  <c i="2" r="J308"/>
  <c r="J282"/>
  <c r="BK259"/>
  <c r="J252"/>
  <c r="BK239"/>
  <c r="BK207"/>
  <c r="J193"/>
  <c r="BK177"/>
  <c r="BK165"/>
  <c r="J132"/>
  <c r="BK308"/>
  <c r="BK303"/>
  <c r="BK290"/>
  <c r="J275"/>
  <c r="J251"/>
  <c r="J231"/>
  <c r="J199"/>
  <c r="BK184"/>
  <c r="J172"/>
  <c r="BK138"/>
  <c r="J304"/>
  <c r="J299"/>
  <c r="J287"/>
  <c r="BK265"/>
  <c r="BK252"/>
  <c r="BK231"/>
  <c r="BK200"/>
  <c r="J188"/>
  <c r="J180"/>
  <c r="J165"/>
  <c r="BK132"/>
  <c i="3" r="BK189"/>
  <c r="J159"/>
  <c r="J130"/>
  <c r="BK195"/>
  <c r="J147"/>
  <c r="J195"/>
  <c r="BK159"/>
  <c i="2" r="BK311"/>
  <c r="J293"/>
  <c r="BK275"/>
  <c r="J254"/>
  <c r="J247"/>
  <c r="BK237"/>
  <c r="J203"/>
  <c r="J197"/>
  <c r="J183"/>
  <c r="BK169"/>
  <c r="J150"/>
  <c r="BK129"/>
  <c r="J311"/>
  <c r="BK304"/>
  <c r="BK293"/>
  <c r="BK278"/>
  <c r="J253"/>
  <c r="J244"/>
  <c r="BK229"/>
  <c r="J194"/>
  <c r="BK186"/>
  <c r="BK175"/>
  <c r="J158"/>
  <c r="BK135"/>
  <c r="J303"/>
  <c r="J290"/>
  <c r="BK280"/>
  <c r="BK258"/>
  <c r="J237"/>
  <c r="J219"/>
  <c r="BK197"/>
  <c r="J186"/>
  <c r="BK172"/>
  <c r="BK150"/>
  <c i="3" r="J213"/>
  <c r="BK173"/>
  <c r="BK141"/>
  <c r="BK205"/>
  <c r="J141"/>
  <c r="J189"/>
  <c r="J134"/>
  <c i="2" r="BK301"/>
  <c r="BK287"/>
  <c r="J258"/>
  <c r="BK251"/>
  <c r="BK225"/>
  <c r="J200"/>
  <c r="BK194"/>
  <c r="BK188"/>
  <c r="J167"/>
  <c r="J138"/>
  <c r="J125"/>
  <c r="BK306"/>
  <c r="BK299"/>
  <c r="BK282"/>
  <c r="BK254"/>
  <c r="BK247"/>
  <c r="BK215"/>
  <c r="BK192"/>
  <c r="BK180"/>
  <c r="BK163"/>
  <c r="BK146"/>
  <c r="J306"/>
  <c r="BK296"/>
  <c r="BK285"/>
  <c r="J263"/>
  <c r="BK244"/>
  <c r="J229"/>
  <c r="J215"/>
  <c r="J190"/>
  <c r="BK183"/>
  <c r="BK167"/>
  <c r="J154"/>
  <c r="BK125"/>
  <c i="3" r="J179"/>
  <c r="BK147"/>
  <c r="BK179"/>
  <c r="BK130"/>
  <c r="J173"/>
  <c r="J153"/>
  <c i="2" l="1" r="R124"/>
  <c r="T206"/>
  <c r="R246"/>
  <c r="P298"/>
  <c i="3" r="BK123"/>
  <c r="P158"/>
  <c i="2" r="BK124"/>
  <c r="J124"/>
  <c r="J98"/>
  <c r="BK206"/>
  <c r="J206"/>
  <c r="J99"/>
  <c r="P206"/>
  <c r="T246"/>
  <c r="R298"/>
  <c i="3" r="T123"/>
  <c r="R158"/>
  <c i="2" r="P124"/>
  <c r="P123"/>
  <c r="P122"/>
  <c i="1" r="AU95"/>
  <c i="2" r="P246"/>
  <c r="T298"/>
  <c i="3" r="R123"/>
  <c r="R122"/>
  <c r="R121"/>
  <c r="T158"/>
  <c i="2" r="T124"/>
  <c r="T123"/>
  <c r="T122"/>
  <c r="R206"/>
  <c r="BK246"/>
  <c r="J246"/>
  <c r="J100"/>
  <c r="BK298"/>
  <c r="J298"/>
  <c r="J101"/>
  <c i="3" r="P123"/>
  <c r="P122"/>
  <c r="P121"/>
  <c i="1" r="AU96"/>
  <c i="3" r="BK158"/>
  <c r="J158"/>
  <c r="J99"/>
  <c i="2" r="BK310"/>
  <c r="J310"/>
  <c r="J102"/>
  <c i="3" r="BK212"/>
  <c r="J212"/>
  <c r="J101"/>
  <c r="BK204"/>
  <c r="J204"/>
  <c r="J100"/>
  <c i="2" r="BK123"/>
  <c r="J123"/>
  <c r="J97"/>
  <c i="3" r="J89"/>
  <c r="F92"/>
  <c r="BE166"/>
  <c r="BE179"/>
  <c r="BE124"/>
  <c r="BE147"/>
  <c r="BE153"/>
  <c r="BE173"/>
  <c r="BE189"/>
  <c r="BE205"/>
  <c r="BE213"/>
  <c r="E85"/>
  <c r="BE130"/>
  <c r="BE134"/>
  <c r="BE141"/>
  <c r="BE159"/>
  <c r="BE195"/>
  <c i="2" r="E85"/>
  <c r="J116"/>
  <c r="BE129"/>
  <c r="BE146"/>
  <c r="BE154"/>
  <c r="BE165"/>
  <c r="BE169"/>
  <c r="BE180"/>
  <c r="BE184"/>
  <c r="BE192"/>
  <c r="BE194"/>
  <c r="BE199"/>
  <c r="BE229"/>
  <c r="BE237"/>
  <c r="BE239"/>
  <c r="BE247"/>
  <c r="BE251"/>
  <c r="BE263"/>
  <c r="BE278"/>
  <c r="BE290"/>
  <c r="BE293"/>
  <c r="F92"/>
  <c r="BE132"/>
  <c r="BE135"/>
  <c r="BE138"/>
  <c r="BE150"/>
  <c r="BE158"/>
  <c r="BE167"/>
  <c r="BE177"/>
  <c r="BE183"/>
  <c r="BE188"/>
  <c r="BE190"/>
  <c r="BE193"/>
  <c r="BE197"/>
  <c r="BE200"/>
  <c r="BE207"/>
  <c r="BE225"/>
  <c r="BE241"/>
  <c r="BE244"/>
  <c r="BE253"/>
  <c r="BE259"/>
  <c r="BE275"/>
  <c r="BE280"/>
  <c r="BE282"/>
  <c r="BE285"/>
  <c r="BE287"/>
  <c r="BE296"/>
  <c r="BE299"/>
  <c r="BE301"/>
  <c r="BE303"/>
  <c r="BE304"/>
  <c r="BE306"/>
  <c r="BE308"/>
  <c r="BE125"/>
  <c r="BE163"/>
  <c r="BE172"/>
  <c r="BE175"/>
  <c r="BE186"/>
  <c r="BE203"/>
  <c r="BE215"/>
  <c r="BE219"/>
  <c r="BE231"/>
  <c r="BE252"/>
  <c r="BE254"/>
  <c r="BE258"/>
  <c r="BE265"/>
  <c r="BE311"/>
  <c r="F34"/>
  <c i="1" r="BA95"/>
  <c i="3" r="F35"/>
  <c i="1" r="BB96"/>
  <c i="3" r="J34"/>
  <c i="1" r="AW96"/>
  <c i="3" r="F36"/>
  <c i="1" r="BC96"/>
  <c i="2" r="J34"/>
  <c i="1" r="AW95"/>
  <c i="2" r="F36"/>
  <c i="1" r="BC95"/>
  <c i="2" r="F37"/>
  <c i="1" r="BD95"/>
  <c i="2" r="F35"/>
  <c i="1" r="BB95"/>
  <c i="3" r="F34"/>
  <c i="1" r="BA96"/>
  <c i="3" r="F37"/>
  <c i="1" r="BD96"/>
  <c i="3" l="1" r="T122"/>
  <c r="T121"/>
  <c r="BK122"/>
  <c r="J122"/>
  <c r="J97"/>
  <c i="2" r="R123"/>
  <c r="R122"/>
  <c i="3" r="J123"/>
  <c r="J98"/>
  <c i="2" r="BK122"/>
  <c r="J122"/>
  <c i="1" r="AU94"/>
  <c i="2" r="J33"/>
  <c i="1" r="AV95"/>
  <c r="AT95"/>
  <c r="BA94"/>
  <c r="W30"/>
  <c i="2" r="F33"/>
  <c i="1" r="AZ95"/>
  <c i="3" r="F33"/>
  <c i="1" r="AZ96"/>
  <c r="BD94"/>
  <c r="W33"/>
  <c r="BB94"/>
  <c r="W31"/>
  <c r="BC94"/>
  <c r="W32"/>
  <c i="2" r="J30"/>
  <c i="1" r="AG95"/>
  <c i="3" r="J33"/>
  <c i="1" r="AV96"/>
  <c r="AT96"/>
  <c i="3" l="1" r="BK121"/>
  <c r="J121"/>
  <c r="J96"/>
  <c i="1" r="AN95"/>
  <c i="2" r="J96"/>
  <c r="J39"/>
  <c i="1" r="AX94"/>
  <c r="AW94"/>
  <c r="AK30"/>
  <c r="AZ94"/>
  <c r="AV94"/>
  <c r="AK29"/>
  <c r="AY94"/>
  <c i="3" l="1" r="J30"/>
  <c i="1" r="AG96"/>
  <c r="W29"/>
  <c r="AT94"/>
  <c i="3" l="1" r="J39"/>
  <c i="1" r="AG94"/>
  <c r="AK26"/>
  <c r="AK35"/>
  <c r="AN96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<sst xmlns="http://schemas.openxmlformats.org/spreadsheetml/2006/main">
  <si>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</si>
  <si>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</si>
  <si>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</si>
  <si>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</si>
  <si>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</si>
  <si>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{016182c1-049b-41ca-b451-a1b0dcfdfcd7}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</si>
  <si>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</si>
  <si>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</si>
  <si>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</si>
  <si>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</si>
  <si>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</si>
  <si>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</si>
  <si>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</si>
  <si>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</si>
  <si>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2201610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</si>
  <si>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</si>
  <si>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</si>
  <si>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Chodníky ul. Nádražní 52, 54, Šternberk</t>
  </si>
  <si>
    <t>KSO:</t>
  </si>
  <si>
    <t>CC-CZ:</t>
  </si>
  <si>
    <t>Místo:</t>
  </si>
  <si>
    <t>Šternberk</t>
  </si>
  <si>
    <t>Datum:</t>
  </si>
  <si>
    <t>4. 11. 2022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</si>
  <si>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</si>
  <si>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</si>
  <si>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</si>
  <si>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</si>
  <si>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</si>
  <si>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</si>
  <si>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</si>
  <si>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</si>
  <si>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</si>
  <si>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</si>
  <si>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</si>
  <si>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</si>
  <si>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</si>
  <si>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</si>
  <si>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</si>
  <si>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</si>
  <si>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</si>
  <si>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</si>
  <si>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</si>
  <si>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</si>
  <si>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</si>
  <si>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</si>
  <si>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</si>
  <si>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</si>
  <si>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</si>
  <si>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</si>
  <si>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</si>
  <si>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</si>
  <si>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</si>
  <si>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</si>
  <si>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</si>
  <si>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</si>
  <si>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</si>
  <si>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</si>
  <si>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</si>
  <si>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</si>
  <si>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</si>
  <si>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</si>
  <si>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</si>
  <si>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</si>
  <si>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</si>
  <si>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</si>
  <si>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</si>
  <si>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</si>
  <si>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</si>
  <si>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</si>
  <si>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</si>
  <si>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</si>
  <si>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</si>
  <si>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</si>
  <si>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</si>
  <si>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</si>
  <si>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</si>
  <si>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</si>
  <si>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</si>
  <si>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</si>
  <si>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</si>
  <si>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</si>
  <si>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</si>
  <si>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</si>
  <si>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</si>
  <si>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</si>
  <si>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Chodníky</t>
  </si>
  <si>
    <t>STA</t>
  </si>
  <si>
    <t>1</t>
  </si>
  <si>
    <t>{41a954b9-9481-4688-aa3e-912fd07d32ee}</t>
  </si>
  <si>
    <t>2</t>
  </si>
  <si>
    <t>VON</t>
  </si>
  <si>
    <t>Vedlejší a ostatní náklady</t>
  </si>
  <si>
    <t>{782dcef2-61ae-473d-b7f7-18fd177c6151}</t>
  </si>
  <si>
    <t>KRYCÍ LIST SOUPISU PRACÍ</t>
  </si>
  <si>
    <t>Objekt:</t>
  </si>
  <si>
    <t>SO 101 - Chodníky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</si>
  <si>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</si>
  <si>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</si>
  <si>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</si>
  <si>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</si>
  <si>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</si>
  <si>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</si>
  <si>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</si>
  <si>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</si>
  <si>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</si>
  <si>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</si>
  <si>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</si>
  <si>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</si>
  <si>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</si>
  <si>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</si>
  <si>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</si>
  <si>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</si>
  <si>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</si>
  <si>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</si>
  <si>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</si>
  <si>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</si>
  <si>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</si>
  <si>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</si>
  <si>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</si>
  <si>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</si>
  <si>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</si>
  <si>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</si>
  <si>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</si>
  <si>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</si>
  <si>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</si>
  <si>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</si>
  <si>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</si>
  <si>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</si>
  <si>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02</t>
  </si>
  <si>
    <t>4</t>
  </si>
  <si>
    <t>1055179587</t>
  </si>
  <si>
    <t>VV</t>
  </si>
  <si>
    <t>C.3 - stání pro kontejnery</t>
  </si>
  <si>
    <t>odvoz na skládku</t>
  </si>
  <si>
    <t>16,9</t>
  </si>
  <si>
    <t>113107141</t>
  </si>
  <si>
    <t>Odstranění podkladu živičného tl 50 mm ručně</t>
  </si>
  <si>
    <t>2080729492</t>
  </si>
  <si>
    <t>C.3 - asfaltový chodník</t>
  </si>
  <si>
    <t>9,8</t>
  </si>
  <si>
    <t>3</t>
  </si>
  <si>
    <t>113107162</t>
  </si>
  <si>
    <t>Odstranění podkladu z kameniva drceného tl přes 100 do 200 mm strojně pl přes 50 do 200 m2</t>
  </si>
  <si>
    <t>-1584059438</t>
  </si>
  <si>
    <t>C.3</t>
  </si>
  <si>
    <t>99,4+45,3</t>
  </si>
  <si>
    <t>113154123</t>
  </si>
  <si>
    <t>Frézování živičného krytu tl 50 mm pruh š přes 0,5 do 1 m pl do 500 m2 bez překážek v trase</t>
  </si>
  <si>
    <t>529474726</t>
  </si>
  <si>
    <t>C.3 - parkoviště</t>
  </si>
  <si>
    <t>72,4*2</t>
  </si>
  <si>
    <t>5</t>
  </si>
  <si>
    <t>113202111</t>
  </si>
  <si>
    <t>Vytrhání obrub krajníků obrubníků stojatých</t>
  </si>
  <si>
    <t>m</t>
  </si>
  <si>
    <t>-1910429209</t>
  </si>
  <si>
    <t>C.3 - komunikace</t>
  </si>
  <si>
    <t>tl 15 cm</t>
  </si>
  <si>
    <t>23,1</t>
  </si>
  <si>
    <t>tl. 10 cm</t>
  </si>
  <si>
    <t>9,5</t>
  </si>
  <si>
    <t>Součet</t>
  </si>
  <si>
    <t>6</t>
  </si>
  <si>
    <t>113203111</t>
  </si>
  <si>
    <t>Vytrhání obrub z dlažebních kostek</t>
  </si>
  <si>
    <t>16393964</t>
  </si>
  <si>
    <t>C.3 - lemování asf. chodníku</t>
  </si>
  <si>
    <t>70% očistit a připravit na použití, 30% vyhodit</t>
  </si>
  <si>
    <t>6,6*2</t>
  </si>
  <si>
    <t>7</t>
  </si>
  <si>
    <t>121151103</t>
  </si>
  <si>
    <t>Sejmutí ornice plochy do 100 m2 tl vrstvy do 200 mm strojně</t>
  </si>
  <si>
    <t>160426959</t>
  </si>
  <si>
    <t>odhumusování tl. 100 mm - odvézt na skládku</t>
  </si>
  <si>
    <t>88,1</t>
  </si>
  <si>
    <t>8</t>
  </si>
  <si>
    <t>122252203</t>
  </si>
  <si>
    <t>Odkopávky a prokopávky nezapažené pro silnice a dálnice v hornině třídy těžitelnosti I objem do 100 m3 strojně</t>
  </si>
  <si>
    <t>m3</t>
  </si>
  <si>
    <t>74574216</t>
  </si>
  <si>
    <t>0,7 m3 použít na místě k zásypu, zbytek na skládku</t>
  </si>
  <si>
    <t>41,5*0,35+46,6*0,1</t>
  </si>
  <si>
    <t>9</t>
  </si>
  <si>
    <t>162751117</t>
  </si>
  <si>
    <t>Vodorovné přemístění přes 9 000 do 10000 m výkopku/sypaniny z horniny třídy těžitelnosti I skupiny 1 až 3</t>
  </si>
  <si>
    <t>258935170</t>
  </si>
  <si>
    <t>88,1*0,1+19,185</t>
  </si>
  <si>
    <t>odpočet násyp pod ozelenění</t>
  </si>
  <si>
    <t>-0,74</t>
  </si>
  <si>
    <t>10</t>
  </si>
  <si>
    <t>162751119</t>
  </si>
  <si>
    <t>Příplatek k vodorovnému přemístění výkopku/sypaniny z horniny třídy těžitelnosti I skupiny 1 až 3 ZKD 1000 m přes 10000 m</t>
  </si>
  <si>
    <t>995629210</t>
  </si>
  <si>
    <t>27,255*10</t>
  </si>
  <si>
    <t>11</t>
  </si>
  <si>
    <t>171000003</t>
  </si>
  <si>
    <t>nákup a dovoz ornice</t>
  </si>
  <si>
    <t>1038056091</t>
  </si>
  <si>
    <t>19,2*0,1</t>
  </si>
  <si>
    <t>12</t>
  </si>
  <si>
    <t>171201221</t>
  </si>
  <si>
    <t>Poplatek za uložení na skládce (skládkovné) zeminy a kamení kód odpadu 17 05 04</t>
  </si>
  <si>
    <t>t</t>
  </si>
  <si>
    <t>1735651488</t>
  </si>
  <si>
    <t>27,255*1,8</t>
  </si>
  <si>
    <t>13</t>
  </si>
  <si>
    <t>171251101</t>
  </si>
  <si>
    <t>Uložení sypaniny do násypů nezhutněných strojně</t>
  </si>
  <si>
    <t>630807831</t>
  </si>
  <si>
    <t>3,7*0,2</t>
  </si>
  <si>
    <t>14</t>
  </si>
  <si>
    <t>181351103</t>
  </si>
  <si>
    <t>Rozprostření ornice tl vrstvy do 200 mm pl přes 100 do 500 m2 v rovině nebo ve svahu do 1:5 strojně</t>
  </si>
  <si>
    <t>2011650456</t>
  </si>
  <si>
    <t>19,2</t>
  </si>
  <si>
    <t>181411131</t>
  </si>
  <si>
    <t>Založení parkového trávníku výsevem pl do 1000 m2 v rovině a ve svahu do 1:5</t>
  </si>
  <si>
    <t>-1672585256</t>
  </si>
  <si>
    <t>16</t>
  </si>
  <si>
    <t>M</t>
  </si>
  <si>
    <t>005724100</t>
  </si>
  <si>
    <t>osivo směs travní parková</t>
  </si>
  <si>
    <t>kg</t>
  </si>
  <si>
    <t>1146134269</t>
  </si>
  <si>
    <t>19,2*0,0309 'Přepočtené koeficientem množství</t>
  </si>
  <si>
    <t>17</t>
  </si>
  <si>
    <t>181951112</t>
  </si>
  <si>
    <t>Úprava pláně v hornině třídy těžitelnosti I skupiny 1 až 3 se zhutněním strojně</t>
  </si>
  <si>
    <t>-1033068827</t>
  </si>
  <si>
    <t>65,6+64,4+45,2</t>
  </si>
  <si>
    <t>18</t>
  </si>
  <si>
    <t>183101115</t>
  </si>
  <si>
    <t>Hloubení jamek bez výměny půdy zeminy tř 1 až 4 obj přes 0,125 do 0,4 m3 v rovině a svahu do 1:5</t>
  </si>
  <si>
    <t>kus</t>
  </si>
  <si>
    <t>-1311867638</t>
  </si>
  <si>
    <t>19</t>
  </si>
  <si>
    <t>183403114</t>
  </si>
  <si>
    <t>Obdělání půdy kultivátorováním v rovině a svahu do 1:5</t>
  </si>
  <si>
    <t>203405212</t>
  </si>
  <si>
    <t>20</t>
  </si>
  <si>
    <t>183403152</t>
  </si>
  <si>
    <t>Obdělání půdy vláčením v rovině a svahu do 1:5</t>
  </si>
  <si>
    <t>-793160</t>
  </si>
  <si>
    <t>183403153</t>
  </si>
  <si>
    <t>Obdělání půdy hrabáním v rovině a svahu do 1:5</t>
  </si>
  <si>
    <t>-982385813</t>
  </si>
  <si>
    <t>22</t>
  </si>
  <si>
    <t>183403161</t>
  </si>
  <si>
    <t>Obdělání půdy válením v rovině a svahu do 1:5</t>
  </si>
  <si>
    <t>1534199875</t>
  </si>
  <si>
    <t>23</t>
  </si>
  <si>
    <t>184102115</t>
  </si>
  <si>
    <t>Výsadba dřeviny s balem D přes 0,5 do 0,6 m do jamky se zalitím v rovině a svahu do 1:5</t>
  </si>
  <si>
    <t>906467452</t>
  </si>
  <si>
    <t>24</t>
  </si>
  <si>
    <t>184215132</t>
  </si>
  <si>
    <t>Ukotvení kmene dřevin třemi kůly D do 0,1 m dl přes 1 do 2 m</t>
  </si>
  <si>
    <t>918732232</t>
  </si>
  <si>
    <t>25</t>
  </si>
  <si>
    <t>60591257</t>
  </si>
  <si>
    <t>kůl vyvazovací dřevěný impregnovaný D 8cm dl 3m</t>
  </si>
  <si>
    <t>-215462050</t>
  </si>
  <si>
    <t>1*3 'Přepočtené koeficientem množství</t>
  </si>
  <si>
    <t>26</t>
  </si>
  <si>
    <t>184401111</t>
  </si>
  <si>
    <t>Příprava dřevin k přesazení bez výměny půdy s vyhnojením s balem D přes 0,6 do 0,8 m v rovině a svahu do 1:5</t>
  </si>
  <si>
    <t>1755388892</t>
  </si>
  <si>
    <t>27</t>
  </si>
  <si>
    <t>184502112</t>
  </si>
  <si>
    <t>Vyzvednutí dřeviny k přesazení s balem D přes 0,4 do 0,5 m v rovině a svahu do 1:5</t>
  </si>
  <si>
    <t>269529503</t>
  </si>
  <si>
    <t>28</t>
  </si>
  <si>
    <t>185803111</t>
  </si>
  <si>
    <t>Ošetření trávníku shrabáním v rovině a svahu do 1:5</t>
  </si>
  <si>
    <t>1010224407</t>
  </si>
  <si>
    <t>3x</t>
  </si>
  <si>
    <t>19,2*3</t>
  </si>
  <si>
    <t>29</t>
  </si>
  <si>
    <t>185851121</t>
  </si>
  <si>
    <t>Dovoz vody pro zálivku rostlin za vzdálenost do 1000 m</t>
  </si>
  <si>
    <t>-1030149203</t>
  </si>
  <si>
    <t>trávník</t>
  </si>
  <si>
    <t>19,2*0,005*5</t>
  </si>
  <si>
    <t>Komunikace pozemní</t>
  </si>
  <si>
    <t>30</t>
  </si>
  <si>
    <t>564851011</t>
  </si>
  <si>
    <t>Podklad ze štěrkodrtě ŠD plochy do 100 m2 tl 150 mm</t>
  </si>
  <si>
    <t>1045511482</t>
  </si>
  <si>
    <t>fr. 0-63</t>
  </si>
  <si>
    <t>65,6</t>
  </si>
  <si>
    <t>parkoviště a chodník</t>
  </si>
  <si>
    <t>fr. 0-32</t>
  </si>
  <si>
    <t>61,9+64,4</t>
  </si>
  <si>
    <t>31</t>
  </si>
  <si>
    <t>564871011</t>
  </si>
  <si>
    <t>Podklad ze štěrkodrtě ŠD plochy do 100 m2 tl 250 mm</t>
  </si>
  <si>
    <t>2013597833</t>
  </si>
  <si>
    <t>C.3 - stání na odpad</t>
  </si>
  <si>
    <t>45,2</t>
  </si>
  <si>
    <t>32</t>
  </si>
  <si>
    <t>596211253</t>
  </si>
  <si>
    <t>Kladení zámkové dlažby komunikací pro pěší strojně tl 60 mm pl do 300 m2</t>
  </si>
  <si>
    <t>1873516699</t>
  </si>
  <si>
    <t>C.3 - chodník</t>
  </si>
  <si>
    <t>62</t>
  </si>
  <si>
    <t>varovné a signální pásy</t>
  </si>
  <si>
    <t>2,4</t>
  </si>
  <si>
    <t>33</t>
  </si>
  <si>
    <t>59245006</t>
  </si>
  <si>
    <t>dlažba tvar obdélník betonová pro nevidomé 200x100x60mm barevná</t>
  </si>
  <si>
    <t>172170979</t>
  </si>
  <si>
    <t>bílá</t>
  </si>
  <si>
    <t>2,4*1,03 'Přepočtené koeficientem množství</t>
  </si>
  <si>
    <t>34</t>
  </si>
  <si>
    <t>59245018</t>
  </si>
  <si>
    <t>dlažba tvar obdélník betonová 200x100x60mm přírodní</t>
  </si>
  <si>
    <t>852230444</t>
  </si>
  <si>
    <t>62*1,02 'Přepočtené koeficientem množství</t>
  </si>
  <si>
    <t>35</t>
  </si>
  <si>
    <t>596212211</t>
  </si>
  <si>
    <t>Kladení zámkové dlažby pozemních komunikací ručně tl 80 mm skupiny A pl přes 50 do 100 m2</t>
  </si>
  <si>
    <t>-311065764</t>
  </si>
  <si>
    <t>C.3 - parkoviště, stání na odpad</t>
  </si>
  <si>
    <t>61,9+31,3</t>
  </si>
  <si>
    <t>C.3 - rozdělení parkovacích stání - červená</t>
  </si>
  <si>
    <t>18,0*0,1</t>
  </si>
  <si>
    <t>36</t>
  </si>
  <si>
    <t>59245020</t>
  </si>
  <si>
    <t>dlažba tvar obdélník betonová 200x100x80mm přírodní</t>
  </si>
  <si>
    <t>-420148774</t>
  </si>
  <si>
    <t>93,2*1,03 'Přepočtené koeficientem množství</t>
  </si>
  <si>
    <t>37</t>
  </si>
  <si>
    <t>59245005</t>
  </si>
  <si>
    <t xml:space="preserve">dlažba tvar obdélník betonová 200x100x80mm barevná -  červená</t>
  </si>
  <si>
    <t>1103872867</t>
  </si>
  <si>
    <t>1,8*1,03 'Přepočtené koeficientem množství</t>
  </si>
  <si>
    <t>38</t>
  </si>
  <si>
    <t>596811220</t>
  </si>
  <si>
    <t>Kladení betonové dlažby komunikací pro pěší do lože z kameniva velikosti přes 0,09 do 0,25 m2 pl do 50 m2</t>
  </si>
  <si>
    <t>-1565220261</t>
  </si>
  <si>
    <t>C.3 - dodláždění</t>
  </si>
  <si>
    <t>2,8</t>
  </si>
  <si>
    <t>39</t>
  </si>
  <si>
    <t>59248005</t>
  </si>
  <si>
    <t>dlažba plošná betonová chodníková 300x300x50mm přírodní</t>
  </si>
  <si>
    <t>-271512410</t>
  </si>
  <si>
    <t>2,8*1,03 'Přepočtené koeficientem množství</t>
  </si>
  <si>
    <t>Ostatní konstrukce a práce, bourání</t>
  </si>
  <si>
    <t>40</t>
  </si>
  <si>
    <t>914111111</t>
  </si>
  <si>
    <t>Montáž svislé dopravní značky do velikosti 1 m2 objímkami na sloupek nebo konzolu</t>
  </si>
  <si>
    <t>570094098</t>
  </si>
  <si>
    <t>IP12 - 1x</t>
  </si>
  <si>
    <t>41</t>
  </si>
  <si>
    <t>40445625</t>
  </si>
  <si>
    <t>informativní značky provozní IP8, IP9, IP11-IP13 500x700mm</t>
  </si>
  <si>
    <t>275735608</t>
  </si>
  <si>
    <t>42</t>
  </si>
  <si>
    <t>914511111</t>
  </si>
  <si>
    <t>Montáž sloupku dopravních značek délky do 3,5 m s betonovým základem</t>
  </si>
  <si>
    <t>-2124865487</t>
  </si>
  <si>
    <t>43</t>
  </si>
  <si>
    <t>40445230</t>
  </si>
  <si>
    <t>sloupek pro dopravní značku Zn D 70mm v 3,5m</t>
  </si>
  <si>
    <t>-303854183</t>
  </si>
  <si>
    <t>44</t>
  </si>
  <si>
    <t>915231112</t>
  </si>
  <si>
    <t>Vodorovné dopravní značení přechody pro chodce, šipky, symboly retroreflexní bílý plast</t>
  </si>
  <si>
    <t>697120112</t>
  </si>
  <si>
    <t>V10f</t>
  </si>
  <si>
    <t>1,5</t>
  </si>
  <si>
    <t>45</t>
  </si>
  <si>
    <t>915621111</t>
  </si>
  <si>
    <t>Předznačení vodorovného plošného značení</t>
  </si>
  <si>
    <t>-480116908</t>
  </si>
  <si>
    <t>46</t>
  </si>
  <si>
    <t>916111123</t>
  </si>
  <si>
    <t>Osazení obruby z drobných kostek s boční opěrou do lože z betonu prostého</t>
  </si>
  <si>
    <t>1463323290</t>
  </si>
  <si>
    <t>C.3 - podél parkoviště</t>
  </si>
  <si>
    <t xml:space="preserve">použít 9,2 m z výzisku, zbytek nové </t>
  </si>
  <si>
    <t>20,4</t>
  </si>
  <si>
    <t>47</t>
  </si>
  <si>
    <t>58381007</t>
  </si>
  <si>
    <t>kostka štípaná dlažební žula drobná 8/10</t>
  </si>
  <si>
    <t>1191324736</t>
  </si>
  <si>
    <t>(20,4-9,24)*0,1*1,02</t>
  </si>
  <si>
    <t>48</t>
  </si>
  <si>
    <t>916131213</t>
  </si>
  <si>
    <t>Osazení silničního obrubníku betonového stojatého s boční opěrou do lože z betonu prostého</t>
  </si>
  <si>
    <t>1361372996</t>
  </si>
  <si>
    <t>silniční obrubník (100x25x15 cm)</t>
  </si>
  <si>
    <t>11,6+2,5+1,9</t>
  </si>
  <si>
    <t>nájezdový obrubník</t>
  </si>
  <si>
    <t>4,4+3,1</t>
  </si>
  <si>
    <t>přechodové kusy</t>
  </si>
  <si>
    <t>2L, 1P</t>
  </si>
  <si>
    <t>2+1</t>
  </si>
  <si>
    <t>49</t>
  </si>
  <si>
    <t>59217031</t>
  </si>
  <si>
    <t>obrubník betonový silniční 1000x150x250mm</t>
  </si>
  <si>
    <t>-610685562</t>
  </si>
  <si>
    <t>16*1,02 'Přepočtené koeficientem množství</t>
  </si>
  <si>
    <t>50</t>
  </si>
  <si>
    <t>59217029</t>
  </si>
  <si>
    <t>obrubník betonový silniční nájezdový 1000x150x150mm</t>
  </si>
  <si>
    <t>648576929</t>
  </si>
  <si>
    <t>7,5*1,02 'Přepočtené koeficientem množství</t>
  </si>
  <si>
    <t>51</t>
  </si>
  <si>
    <t>59217030</t>
  </si>
  <si>
    <t>obrubník betonový silniční přechodový 1000x150x150-250mm</t>
  </si>
  <si>
    <t>-2126226438</t>
  </si>
  <si>
    <t>3*1,02 'Přepočtené koeficientem množství</t>
  </si>
  <si>
    <t>52</t>
  </si>
  <si>
    <t>916231213</t>
  </si>
  <si>
    <t>Osazení chodníkového obrubníku betonového stojatého s boční opěrou do lože z betonu prostého</t>
  </si>
  <si>
    <t>353984564</t>
  </si>
  <si>
    <t>21,0+9,7+21,2</t>
  </si>
  <si>
    <t>53</t>
  </si>
  <si>
    <t>59217019</t>
  </si>
  <si>
    <t>obrubník betonový chodníkový 1000x100x200mm</t>
  </si>
  <si>
    <t>1399049935</t>
  </si>
  <si>
    <t>51,9*1,02 'Přepočtené koeficientem množství</t>
  </si>
  <si>
    <t>54</t>
  </si>
  <si>
    <t>919726122</t>
  </si>
  <si>
    <t>Geotextilie pro ochranu, separaci a filtraci netkaná měrná hm přes 200 do 300 g/m2</t>
  </si>
  <si>
    <t>1772478995</t>
  </si>
  <si>
    <t>55</t>
  </si>
  <si>
    <t>919735100</t>
  </si>
  <si>
    <t>Zalití spáry modifikovanou asfalt.zálivkou</t>
  </si>
  <si>
    <t>255768933</t>
  </si>
  <si>
    <t>25,6</t>
  </si>
  <si>
    <t>56</t>
  </si>
  <si>
    <t>919735113</t>
  </si>
  <si>
    <t>Řezání stávajícího živičného krytu hl přes 100 do 150 mm</t>
  </si>
  <si>
    <t>-412585074</t>
  </si>
  <si>
    <t>57</t>
  </si>
  <si>
    <t>979071121</t>
  </si>
  <si>
    <t>Očištění dlažebních kostek drobných s původním spárováním kamenivem těženým</t>
  </si>
  <si>
    <t>1251015030</t>
  </si>
  <si>
    <t>13,2*0,1*0,7</t>
  </si>
  <si>
    <t>997</t>
  </si>
  <si>
    <t>Přesun sutě</t>
  </si>
  <si>
    <t>58</t>
  </si>
  <si>
    <t>997221551</t>
  </si>
  <si>
    <t>Vodorovná doprava suti ze sypkých materiálů do 1 km</t>
  </si>
  <si>
    <t>1962479456</t>
  </si>
  <si>
    <t>72,17-1,518*0,3</t>
  </si>
  <si>
    <t>59</t>
  </si>
  <si>
    <t>997221559</t>
  </si>
  <si>
    <t>Příplatek ZKD 1 km u vodorovné dopravy suti ze sypkých materiálů</t>
  </si>
  <si>
    <t>-553847721</t>
  </si>
  <si>
    <t>71,715*19</t>
  </si>
  <si>
    <t>60</t>
  </si>
  <si>
    <t>997221611</t>
  </si>
  <si>
    <t>Nakládání suti na dopravní prostředky pro vodorovnou dopravu</t>
  </si>
  <si>
    <t>50948728</t>
  </si>
  <si>
    <t>61</t>
  </si>
  <si>
    <t>997221615</t>
  </si>
  <si>
    <t>Poplatek za uložení na skládce (skládkovné) stavebního odpadu betonového kód odpadu 17 01 01</t>
  </si>
  <si>
    <t>1207887427</t>
  </si>
  <si>
    <t>4,394+6,683</t>
  </si>
  <si>
    <t>997221645</t>
  </si>
  <si>
    <t>Poplatek za uložení na skládce (skládkovné) odpadu asfaltového bez dehtu kód odpadu 17 03 02</t>
  </si>
  <si>
    <t>76324686</t>
  </si>
  <si>
    <t>0,96+16,652</t>
  </si>
  <si>
    <t>63</t>
  </si>
  <si>
    <t>997221655</t>
  </si>
  <si>
    <t>-1211124806</t>
  </si>
  <si>
    <t>41,963+1,518*0,3</t>
  </si>
  <si>
    <t>998</t>
  </si>
  <si>
    <t>Přesun hmot</t>
  </si>
  <si>
    <t>64</t>
  </si>
  <si>
    <t>998223011</t>
  </si>
  <si>
    <t>Přesun hmot pro pozemní komunikace s krytem dlážděným</t>
  </si>
  <si>
    <t>771387359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</si>
  <si>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</si>
  <si>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</si>
  <si>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</si>
  <si>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</si>
  <si>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</si>
  <si>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</si>
  <si>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</si>
  <si>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</si>
  <si>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</si>
  <si>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</si>
  <si>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</si>
  <si>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</si>
  <si>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</si>
  <si>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1300919805</t>
  </si>
  <si>
    <t>Průzkumné, geodetické a projektové práce geodetické práce před výstavbou</t>
  </si>
  <si>
    <t>Poznámka k položce:</t>
  </si>
  <si>
    <t>vytýčení hlavních bodů stavby před zahájením stavebních prací</t>
  </si>
  <si>
    <t>012103101</t>
  </si>
  <si>
    <t>Vytýčení inženýrských sítí</t>
  </si>
  <si>
    <t>-1481598868</t>
  </si>
  <si>
    <t>Poznámka k položce:Vytýčení inženýrských sítí dotčených nebo souvisejících se stavbou před nebo v průběhu výstavby</t>
  </si>
  <si>
    <t>012203000</t>
  </si>
  <si>
    <t>Geodetické práce při provádění stavby</t>
  </si>
  <si>
    <t>-473291919</t>
  </si>
  <si>
    <t>Průzkumné, geodetické a projektové práce geodetické práce při provádění stavby</t>
  </si>
  <si>
    <t xml:space="preserve">Dokumentace zakrývaných konstrukcí a liniových staveb geodetickým zaměřením v papírové a elektronické podobě. </t>
  </si>
  <si>
    <t>Obnova a doplnění vytyčovacích bodů stavby</t>
  </si>
  <si>
    <t>012303000</t>
  </si>
  <si>
    <t>Geodetické práce po výstavbě</t>
  </si>
  <si>
    <t>Kč</t>
  </si>
  <si>
    <t>-31385506</t>
  </si>
  <si>
    <t>Průzkumné, geodetické a projektové práce geodetické práce po výstavbě</t>
  </si>
  <si>
    <t xml:space="preserve">Dokumentace skutečného stavu geodetickým zaměřením v papírové a elektronické podobě </t>
  </si>
  <si>
    <t>013254000</t>
  </si>
  <si>
    <t>Dokumentace skutečného provedení stavby</t>
  </si>
  <si>
    <t>-49867709</t>
  </si>
  <si>
    <t>Průzkumné, geodetické a projektové práce projektové práce dokumentace stavby (výkresová a textová) skutečného provedení stavby</t>
  </si>
  <si>
    <t>Dokumentace skutečného provedení v rozsahu dle platné vyhlášky na dokumentaci staveb - tiskem a digitálně</t>
  </si>
  <si>
    <t>013254101</t>
  </si>
  <si>
    <t>Monitoring průběhu výstavby</t>
  </si>
  <si>
    <t>-1711931185</t>
  </si>
  <si>
    <t>Fotografie nebo videozáznamy zakrývaných konstrukcí a jiných skutečností rozhodných např. pro vícepráce a méněpráce</t>
  </si>
  <si>
    <t>VRN3</t>
  </si>
  <si>
    <t>Zařízení staveniště</t>
  </si>
  <si>
    <t>030001001</t>
  </si>
  <si>
    <t>Náklady na zřízení zařízení staveniště v souladu s ZOV</t>
  </si>
  <si>
    <t>-800550566</t>
  </si>
  <si>
    <t>Základní rozdělení průvodních činností a nákladů zařízení staveniště</t>
  </si>
  <si>
    <t xml:space="preserve">Náklady na dokumentaci ZS, příprava území pro ZS včetně odstranění materiálu a konstrukcí, vybudování odběrný míst, </t>
  </si>
  <si>
    <t>zřízení přípojek energií, vlastní vybudování objektů ZS a provizornich komunikací.</t>
  </si>
  <si>
    <t>030001002</t>
  </si>
  <si>
    <t>Náklady na provoz a údržbu zařízení staveniště</t>
  </si>
  <si>
    <t>1237751740</t>
  </si>
  <si>
    <t xml:space="preserve">Náklady na vybavení objektů, náklady na energie, úklid, údržba, osvětlení, oplocení, opravy na objektech ZS, čištění ploch, </t>
  </si>
  <si>
    <t>zabezpečení staveniště</t>
  </si>
  <si>
    <t>039002000</t>
  </si>
  <si>
    <t>Zrušení zařízení staveniště</t>
  </si>
  <si>
    <t>-1046791264</t>
  </si>
  <si>
    <t>Hlavní tituly průvodních činností a nákladů zařízení staveniště zrušení zařízení staveniště</t>
  </si>
  <si>
    <t>odstranění objektu ZS včetně přípojek a jejich odvozu, uvedení pozemku do původního stavu včetně nákladů s tím spojených</t>
  </si>
  <si>
    <t>041403002</t>
  </si>
  <si>
    <t>Náklady na zajištění kolektivní bezpečnosti osob</t>
  </si>
  <si>
    <t>1894533069</t>
  </si>
  <si>
    <t>Náklady zhotovitele na zajištění kolektivní bezpečnosti osob pohybyjících se po staveništi:</t>
  </si>
  <si>
    <t>-náklady na činnost koordinátora BOZPNáklady na zbudování, údržbu a zrušení:</t>
  </si>
  <si>
    <t>Náklady na zbudování, údržbu a zrušení:</t>
  </si>
  <si>
    <t>- komunikací pro pohyb osob po staveništi</t>
  </si>
  <si>
    <t>- přechodů přes výkopy</t>
  </si>
  <si>
    <t>- a další prvky kolektivní ochrany osob, pokud nejsou jinde uvedeny</t>
  </si>
  <si>
    <t>090001001</t>
  </si>
  <si>
    <t>Náklady na vyhotovení dokumentace k předání stavby</t>
  </si>
  <si>
    <t>-2062953544</t>
  </si>
  <si>
    <t>Náklady spojené s vyhotovením, kopírováním a kopletací všech dokumentů požadovaných v SOD a VOP k předání stavby objenateli.</t>
  </si>
  <si>
    <t>090001002</t>
  </si>
  <si>
    <t>Ostatní náklady vyplývající ze znění SOD</t>
  </si>
  <si>
    <t>-1120334622</t>
  </si>
  <si>
    <t>Základní rozdělení průvodních činností a nákladů ostatní náklady</t>
  </si>
  <si>
    <t>- náklady na zřízení bankovních záruk</t>
  </si>
  <si>
    <t>- náklady spojené s pojištěním díla</t>
  </si>
  <si>
    <t>- náklady na vypracování ohlášení změn a změnových listů</t>
  </si>
  <si>
    <t>- náklady spojené s předáním díla</t>
  </si>
  <si>
    <t>VRN4</t>
  </si>
  <si>
    <t>Inženýrská činnost</t>
  </si>
  <si>
    <t>049103000</t>
  </si>
  <si>
    <t>Náklady vzniklé v souvislosti s realizací stavby</t>
  </si>
  <si>
    <t>-1888605963</t>
  </si>
  <si>
    <t>Inženýrská činnost zkoušky a ostatní měření inženýrská činnost ostatní náklady vzniklé v souvislosti s realizací stavby</t>
  </si>
  <si>
    <t>- vyřízení záborů, žádostí o uzavírky</t>
  </si>
  <si>
    <t>- vyřízení stanovisek dotčených orgánů ke kolaudaci</t>
  </si>
  <si>
    <t>VRN7</t>
  </si>
  <si>
    <t>Provozní vlivy</t>
  </si>
  <si>
    <t>079002000</t>
  </si>
  <si>
    <t>Ostatní provozní vlivy</t>
  </si>
  <si>
    <t>-1178443261</t>
  </si>
  <si>
    <t>Například:</t>
  </si>
  <si>
    <t>- ztížený provoz vozidel v centru města</t>
  </si>
  <si>
    <t>- práce v ochranných pásmech sítí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</si>
</sst>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37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35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2201610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Chodníky ul. Nádražní 52, 54, Šternberk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Šternberk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Dopravní projektování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36</v>
      </c>
      <c r="AJ90" s="40"/>
      <c r="AK90" s="40"/>
      <c r="AL90" s="40"/>
      <c r="AM90" s="80" t="str">
        <f>IF(E20="","",E20)</f>
        <v>Ing. Milena Uhllárová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101 - Chodníky'!P122</f>
        <v>0</v>
      </c>
      <c r="AV95" s="128">
        <f>'SO 101 - Chodníky'!J33</f>
        <v>0</v>
      </c>
      <c r="AW95" s="128">
        <f>'SO 101 - Chodníky'!J34</f>
        <v>0</v>
      </c>
      <c r="AX95" s="128">
        <f>'SO 101 - Chodníky'!J35</f>
        <v>0</v>
      </c>
      <c r="AY95" s="128">
        <f>'SO 101 - Chodníky'!J36</f>
        <v>0</v>
      </c>
      <c r="AZ95" s="128">
        <f>'SO 101 - Chodníky'!F33</f>
        <v>0</v>
      </c>
      <c r="BA95" s="128">
        <f>'SO 101 - Chodníky'!F34</f>
        <v>0</v>
      </c>
      <c r="BB95" s="128">
        <f>'SO 101 - Chodníky'!F35</f>
        <v>0</v>
      </c>
      <c r="BC95" s="128">
        <f>'SO 101 - Chodníky'!F36</f>
        <v>0</v>
      </c>
      <c r="BD95" s="130">
        <f>'SO 101 - Chodníky'!F37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32">
        <v>0</v>
      </c>
      <c r="AT96" s="133">
        <f>ROUND(SUM(AV96:AW96),2)</f>
        <v>0</v>
      </c>
      <c r="AU96" s="134">
        <f>'VON - Vedlejší a ostatní ...'!P121</f>
        <v>0</v>
      </c>
      <c r="AV96" s="133">
        <f>'VON - Vedlejší a ostatní ...'!J33</f>
        <v>0</v>
      </c>
      <c r="AW96" s="133">
        <f>'VON - Vedlejší a ostatní ...'!J34</f>
        <v>0</v>
      </c>
      <c r="AX96" s="133">
        <f>'VON - Vedlejší a ostatní ...'!J35</f>
        <v>0</v>
      </c>
      <c r="AY96" s="133">
        <f>'VON - Vedlejší a ostatní ...'!J36</f>
        <v>0</v>
      </c>
      <c r="AZ96" s="133">
        <f>'VON - Vedlejší a ostatní ...'!F33</f>
        <v>0</v>
      </c>
      <c r="BA96" s="133">
        <f>'VON - Vedlejší a ostatní ...'!F34</f>
        <v>0</v>
      </c>
      <c r="BB96" s="133">
        <f>'VON - Vedlejší a ostatní ...'!F35</f>
        <v>0</v>
      </c>
      <c r="BC96" s="133">
        <f>'VON - Vedlejší a ostatní ...'!F36</f>
        <v>0</v>
      </c>
      <c r="BD96" s="135">
        <f>'VON - Vedlejší a ostatní ...'!F37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K5FT6r8pF4eIg3vDtdNMa6B9HNCddcQ9bzTgkye3XE27tu1c8jkBLhQXLzU7c5CnV2ZrxRBRb0BIcUSGD8ZnJA==" hashValue="OgAm+ex/BrI9FVQ+YtT9cQgU9NWb3bvGV8OyGhBkR4u7Do+bHjn0fh6TU8jXZ5xTAu/33jWy3IxlUZ3AjLZWv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y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ul. Nádražní 52, 54, Šternberk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ROUND((SUM(BE122:BE311)),  2)</f>
        <v>0</v>
      </c>
      <c r="G33" s="38"/>
      <c r="H33" s="38"/>
      <c r="I33" s="155">
        <v>0.20999999999999999</v>
      </c>
      <c r="J33" s="154">
        <f>ROUND(((SUM(BE122:BE311))*I33),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ROUND((SUM(BF122:BF311)),  2)</f>
        <v>0</v>
      </c>
      <c r="G34" s="38"/>
      <c r="H34" s="38"/>
      <c r="I34" s="155">
        <v>0.14999999999999999</v>
      </c>
      <c r="J34" s="154">
        <f>ROUND(((SUM(BF122:BF311))*I34),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ROUND((SUM(BG122:BG311)),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ROUND((SUM(BH122:BH311)),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ROUND((SUM(BI122:BI311)),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Chodníky ul. Nádražní 52, 54, Šternberk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4. 11. 2022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Šternberk</v>
      </c>
      <c r="G91" s="40"/>
      <c r="H91" s="40"/>
      <c r="I91" s="32" t="s">
        <v>32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Milena Uhllárová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J206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J246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J310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108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Chodníky ul. Nádražní 52, 54, Šternberk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101 - Chodníky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>Šternberk</v>
      </c>
      <c r="G116" s="40"/>
      <c r="H116" s="40"/>
      <c r="I116" s="32" t="s">
        <v>22</v>
      </c>
      <c r="J116" s="79" t="str">
        <f>IF(J12="","",J12)</f>
        <v>4. 11. 2022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40"/>
      <c r="E118" s="40"/>
      <c r="F118" s="27" t="str">
        <f>E15</f>
        <v>Město Šternberk</v>
      </c>
      <c r="G118" s="40"/>
      <c r="H118" s="40"/>
      <c r="I118" s="32" t="s">
        <v>32</v>
      </c>
      <c r="J118" s="36" t="str">
        <f>E21</f>
        <v>Dopravní projektování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36</v>
      </c>
      <c r="J119" s="36" t="str">
        <f>E24</f>
        <v>Ing. Milena Uhllárová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109</v>
      </c>
      <c r="D121" s="194" t="s">
        <v>65</v>
      </c>
      <c r="E121" s="194" t="s">
        <v>61</v>
      </c>
      <c r="F121" s="194" t="s">
        <v>62</v>
      </c>
      <c r="G121" s="194" t="s">
        <v>110</v>
      </c>
      <c r="H121" s="194" t="s">
        <v>111</v>
      </c>
      <c r="I121" s="194" t="s">
        <v>112</v>
      </c>
      <c r="J121" s="194" t="s">
        <v>99</v>
      </c>
      <c r="K121" s="195" t="s">
        <v>113</v>
      </c>
      <c r="L121" s="196"/>
      <c r="M121" s="100" t="s">
        <v>1</v>
      </c>
      <c r="N121" s="101" t="s">
        <v>44</v>
      </c>
      <c r="O121" s="101" t="s">
        <v>114</v>
      </c>
      <c r="P121" s="101" t="s">
        <v>115</v>
      </c>
      <c r="Q121" s="101" t="s">
        <v>116</v>
      </c>
      <c r="R121" s="101" t="s">
        <v>117</v>
      </c>
      <c r="S121" s="101" t="s">
        <v>118</v>
      </c>
      <c r="T121" s="102" t="s">
        <v>119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120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60.2136912</v>
      </c>
      <c r="S122" s="104"/>
      <c r="T122" s="200">
        <f>T123</f>
        <v>72.170400000000001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79</v>
      </c>
      <c r="AU122" s="17" t="s">
        <v>101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79</v>
      </c>
      <c r="E123" s="205" t="s">
        <v>121</v>
      </c>
      <c r="F123" s="205" t="s">
        <v>122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P124+P206+P246+P298+P310</f>
        <v>0</v>
      </c>
      <c r="Q123" s="210"/>
      <c r="R123" s="211">
        <f>R124+R206+R246+R298+R310</f>
        <v>60.2136912</v>
      </c>
      <c r="S123" s="210"/>
      <c r="T123" s="212">
        <f>T124+T206+T246+T298+T310</f>
        <v>72.170400000000001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88</v>
      </c>
      <c r="AT123" s="214" t="s">
        <v>79</v>
      </c>
      <c r="AU123" s="214" t="s">
        <v>80</v>
      </c>
      <c r="AY123" s="213" t="s">
        <v>123</v>
      </c>
      <c r="BK123" s="215">
        <f>BK124+BK206+BK246+BK298+BK310</f>
        <v>0</v>
      </c>
    </row>
    <row r="124" s="12" customFormat="1" ht="22.8" customHeight="1">
      <c r="A124" s="12"/>
      <c r="B124" s="202"/>
      <c r="C124" s="203"/>
      <c r="D124" s="204" t="s">
        <v>79</v>
      </c>
      <c r="E124" s="216" t="s">
        <v>88</v>
      </c>
      <c r="F124" s="216" t="s">
        <v>124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SUM(P125:P205)</f>
        <v>0</v>
      </c>
      <c r="Q124" s="210"/>
      <c r="R124" s="211">
        <f>SUM(R125:R205)</f>
        <v>0.030343000000000002</v>
      </c>
      <c r="S124" s="210"/>
      <c r="T124" s="212">
        <f>SUM(T125:T205)</f>
        <v>72.170400000000001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79</v>
      </c>
      <c r="AU124" s="214" t="s">
        <v>88</v>
      </c>
      <c r="AY124" s="213" t="s">
        <v>123</v>
      </c>
      <c r="BK124" s="215">
        <f>SUM(BK125:BK205)</f>
        <v>0</v>
      </c>
    </row>
    <row r="125" s="2" customFormat="1" ht="16.5" customHeight="1">
      <c r="A125" s="38"/>
      <c r="B125" s="39"/>
      <c r="C125" s="218" t="s">
        <v>88</v>
      </c>
      <c r="D125" s="218" t="s">
        <v>125</v>
      </c>
      <c r="E125" s="219" t="s">
        <v>126</v>
      </c>
      <c r="F125" s="220" t="s">
        <v>127</v>
      </c>
      <c r="G125" s="221" t="s">
        <v>128</v>
      </c>
      <c r="H125" s="222">
        <v>16.899999999999999</v>
      </c>
      <c r="I125" s="223"/>
      <c r="J125" s="224">
        <f>ROUND(I125*H125,2)</f>
        <v>0</v>
      </c>
      <c r="K125" s="220" t="s">
        <v>129</v>
      </c>
      <c r="L125" s="44"/>
      <c r="M125" s="225" t="s">
        <v>1</v>
      </c>
      <c r="N125" s="226" t="s">
        <v>45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0.26000000000000001</v>
      </c>
      <c r="T125" s="228">
        <f>S125*H125</f>
        <v>4.3940000000000001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130</v>
      </c>
      <c r="AT125" s="229" t="s">
        <v>125</v>
      </c>
      <c r="AU125" s="229" t="s">
        <v>90</v>
      </c>
      <c r="AY125" s="17" t="s">
        <v>123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130</v>
      </c>
      <c r="BM125" s="229" t="s">
        <v>131</v>
      </c>
    </row>
    <row r="126" s="13" customFormat="1">
      <c r="A126" s="13"/>
      <c r="B126" s="231"/>
      <c r="C126" s="232"/>
      <c r="D126" s="233" t="s">
        <v>132</v>
      </c>
      <c r="E126" s="234" t="s">
        <v>1</v>
      </c>
      <c r="F126" s="235" t="s">
        <v>133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132</v>
      </c>
      <c r="AU126" s="241" t="s">
        <v>90</v>
      </c>
      <c r="AV126" s="13" t="s">
        <v>88</v>
      </c>
      <c r="AW126" s="13" t="s">
        <v>35</v>
      </c>
      <c r="AX126" s="13" t="s">
        <v>80</v>
      </c>
      <c r="AY126" s="241" t="s">
        <v>123</v>
      </c>
    </row>
    <row r="127" s="13" customFormat="1">
      <c r="A127" s="13"/>
      <c r="B127" s="231"/>
      <c r="C127" s="232"/>
      <c r="D127" s="233" t="s">
        <v>132</v>
      </c>
      <c r="E127" s="234" t="s">
        <v>1</v>
      </c>
      <c r="F127" s="235" t="s">
        <v>134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132</v>
      </c>
      <c r="AU127" s="241" t="s">
        <v>90</v>
      </c>
      <c r="AV127" s="13" t="s">
        <v>88</v>
      </c>
      <c r="AW127" s="13" t="s">
        <v>35</v>
      </c>
      <c r="AX127" s="13" t="s">
        <v>80</v>
      </c>
      <c r="AY127" s="241" t="s">
        <v>123</v>
      </c>
    </row>
    <row r="128" s="14" customFormat="1">
      <c r="A128" s="14"/>
      <c r="B128" s="242"/>
      <c r="C128" s="243"/>
      <c r="D128" s="233" t="s">
        <v>132</v>
      </c>
      <c r="E128" s="244" t="s">
        <v>1</v>
      </c>
      <c r="F128" s="245" t="s">
        <v>135</v>
      </c>
      <c r="G128" s="243"/>
      <c r="H128" s="246">
        <v>16.899999999999999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132</v>
      </c>
      <c r="AU128" s="252" t="s">
        <v>90</v>
      </c>
      <c r="AV128" s="14" t="s">
        <v>90</v>
      </c>
      <c r="AW128" s="14" t="s">
        <v>35</v>
      </c>
      <c r="AX128" s="14" t="s">
        <v>88</v>
      </c>
      <c r="AY128" s="252" t="s">
        <v>123</v>
      </c>
    </row>
    <row r="129" s="2" customFormat="1" ht="16.5" customHeight="1">
      <c r="A129" s="38"/>
      <c r="B129" s="39"/>
      <c r="C129" s="218" t="s">
        <v>90</v>
      </c>
      <c r="D129" s="218" t="s">
        <v>125</v>
      </c>
      <c r="E129" s="219" t="s">
        <v>136</v>
      </c>
      <c r="F129" s="220" t="s">
        <v>137</v>
      </c>
      <c r="G129" s="221" t="s">
        <v>128</v>
      </c>
      <c r="H129" s="222">
        <v>9.8000000000000007</v>
      </c>
      <c r="I129" s="223"/>
      <c r="J129" s="224">
        <f>ROUND(I129*H129,2)</f>
        <v>0</v>
      </c>
      <c r="K129" s="220" t="s">
        <v>129</v>
      </c>
      <c r="L129" s="44"/>
      <c r="M129" s="225" t="s">
        <v>1</v>
      </c>
      <c r="N129" s="226" t="s">
        <v>45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0.098000000000000004</v>
      </c>
      <c r="T129" s="228">
        <f>S129*H129</f>
        <v>0.96040000000000014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130</v>
      </c>
      <c r="AT129" s="229" t="s">
        <v>125</v>
      </c>
      <c r="AU129" s="229" t="s">
        <v>90</v>
      </c>
      <c r="AY129" s="17" t="s">
        <v>123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130</v>
      </c>
      <c r="BM129" s="229" t="s">
        <v>138</v>
      </c>
    </row>
    <row r="130" s="13" customFormat="1">
      <c r="A130" s="13"/>
      <c r="B130" s="231"/>
      <c r="C130" s="232"/>
      <c r="D130" s="233" t="s">
        <v>132</v>
      </c>
      <c r="E130" s="234" t="s">
        <v>1</v>
      </c>
      <c r="F130" s="235" t="s">
        <v>139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132</v>
      </c>
      <c r="AU130" s="241" t="s">
        <v>90</v>
      </c>
      <c r="AV130" s="13" t="s">
        <v>88</v>
      </c>
      <c r="AW130" s="13" t="s">
        <v>35</v>
      </c>
      <c r="AX130" s="13" t="s">
        <v>80</v>
      </c>
      <c r="AY130" s="241" t="s">
        <v>123</v>
      </c>
    </row>
    <row r="131" s="14" customFormat="1">
      <c r="A131" s="14"/>
      <c r="B131" s="242"/>
      <c r="C131" s="243"/>
      <c r="D131" s="233" t="s">
        <v>132</v>
      </c>
      <c r="E131" s="244" t="s">
        <v>1</v>
      </c>
      <c r="F131" s="245" t="s">
        <v>140</v>
      </c>
      <c r="G131" s="243"/>
      <c r="H131" s="246">
        <v>9.8000000000000007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132</v>
      </c>
      <c r="AU131" s="252" t="s">
        <v>90</v>
      </c>
      <c r="AV131" s="14" t="s">
        <v>90</v>
      </c>
      <c r="AW131" s="14" t="s">
        <v>35</v>
      </c>
      <c r="AX131" s="14" t="s">
        <v>88</v>
      </c>
      <c r="AY131" s="252" t="s">
        <v>123</v>
      </c>
    </row>
    <row r="132" s="2" customFormat="1" ht="21.75" customHeight="1">
      <c r="A132" s="38"/>
      <c r="B132" s="39"/>
      <c r="C132" s="218" t="s">
        <v>141</v>
      </c>
      <c r="D132" s="218" t="s">
        <v>125</v>
      </c>
      <c r="E132" s="219" t="s">
        <v>142</v>
      </c>
      <c r="F132" s="220" t="s">
        <v>143</v>
      </c>
      <c r="G132" s="221" t="s">
        <v>128</v>
      </c>
      <c r="H132" s="222">
        <v>144.69999999999999</v>
      </c>
      <c r="I132" s="223"/>
      <c r="J132" s="224">
        <f>ROUND(I132*H132,2)</f>
        <v>0</v>
      </c>
      <c r="K132" s="220" t="s">
        <v>129</v>
      </c>
      <c r="L132" s="44"/>
      <c r="M132" s="225" t="s">
        <v>1</v>
      </c>
      <c r="N132" s="226" t="s">
        <v>45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0.28999999999999998</v>
      </c>
      <c r="T132" s="228">
        <f>S132*H132</f>
        <v>41.962999999999994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130</v>
      </c>
      <c r="AT132" s="229" t="s">
        <v>125</v>
      </c>
      <c r="AU132" s="229" t="s">
        <v>90</v>
      </c>
      <c r="AY132" s="17" t="s">
        <v>123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130</v>
      </c>
      <c r="BM132" s="229" t="s">
        <v>144</v>
      </c>
    </row>
    <row r="133" s="13" customFormat="1">
      <c r="A133" s="13"/>
      <c r="B133" s="231"/>
      <c r="C133" s="232"/>
      <c r="D133" s="233" t="s">
        <v>132</v>
      </c>
      <c r="E133" s="234" t="s">
        <v>1</v>
      </c>
      <c r="F133" s="235" t="s">
        <v>145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132</v>
      </c>
      <c r="AU133" s="241" t="s">
        <v>90</v>
      </c>
      <c r="AV133" s="13" t="s">
        <v>88</v>
      </c>
      <c r="AW133" s="13" t="s">
        <v>35</v>
      </c>
      <c r="AX133" s="13" t="s">
        <v>80</v>
      </c>
      <c r="AY133" s="241" t="s">
        <v>123</v>
      </c>
    </row>
    <row r="134" s="14" customFormat="1">
      <c r="A134" s="14"/>
      <c r="B134" s="242"/>
      <c r="C134" s="243"/>
      <c r="D134" s="233" t="s">
        <v>132</v>
      </c>
      <c r="E134" s="244" t="s">
        <v>1</v>
      </c>
      <c r="F134" s="245" t="s">
        <v>146</v>
      </c>
      <c r="G134" s="243"/>
      <c r="H134" s="246">
        <v>144.69999999999999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132</v>
      </c>
      <c r="AU134" s="252" t="s">
        <v>90</v>
      </c>
      <c r="AV134" s="14" t="s">
        <v>90</v>
      </c>
      <c r="AW134" s="14" t="s">
        <v>35</v>
      </c>
      <c r="AX134" s="14" t="s">
        <v>88</v>
      </c>
      <c r="AY134" s="252" t="s">
        <v>123</v>
      </c>
    </row>
    <row r="135" s="2" customFormat="1" ht="21.75" customHeight="1">
      <c r="A135" s="38"/>
      <c r="B135" s="39"/>
      <c r="C135" s="218" t="s">
        <v>130</v>
      </c>
      <c r="D135" s="218" t="s">
        <v>125</v>
      </c>
      <c r="E135" s="219" t="s">
        <v>147</v>
      </c>
      <c r="F135" s="220" t="s">
        <v>148</v>
      </c>
      <c r="G135" s="221" t="s">
        <v>128</v>
      </c>
      <c r="H135" s="222">
        <v>144.80000000000001</v>
      </c>
      <c r="I135" s="223"/>
      <c r="J135" s="224">
        <f>ROUND(I135*H135,2)</f>
        <v>0</v>
      </c>
      <c r="K135" s="220" t="s">
        <v>129</v>
      </c>
      <c r="L135" s="44"/>
      <c r="M135" s="225" t="s">
        <v>1</v>
      </c>
      <c r="N135" s="226" t="s">
        <v>45</v>
      </c>
      <c r="O135" s="91"/>
      <c r="P135" s="227">
        <f>O135*H135</f>
        <v>0</v>
      </c>
      <c r="Q135" s="227">
        <v>5.0000000000000002E-05</v>
      </c>
      <c r="R135" s="227">
        <f>Q135*H135</f>
        <v>0.0072400000000000008</v>
      </c>
      <c r="S135" s="227">
        <v>0.11500000000000001</v>
      </c>
      <c r="T135" s="228">
        <f>S135*H135</f>
        <v>16.652000000000001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130</v>
      </c>
      <c r="AT135" s="229" t="s">
        <v>125</v>
      </c>
      <c r="AU135" s="229" t="s">
        <v>90</v>
      </c>
      <c r="AY135" s="17" t="s">
        <v>123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130</v>
      </c>
      <c r="BM135" s="229" t="s">
        <v>149</v>
      </c>
    </row>
    <row r="136" s="13" customFormat="1">
      <c r="A136" s="13"/>
      <c r="B136" s="231"/>
      <c r="C136" s="232"/>
      <c r="D136" s="233" t="s">
        <v>132</v>
      </c>
      <c r="E136" s="234" t="s">
        <v>1</v>
      </c>
      <c r="F136" s="235" t="s">
        <v>150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132</v>
      </c>
      <c r="AU136" s="241" t="s">
        <v>90</v>
      </c>
      <c r="AV136" s="13" t="s">
        <v>88</v>
      </c>
      <c r="AW136" s="13" t="s">
        <v>35</v>
      </c>
      <c r="AX136" s="13" t="s">
        <v>80</v>
      </c>
      <c r="AY136" s="241" t="s">
        <v>123</v>
      </c>
    </row>
    <row r="137" s="14" customFormat="1">
      <c r="A137" s="14"/>
      <c r="B137" s="242"/>
      <c r="C137" s="243"/>
      <c r="D137" s="233" t="s">
        <v>132</v>
      </c>
      <c r="E137" s="244" t="s">
        <v>1</v>
      </c>
      <c r="F137" s="245" t="s">
        <v>151</v>
      </c>
      <c r="G137" s="243"/>
      <c r="H137" s="246">
        <v>144.80000000000001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132</v>
      </c>
      <c r="AU137" s="252" t="s">
        <v>90</v>
      </c>
      <c r="AV137" s="14" t="s">
        <v>90</v>
      </c>
      <c r="AW137" s="14" t="s">
        <v>35</v>
      </c>
      <c r="AX137" s="14" t="s">
        <v>88</v>
      </c>
      <c r="AY137" s="252" t="s">
        <v>123</v>
      </c>
    </row>
    <row r="138" s="2" customFormat="1" ht="16.5" customHeight="1">
      <c r="A138" s="38"/>
      <c r="B138" s="39"/>
      <c r="C138" s="218" t="s">
        <v>152</v>
      </c>
      <c r="D138" s="218" t="s">
        <v>125</v>
      </c>
      <c r="E138" s="219" t="s">
        <v>153</v>
      </c>
      <c r="F138" s="220" t="s">
        <v>154</v>
      </c>
      <c r="G138" s="221" t="s">
        <v>155</v>
      </c>
      <c r="H138" s="222">
        <v>32.600000000000001</v>
      </c>
      <c r="I138" s="223"/>
      <c r="J138" s="224">
        <f>ROUND(I138*H138,2)</f>
        <v>0</v>
      </c>
      <c r="K138" s="220" t="s">
        <v>129</v>
      </c>
      <c r="L138" s="44"/>
      <c r="M138" s="225" t="s">
        <v>1</v>
      </c>
      <c r="N138" s="226" t="s">
        <v>45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0.20499999999999999</v>
      </c>
      <c r="T138" s="228">
        <f>S138*H138</f>
        <v>6.6829999999999998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130</v>
      </c>
      <c r="AT138" s="229" t="s">
        <v>125</v>
      </c>
      <c r="AU138" s="229" t="s">
        <v>90</v>
      </c>
      <c r="AY138" s="17" t="s">
        <v>123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88</v>
      </c>
      <c r="BK138" s="230">
        <f>ROUND(I138*H138,2)</f>
        <v>0</v>
      </c>
      <c r="BL138" s="17" t="s">
        <v>130</v>
      </c>
      <c r="BM138" s="229" t="s">
        <v>156</v>
      </c>
    </row>
    <row r="139" s="13" customFormat="1">
      <c r="A139" s="13"/>
      <c r="B139" s="231"/>
      <c r="C139" s="232"/>
      <c r="D139" s="233" t="s">
        <v>132</v>
      </c>
      <c r="E139" s="234" t="s">
        <v>1</v>
      </c>
      <c r="F139" s="235" t="s">
        <v>157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132</v>
      </c>
      <c r="AU139" s="241" t="s">
        <v>90</v>
      </c>
      <c r="AV139" s="13" t="s">
        <v>88</v>
      </c>
      <c r="AW139" s="13" t="s">
        <v>35</v>
      </c>
      <c r="AX139" s="13" t="s">
        <v>80</v>
      </c>
      <c r="AY139" s="241" t="s">
        <v>123</v>
      </c>
    </row>
    <row r="140" s="13" customFormat="1">
      <c r="A140" s="13"/>
      <c r="B140" s="231"/>
      <c r="C140" s="232"/>
      <c r="D140" s="233" t="s">
        <v>132</v>
      </c>
      <c r="E140" s="234" t="s">
        <v>1</v>
      </c>
      <c r="F140" s="235" t="s">
        <v>158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132</v>
      </c>
      <c r="AU140" s="241" t="s">
        <v>90</v>
      </c>
      <c r="AV140" s="13" t="s">
        <v>88</v>
      </c>
      <c r="AW140" s="13" t="s">
        <v>35</v>
      </c>
      <c r="AX140" s="13" t="s">
        <v>80</v>
      </c>
      <c r="AY140" s="241" t="s">
        <v>123</v>
      </c>
    </row>
    <row r="141" s="14" customFormat="1">
      <c r="A141" s="14"/>
      <c r="B141" s="242"/>
      <c r="C141" s="243"/>
      <c r="D141" s="233" t="s">
        <v>132</v>
      </c>
      <c r="E141" s="244" t="s">
        <v>1</v>
      </c>
      <c r="F141" s="245" t="s">
        <v>159</v>
      </c>
      <c r="G141" s="243"/>
      <c r="H141" s="246">
        <v>23.100000000000001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132</v>
      </c>
      <c r="AU141" s="252" t="s">
        <v>90</v>
      </c>
      <c r="AV141" s="14" t="s">
        <v>90</v>
      </c>
      <c r="AW141" s="14" t="s">
        <v>35</v>
      </c>
      <c r="AX141" s="14" t="s">
        <v>80</v>
      </c>
      <c r="AY141" s="252" t="s">
        <v>123</v>
      </c>
    </row>
    <row r="142" s="13" customFormat="1">
      <c r="A142" s="13"/>
      <c r="B142" s="231"/>
      <c r="C142" s="232"/>
      <c r="D142" s="233" t="s">
        <v>132</v>
      </c>
      <c r="E142" s="234" t="s">
        <v>1</v>
      </c>
      <c r="F142" s="235" t="s">
        <v>133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132</v>
      </c>
      <c r="AU142" s="241" t="s">
        <v>90</v>
      </c>
      <c r="AV142" s="13" t="s">
        <v>88</v>
      </c>
      <c r="AW142" s="13" t="s">
        <v>35</v>
      </c>
      <c r="AX142" s="13" t="s">
        <v>80</v>
      </c>
      <c r="AY142" s="241" t="s">
        <v>123</v>
      </c>
    </row>
    <row r="143" s="13" customFormat="1">
      <c r="A143" s="13"/>
      <c r="B143" s="231"/>
      <c r="C143" s="232"/>
      <c r="D143" s="233" t="s">
        <v>132</v>
      </c>
      <c r="E143" s="234" t="s">
        <v>1</v>
      </c>
      <c r="F143" s="235" t="s">
        <v>160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132</v>
      </c>
      <c r="AU143" s="241" t="s">
        <v>90</v>
      </c>
      <c r="AV143" s="13" t="s">
        <v>88</v>
      </c>
      <c r="AW143" s="13" t="s">
        <v>35</v>
      </c>
      <c r="AX143" s="13" t="s">
        <v>80</v>
      </c>
      <c r="AY143" s="241" t="s">
        <v>123</v>
      </c>
    </row>
    <row r="144" s="14" customFormat="1">
      <c r="A144" s="14"/>
      <c r="B144" s="242"/>
      <c r="C144" s="243"/>
      <c r="D144" s="233" t="s">
        <v>132</v>
      </c>
      <c r="E144" s="244" t="s">
        <v>1</v>
      </c>
      <c r="F144" s="245" t="s">
        <v>161</v>
      </c>
      <c r="G144" s="243"/>
      <c r="H144" s="246">
        <v>9.5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132</v>
      </c>
      <c r="AU144" s="252" t="s">
        <v>90</v>
      </c>
      <c r="AV144" s="14" t="s">
        <v>90</v>
      </c>
      <c r="AW144" s="14" t="s">
        <v>35</v>
      </c>
      <c r="AX144" s="14" t="s">
        <v>80</v>
      </c>
      <c r="AY144" s="252" t="s">
        <v>123</v>
      </c>
    </row>
    <row r="145" s="15" customFormat="1">
      <c r="A145" s="15"/>
      <c r="B145" s="253"/>
      <c r="C145" s="254"/>
      <c r="D145" s="233" t="s">
        <v>132</v>
      </c>
      <c r="E145" s="255" t="s">
        <v>1</v>
      </c>
      <c r="F145" s="256" t="s">
        <v>162</v>
      </c>
      <c r="G145" s="254"/>
      <c r="H145" s="257">
        <v>32.600000000000001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132</v>
      </c>
      <c r="AU145" s="263" t="s">
        <v>90</v>
      </c>
      <c r="AV145" s="15" t="s">
        <v>130</v>
      </c>
      <c r="AW145" s="15" t="s">
        <v>35</v>
      </c>
      <c r="AX145" s="15" t="s">
        <v>88</v>
      </c>
      <c r="AY145" s="263" t="s">
        <v>123</v>
      </c>
    </row>
    <row r="146" s="2" customFormat="1" ht="16.5" customHeight="1">
      <c r="A146" s="38"/>
      <c r="B146" s="39"/>
      <c r="C146" s="218" t="s">
        <v>163</v>
      </c>
      <c r="D146" s="218" t="s">
        <v>125</v>
      </c>
      <c r="E146" s="219" t="s">
        <v>164</v>
      </c>
      <c r="F146" s="220" t="s">
        <v>165</v>
      </c>
      <c r="G146" s="221" t="s">
        <v>155</v>
      </c>
      <c r="H146" s="222">
        <v>13.199999999999999</v>
      </c>
      <c r="I146" s="223"/>
      <c r="J146" s="224">
        <f>ROUND(I146*H146,2)</f>
        <v>0</v>
      </c>
      <c r="K146" s="220" t="s">
        <v>129</v>
      </c>
      <c r="L146" s="44"/>
      <c r="M146" s="225" t="s">
        <v>1</v>
      </c>
      <c r="N146" s="226" t="s">
        <v>45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0.11500000000000001</v>
      </c>
      <c r="T146" s="228">
        <f>S146*H146</f>
        <v>1.518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130</v>
      </c>
      <c r="AT146" s="229" t="s">
        <v>125</v>
      </c>
      <c r="AU146" s="229" t="s">
        <v>90</v>
      </c>
      <c r="AY146" s="17" t="s">
        <v>123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88</v>
      </c>
      <c r="BK146" s="230">
        <f>ROUND(I146*H146,2)</f>
        <v>0</v>
      </c>
      <c r="BL146" s="17" t="s">
        <v>130</v>
      </c>
      <c r="BM146" s="229" t="s">
        <v>166</v>
      </c>
    </row>
    <row r="147" s="13" customFormat="1">
      <c r="A147" s="13"/>
      <c r="B147" s="231"/>
      <c r="C147" s="232"/>
      <c r="D147" s="233" t="s">
        <v>132</v>
      </c>
      <c r="E147" s="234" t="s">
        <v>1</v>
      </c>
      <c r="F147" s="235" t="s">
        <v>167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132</v>
      </c>
      <c r="AU147" s="241" t="s">
        <v>90</v>
      </c>
      <c r="AV147" s="13" t="s">
        <v>88</v>
      </c>
      <c r="AW147" s="13" t="s">
        <v>35</v>
      </c>
      <c r="AX147" s="13" t="s">
        <v>80</v>
      </c>
      <c r="AY147" s="241" t="s">
        <v>123</v>
      </c>
    </row>
    <row r="148" s="13" customFormat="1">
      <c r="A148" s="13"/>
      <c r="B148" s="231"/>
      <c r="C148" s="232"/>
      <c r="D148" s="233" t="s">
        <v>132</v>
      </c>
      <c r="E148" s="234" t="s">
        <v>1</v>
      </c>
      <c r="F148" s="235" t="s">
        <v>168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90</v>
      </c>
      <c r="AV148" s="13" t="s">
        <v>88</v>
      </c>
      <c r="AW148" s="13" t="s">
        <v>35</v>
      </c>
      <c r="AX148" s="13" t="s">
        <v>80</v>
      </c>
      <c r="AY148" s="241" t="s">
        <v>123</v>
      </c>
    </row>
    <row r="149" s="14" customFormat="1">
      <c r="A149" s="14"/>
      <c r="B149" s="242"/>
      <c r="C149" s="243"/>
      <c r="D149" s="233" t="s">
        <v>132</v>
      </c>
      <c r="E149" s="244" t="s">
        <v>1</v>
      </c>
      <c r="F149" s="245" t="s">
        <v>169</v>
      </c>
      <c r="G149" s="243"/>
      <c r="H149" s="246">
        <v>13.199999999999999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132</v>
      </c>
      <c r="AU149" s="252" t="s">
        <v>90</v>
      </c>
      <c r="AV149" s="14" t="s">
        <v>90</v>
      </c>
      <c r="AW149" s="14" t="s">
        <v>35</v>
      </c>
      <c r="AX149" s="14" t="s">
        <v>88</v>
      </c>
      <c r="AY149" s="252" t="s">
        <v>123</v>
      </c>
    </row>
    <row r="150" s="2" customFormat="1" ht="16.5" customHeight="1">
      <c r="A150" s="38"/>
      <c r="B150" s="39"/>
      <c r="C150" s="218" t="s">
        <v>170</v>
      </c>
      <c r="D150" s="218" t="s">
        <v>125</v>
      </c>
      <c r="E150" s="219" t="s">
        <v>171</v>
      </c>
      <c r="F150" s="220" t="s">
        <v>172</v>
      </c>
      <c r="G150" s="221" t="s">
        <v>128</v>
      </c>
      <c r="H150" s="222">
        <v>88.099999999999994</v>
      </c>
      <c r="I150" s="223"/>
      <c r="J150" s="224">
        <f>ROUND(I150*H150,2)</f>
        <v>0</v>
      </c>
      <c r="K150" s="220" t="s">
        <v>129</v>
      </c>
      <c r="L150" s="44"/>
      <c r="M150" s="225" t="s">
        <v>1</v>
      </c>
      <c r="N150" s="226" t="s">
        <v>45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130</v>
      </c>
      <c r="AT150" s="229" t="s">
        <v>125</v>
      </c>
      <c r="AU150" s="229" t="s">
        <v>90</v>
      </c>
      <c r="AY150" s="17" t="s">
        <v>123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88</v>
      </c>
      <c r="BK150" s="230">
        <f>ROUND(I150*H150,2)</f>
        <v>0</v>
      </c>
      <c r="BL150" s="17" t="s">
        <v>130</v>
      </c>
      <c r="BM150" s="229" t="s">
        <v>173</v>
      </c>
    </row>
    <row r="151" s="13" customFormat="1">
      <c r="A151" s="13"/>
      <c r="B151" s="231"/>
      <c r="C151" s="232"/>
      <c r="D151" s="233" t="s">
        <v>132</v>
      </c>
      <c r="E151" s="234" t="s">
        <v>1</v>
      </c>
      <c r="F151" s="235" t="s">
        <v>174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132</v>
      </c>
      <c r="AU151" s="241" t="s">
        <v>90</v>
      </c>
      <c r="AV151" s="13" t="s">
        <v>88</v>
      </c>
      <c r="AW151" s="13" t="s">
        <v>35</v>
      </c>
      <c r="AX151" s="13" t="s">
        <v>80</v>
      </c>
      <c r="AY151" s="241" t="s">
        <v>123</v>
      </c>
    </row>
    <row r="152" s="13" customFormat="1">
      <c r="A152" s="13"/>
      <c r="B152" s="231"/>
      <c r="C152" s="232"/>
      <c r="D152" s="233" t="s">
        <v>132</v>
      </c>
      <c r="E152" s="234" t="s">
        <v>1</v>
      </c>
      <c r="F152" s="235" t="s">
        <v>145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132</v>
      </c>
      <c r="AU152" s="241" t="s">
        <v>90</v>
      </c>
      <c r="AV152" s="13" t="s">
        <v>88</v>
      </c>
      <c r="AW152" s="13" t="s">
        <v>35</v>
      </c>
      <c r="AX152" s="13" t="s">
        <v>80</v>
      </c>
      <c r="AY152" s="241" t="s">
        <v>123</v>
      </c>
    </row>
    <row r="153" s="14" customFormat="1">
      <c r="A153" s="14"/>
      <c r="B153" s="242"/>
      <c r="C153" s="243"/>
      <c r="D153" s="233" t="s">
        <v>132</v>
      </c>
      <c r="E153" s="244" t="s">
        <v>1</v>
      </c>
      <c r="F153" s="245" t="s">
        <v>175</v>
      </c>
      <c r="G153" s="243"/>
      <c r="H153" s="246">
        <v>88.099999999999994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132</v>
      </c>
      <c r="AU153" s="252" t="s">
        <v>90</v>
      </c>
      <c r="AV153" s="14" t="s">
        <v>90</v>
      </c>
      <c r="AW153" s="14" t="s">
        <v>35</v>
      </c>
      <c r="AX153" s="14" t="s">
        <v>88</v>
      </c>
      <c r="AY153" s="252" t="s">
        <v>123</v>
      </c>
    </row>
    <row r="154" s="2" customFormat="1" ht="21.75" customHeight="1">
      <c r="A154" s="38"/>
      <c r="B154" s="39"/>
      <c r="C154" s="218" t="s">
        <v>176</v>
      </c>
      <c r="D154" s="218" t="s">
        <v>125</v>
      </c>
      <c r="E154" s="219" t="s">
        <v>177</v>
      </c>
      <c r="F154" s="220" t="s">
        <v>178</v>
      </c>
      <c r="G154" s="221" t="s">
        <v>179</v>
      </c>
      <c r="H154" s="222">
        <v>19.184999999999999</v>
      </c>
      <c r="I154" s="223"/>
      <c r="J154" s="224">
        <f>ROUND(I154*H154,2)</f>
        <v>0</v>
      </c>
      <c r="K154" s="220" t="s">
        <v>129</v>
      </c>
      <c r="L154" s="44"/>
      <c r="M154" s="225" t="s">
        <v>1</v>
      </c>
      <c r="N154" s="226" t="s">
        <v>45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130</v>
      </c>
      <c r="AT154" s="229" t="s">
        <v>125</v>
      </c>
      <c r="AU154" s="229" t="s">
        <v>90</v>
      </c>
      <c r="AY154" s="17" t="s">
        <v>123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88</v>
      </c>
      <c r="BK154" s="230">
        <f>ROUND(I154*H154,2)</f>
        <v>0</v>
      </c>
      <c r="BL154" s="17" t="s">
        <v>130</v>
      </c>
      <c r="BM154" s="229" t="s">
        <v>180</v>
      </c>
    </row>
    <row r="155" s="13" customFormat="1">
      <c r="A155" s="13"/>
      <c r="B155" s="231"/>
      <c r="C155" s="232"/>
      <c r="D155" s="233" t="s">
        <v>132</v>
      </c>
      <c r="E155" s="234" t="s">
        <v>1</v>
      </c>
      <c r="F155" s="235" t="s">
        <v>145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90</v>
      </c>
      <c r="AV155" s="13" t="s">
        <v>88</v>
      </c>
      <c r="AW155" s="13" t="s">
        <v>35</v>
      </c>
      <c r="AX155" s="13" t="s">
        <v>80</v>
      </c>
      <c r="AY155" s="241" t="s">
        <v>123</v>
      </c>
    </row>
    <row r="156" s="13" customFormat="1">
      <c r="A156" s="13"/>
      <c r="B156" s="231"/>
      <c r="C156" s="232"/>
      <c r="D156" s="233" t="s">
        <v>132</v>
      </c>
      <c r="E156" s="234" t="s">
        <v>1</v>
      </c>
      <c r="F156" s="235" t="s">
        <v>181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132</v>
      </c>
      <c r="AU156" s="241" t="s">
        <v>90</v>
      </c>
      <c r="AV156" s="13" t="s">
        <v>88</v>
      </c>
      <c r="AW156" s="13" t="s">
        <v>35</v>
      </c>
      <c r="AX156" s="13" t="s">
        <v>80</v>
      </c>
      <c r="AY156" s="241" t="s">
        <v>123</v>
      </c>
    </row>
    <row r="157" s="14" customFormat="1">
      <c r="A157" s="14"/>
      <c r="B157" s="242"/>
      <c r="C157" s="243"/>
      <c r="D157" s="233" t="s">
        <v>132</v>
      </c>
      <c r="E157" s="244" t="s">
        <v>1</v>
      </c>
      <c r="F157" s="245" t="s">
        <v>182</v>
      </c>
      <c r="G157" s="243"/>
      <c r="H157" s="246">
        <v>19.184999999999999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132</v>
      </c>
      <c r="AU157" s="252" t="s">
        <v>90</v>
      </c>
      <c r="AV157" s="14" t="s">
        <v>90</v>
      </c>
      <c r="AW157" s="14" t="s">
        <v>35</v>
      </c>
      <c r="AX157" s="14" t="s">
        <v>88</v>
      </c>
      <c r="AY157" s="252" t="s">
        <v>123</v>
      </c>
    </row>
    <row r="158" s="2" customFormat="1" ht="21.75" customHeight="1">
      <c r="A158" s="38"/>
      <c r="B158" s="39"/>
      <c r="C158" s="218" t="s">
        <v>183</v>
      </c>
      <c r="D158" s="218" t="s">
        <v>125</v>
      </c>
      <c r="E158" s="219" t="s">
        <v>184</v>
      </c>
      <c r="F158" s="220" t="s">
        <v>185</v>
      </c>
      <c r="G158" s="221" t="s">
        <v>179</v>
      </c>
      <c r="H158" s="222">
        <v>27.254999999999999</v>
      </c>
      <c r="I158" s="223"/>
      <c r="J158" s="224">
        <f>ROUND(I158*H158,2)</f>
        <v>0</v>
      </c>
      <c r="K158" s="220" t="s">
        <v>129</v>
      </c>
      <c r="L158" s="44"/>
      <c r="M158" s="225" t="s">
        <v>1</v>
      </c>
      <c r="N158" s="226" t="s">
        <v>45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130</v>
      </c>
      <c r="AT158" s="229" t="s">
        <v>125</v>
      </c>
      <c r="AU158" s="229" t="s">
        <v>90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88</v>
      </c>
      <c r="BK158" s="230">
        <f>ROUND(I158*H158,2)</f>
        <v>0</v>
      </c>
      <c r="BL158" s="17" t="s">
        <v>130</v>
      </c>
      <c r="BM158" s="229" t="s">
        <v>186</v>
      </c>
    </row>
    <row r="159" s="14" customFormat="1">
      <c r="A159" s="14"/>
      <c r="B159" s="242"/>
      <c r="C159" s="243"/>
      <c r="D159" s="233" t="s">
        <v>132</v>
      </c>
      <c r="E159" s="244" t="s">
        <v>1</v>
      </c>
      <c r="F159" s="245" t="s">
        <v>187</v>
      </c>
      <c r="G159" s="243"/>
      <c r="H159" s="246">
        <v>27.995000000000001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132</v>
      </c>
      <c r="AU159" s="252" t="s">
        <v>90</v>
      </c>
      <c r="AV159" s="14" t="s">
        <v>90</v>
      </c>
      <c r="AW159" s="14" t="s">
        <v>35</v>
      </c>
      <c r="AX159" s="14" t="s">
        <v>80</v>
      </c>
      <c r="AY159" s="252" t="s">
        <v>123</v>
      </c>
    </row>
    <row r="160" s="13" customFormat="1">
      <c r="A160" s="13"/>
      <c r="B160" s="231"/>
      <c r="C160" s="232"/>
      <c r="D160" s="233" t="s">
        <v>132</v>
      </c>
      <c r="E160" s="234" t="s">
        <v>1</v>
      </c>
      <c r="F160" s="235" t="s">
        <v>188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132</v>
      </c>
      <c r="AU160" s="241" t="s">
        <v>90</v>
      </c>
      <c r="AV160" s="13" t="s">
        <v>88</v>
      </c>
      <c r="AW160" s="13" t="s">
        <v>35</v>
      </c>
      <c r="AX160" s="13" t="s">
        <v>80</v>
      </c>
      <c r="AY160" s="241" t="s">
        <v>123</v>
      </c>
    </row>
    <row r="161" s="14" customFormat="1">
      <c r="A161" s="14"/>
      <c r="B161" s="242"/>
      <c r="C161" s="243"/>
      <c r="D161" s="233" t="s">
        <v>132</v>
      </c>
      <c r="E161" s="244" t="s">
        <v>1</v>
      </c>
      <c r="F161" s="245" t="s">
        <v>189</v>
      </c>
      <c r="G161" s="243"/>
      <c r="H161" s="246">
        <v>-0.73999999999999999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132</v>
      </c>
      <c r="AU161" s="252" t="s">
        <v>90</v>
      </c>
      <c r="AV161" s="14" t="s">
        <v>90</v>
      </c>
      <c r="AW161" s="14" t="s">
        <v>35</v>
      </c>
      <c r="AX161" s="14" t="s">
        <v>80</v>
      </c>
      <c r="AY161" s="252" t="s">
        <v>123</v>
      </c>
    </row>
    <row r="162" s="15" customFormat="1">
      <c r="A162" s="15"/>
      <c r="B162" s="253"/>
      <c r="C162" s="254"/>
      <c r="D162" s="233" t="s">
        <v>132</v>
      </c>
      <c r="E162" s="255" t="s">
        <v>1</v>
      </c>
      <c r="F162" s="256" t="s">
        <v>162</v>
      </c>
      <c r="G162" s="254"/>
      <c r="H162" s="257">
        <v>27.254999999999999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132</v>
      </c>
      <c r="AU162" s="263" t="s">
        <v>90</v>
      </c>
      <c r="AV162" s="15" t="s">
        <v>130</v>
      </c>
      <c r="AW162" s="15" t="s">
        <v>35</v>
      </c>
      <c r="AX162" s="15" t="s">
        <v>88</v>
      </c>
      <c r="AY162" s="263" t="s">
        <v>123</v>
      </c>
    </row>
    <row r="163" s="2" customFormat="1" ht="24.15" customHeight="1">
      <c r="A163" s="38"/>
      <c r="B163" s="39"/>
      <c r="C163" s="218" t="s">
        <v>190</v>
      </c>
      <c r="D163" s="218" t="s">
        <v>125</v>
      </c>
      <c r="E163" s="219" t="s">
        <v>191</v>
      </c>
      <c r="F163" s="220" t="s">
        <v>192</v>
      </c>
      <c r="G163" s="221" t="s">
        <v>179</v>
      </c>
      <c r="H163" s="222">
        <v>272.55000000000001</v>
      </c>
      <c r="I163" s="223"/>
      <c r="J163" s="224">
        <f>ROUND(I163*H163,2)</f>
        <v>0</v>
      </c>
      <c r="K163" s="220" t="s">
        <v>129</v>
      </c>
      <c r="L163" s="44"/>
      <c r="M163" s="225" t="s">
        <v>1</v>
      </c>
      <c r="N163" s="226" t="s">
        <v>45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130</v>
      </c>
      <c r="AT163" s="229" t="s">
        <v>125</v>
      </c>
      <c r="AU163" s="229" t="s">
        <v>90</v>
      </c>
      <c r="AY163" s="17" t="s">
        <v>123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88</v>
      </c>
      <c r="BK163" s="230">
        <f>ROUND(I163*H163,2)</f>
        <v>0</v>
      </c>
      <c r="BL163" s="17" t="s">
        <v>130</v>
      </c>
      <c r="BM163" s="229" t="s">
        <v>193</v>
      </c>
    </row>
    <row r="164" s="14" customFormat="1">
      <c r="A164" s="14"/>
      <c r="B164" s="242"/>
      <c r="C164" s="243"/>
      <c r="D164" s="233" t="s">
        <v>132</v>
      </c>
      <c r="E164" s="244" t="s">
        <v>1</v>
      </c>
      <c r="F164" s="245" t="s">
        <v>194</v>
      </c>
      <c r="G164" s="243"/>
      <c r="H164" s="246">
        <v>272.55000000000001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132</v>
      </c>
      <c r="AU164" s="252" t="s">
        <v>90</v>
      </c>
      <c r="AV164" s="14" t="s">
        <v>90</v>
      </c>
      <c r="AW164" s="14" t="s">
        <v>35</v>
      </c>
      <c r="AX164" s="14" t="s">
        <v>88</v>
      </c>
      <c r="AY164" s="252" t="s">
        <v>123</v>
      </c>
    </row>
    <row r="165" s="2" customFormat="1" ht="16.5" customHeight="1">
      <c r="A165" s="38"/>
      <c r="B165" s="39"/>
      <c r="C165" s="218" t="s">
        <v>195</v>
      </c>
      <c r="D165" s="218" t="s">
        <v>125</v>
      </c>
      <c r="E165" s="219" t="s">
        <v>196</v>
      </c>
      <c r="F165" s="220" t="s">
        <v>197</v>
      </c>
      <c r="G165" s="221" t="s">
        <v>179</v>
      </c>
      <c r="H165" s="222">
        <v>1.9199999999999999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45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125</v>
      </c>
      <c r="AU165" s="229" t="s">
        <v>90</v>
      </c>
      <c r="AY165" s="17" t="s">
        <v>123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130</v>
      </c>
      <c r="BM165" s="229" t="s">
        <v>198</v>
      </c>
    </row>
    <row r="166" s="14" customFormat="1">
      <c r="A166" s="14"/>
      <c r="B166" s="242"/>
      <c r="C166" s="243"/>
      <c r="D166" s="233" t="s">
        <v>132</v>
      </c>
      <c r="E166" s="244" t="s">
        <v>1</v>
      </c>
      <c r="F166" s="245" t="s">
        <v>199</v>
      </c>
      <c r="G166" s="243"/>
      <c r="H166" s="246">
        <v>1.9199999999999999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132</v>
      </c>
      <c r="AU166" s="252" t="s">
        <v>90</v>
      </c>
      <c r="AV166" s="14" t="s">
        <v>90</v>
      </c>
      <c r="AW166" s="14" t="s">
        <v>35</v>
      </c>
      <c r="AX166" s="14" t="s">
        <v>88</v>
      </c>
      <c r="AY166" s="252" t="s">
        <v>123</v>
      </c>
    </row>
    <row r="167" s="2" customFormat="1" ht="16.5" customHeight="1">
      <c r="A167" s="38"/>
      <c r="B167" s="39"/>
      <c r="C167" s="218" t="s">
        <v>200</v>
      </c>
      <c r="D167" s="218" t="s">
        <v>125</v>
      </c>
      <c r="E167" s="219" t="s">
        <v>201</v>
      </c>
      <c r="F167" s="220" t="s">
        <v>202</v>
      </c>
      <c r="G167" s="221" t="s">
        <v>203</v>
      </c>
      <c r="H167" s="222">
        <v>49.058999999999998</v>
      </c>
      <c r="I167" s="223"/>
      <c r="J167" s="224">
        <f>ROUND(I167*H167,2)</f>
        <v>0</v>
      </c>
      <c r="K167" s="220" t="s">
        <v>129</v>
      </c>
      <c r="L167" s="44"/>
      <c r="M167" s="225" t="s">
        <v>1</v>
      </c>
      <c r="N167" s="226" t="s">
        <v>45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130</v>
      </c>
      <c r="AT167" s="229" t="s">
        <v>125</v>
      </c>
      <c r="AU167" s="229" t="s">
        <v>90</v>
      </c>
      <c r="AY167" s="17" t="s">
        <v>123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88</v>
      </c>
      <c r="BK167" s="230">
        <f>ROUND(I167*H167,2)</f>
        <v>0</v>
      </c>
      <c r="BL167" s="17" t="s">
        <v>130</v>
      </c>
      <c r="BM167" s="229" t="s">
        <v>204</v>
      </c>
    </row>
    <row r="168" s="14" customFormat="1">
      <c r="A168" s="14"/>
      <c r="B168" s="242"/>
      <c r="C168" s="243"/>
      <c r="D168" s="233" t="s">
        <v>132</v>
      </c>
      <c r="E168" s="244" t="s">
        <v>1</v>
      </c>
      <c r="F168" s="245" t="s">
        <v>205</v>
      </c>
      <c r="G168" s="243"/>
      <c r="H168" s="246">
        <v>49.058999999999998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132</v>
      </c>
      <c r="AU168" s="252" t="s">
        <v>90</v>
      </c>
      <c r="AV168" s="14" t="s">
        <v>90</v>
      </c>
      <c r="AW168" s="14" t="s">
        <v>35</v>
      </c>
      <c r="AX168" s="14" t="s">
        <v>88</v>
      </c>
      <c r="AY168" s="252" t="s">
        <v>123</v>
      </c>
    </row>
    <row r="169" s="2" customFormat="1" ht="16.5" customHeight="1">
      <c r="A169" s="38"/>
      <c r="B169" s="39"/>
      <c r="C169" s="218" t="s">
        <v>206</v>
      </c>
      <c r="D169" s="218" t="s">
        <v>125</v>
      </c>
      <c r="E169" s="219" t="s">
        <v>207</v>
      </c>
      <c r="F169" s="220" t="s">
        <v>208</v>
      </c>
      <c r="G169" s="221" t="s">
        <v>179</v>
      </c>
      <c r="H169" s="222">
        <v>0.73999999999999999</v>
      </c>
      <c r="I169" s="223"/>
      <c r="J169" s="224">
        <f>ROUND(I169*H169,2)</f>
        <v>0</v>
      </c>
      <c r="K169" s="220" t="s">
        <v>129</v>
      </c>
      <c r="L169" s="44"/>
      <c r="M169" s="225" t="s">
        <v>1</v>
      </c>
      <c r="N169" s="226" t="s">
        <v>45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130</v>
      </c>
      <c r="AT169" s="229" t="s">
        <v>125</v>
      </c>
      <c r="AU169" s="229" t="s">
        <v>90</v>
      </c>
      <c r="AY169" s="17" t="s">
        <v>123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88</v>
      </c>
      <c r="BK169" s="230">
        <f>ROUND(I169*H169,2)</f>
        <v>0</v>
      </c>
      <c r="BL169" s="17" t="s">
        <v>130</v>
      </c>
      <c r="BM169" s="229" t="s">
        <v>209</v>
      </c>
    </row>
    <row r="170" s="13" customFormat="1">
      <c r="A170" s="13"/>
      <c r="B170" s="231"/>
      <c r="C170" s="232"/>
      <c r="D170" s="233" t="s">
        <v>132</v>
      </c>
      <c r="E170" s="234" t="s">
        <v>1</v>
      </c>
      <c r="F170" s="235" t="s">
        <v>145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132</v>
      </c>
      <c r="AU170" s="241" t="s">
        <v>90</v>
      </c>
      <c r="AV170" s="13" t="s">
        <v>88</v>
      </c>
      <c r="AW170" s="13" t="s">
        <v>35</v>
      </c>
      <c r="AX170" s="13" t="s">
        <v>80</v>
      </c>
      <c r="AY170" s="241" t="s">
        <v>123</v>
      </c>
    </row>
    <row r="171" s="14" customFormat="1">
      <c r="A171" s="14"/>
      <c r="B171" s="242"/>
      <c r="C171" s="243"/>
      <c r="D171" s="233" t="s">
        <v>132</v>
      </c>
      <c r="E171" s="244" t="s">
        <v>1</v>
      </c>
      <c r="F171" s="245" t="s">
        <v>210</v>
      </c>
      <c r="G171" s="243"/>
      <c r="H171" s="246">
        <v>0.73999999999999999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132</v>
      </c>
      <c r="AU171" s="252" t="s">
        <v>90</v>
      </c>
      <c r="AV171" s="14" t="s">
        <v>90</v>
      </c>
      <c r="AW171" s="14" t="s">
        <v>35</v>
      </c>
      <c r="AX171" s="14" t="s">
        <v>88</v>
      </c>
      <c r="AY171" s="252" t="s">
        <v>123</v>
      </c>
    </row>
    <row r="172" s="2" customFormat="1" ht="21.75" customHeight="1">
      <c r="A172" s="38"/>
      <c r="B172" s="39"/>
      <c r="C172" s="218" t="s">
        <v>211</v>
      </c>
      <c r="D172" s="218" t="s">
        <v>125</v>
      </c>
      <c r="E172" s="219" t="s">
        <v>212</v>
      </c>
      <c r="F172" s="220" t="s">
        <v>213</v>
      </c>
      <c r="G172" s="221" t="s">
        <v>128</v>
      </c>
      <c r="H172" s="222">
        <v>19.199999999999999</v>
      </c>
      <c r="I172" s="223"/>
      <c r="J172" s="224">
        <f>ROUND(I172*H172,2)</f>
        <v>0</v>
      </c>
      <c r="K172" s="220" t="s">
        <v>129</v>
      </c>
      <c r="L172" s="44"/>
      <c r="M172" s="225" t="s">
        <v>1</v>
      </c>
      <c r="N172" s="226" t="s">
        <v>45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130</v>
      </c>
      <c r="AT172" s="229" t="s">
        <v>125</v>
      </c>
      <c r="AU172" s="229" t="s">
        <v>90</v>
      </c>
      <c r="AY172" s="17" t="s">
        <v>123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88</v>
      </c>
      <c r="BK172" s="230">
        <f>ROUND(I172*H172,2)</f>
        <v>0</v>
      </c>
      <c r="BL172" s="17" t="s">
        <v>130</v>
      </c>
      <c r="BM172" s="229" t="s">
        <v>214</v>
      </c>
    </row>
    <row r="173" s="13" customFormat="1">
      <c r="A173" s="13"/>
      <c r="B173" s="231"/>
      <c r="C173" s="232"/>
      <c r="D173" s="233" t="s">
        <v>132</v>
      </c>
      <c r="E173" s="234" t="s">
        <v>1</v>
      </c>
      <c r="F173" s="235" t="s">
        <v>145</v>
      </c>
      <c r="G173" s="232"/>
      <c r="H173" s="234" t="s">
        <v>1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132</v>
      </c>
      <c r="AU173" s="241" t="s">
        <v>90</v>
      </c>
      <c r="AV173" s="13" t="s">
        <v>88</v>
      </c>
      <c r="AW173" s="13" t="s">
        <v>35</v>
      </c>
      <c r="AX173" s="13" t="s">
        <v>80</v>
      </c>
      <c r="AY173" s="241" t="s">
        <v>123</v>
      </c>
    </row>
    <row r="174" s="14" customFormat="1">
      <c r="A174" s="14"/>
      <c r="B174" s="242"/>
      <c r="C174" s="243"/>
      <c r="D174" s="233" t="s">
        <v>132</v>
      </c>
      <c r="E174" s="244" t="s">
        <v>1</v>
      </c>
      <c r="F174" s="245" t="s">
        <v>215</v>
      </c>
      <c r="G174" s="243"/>
      <c r="H174" s="246">
        <v>19.199999999999999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132</v>
      </c>
      <c r="AU174" s="252" t="s">
        <v>90</v>
      </c>
      <c r="AV174" s="14" t="s">
        <v>90</v>
      </c>
      <c r="AW174" s="14" t="s">
        <v>35</v>
      </c>
      <c r="AX174" s="14" t="s">
        <v>88</v>
      </c>
      <c r="AY174" s="252" t="s">
        <v>123</v>
      </c>
    </row>
    <row r="175" s="2" customFormat="1" ht="16.5" customHeight="1">
      <c r="A175" s="38"/>
      <c r="B175" s="39"/>
      <c r="C175" s="218" t="s">
        <v>8</v>
      </c>
      <c r="D175" s="218" t="s">
        <v>125</v>
      </c>
      <c r="E175" s="219" t="s">
        <v>216</v>
      </c>
      <c r="F175" s="220" t="s">
        <v>217</v>
      </c>
      <c r="G175" s="221" t="s">
        <v>128</v>
      </c>
      <c r="H175" s="222">
        <v>19.199999999999999</v>
      </c>
      <c r="I175" s="223"/>
      <c r="J175" s="224">
        <f>ROUND(I175*H175,2)</f>
        <v>0</v>
      </c>
      <c r="K175" s="220" t="s">
        <v>129</v>
      </c>
      <c r="L175" s="44"/>
      <c r="M175" s="225" t="s">
        <v>1</v>
      </c>
      <c r="N175" s="226" t="s">
        <v>45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130</v>
      </c>
      <c r="AT175" s="229" t="s">
        <v>125</v>
      </c>
      <c r="AU175" s="229" t="s">
        <v>90</v>
      </c>
      <c r="AY175" s="17" t="s">
        <v>123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88</v>
      </c>
      <c r="BK175" s="230">
        <f>ROUND(I175*H175,2)</f>
        <v>0</v>
      </c>
      <c r="BL175" s="17" t="s">
        <v>130</v>
      </c>
      <c r="BM175" s="229" t="s">
        <v>218</v>
      </c>
    </row>
    <row r="176" s="14" customFormat="1">
      <c r="A176" s="14"/>
      <c r="B176" s="242"/>
      <c r="C176" s="243"/>
      <c r="D176" s="233" t="s">
        <v>132</v>
      </c>
      <c r="E176" s="244" t="s">
        <v>1</v>
      </c>
      <c r="F176" s="245" t="s">
        <v>215</v>
      </c>
      <c r="G176" s="243"/>
      <c r="H176" s="246">
        <v>19.199999999999999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132</v>
      </c>
      <c r="AU176" s="252" t="s">
        <v>90</v>
      </c>
      <c r="AV176" s="14" t="s">
        <v>90</v>
      </c>
      <c r="AW176" s="14" t="s">
        <v>35</v>
      </c>
      <c r="AX176" s="14" t="s">
        <v>88</v>
      </c>
      <c r="AY176" s="252" t="s">
        <v>123</v>
      </c>
    </row>
    <row r="177" s="2" customFormat="1" ht="16.5" customHeight="1">
      <c r="A177" s="38"/>
      <c r="B177" s="39"/>
      <c r="C177" s="264" t="s">
        <v>219</v>
      </c>
      <c r="D177" s="264" t="s">
        <v>220</v>
      </c>
      <c r="E177" s="265" t="s">
        <v>221</v>
      </c>
      <c r="F177" s="266" t="s">
        <v>222</v>
      </c>
      <c r="G177" s="267" t="s">
        <v>223</v>
      </c>
      <c r="H177" s="268">
        <v>0.59299999999999997</v>
      </c>
      <c r="I177" s="269"/>
      <c r="J177" s="270">
        <f>ROUND(I177*H177,2)</f>
        <v>0</v>
      </c>
      <c r="K177" s="266" t="s">
        <v>129</v>
      </c>
      <c r="L177" s="271"/>
      <c r="M177" s="272" t="s">
        <v>1</v>
      </c>
      <c r="N177" s="273" t="s">
        <v>45</v>
      </c>
      <c r="O177" s="91"/>
      <c r="P177" s="227">
        <f>O177*H177</f>
        <v>0</v>
      </c>
      <c r="Q177" s="227">
        <v>0.001</v>
      </c>
      <c r="R177" s="227">
        <f>Q177*H177</f>
        <v>0.00059299999999999999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176</v>
      </c>
      <c r="AT177" s="229" t="s">
        <v>220</v>
      </c>
      <c r="AU177" s="229" t="s">
        <v>90</v>
      </c>
      <c r="AY177" s="17" t="s">
        <v>123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88</v>
      </c>
      <c r="BK177" s="230">
        <f>ROUND(I177*H177,2)</f>
        <v>0</v>
      </c>
      <c r="BL177" s="17" t="s">
        <v>130</v>
      </c>
      <c r="BM177" s="229" t="s">
        <v>224</v>
      </c>
    </row>
    <row r="178" s="14" customFormat="1">
      <c r="A178" s="14"/>
      <c r="B178" s="242"/>
      <c r="C178" s="243"/>
      <c r="D178" s="233" t="s">
        <v>132</v>
      </c>
      <c r="E178" s="244" t="s">
        <v>1</v>
      </c>
      <c r="F178" s="245" t="s">
        <v>215</v>
      </c>
      <c r="G178" s="243"/>
      <c r="H178" s="246">
        <v>19.199999999999999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132</v>
      </c>
      <c r="AU178" s="252" t="s">
        <v>90</v>
      </c>
      <c r="AV178" s="14" t="s">
        <v>90</v>
      </c>
      <c r="AW178" s="14" t="s">
        <v>35</v>
      </c>
      <c r="AX178" s="14" t="s">
        <v>88</v>
      </c>
      <c r="AY178" s="252" t="s">
        <v>123</v>
      </c>
    </row>
    <row r="179" s="14" customFormat="1">
      <c r="A179" s="14"/>
      <c r="B179" s="242"/>
      <c r="C179" s="243"/>
      <c r="D179" s="233" t="s">
        <v>132</v>
      </c>
      <c r="E179" s="243"/>
      <c r="F179" s="245" t="s">
        <v>225</v>
      </c>
      <c r="G179" s="243"/>
      <c r="H179" s="246">
        <v>0.59299999999999997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132</v>
      </c>
      <c r="AU179" s="252" t="s">
        <v>90</v>
      </c>
      <c r="AV179" s="14" t="s">
        <v>90</v>
      </c>
      <c r="AW179" s="14" t="s">
        <v>4</v>
      </c>
      <c r="AX179" s="14" t="s">
        <v>88</v>
      </c>
      <c r="AY179" s="252" t="s">
        <v>123</v>
      </c>
    </row>
    <row r="180" s="2" customFormat="1" ht="16.5" customHeight="1">
      <c r="A180" s="38"/>
      <c r="B180" s="39"/>
      <c r="C180" s="218" t="s">
        <v>226</v>
      </c>
      <c r="D180" s="218" t="s">
        <v>125</v>
      </c>
      <c r="E180" s="219" t="s">
        <v>227</v>
      </c>
      <c r="F180" s="220" t="s">
        <v>228</v>
      </c>
      <c r="G180" s="221" t="s">
        <v>128</v>
      </c>
      <c r="H180" s="222">
        <v>175.19999999999999</v>
      </c>
      <c r="I180" s="223"/>
      <c r="J180" s="224">
        <f>ROUND(I180*H180,2)</f>
        <v>0</v>
      </c>
      <c r="K180" s="220" t="s">
        <v>129</v>
      </c>
      <c r="L180" s="44"/>
      <c r="M180" s="225" t="s">
        <v>1</v>
      </c>
      <c r="N180" s="226" t="s">
        <v>45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130</v>
      </c>
      <c r="AT180" s="229" t="s">
        <v>125</v>
      </c>
      <c r="AU180" s="229" t="s">
        <v>90</v>
      </c>
      <c r="AY180" s="17" t="s">
        <v>123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88</v>
      </c>
      <c r="BK180" s="230">
        <f>ROUND(I180*H180,2)</f>
        <v>0</v>
      </c>
      <c r="BL180" s="17" t="s">
        <v>130</v>
      </c>
      <c r="BM180" s="229" t="s">
        <v>229</v>
      </c>
    </row>
    <row r="181" s="13" customFormat="1">
      <c r="A181" s="13"/>
      <c r="B181" s="231"/>
      <c r="C181" s="232"/>
      <c r="D181" s="233" t="s">
        <v>132</v>
      </c>
      <c r="E181" s="234" t="s">
        <v>1</v>
      </c>
      <c r="F181" s="235" t="s">
        <v>145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132</v>
      </c>
      <c r="AU181" s="241" t="s">
        <v>90</v>
      </c>
      <c r="AV181" s="13" t="s">
        <v>88</v>
      </c>
      <c r="AW181" s="13" t="s">
        <v>35</v>
      </c>
      <c r="AX181" s="13" t="s">
        <v>80</v>
      </c>
      <c r="AY181" s="241" t="s">
        <v>123</v>
      </c>
    </row>
    <row r="182" s="14" customFormat="1">
      <c r="A182" s="14"/>
      <c r="B182" s="242"/>
      <c r="C182" s="243"/>
      <c r="D182" s="233" t="s">
        <v>132</v>
      </c>
      <c r="E182" s="244" t="s">
        <v>1</v>
      </c>
      <c r="F182" s="245" t="s">
        <v>230</v>
      </c>
      <c r="G182" s="243"/>
      <c r="H182" s="246">
        <v>175.19999999999999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132</v>
      </c>
      <c r="AU182" s="252" t="s">
        <v>90</v>
      </c>
      <c r="AV182" s="14" t="s">
        <v>90</v>
      </c>
      <c r="AW182" s="14" t="s">
        <v>35</v>
      </c>
      <c r="AX182" s="14" t="s">
        <v>88</v>
      </c>
      <c r="AY182" s="252" t="s">
        <v>123</v>
      </c>
    </row>
    <row r="183" s="2" customFormat="1" ht="21.75" customHeight="1">
      <c r="A183" s="38"/>
      <c r="B183" s="39"/>
      <c r="C183" s="218" t="s">
        <v>231</v>
      </c>
      <c r="D183" s="218" t="s">
        <v>125</v>
      </c>
      <c r="E183" s="219" t="s">
        <v>232</v>
      </c>
      <c r="F183" s="220" t="s">
        <v>233</v>
      </c>
      <c r="G183" s="221" t="s">
        <v>234</v>
      </c>
      <c r="H183" s="222">
        <v>1</v>
      </c>
      <c r="I183" s="223"/>
      <c r="J183" s="224">
        <f>ROUND(I183*H183,2)</f>
        <v>0</v>
      </c>
      <c r="K183" s="220" t="s">
        <v>129</v>
      </c>
      <c r="L183" s="44"/>
      <c r="M183" s="225" t="s">
        <v>1</v>
      </c>
      <c r="N183" s="226" t="s">
        <v>45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130</v>
      </c>
      <c r="AT183" s="229" t="s">
        <v>125</v>
      </c>
      <c r="AU183" s="229" t="s">
        <v>90</v>
      </c>
      <c r="AY183" s="17" t="s">
        <v>123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88</v>
      </c>
      <c r="BK183" s="230">
        <f>ROUND(I183*H183,2)</f>
        <v>0</v>
      </c>
      <c r="BL183" s="17" t="s">
        <v>130</v>
      </c>
      <c r="BM183" s="229" t="s">
        <v>235</v>
      </c>
    </row>
    <row r="184" s="2" customFormat="1" ht="16.5" customHeight="1">
      <c r="A184" s="38"/>
      <c r="B184" s="39"/>
      <c r="C184" s="218" t="s">
        <v>236</v>
      </c>
      <c r="D184" s="218" t="s">
        <v>125</v>
      </c>
      <c r="E184" s="219" t="s">
        <v>237</v>
      </c>
      <c r="F184" s="220" t="s">
        <v>238</v>
      </c>
      <c r="G184" s="221" t="s">
        <v>128</v>
      </c>
      <c r="H184" s="222">
        <v>19.199999999999999</v>
      </c>
      <c r="I184" s="223"/>
      <c r="J184" s="224">
        <f>ROUND(I184*H184,2)</f>
        <v>0</v>
      </c>
      <c r="K184" s="220" t="s">
        <v>129</v>
      </c>
      <c r="L184" s="44"/>
      <c r="M184" s="225" t="s">
        <v>1</v>
      </c>
      <c r="N184" s="226" t="s">
        <v>45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130</v>
      </c>
      <c r="AT184" s="229" t="s">
        <v>125</v>
      </c>
      <c r="AU184" s="229" t="s">
        <v>90</v>
      </c>
      <c r="AY184" s="17" t="s">
        <v>123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88</v>
      </c>
      <c r="BK184" s="230">
        <f>ROUND(I184*H184,2)</f>
        <v>0</v>
      </c>
      <c r="BL184" s="17" t="s">
        <v>130</v>
      </c>
      <c r="BM184" s="229" t="s">
        <v>239</v>
      </c>
    </row>
    <row r="185" s="14" customFormat="1">
      <c r="A185" s="14"/>
      <c r="B185" s="242"/>
      <c r="C185" s="243"/>
      <c r="D185" s="233" t="s">
        <v>132</v>
      </c>
      <c r="E185" s="244" t="s">
        <v>1</v>
      </c>
      <c r="F185" s="245" t="s">
        <v>215</v>
      </c>
      <c r="G185" s="243"/>
      <c r="H185" s="246">
        <v>19.199999999999999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132</v>
      </c>
      <c r="AU185" s="252" t="s">
        <v>90</v>
      </c>
      <c r="AV185" s="14" t="s">
        <v>90</v>
      </c>
      <c r="AW185" s="14" t="s">
        <v>35</v>
      </c>
      <c r="AX185" s="14" t="s">
        <v>88</v>
      </c>
      <c r="AY185" s="252" t="s">
        <v>123</v>
      </c>
    </row>
    <row r="186" s="2" customFormat="1" ht="16.5" customHeight="1">
      <c r="A186" s="38"/>
      <c r="B186" s="39"/>
      <c r="C186" s="218" t="s">
        <v>240</v>
      </c>
      <c r="D186" s="218" t="s">
        <v>125</v>
      </c>
      <c r="E186" s="219" t="s">
        <v>241</v>
      </c>
      <c r="F186" s="220" t="s">
        <v>242</v>
      </c>
      <c r="G186" s="221" t="s">
        <v>128</v>
      </c>
      <c r="H186" s="222">
        <v>19.199999999999999</v>
      </c>
      <c r="I186" s="223"/>
      <c r="J186" s="224">
        <f>ROUND(I186*H186,2)</f>
        <v>0</v>
      </c>
      <c r="K186" s="220" t="s">
        <v>129</v>
      </c>
      <c r="L186" s="44"/>
      <c r="M186" s="225" t="s">
        <v>1</v>
      </c>
      <c r="N186" s="226" t="s">
        <v>45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130</v>
      </c>
      <c r="AT186" s="229" t="s">
        <v>125</v>
      </c>
      <c r="AU186" s="229" t="s">
        <v>90</v>
      </c>
      <c r="AY186" s="17" t="s">
        <v>123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88</v>
      </c>
      <c r="BK186" s="230">
        <f>ROUND(I186*H186,2)</f>
        <v>0</v>
      </c>
      <c r="BL186" s="17" t="s">
        <v>130</v>
      </c>
      <c r="BM186" s="229" t="s">
        <v>243</v>
      </c>
    </row>
    <row r="187" s="14" customFormat="1">
      <c r="A187" s="14"/>
      <c r="B187" s="242"/>
      <c r="C187" s="243"/>
      <c r="D187" s="233" t="s">
        <v>132</v>
      </c>
      <c r="E187" s="244" t="s">
        <v>1</v>
      </c>
      <c r="F187" s="245" t="s">
        <v>215</v>
      </c>
      <c r="G187" s="243"/>
      <c r="H187" s="246">
        <v>19.199999999999999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132</v>
      </c>
      <c r="AU187" s="252" t="s">
        <v>90</v>
      </c>
      <c r="AV187" s="14" t="s">
        <v>90</v>
      </c>
      <c r="AW187" s="14" t="s">
        <v>35</v>
      </c>
      <c r="AX187" s="14" t="s">
        <v>88</v>
      </c>
      <c r="AY187" s="252" t="s">
        <v>123</v>
      </c>
    </row>
    <row r="188" s="2" customFormat="1" ht="16.5" customHeight="1">
      <c r="A188" s="38"/>
      <c r="B188" s="39"/>
      <c r="C188" s="218" t="s">
        <v>7</v>
      </c>
      <c r="D188" s="218" t="s">
        <v>125</v>
      </c>
      <c r="E188" s="219" t="s">
        <v>244</v>
      </c>
      <c r="F188" s="220" t="s">
        <v>245</v>
      </c>
      <c r="G188" s="221" t="s">
        <v>128</v>
      </c>
      <c r="H188" s="222">
        <v>19.199999999999999</v>
      </c>
      <c r="I188" s="223"/>
      <c r="J188" s="224">
        <f>ROUND(I188*H188,2)</f>
        <v>0</v>
      </c>
      <c r="K188" s="220" t="s">
        <v>129</v>
      </c>
      <c r="L188" s="44"/>
      <c r="M188" s="225" t="s">
        <v>1</v>
      </c>
      <c r="N188" s="226" t="s">
        <v>45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130</v>
      </c>
      <c r="AT188" s="229" t="s">
        <v>125</v>
      </c>
      <c r="AU188" s="229" t="s">
        <v>90</v>
      </c>
      <c r="AY188" s="17" t="s">
        <v>123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88</v>
      </c>
      <c r="BK188" s="230">
        <f>ROUND(I188*H188,2)</f>
        <v>0</v>
      </c>
      <c r="BL188" s="17" t="s">
        <v>130</v>
      </c>
      <c r="BM188" s="229" t="s">
        <v>246</v>
      </c>
    </row>
    <row r="189" s="14" customFormat="1">
      <c r="A189" s="14"/>
      <c r="B189" s="242"/>
      <c r="C189" s="243"/>
      <c r="D189" s="233" t="s">
        <v>132</v>
      </c>
      <c r="E189" s="244" t="s">
        <v>1</v>
      </c>
      <c r="F189" s="245" t="s">
        <v>215</v>
      </c>
      <c r="G189" s="243"/>
      <c r="H189" s="246">
        <v>19.199999999999999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132</v>
      </c>
      <c r="AU189" s="252" t="s">
        <v>90</v>
      </c>
      <c r="AV189" s="14" t="s">
        <v>90</v>
      </c>
      <c r="AW189" s="14" t="s">
        <v>35</v>
      </c>
      <c r="AX189" s="14" t="s">
        <v>88</v>
      </c>
      <c r="AY189" s="252" t="s">
        <v>123</v>
      </c>
    </row>
    <row r="190" s="2" customFormat="1" ht="16.5" customHeight="1">
      <c r="A190" s="38"/>
      <c r="B190" s="39"/>
      <c r="C190" s="218" t="s">
        <v>247</v>
      </c>
      <c r="D190" s="218" t="s">
        <v>125</v>
      </c>
      <c r="E190" s="219" t="s">
        <v>248</v>
      </c>
      <c r="F190" s="220" t="s">
        <v>249</v>
      </c>
      <c r="G190" s="221" t="s">
        <v>128</v>
      </c>
      <c r="H190" s="222">
        <v>19.199999999999999</v>
      </c>
      <c r="I190" s="223"/>
      <c r="J190" s="224">
        <f>ROUND(I190*H190,2)</f>
        <v>0</v>
      </c>
      <c r="K190" s="220" t="s">
        <v>129</v>
      </c>
      <c r="L190" s="44"/>
      <c r="M190" s="225" t="s">
        <v>1</v>
      </c>
      <c r="N190" s="226" t="s">
        <v>45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130</v>
      </c>
      <c r="AT190" s="229" t="s">
        <v>125</v>
      </c>
      <c r="AU190" s="229" t="s">
        <v>90</v>
      </c>
      <c r="AY190" s="17" t="s">
        <v>123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88</v>
      </c>
      <c r="BK190" s="230">
        <f>ROUND(I190*H190,2)</f>
        <v>0</v>
      </c>
      <c r="BL190" s="17" t="s">
        <v>130</v>
      </c>
      <c r="BM190" s="229" t="s">
        <v>250</v>
      </c>
    </row>
    <row r="191" s="14" customFormat="1">
      <c r="A191" s="14"/>
      <c r="B191" s="242"/>
      <c r="C191" s="243"/>
      <c r="D191" s="233" t="s">
        <v>132</v>
      </c>
      <c r="E191" s="244" t="s">
        <v>1</v>
      </c>
      <c r="F191" s="245" t="s">
        <v>215</v>
      </c>
      <c r="G191" s="243"/>
      <c r="H191" s="246">
        <v>19.199999999999999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132</v>
      </c>
      <c r="AU191" s="252" t="s">
        <v>90</v>
      </c>
      <c r="AV191" s="14" t="s">
        <v>90</v>
      </c>
      <c r="AW191" s="14" t="s">
        <v>35</v>
      </c>
      <c r="AX191" s="14" t="s">
        <v>88</v>
      </c>
      <c r="AY191" s="252" t="s">
        <v>123</v>
      </c>
    </row>
    <row r="192" s="2" customFormat="1" ht="16.5" customHeight="1">
      <c r="A192" s="38"/>
      <c r="B192" s="39"/>
      <c r="C192" s="218" t="s">
        <v>251</v>
      </c>
      <c r="D192" s="218" t="s">
        <v>125</v>
      </c>
      <c r="E192" s="219" t="s">
        <v>252</v>
      </c>
      <c r="F192" s="220" t="s">
        <v>253</v>
      </c>
      <c r="G192" s="221" t="s">
        <v>234</v>
      </c>
      <c r="H192" s="222">
        <v>1</v>
      </c>
      <c r="I192" s="223"/>
      <c r="J192" s="224">
        <f>ROUND(I192*H192,2)</f>
        <v>0</v>
      </c>
      <c r="K192" s="220" t="s">
        <v>129</v>
      </c>
      <c r="L192" s="44"/>
      <c r="M192" s="225" t="s">
        <v>1</v>
      </c>
      <c r="N192" s="226" t="s">
        <v>45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130</v>
      </c>
      <c r="AT192" s="229" t="s">
        <v>125</v>
      </c>
      <c r="AU192" s="229" t="s">
        <v>90</v>
      </c>
      <c r="AY192" s="17" t="s">
        <v>123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88</v>
      </c>
      <c r="BK192" s="230">
        <f>ROUND(I192*H192,2)</f>
        <v>0</v>
      </c>
      <c r="BL192" s="17" t="s">
        <v>130</v>
      </c>
      <c r="BM192" s="229" t="s">
        <v>254</v>
      </c>
    </row>
    <row r="193" s="2" customFormat="1" ht="16.5" customHeight="1">
      <c r="A193" s="38"/>
      <c r="B193" s="39"/>
      <c r="C193" s="218" t="s">
        <v>255</v>
      </c>
      <c r="D193" s="218" t="s">
        <v>125</v>
      </c>
      <c r="E193" s="219" t="s">
        <v>256</v>
      </c>
      <c r="F193" s="220" t="s">
        <v>257</v>
      </c>
      <c r="G193" s="221" t="s">
        <v>234</v>
      </c>
      <c r="H193" s="222">
        <v>1</v>
      </c>
      <c r="I193" s="223"/>
      <c r="J193" s="224">
        <f>ROUND(I193*H193,2)</f>
        <v>0</v>
      </c>
      <c r="K193" s="220" t="s">
        <v>129</v>
      </c>
      <c r="L193" s="44"/>
      <c r="M193" s="225" t="s">
        <v>1</v>
      </c>
      <c r="N193" s="226" t="s">
        <v>45</v>
      </c>
      <c r="O193" s="91"/>
      <c r="P193" s="227">
        <f>O193*H193</f>
        <v>0</v>
      </c>
      <c r="Q193" s="227">
        <v>5.0000000000000002E-05</v>
      </c>
      <c r="R193" s="227">
        <f>Q193*H193</f>
        <v>5.0000000000000002E-05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130</v>
      </c>
      <c r="AT193" s="229" t="s">
        <v>125</v>
      </c>
      <c r="AU193" s="229" t="s">
        <v>90</v>
      </c>
      <c r="AY193" s="17" t="s">
        <v>123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88</v>
      </c>
      <c r="BK193" s="230">
        <f>ROUND(I193*H193,2)</f>
        <v>0</v>
      </c>
      <c r="BL193" s="17" t="s">
        <v>130</v>
      </c>
      <c r="BM193" s="229" t="s">
        <v>258</v>
      </c>
    </row>
    <row r="194" s="2" customFormat="1" ht="16.5" customHeight="1">
      <c r="A194" s="38"/>
      <c r="B194" s="39"/>
      <c r="C194" s="264" t="s">
        <v>259</v>
      </c>
      <c r="D194" s="264" t="s">
        <v>220</v>
      </c>
      <c r="E194" s="265" t="s">
        <v>260</v>
      </c>
      <c r="F194" s="266" t="s">
        <v>261</v>
      </c>
      <c r="G194" s="267" t="s">
        <v>234</v>
      </c>
      <c r="H194" s="268">
        <v>3</v>
      </c>
      <c r="I194" s="269"/>
      <c r="J194" s="270">
        <f>ROUND(I194*H194,2)</f>
        <v>0</v>
      </c>
      <c r="K194" s="266" t="s">
        <v>129</v>
      </c>
      <c r="L194" s="271"/>
      <c r="M194" s="272" t="s">
        <v>1</v>
      </c>
      <c r="N194" s="273" t="s">
        <v>45</v>
      </c>
      <c r="O194" s="91"/>
      <c r="P194" s="227">
        <f>O194*H194</f>
        <v>0</v>
      </c>
      <c r="Q194" s="227">
        <v>0.0070899999999999999</v>
      </c>
      <c r="R194" s="227">
        <f>Q194*H194</f>
        <v>0.021270000000000001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176</v>
      </c>
      <c r="AT194" s="229" t="s">
        <v>220</v>
      </c>
      <c r="AU194" s="229" t="s">
        <v>90</v>
      </c>
      <c r="AY194" s="17" t="s">
        <v>123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88</v>
      </c>
      <c r="BK194" s="230">
        <f>ROUND(I194*H194,2)</f>
        <v>0</v>
      </c>
      <c r="BL194" s="17" t="s">
        <v>130</v>
      </c>
      <c r="BM194" s="229" t="s">
        <v>262</v>
      </c>
    </row>
    <row r="195" s="14" customFormat="1">
      <c r="A195" s="14"/>
      <c r="B195" s="242"/>
      <c r="C195" s="243"/>
      <c r="D195" s="233" t="s">
        <v>132</v>
      </c>
      <c r="E195" s="244" t="s">
        <v>1</v>
      </c>
      <c r="F195" s="245" t="s">
        <v>88</v>
      </c>
      <c r="G195" s="243"/>
      <c r="H195" s="246">
        <v>1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132</v>
      </c>
      <c r="AU195" s="252" t="s">
        <v>90</v>
      </c>
      <c r="AV195" s="14" t="s">
        <v>90</v>
      </c>
      <c r="AW195" s="14" t="s">
        <v>35</v>
      </c>
      <c r="AX195" s="14" t="s">
        <v>88</v>
      </c>
      <c r="AY195" s="252" t="s">
        <v>123</v>
      </c>
    </row>
    <row r="196" s="14" customFormat="1">
      <c r="A196" s="14"/>
      <c r="B196" s="242"/>
      <c r="C196" s="243"/>
      <c r="D196" s="233" t="s">
        <v>132</v>
      </c>
      <c r="E196" s="243"/>
      <c r="F196" s="245" t="s">
        <v>263</v>
      </c>
      <c r="G196" s="243"/>
      <c r="H196" s="246">
        <v>3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132</v>
      </c>
      <c r="AU196" s="252" t="s">
        <v>90</v>
      </c>
      <c r="AV196" s="14" t="s">
        <v>90</v>
      </c>
      <c r="AW196" s="14" t="s">
        <v>4</v>
      </c>
      <c r="AX196" s="14" t="s">
        <v>88</v>
      </c>
      <c r="AY196" s="252" t="s">
        <v>123</v>
      </c>
    </row>
    <row r="197" s="2" customFormat="1" ht="21.75" customHeight="1">
      <c r="A197" s="38"/>
      <c r="B197" s="39"/>
      <c r="C197" s="218" t="s">
        <v>264</v>
      </c>
      <c r="D197" s="218" t="s">
        <v>125</v>
      </c>
      <c r="E197" s="219" t="s">
        <v>265</v>
      </c>
      <c r="F197" s="220" t="s">
        <v>266</v>
      </c>
      <c r="G197" s="221" t="s">
        <v>234</v>
      </c>
      <c r="H197" s="222">
        <v>1</v>
      </c>
      <c r="I197" s="223"/>
      <c r="J197" s="224">
        <f>ROUND(I197*H197,2)</f>
        <v>0</v>
      </c>
      <c r="K197" s="220" t="s">
        <v>129</v>
      </c>
      <c r="L197" s="44"/>
      <c r="M197" s="225" t="s">
        <v>1</v>
      </c>
      <c r="N197" s="226" t="s">
        <v>45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130</v>
      </c>
      <c r="AT197" s="229" t="s">
        <v>125</v>
      </c>
      <c r="AU197" s="229" t="s">
        <v>90</v>
      </c>
      <c r="AY197" s="17" t="s">
        <v>123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88</v>
      </c>
      <c r="BK197" s="230">
        <f>ROUND(I197*H197,2)</f>
        <v>0</v>
      </c>
      <c r="BL197" s="17" t="s">
        <v>130</v>
      </c>
      <c r="BM197" s="229" t="s">
        <v>267</v>
      </c>
    </row>
    <row r="198" s="14" customFormat="1">
      <c r="A198" s="14"/>
      <c r="B198" s="242"/>
      <c r="C198" s="243"/>
      <c r="D198" s="233" t="s">
        <v>132</v>
      </c>
      <c r="E198" s="244" t="s">
        <v>1</v>
      </c>
      <c r="F198" s="245" t="s">
        <v>88</v>
      </c>
      <c r="G198" s="243"/>
      <c r="H198" s="246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132</v>
      </c>
      <c r="AU198" s="252" t="s">
        <v>90</v>
      </c>
      <c r="AV198" s="14" t="s">
        <v>90</v>
      </c>
      <c r="AW198" s="14" t="s">
        <v>35</v>
      </c>
      <c r="AX198" s="14" t="s">
        <v>88</v>
      </c>
      <c r="AY198" s="252" t="s">
        <v>123</v>
      </c>
    </row>
    <row r="199" s="2" customFormat="1" ht="16.5" customHeight="1">
      <c r="A199" s="38"/>
      <c r="B199" s="39"/>
      <c r="C199" s="218" t="s">
        <v>268</v>
      </c>
      <c r="D199" s="218" t="s">
        <v>125</v>
      </c>
      <c r="E199" s="219" t="s">
        <v>269</v>
      </c>
      <c r="F199" s="220" t="s">
        <v>270</v>
      </c>
      <c r="G199" s="221" t="s">
        <v>234</v>
      </c>
      <c r="H199" s="222">
        <v>1</v>
      </c>
      <c r="I199" s="223"/>
      <c r="J199" s="224">
        <f>ROUND(I199*H199,2)</f>
        <v>0</v>
      </c>
      <c r="K199" s="220" t="s">
        <v>129</v>
      </c>
      <c r="L199" s="44"/>
      <c r="M199" s="225" t="s">
        <v>1</v>
      </c>
      <c r="N199" s="226" t="s">
        <v>45</v>
      </c>
      <c r="O199" s="91"/>
      <c r="P199" s="227">
        <f>O199*H199</f>
        <v>0</v>
      </c>
      <c r="Q199" s="227">
        <v>0.0011900000000000001</v>
      </c>
      <c r="R199" s="227">
        <f>Q199*H199</f>
        <v>0.0011900000000000001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130</v>
      </c>
      <c r="AT199" s="229" t="s">
        <v>125</v>
      </c>
      <c r="AU199" s="229" t="s">
        <v>90</v>
      </c>
      <c r="AY199" s="17" t="s">
        <v>123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88</v>
      </c>
      <c r="BK199" s="230">
        <f>ROUND(I199*H199,2)</f>
        <v>0</v>
      </c>
      <c r="BL199" s="17" t="s">
        <v>130</v>
      </c>
      <c r="BM199" s="229" t="s">
        <v>271</v>
      </c>
    </row>
    <row r="200" s="2" customFormat="1" ht="16.5" customHeight="1">
      <c r="A200" s="38"/>
      <c r="B200" s="39"/>
      <c r="C200" s="218" t="s">
        <v>272</v>
      </c>
      <c r="D200" s="218" t="s">
        <v>125</v>
      </c>
      <c r="E200" s="219" t="s">
        <v>273</v>
      </c>
      <c r="F200" s="220" t="s">
        <v>274</v>
      </c>
      <c r="G200" s="221" t="s">
        <v>128</v>
      </c>
      <c r="H200" s="222">
        <v>57.600000000000001</v>
      </c>
      <c r="I200" s="223"/>
      <c r="J200" s="224">
        <f>ROUND(I200*H200,2)</f>
        <v>0</v>
      </c>
      <c r="K200" s="220" t="s">
        <v>129</v>
      </c>
      <c r="L200" s="44"/>
      <c r="M200" s="225" t="s">
        <v>1</v>
      </c>
      <c r="N200" s="226" t="s">
        <v>45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130</v>
      </c>
      <c r="AT200" s="229" t="s">
        <v>125</v>
      </c>
      <c r="AU200" s="229" t="s">
        <v>90</v>
      </c>
      <c r="AY200" s="17" t="s">
        <v>123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88</v>
      </c>
      <c r="BK200" s="230">
        <f>ROUND(I200*H200,2)</f>
        <v>0</v>
      </c>
      <c r="BL200" s="17" t="s">
        <v>130</v>
      </c>
      <c r="BM200" s="229" t="s">
        <v>275</v>
      </c>
    </row>
    <row r="201" s="13" customFormat="1">
      <c r="A201" s="13"/>
      <c r="B201" s="231"/>
      <c r="C201" s="232"/>
      <c r="D201" s="233" t="s">
        <v>132</v>
      </c>
      <c r="E201" s="234" t="s">
        <v>1</v>
      </c>
      <c r="F201" s="235" t="s">
        <v>276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132</v>
      </c>
      <c r="AU201" s="241" t="s">
        <v>90</v>
      </c>
      <c r="AV201" s="13" t="s">
        <v>88</v>
      </c>
      <c r="AW201" s="13" t="s">
        <v>35</v>
      </c>
      <c r="AX201" s="13" t="s">
        <v>80</v>
      </c>
      <c r="AY201" s="241" t="s">
        <v>123</v>
      </c>
    </row>
    <row r="202" s="14" customFormat="1">
      <c r="A202" s="14"/>
      <c r="B202" s="242"/>
      <c r="C202" s="243"/>
      <c r="D202" s="233" t="s">
        <v>132</v>
      </c>
      <c r="E202" s="244" t="s">
        <v>1</v>
      </c>
      <c r="F202" s="245" t="s">
        <v>277</v>
      </c>
      <c r="G202" s="243"/>
      <c r="H202" s="246">
        <v>57.600000000000001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132</v>
      </c>
      <c r="AU202" s="252" t="s">
        <v>90</v>
      </c>
      <c r="AV202" s="14" t="s">
        <v>90</v>
      </c>
      <c r="AW202" s="14" t="s">
        <v>35</v>
      </c>
      <c r="AX202" s="14" t="s">
        <v>88</v>
      </c>
      <c r="AY202" s="252" t="s">
        <v>123</v>
      </c>
    </row>
    <row r="203" s="2" customFormat="1" ht="16.5" customHeight="1">
      <c r="A203" s="38"/>
      <c r="B203" s="39"/>
      <c r="C203" s="218" t="s">
        <v>278</v>
      </c>
      <c r="D203" s="218" t="s">
        <v>125</v>
      </c>
      <c r="E203" s="219" t="s">
        <v>279</v>
      </c>
      <c r="F203" s="220" t="s">
        <v>280</v>
      </c>
      <c r="G203" s="221" t="s">
        <v>179</v>
      </c>
      <c r="H203" s="222">
        <v>0.47999999999999998</v>
      </c>
      <c r="I203" s="223"/>
      <c r="J203" s="224">
        <f>ROUND(I203*H203,2)</f>
        <v>0</v>
      </c>
      <c r="K203" s="220" t="s">
        <v>129</v>
      </c>
      <c r="L203" s="44"/>
      <c r="M203" s="225" t="s">
        <v>1</v>
      </c>
      <c r="N203" s="226" t="s">
        <v>45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130</v>
      </c>
      <c r="AT203" s="229" t="s">
        <v>125</v>
      </c>
      <c r="AU203" s="229" t="s">
        <v>90</v>
      </c>
      <c r="AY203" s="17" t="s">
        <v>123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88</v>
      </c>
      <c r="BK203" s="230">
        <f>ROUND(I203*H203,2)</f>
        <v>0</v>
      </c>
      <c r="BL203" s="17" t="s">
        <v>130</v>
      </c>
      <c r="BM203" s="229" t="s">
        <v>281</v>
      </c>
    </row>
    <row r="204" s="13" customFormat="1">
      <c r="A204" s="13"/>
      <c r="B204" s="231"/>
      <c r="C204" s="232"/>
      <c r="D204" s="233" t="s">
        <v>132</v>
      </c>
      <c r="E204" s="234" t="s">
        <v>1</v>
      </c>
      <c r="F204" s="235" t="s">
        <v>282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132</v>
      </c>
      <c r="AU204" s="241" t="s">
        <v>90</v>
      </c>
      <c r="AV204" s="13" t="s">
        <v>88</v>
      </c>
      <c r="AW204" s="13" t="s">
        <v>35</v>
      </c>
      <c r="AX204" s="13" t="s">
        <v>80</v>
      </c>
      <c r="AY204" s="241" t="s">
        <v>123</v>
      </c>
    </row>
    <row r="205" s="14" customFormat="1">
      <c r="A205" s="14"/>
      <c r="B205" s="242"/>
      <c r="C205" s="243"/>
      <c r="D205" s="233" t="s">
        <v>132</v>
      </c>
      <c r="E205" s="244" t="s">
        <v>1</v>
      </c>
      <c r="F205" s="245" t="s">
        <v>283</v>
      </c>
      <c r="G205" s="243"/>
      <c r="H205" s="246">
        <v>0.47999999999999998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132</v>
      </c>
      <c r="AU205" s="252" t="s">
        <v>90</v>
      </c>
      <c r="AV205" s="14" t="s">
        <v>90</v>
      </c>
      <c r="AW205" s="14" t="s">
        <v>35</v>
      </c>
      <c r="AX205" s="14" t="s">
        <v>88</v>
      </c>
      <c r="AY205" s="252" t="s">
        <v>123</v>
      </c>
    </row>
    <row r="206" s="12" customFormat="1" ht="22.8" customHeight="1">
      <c r="A206" s="12"/>
      <c r="B206" s="202"/>
      <c r="C206" s="203"/>
      <c r="D206" s="204" t="s">
        <v>79</v>
      </c>
      <c r="E206" s="216" t="s">
        <v>152</v>
      </c>
      <c r="F206" s="216" t="s">
        <v>284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SUM(P207:P245)</f>
        <v>0</v>
      </c>
      <c r="Q206" s="210"/>
      <c r="R206" s="211">
        <f>SUM(R207:R245)</f>
        <v>42.794000000000004</v>
      </c>
      <c r="S206" s="210"/>
      <c r="T206" s="212">
        <f>SUM(T207:T245)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88</v>
      </c>
      <c r="AT206" s="214" t="s">
        <v>79</v>
      </c>
      <c r="AU206" s="214" t="s">
        <v>88</v>
      </c>
      <c r="AY206" s="213" t="s">
        <v>123</v>
      </c>
      <c r="BK206" s="215">
        <f>SUM(BK207:BK245)</f>
        <v>0</v>
      </c>
    </row>
    <row r="207" s="2" customFormat="1" ht="16.5" customHeight="1">
      <c r="A207" s="38"/>
      <c r="B207" s="39"/>
      <c r="C207" s="218" t="s">
        <v>285</v>
      </c>
      <c r="D207" s="218" t="s">
        <v>125</v>
      </c>
      <c r="E207" s="219" t="s">
        <v>286</v>
      </c>
      <c r="F207" s="220" t="s">
        <v>287</v>
      </c>
      <c r="G207" s="221" t="s">
        <v>128</v>
      </c>
      <c r="H207" s="222">
        <v>191.90000000000001</v>
      </c>
      <c r="I207" s="223"/>
      <c r="J207" s="224">
        <f>ROUND(I207*H207,2)</f>
        <v>0</v>
      </c>
      <c r="K207" s="220" t="s">
        <v>129</v>
      </c>
      <c r="L207" s="44"/>
      <c r="M207" s="225" t="s">
        <v>1</v>
      </c>
      <c r="N207" s="226" t="s">
        <v>45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130</v>
      </c>
      <c r="AT207" s="229" t="s">
        <v>125</v>
      </c>
      <c r="AU207" s="229" t="s">
        <v>90</v>
      </c>
      <c r="AY207" s="17" t="s">
        <v>123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88</v>
      </c>
      <c r="BK207" s="230">
        <f>ROUND(I207*H207,2)</f>
        <v>0</v>
      </c>
      <c r="BL207" s="17" t="s">
        <v>130</v>
      </c>
      <c r="BM207" s="229" t="s">
        <v>288</v>
      </c>
    </row>
    <row r="208" s="13" customFormat="1">
      <c r="A208" s="13"/>
      <c r="B208" s="231"/>
      <c r="C208" s="232"/>
      <c r="D208" s="233" t="s">
        <v>132</v>
      </c>
      <c r="E208" s="234" t="s">
        <v>1</v>
      </c>
      <c r="F208" s="235" t="s">
        <v>150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132</v>
      </c>
      <c r="AU208" s="241" t="s">
        <v>90</v>
      </c>
      <c r="AV208" s="13" t="s">
        <v>88</v>
      </c>
      <c r="AW208" s="13" t="s">
        <v>35</v>
      </c>
      <c r="AX208" s="13" t="s">
        <v>80</v>
      </c>
      <c r="AY208" s="241" t="s">
        <v>123</v>
      </c>
    </row>
    <row r="209" s="13" customFormat="1">
      <c r="A209" s="13"/>
      <c r="B209" s="231"/>
      <c r="C209" s="232"/>
      <c r="D209" s="233" t="s">
        <v>132</v>
      </c>
      <c r="E209" s="234" t="s">
        <v>1</v>
      </c>
      <c r="F209" s="235" t="s">
        <v>289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90</v>
      </c>
      <c r="AV209" s="13" t="s">
        <v>88</v>
      </c>
      <c r="AW209" s="13" t="s">
        <v>35</v>
      </c>
      <c r="AX209" s="13" t="s">
        <v>80</v>
      </c>
      <c r="AY209" s="241" t="s">
        <v>123</v>
      </c>
    </row>
    <row r="210" s="14" customFormat="1">
      <c r="A210" s="14"/>
      <c r="B210" s="242"/>
      <c r="C210" s="243"/>
      <c r="D210" s="233" t="s">
        <v>132</v>
      </c>
      <c r="E210" s="244" t="s">
        <v>1</v>
      </c>
      <c r="F210" s="245" t="s">
        <v>290</v>
      </c>
      <c r="G210" s="243"/>
      <c r="H210" s="246">
        <v>65.599999999999994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132</v>
      </c>
      <c r="AU210" s="252" t="s">
        <v>90</v>
      </c>
      <c r="AV210" s="14" t="s">
        <v>90</v>
      </c>
      <c r="AW210" s="14" t="s">
        <v>35</v>
      </c>
      <c r="AX210" s="14" t="s">
        <v>80</v>
      </c>
      <c r="AY210" s="252" t="s">
        <v>123</v>
      </c>
    </row>
    <row r="211" s="13" customFormat="1">
      <c r="A211" s="13"/>
      <c r="B211" s="231"/>
      <c r="C211" s="232"/>
      <c r="D211" s="233" t="s">
        <v>132</v>
      </c>
      <c r="E211" s="234" t="s">
        <v>1</v>
      </c>
      <c r="F211" s="235" t="s">
        <v>291</v>
      </c>
      <c r="G211" s="232"/>
      <c r="H211" s="234" t="s">
        <v>1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132</v>
      </c>
      <c r="AU211" s="241" t="s">
        <v>90</v>
      </c>
      <c r="AV211" s="13" t="s">
        <v>88</v>
      </c>
      <c r="AW211" s="13" t="s">
        <v>35</v>
      </c>
      <c r="AX211" s="13" t="s">
        <v>80</v>
      </c>
      <c r="AY211" s="241" t="s">
        <v>123</v>
      </c>
    </row>
    <row r="212" s="13" customFormat="1">
      <c r="A212" s="13"/>
      <c r="B212" s="231"/>
      <c r="C212" s="232"/>
      <c r="D212" s="233" t="s">
        <v>132</v>
      </c>
      <c r="E212" s="234" t="s">
        <v>1</v>
      </c>
      <c r="F212" s="235" t="s">
        <v>292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132</v>
      </c>
      <c r="AU212" s="241" t="s">
        <v>90</v>
      </c>
      <c r="AV212" s="13" t="s">
        <v>88</v>
      </c>
      <c r="AW212" s="13" t="s">
        <v>35</v>
      </c>
      <c r="AX212" s="13" t="s">
        <v>80</v>
      </c>
      <c r="AY212" s="241" t="s">
        <v>123</v>
      </c>
    </row>
    <row r="213" s="14" customFormat="1">
      <c r="A213" s="14"/>
      <c r="B213" s="242"/>
      <c r="C213" s="243"/>
      <c r="D213" s="233" t="s">
        <v>132</v>
      </c>
      <c r="E213" s="244" t="s">
        <v>1</v>
      </c>
      <c r="F213" s="245" t="s">
        <v>293</v>
      </c>
      <c r="G213" s="243"/>
      <c r="H213" s="246">
        <v>126.3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132</v>
      </c>
      <c r="AU213" s="252" t="s">
        <v>90</v>
      </c>
      <c r="AV213" s="14" t="s">
        <v>90</v>
      </c>
      <c r="AW213" s="14" t="s">
        <v>35</v>
      </c>
      <c r="AX213" s="14" t="s">
        <v>80</v>
      </c>
      <c r="AY213" s="252" t="s">
        <v>123</v>
      </c>
    </row>
    <row r="214" s="15" customFormat="1">
      <c r="A214" s="15"/>
      <c r="B214" s="253"/>
      <c r="C214" s="254"/>
      <c r="D214" s="233" t="s">
        <v>132</v>
      </c>
      <c r="E214" s="255" t="s">
        <v>1</v>
      </c>
      <c r="F214" s="256" t="s">
        <v>162</v>
      </c>
      <c r="G214" s="254"/>
      <c r="H214" s="257">
        <v>191.90000000000001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3" t="s">
        <v>132</v>
      </c>
      <c r="AU214" s="263" t="s">
        <v>90</v>
      </c>
      <c r="AV214" s="15" t="s">
        <v>130</v>
      </c>
      <c r="AW214" s="15" t="s">
        <v>35</v>
      </c>
      <c r="AX214" s="15" t="s">
        <v>88</v>
      </c>
      <c r="AY214" s="263" t="s">
        <v>123</v>
      </c>
    </row>
    <row r="215" s="2" customFormat="1" ht="16.5" customHeight="1">
      <c r="A215" s="38"/>
      <c r="B215" s="39"/>
      <c r="C215" s="218" t="s">
        <v>294</v>
      </c>
      <c r="D215" s="218" t="s">
        <v>125</v>
      </c>
      <c r="E215" s="219" t="s">
        <v>295</v>
      </c>
      <c r="F215" s="220" t="s">
        <v>296</v>
      </c>
      <c r="G215" s="221" t="s">
        <v>128</v>
      </c>
      <c r="H215" s="222">
        <v>45.200000000000003</v>
      </c>
      <c r="I215" s="223"/>
      <c r="J215" s="224">
        <f>ROUND(I215*H215,2)</f>
        <v>0</v>
      </c>
      <c r="K215" s="220" t="s">
        <v>129</v>
      </c>
      <c r="L215" s="44"/>
      <c r="M215" s="225" t="s">
        <v>1</v>
      </c>
      <c r="N215" s="226" t="s">
        <v>45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130</v>
      </c>
      <c r="AT215" s="229" t="s">
        <v>125</v>
      </c>
      <c r="AU215" s="229" t="s">
        <v>90</v>
      </c>
      <c r="AY215" s="17" t="s">
        <v>123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88</v>
      </c>
      <c r="BK215" s="230">
        <f>ROUND(I215*H215,2)</f>
        <v>0</v>
      </c>
      <c r="BL215" s="17" t="s">
        <v>130</v>
      </c>
      <c r="BM215" s="229" t="s">
        <v>297</v>
      </c>
    </row>
    <row r="216" s="13" customFormat="1">
      <c r="A216" s="13"/>
      <c r="B216" s="231"/>
      <c r="C216" s="232"/>
      <c r="D216" s="233" t="s">
        <v>132</v>
      </c>
      <c r="E216" s="234" t="s">
        <v>1</v>
      </c>
      <c r="F216" s="235" t="s">
        <v>298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132</v>
      </c>
      <c r="AU216" s="241" t="s">
        <v>90</v>
      </c>
      <c r="AV216" s="13" t="s">
        <v>88</v>
      </c>
      <c r="AW216" s="13" t="s">
        <v>35</v>
      </c>
      <c r="AX216" s="13" t="s">
        <v>80</v>
      </c>
      <c r="AY216" s="241" t="s">
        <v>123</v>
      </c>
    </row>
    <row r="217" s="13" customFormat="1">
      <c r="A217" s="13"/>
      <c r="B217" s="231"/>
      <c r="C217" s="232"/>
      <c r="D217" s="233" t="s">
        <v>132</v>
      </c>
      <c r="E217" s="234" t="s">
        <v>1</v>
      </c>
      <c r="F217" s="235" t="s">
        <v>292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132</v>
      </c>
      <c r="AU217" s="241" t="s">
        <v>90</v>
      </c>
      <c r="AV217" s="13" t="s">
        <v>88</v>
      </c>
      <c r="AW217" s="13" t="s">
        <v>35</v>
      </c>
      <c r="AX217" s="13" t="s">
        <v>80</v>
      </c>
      <c r="AY217" s="241" t="s">
        <v>123</v>
      </c>
    </row>
    <row r="218" s="14" customFormat="1">
      <c r="A218" s="14"/>
      <c r="B218" s="242"/>
      <c r="C218" s="243"/>
      <c r="D218" s="233" t="s">
        <v>132</v>
      </c>
      <c r="E218" s="244" t="s">
        <v>1</v>
      </c>
      <c r="F218" s="245" t="s">
        <v>299</v>
      </c>
      <c r="G218" s="243"/>
      <c r="H218" s="246">
        <v>45.200000000000003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132</v>
      </c>
      <c r="AU218" s="252" t="s">
        <v>90</v>
      </c>
      <c r="AV218" s="14" t="s">
        <v>90</v>
      </c>
      <c r="AW218" s="14" t="s">
        <v>35</v>
      </c>
      <c r="AX218" s="14" t="s">
        <v>88</v>
      </c>
      <c r="AY218" s="252" t="s">
        <v>123</v>
      </c>
    </row>
    <row r="219" s="2" customFormat="1" ht="16.5" customHeight="1">
      <c r="A219" s="38"/>
      <c r="B219" s="39"/>
      <c r="C219" s="218" t="s">
        <v>300</v>
      </c>
      <c r="D219" s="218" t="s">
        <v>125</v>
      </c>
      <c r="E219" s="219" t="s">
        <v>301</v>
      </c>
      <c r="F219" s="220" t="s">
        <v>302</v>
      </c>
      <c r="G219" s="221" t="s">
        <v>128</v>
      </c>
      <c r="H219" s="222">
        <v>64.400000000000006</v>
      </c>
      <c r="I219" s="223"/>
      <c r="J219" s="224">
        <f>ROUND(I219*H219,2)</f>
        <v>0</v>
      </c>
      <c r="K219" s="220" t="s">
        <v>129</v>
      </c>
      <c r="L219" s="44"/>
      <c r="M219" s="225" t="s">
        <v>1</v>
      </c>
      <c r="N219" s="226" t="s">
        <v>45</v>
      </c>
      <c r="O219" s="91"/>
      <c r="P219" s="227">
        <f>O219*H219</f>
        <v>0</v>
      </c>
      <c r="Q219" s="227">
        <v>0.089219999999999994</v>
      </c>
      <c r="R219" s="227">
        <f>Q219*H219</f>
        <v>5.745768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130</v>
      </c>
      <c r="AT219" s="229" t="s">
        <v>125</v>
      </c>
      <c r="AU219" s="229" t="s">
        <v>90</v>
      </c>
      <c r="AY219" s="17" t="s">
        <v>123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88</v>
      </c>
      <c r="BK219" s="230">
        <f>ROUND(I219*H219,2)</f>
        <v>0</v>
      </c>
      <c r="BL219" s="17" t="s">
        <v>130</v>
      </c>
      <c r="BM219" s="229" t="s">
        <v>303</v>
      </c>
    </row>
    <row r="220" s="13" customFormat="1">
      <c r="A220" s="13"/>
      <c r="B220" s="231"/>
      <c r="C220" s="232"/>
      <c r="D220" s="233" t="s">
        <v>132</v>
      </c>
      <c r="E220" s="234" t="s">
        <v>1</v>
      </c>
      <c r="F220" s="235" t="s">
        <v>304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132</v>
      </c>
      <c r="AU220" s="241" t="s">
        <v>90</v>
      </c>
      <c r="AV220" s="13" t="s">
        <v>88</v>
      </c>
      <c r="AW220" s="13" t="s">
        <v>35</v>
      </c>
      <c r="AX220" s="13" t="s">
        <v>80</v>
      </c>
      <c r="AY220" s="241" t="s">
        <v>123</v>
      </c>
    </row>
    <row r="221" s="14" customFormat="1">
      <c r="A221" s="14"/>
      <c r="B221" s="242"/>
      <c r="C221" s="243"/>
      <c r="D221" s="233" t="s">
        <v>132</v>
      </c>
      <c r="E221" s="244" t="s">
        <v>1</v>
      </c>
      <c r="F221" s="245" t="s">
        <v>305</v>
      </c>
      <c r="G221" s="243"/>
      <c r="H221" s="246">
        <v>62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132</v>
      </c>
      <c r="AU221" s="252" t="s">
        <v>90</v>
      </c>
      <c r="AV221" s="14" t="s">
        <v>90</v>
      </c>
      <c r="AW221" s="14" t="s">
        <v>35</v>
      </c>
      <c r="AX221" s="14" t="s">
        <v>80</v>
      </c>
      <c r="AY221" s="252" t="s">
        <v>123</v>
      </c>
    </row>
    <row r="222" s="13" customFormat="1">
      <c r="A222" s="13"/>
      <c r="B222" s="231"/>
      <c r="C222" s="232"/>
      <c r="D222" s="233" t="s">
        <v>132</v>
      </c>
      <c r="E222" s="234" t="s">
        <v>1</v>
      </c>
      <c r="F222" s="235" t="s">
        <v>306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132</v>
      </c>
      <c r="AU222" s="241" t="s">
        <v>90</v>
      </c>
      <c r="AV222" s="13" t="s">
        <v>88</v>
      </c>
      <c r="AW222" s="13" t="s">
        <v>35</v>
      </c>
      <c r="AX222" s="13" t="s">
        <v>80</v>
      </c>
      <c r="AY222" s="241" t="s">
        <v>123</v>
      </c>
    </row>
    <row r="223" s="14" customFormat="1">
      <c r="A223" s="14"/>
      <c r="B223" s="242"/>
      <c r="C223" s="243"/>
      <c r="D223" s="233" t="s">
        <v>132</v>
      </c>
      <c r="E223" s="244" t="s">
        <v>1</v>
      </c>
      <c r="F223" s="245" t="s">
        <v>307</v>
      </c>
      <c r="G223" s="243"/>
      <c r="H223" s="246">
        <v>2.3999999999999999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132</v>
      </c>
      <c r="AU223" s="252" t="s">
        <v>90</v>
      </c>
      <c r="AV223" s="14" t="s">
        <v>90</v>
      </c>
      <c r="AW223" s="14" t="s">
        <v>35</v>
      </c>
      <c r="AX223" s="14" t="s">
        <v>80</v>
      </c>
      <c r="AY223" s="252" t="s">
        <v>123</v>
      </c>
    </row>
    <row r="224" s="15" customFormat="1">
      <c r="A224" s="15"/>
      <c r="B224" s="253"/>
      <c r="C224" s="254"/>
      <c r="D224" s="233" t="s">
        <v>132</v>
      </c>
      <c r="E224" s="255" t="s">
        <v>1</v>
      </c>
      <c r="F224" s="256" t="s">
        <v>162</v>
      </c>
      <c r="G224" s="254"/>
      <c r="H224" s="257">
        <v>64.400000000000006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3" t="s">
        <v>132</v>
      </c>
      <c r="AU224" s="263" t="s">
        <v>90</v>
      </c>
      <c r="AV224" s="15" t="s">
        <v>130</v>
      </c>
      <c r="AW224" s="15" t="s">
        <v>35</v>
      </c>
      <c r="AX224" s="15" t="s">
        <v>88</v>
      </c>
      <c r="AY224" s="263" t="s">
        <v>123</v>
      </c>
    </row>
    <row r="225" s="2" customFormat="1" ht="16.5" customHeight="1">
      <c r="A225" s="38"/>
      <c r="B225" s="39"/>
      <c r="C225" s="264" t="s">
        <v>308</v>
      </c>
      <c r="D225" s="264" t="s">
        <v>220</v>
      </c>
      <c r="E225" s="265" t="s">
        <v>309</v>
      </c>
      <c r="F225" s="266" t="s">
        <v>310</v>
      </c>
      <c r="G225" s="267" t="s">
        <v>128</v>
      </c>
      <c r="H225" s="268">
        <v>2.472</v>
      </c>
      <c r="I225" s="269"/>
      <c r="J225" s="270">
        <f>ROUND(I225*H225,2)</f>
        <v>0</v>
      </c>
      <c r="K225" s="266" t="s">
        <v>129</v>
      </c>
      <c r="L225" s="271"/>
      <c r="M225" s="272" t="s">
        <v>1</v>
      </c>
      <c r="N225" s="273" t="s">
        <v>45</v>
      </c>
      <c r="O225" s="91"/>
      <c r="P225" s="227">
        <f>O225*H225</f>
        <v>0</v>
      </c>
      <c r="Q225" s="227">
        <v>0.13100000000000001</v>
      </c>
      <c r="R225" s="227">
        <f>Q225*H225</f>
        <v>0.32383200000000001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176</v>
      </c>
      <c r="AT225" s="229" t="s">
        <v>220</v>
      </c>
      <c r="AU225" s="229" t="s">
        <v>90</v>
      </c>
      <c r="AY225" s="17" t="s">
        <v>123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88</v>
      </c>
      <c r="BK225" s="230">
        <f>ROUND(I225*H225,2)</f>
        <v>0</v>
      </c>
      <c r="BL225" s="17" t="s">
        <v>130</v>
      </c>
      <c r="BM225" s="229" t="s">
        <v>311</v>
      </c>
    </row>
    <row r="226" s="13" customFormat="1">
      <c r="A226" s="13"/>
      <c r="B226" s="231"/>
      <c r="C226" s="232"/>
      <c r="D226" s="233" t="s">
        <v>132</v>
      </c>
      <c r="E226" s="234" t="s">
        <v>1</v>
      </c>
      <c r="F226" s="235" t="s">
        <v>312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132</v>
      </c>
      <c r="AU226" s="241" t="s">
        <v>90</v>
      </c>
      <c r="AV226" s="13" t="s">
        <v>88</v>
      </c>
      <c r="AW226" s="13" t="s">
        <v>35</v>
      </c>
      <c r="AX226" s="13" t="s">
        <v>80</v>
      </c>
      <c r="AY226" s="241" t="s">
        <v>123</v>
      </c>
    </row>
    <row r="227" s="14" customFormat="1">
      <c r="A227" s="14"/>
      <c r="B227" s="242"/>
      <c r="C227" s="243"/>
      <c r="D227" s="233" t="s">
        <v>132</v>
      </c>
      <c r="E227" s="244" t="s">
        <v>1</v>
      </c>
      <c r="F227" s="245" t="s">
        <v>307</v>
      </c>
      <c r="G227" s="243"/>
      <c r="H227" s="246">
        <v>2.3999999999999999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132</v>
      </c>
      <c r="AU227" s="252" t="s">
        <v>90</v>
      </c>
      <c r="AV227" s="14" t="s">
        <v>90</v>
      </c>
      <c r="AW227" s="14" t="s">
        <v>35</v>
      </c>
      <c r="AX227" s="14" t="s">
        <v>88</v>
      </c>
      <c r="AY227" s="252" t="s">
        <v>123</v>
      </c>
    </row>
    <row r="228" s="14" customFormat="1">
      <c r="A228" s="14"/>
      <c r="B228" s="242"/>
      <c r="C228" s="243"/>
      <c r="D228" s="233" t="s">
        <v>132</v>
      </c>
      <c r="E228" s="243"/>
      <c r="F228" s="245" t="s">
        <v>313</v>
      </c>
      <c r="G228" s="243"/>
      <c r="H228" s="246">
        <v>2.472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132</v>
      </c>
      <c r="AU228" s="252" t="s">
        <v>90</v>
      </c>
      <c r="AV228" s="14" t="s">
        <v>90</v>
      </c>
      <c r="AW228" s="14" t="s">
        <v>4</v>
      </c>
      <c r="AX228" s="14" t="s">
        <v>88</v>
      </c>
      <c r="AY228" s="252" t="s">
        <v>123</v>
      </c>
    </row>
    <row r="229" s="2" customFormat="1" ht="16.5" customHeight="1">
      <c r="A229" s="38"/>
      <c r="B229" s="39"/>
      <c r="C229" s="264" t="s">
        <v>314</v>
      </c>
      <c r="D229" s="264" t="s">
        <v>220</v>
      </c>
      <c r="E229" s="265" t="s">
        <v>315</v>
      </c>
      <c r="F229" s="266" t="s">
        <v>316</v>
      </c>
      <c r="G229" s="267" t="s">
        <v>128</v>
      </c>
      <c r="H229" s="268">
        <v>63.240000000000002</v>
      </c>
      <c r="I229" s="269"/>
      <c r="J229" s="270">
        <f>ROUND(I229*H229,2)</f>
        <v>0</v>
      </c>
      <c r="K229" s="266" t="s">
        <v>129</v>
      </c>
      <c r="L229" s="271"/>
      <c r="M229" s="272" t="s">
        <v>1</v>
      </c>
      <c r="N229" s="273" t="s">
        <v>45</v>
      </c>
      <c r="O229" s="91"/>
      <c r="P229" s="227">
        <f>O229*H229</f>
        <v>0</v>
      </c>
      <c r="Q229" s="227">
        <v>0.13100000000000001</v>
      </c>
      <c r="R229" s="227">
        <f>Q229*H229</f>
        <v>8.28444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176</v>
      </c>
      <c r="AT229" s="229" t="s">
        <v>220</v>
      </c>
      <c r="AU229" s="229" t="s">
        <v>90</v>
      </c>
      <c r="AY229" s="17" t="s">
        <v>123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88</v>
      </c>
      <c r="BK229" s="230">
        <f>ROUND(I229*H229,2)</f>
        <v>0</v>
      </c>
      <c r="BL229" s="17" t="s">
        <v>130</v>
      </c>
      <c r="BM229" s="229" t="s">
        <v>317</v>
      </c>
    </row>
    <row r="230" s="14" customFormat="1">
      <c r="A230" s="14"/>
      <c r="B230" s="242"/>
      <c r="C230" s="243"/>
      <c r="D230" s="233" t="s">
        <v>132</v>
      </c>
      <c r="E230" s="243"/>
      <c r="F230" s="245" t="s">
        <v>318</v>
      </c>
      <c r="G230" s="243"/>
      <c r="H230" s="246">
        <v>63.240000000000002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132</v>
      </c>
      <c r="AU230" s="252" t="s">
        <v>90</v>
      </c>
      <c r="AV230" s="14" t="s">
        <v>90</v>
      </c>
      <c r="AW230" s="14" t="s">
        <v>4</v>
      </c>
      <c r="AX230" s="14" t="s">
        <v>88</v>
      </c>
      <c r="AY230" s="252" t="s">
        <v>123</v>
      </c>
    </row>
    <row r="231" s="2" customFormat="1" ht="21.75" customHeight="1">
      <c r="A231" s="38"/>
      <c r="B231" s="39"/>
      <c r="C231" s="218" t="s">
        <v>319</v>
      </c>
      <c r="D231" s="218" t="s">
        <v>125</v>
      </c>
      <c r="E231" s="219" t="s">
        <v>320</v>
      </c>
      <c r="F231" s="220" t="s">
        <v>321</v>
      </c>
      <c r="G231" s="221" t="s">
        <v>128</v>
      </c>
      <c r="H231" s="222">
        <v>95</v>
      </c>
      <c r="I231" s="223"/>
      <c r="J231" s="224">
        <f>ROUND(I231*H231,2)</f>
        <v>0</v>
      </c>
      <c r="K231" s="220" t="s">
        <v>129</v>
      </c>
      <c r="L231" s="44"/>
      <c r="M231" s="225" t="s">
        <v>1</v>
      </c>
      <c r="N231" s="226" t="s">
        <v>45</v>
      </c>
      <c r="O231" s="91"/>
      <c r="P231" s="227">
        <f>O231*H231</f>
        <v>0</v>
      </c>
      <c r="Q231" s="227">
        <v>0.11162</v>
      </c>
      <c r="R231" s="227">
        <f>Q231*H231</f>
        <v>10.603899999999999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130</v>
      </c>
      <c r="AT231" s="229" t="s">
        <v>125</v>
      </c>
      <c r="AU231" s="229" t="s">
        <v>90</v>
      </c>
      <c r="AY231" s="17" t="s">
        <v>123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88</v>
      </c>
      <c r="BK231" s="230">
        <f>ROUND(I231*H231,2)</f>
        <v>0</v>
      </c>
      <c r="BL231" s="17" t="s">
        <v>130</v>
      </c>
      <c r="BM231" s="229" t="s">
        <v>322</v>
      </c>
    </row>
    <row r="232" s="13" customFormat="1">
      <c r="A232" s="13"/>
      <c r="B232" s="231"/>
      <c r="C232" s="232"/>
      <c r="D232" s="233" t="s">
        <v>132</v>
      </c>
      <c r="E232" s="234" t="s">
        <v>1</v>
      </c>
      <c r="F232" s="235" t="s">
        <v>323</v>
      </c>
      <c r="G232" s="232"/>
      <c r="H232" s="234" t="s">
        <v>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132</v>
      </c>
      <c r="AU232" s="241" t="s">
        <v>90</v>
      </c>
      <c r="AV232" s="13" t="s">
        <v>88</v>
      </c>
      <c r="AW232" s="13" t="s">
        <v>35</v>
      </c>
      <c r="AX232" s="13" t="s">
        <v>80</v>
      </c>
      <c r="AY232" s="241" t="s">
        <v>123</v>
      </c>
    </row>
    <row r="233" s="14" customFormat="1">
      <c r="A233" s="14"/>
      <c r="B233" s="242"/>
      <c r="C233" s="243"/>
      <c r="D233" s="233" t="s">
        <v>132</v>
      </c>
      <c r="E233" s="244" t="s">
        <v>1</v>
      </c>
      <c r="F233" s="245" t="s">
        <v>324</v>
      </c>
      <c r="G233" s="243"/>
      <c r="H233" s="246">
        <v>93.200000000000003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132</v>
      </c>
      <c r="AU233" s="252" t="s">
        <v>90</v>
      </c>
      <c r="AV233" s="14" t="s">
        <v>90</v>
      </c>
      <c r="AW233" s="14" t="s">
        <v>35</v>
      </c>
      <c r="AX233" s="14" t="s">
        <v>80</v>
      </c>
      <c r="AY233" s="252" t="s">
        <v>123</v>
      </c>
    </row>
    <row r="234" s="13" customFormat="1">
      <c r="A234" s="13"/>
      <c r="B234" s="231"/>
      <c r="C234" s="232"/>
      <c r="D234" s="233" t="s">
        <v>132</v>
      </c>
      <c r="E234" s="234" t="s">
        <v>1</v>
      </c>
      <c r="F234" s="235" t="s">
        <v>325</v>
      </c>
      <c r="G234" s="232"/>
      <c r="H234" s="234" t="s">
        <v>1</v>
      </c>
      <c r="I234" s="236"/>
      <c r="J234" s="232"/>
      <c r="K234" s="232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132</v>
      </c>
      <c r="AU234" s="241" t="s">
        <v>90</v>
      </c>
      <c r="AV234" s="13" t="s">
        <v>88</v>
      </c>
      <c r="AW234" s="13" t="s">
        <v>35</v>
      </c>
      <c r="AX234" s="13" t="s">
        <v>80</v>
      </c>
      <c r="AY234" s="241" t="s">
        <v>123</v>
      </c>
    </row>
    <row r="235" s="14" customFormat="1">
      <c r="A235" s="14"/>
      <c r="B235" s="242"/>
      <c r="C235" s="243"/>
      <c r="D235" s="233" t="s">
        <v>132</v>
      </c>
      <c r="E235" s="244" t="s">
        <v>1</v>
      </c>
      <c r="F235" s="245" t="s">
        <v>326</v>
      </c>
      <c r="G235" s="243"/>
      <c r="H235" s="246">
        <v>1.8</v>
      </c>
      <c r="I235" s="247"/>
      <c r="J235" s="243"/>
      <c r="K235" s="243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132</v>
      </c>
      <c r="AU235" s="252" t="s">
        <v>90</v>
      </c>
      <c r="AV235" s="14" t="s">
        <v>90</v>
      </c>
      <c r="AW235" s="14" t="s">
        <v>35</v>
      </c>
      <c r="AX235" s="14" t="s">
        <v>80</v>
      </c>
      <c r="AY235" s="252" t="s">
        <v>123</v>
      </c>
    </row>
    <row r="236" s="15" customFormat="1">
      <c r="A236" s="15"/>
      <c r="B236" s="253"/>
      <c r="C236" s="254"/>
      <c r="D236" s="233" t="s">
        <v>132</v>
      </c>
      <c r="E236" s="255" t="s">
        <v>1</v>
      </c>
      <c r="F236" s="256" t="s">
        <v>162</v>
      </c>
      <c r="G236" s="254"/>
      <c r="H236" s="257">
        <v>95</v>
      </c>
      <c r="I236" s="258"/>
      <c r="J236" s="254"/>
      <c r="K236" s="254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132</v>
      </c>
      <c r="AU236" s="263" t="s">
        <v>90</v>
      </c>
      <c r="AV236" s="15" t="s">
        <v>130</v>
      </c>
      <c r="AW236" s="15" t="s">
        <v>35</v>
      </c>
      <c r="AX236" s="15" t="s">
        <v>88</v>
      </c>
      <c r="AY236" s="263" t="s">
        <v>123</v>
      </c>
    </row>
    <row r="237" s="2" customFormat="1" ht="16.5" customHeight="1">
      <c r="A237" s="38"/>
      <c r="B237" s="39"/>
      <c r="C237" s="264" t="s">
        <v>327</v>
      </c>
      <c r="D237" s="264" t="s">
        <v>220</v>
      </c>
      <c r="E237" s="265" t="s">
        <v>328</v>
      </c>
      <c r="F237" s="266" t="s">
        <v>329</v>
      </c>
      <c r="G237" s="267" t="s">
        <v>128</v>
      </c>
      <c r="H237" s="268">
        <v>95.995999999999995</v>
      </c>
      <c r="I237" s="269"/>
      <c r="J237" s="270">
        <f>ROUND(I237*H237,2)</f>
        <v>0</v>
      </c>
      <c r="K237" s="266" t="s">
        <v>129</v>
      </c>
      <c r="L237" s="271"/>
      <c r="M237" s="272" t="s">
        <v>1</v>
      </c>
      <c r="N237" s="273" t="s">
        <v>45</v>
      </c>
      <c r="O237" s="91"/>
      <c r="P237" s="227">
        <f>O237*H237</f>
        <v>0</v>
      </c>
      <c r="Q237" s="227">
        <v>0.17599999999999999</v>
      </c>
      <c r="R237" s="227">
        <f>Q237*H237</f>
        <v>16.895295999999998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176</v>
      </c>
      <c r="AT237" s="229" t="s">
        <v>220</v>
      </c>
      <c r="AU237" s="229" t="s">
        <v>90</v>
      </c>
      <c r="AY237" s="17" t="s">
        <v>123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88</v>
      </c>
      <c r="BK237" s="230">
        <f>ROUND(I237*H237,2)</f>
        <v>0</v>
      </c>
      <c r="BL237" s="17" t="s">
        <v>130</v>
      </c>
      <c r="BM237" s="229" t="s">
        <v>330</v>
      </c>
    </row>
    <row r="238" s="14" customFormat="1">
      <c r="A238" s="14"/>
      <c r="B238" s="242"/>
      <c r="C238" s="243"/>
      <c r="D238" s="233" t="s">
        <v>132</v>
      </c>
      <c r="E238" s="243"/>
      <c r="F238" s="245" t="s">
        <v>331</v>
      </c>
      <c r="G238" s="243"/>
      <c r="H238" s="246">
        <v>95.995999999999995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132</v>
      </c>
      <c r="AU238" s="252" t="s">
        <v>90</v>
      </c>
      <c r="AV238" s="14" t="s">
        <v>90</v>
      </c>
      <c r="AW238" s="14" t="s">
        <v>4</v>
      </c>
      <c r="AX238" s="14" t="s">
        <v>88</v>
      </c>
      <c r="AY238" s="252" t="s">
        <v>123</v>
      </c>
    </row>
    <row r="239" s="2" customFormat="1" ht="16.5" customHeight="1">
      <c r="A239" s="38"/>
      <c r="B239" s="39"/>
      <c r="C239" s="264" t="s">
        <v>332</v>
      </c>
      <c r="D239" s="264" t="s">
        <v>220</v>
      </c>
      <c r="E239" s="265" t="s">
        <v>333</v>
      </c>
      <c r="F239" s="266" t="s">
        <v>334</v>
      </c>
      <c r="G239" s="267" t="s">
        <v>128</v>
      </c>
      <c r="H239" s="268">
        <v>1.8540000000000001</v>
      </c>
      <c r="I239" s="269"/>
      <c r="J239" s="270">
        <f>ROUND(I239*H239,2)</f>
        <v>0</v>
      </c>
      <c r="K239" s="266" t="s">
        <v>129</v>
      </c>
      <c r="L239" s="271"/>
      <c r="M239" s="272" t="s">
        <v>1</v>
      </c>
      <c r="N239" s="273" t="s">
        <v>45</v>
      </c>
      <c r="O239" s="91"/>
      <c r="P239" s="227">
        <f>O239*H239</f>
        <v>0</v>
      </c>
      <c r="Q239" s="227">
        <v>0.17599999999999999</v>
      </c>
      <c r="R239" s="227">
        <f>Q239*H239</f>
        <v>0.32630399999999998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176</v>
      </c>
      <c r="AT239" s="229" t="s">
        <v>220</v>
      </c>
      <c r="AU239" s="229" t="s">
        <v>90</v>
      </c>
      <c r="AY239" s="17" t="s">
        <v>123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88</v>
      </c>
      <c r="BK239" s="230">
        <f>ROUND(I239*H239,2)</f>
        <v>0</v>
      </c>
      <c r="BL239" s="17" t="s">
        <v>130</v>
      </c>
      <c r="BM239" s="229" t="s">
        <v>335</v>
      </c>
    </row>
    <row r="240" s="14" customFormat="1">
      <c r="A240" s="14"/>
      <c r="B240" s="242"/>
      <c r="C240" s="243"/>
      <c r="D240" s="233" t="s">
        <v>132</v>
      </c>
      <c r="E240" s="243"/>
      <c r="F240" s="245" t="s">
        <v>336</v>
      </c>
      <c r="G240" s="243"/>
      <c r="H240" s="246">
        <v>1.8540000000000001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132</v>
      </c>
      <c r="AU240" s="252" t="s">
        <v>90</v>
      </c>
      <c r="AV240" s="14" t="s">
        <v>90</v>
      </c>
      <c r="AW240" s="14" t="s">
        <v>4</v>
      </c>
      <c r="AX240" s="14" t="s">
        <v>88</v>
      </c>
      <c r="AY240" s="252" t="s">
        <v>123</v>
      </c>
    </row>
    <row r="241" s="2" customFormat="1" ht="21.75" customHeight="1">
      <c r="A241" s="38"/>
      <c r="B241" s="39"/>
      <c r="C241" s="218" t="s">
        <v>337</v>
      </c>
      <c r="D241" s="218" t="s">
        <v>125</v>
      </c>
      <c r="E241" s="219" t="s">
        <v>338</v>
      </c>
      <c r="F241" s="220" t="s">
        <v>339</v>
      </c>
      <c r="G241" s="221" t="s">
        <v>128</v>
      </c>
      <c r="H241" s="222">
        <v>2.7999999999999998</v>
      </c>
      <c r="I241" s="223"/>
      <c r="J241" s="224">
        <f>ROUND(I241*H241,2)</f>
        <v>0</v>
      </c>
      <c r="K241" s="220" t="s">
        <v>129</v>
      </c>
      <c r="L241" s="44"/>
      <c r="M241" s="225" t="s">
        <v>1</v>
      </c>
      <c r="N241" s="226" t="s">
        <v>45</v>
      </c>
      <c r="O241" s="91"/>
      <c r="P241" s="227">
        <f>O241*H241</f>
        <v>0</v>
      </c>
      <c r="Q241" s="227">
        <v>0.10100000000000001</v>
      </c>
      <c r="R241" s="227">
        <f>Q241*H241</f>
        <v>0.2828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130</v>
      </c>
      <c r="AT241" s="229" t="s">
        <v>125</v>
      </c>
      <c r="AU241" s="229" t="s">
        <v>90</v>
      </c>
      <c r="AY241" s="17" t="s">
        <v>123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88</v>
      </c>
      <c r="BK241" s="230">
        <f>ROUND(I241*H241,2)</f>
        <v>0</v>
      </c>
      <c r="BL241" s="17" t="s">
        <v>130</v>
      </c>
      <c r="BM241" s="229" t="s">
        <v>340</v>
      </c>
    </row>
    <row r="242" s="13" customFormat="1">
      <c r="A242" s="13"/>
      <c r="B242" s="231"/>
      <c r="C242" s="232"/>
      <c r="D242" s="233" t="s">
        <v>132</v>
      </c>
      <c r="E242" s="234" t="s">
        <v>1</v>
      </c>
      <c r="F242" s="235" t="s">
        <v>341</v>
      </c>
      <c r="G242" s="232"/>
      <c r="H242" s="234" t="s">
        <v>1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132</v>
      </c>
      <c r="AU242" s="241" t="s">
        <v>90</v>
      </c>
      <c r="AV242" s="13" t="s">
        <v>88</v>
      </c>
      <c r="AW242" s="13" t="s">
        <v>35</v>
      </c>
      <c r="AX242" s="13" t="s">
        <v>80</v>
      </c>
      <c r="AY242" s="241" t="s">
        <v>123</v>
      </c>
    </row>
    <row r="243" s="14" customFormat="1">
      <c r="A243" s="14"/>
      <c r="B243" s="242"/>
      <c r="C243" s="243"/>
      <c r="D243" s="233" t="s">
        <v>132</v>
      </c>
      <c r="E243" s="244" t="s">
        <v>1</v>
      </c>
      <c r="F243" s="245" t="s">
        <v>342</v>
      </c>
      <c r="G243" s="243"/>
      <c r="H243" s="246">
        <v>2.7999999999999998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132</v>
      </c>
      <c r="AU243" s="252" t="s">
        <v>90</v>
      </c>
      <c r="AV243" s="14" t="s">
        <v>90</v>
      </c>
      <c r="AW243" s="14" t="s">
        <v>35</v>
      </c>
      <c r="AX243" s="14" t="s">
        <v>88</v>
      </c>
      <c r="AY243" s="252" t="s">
        <v>123</v>
      </c>
    </row>
    <row r="244" s="2" customFormat="1" ht="16.5" customHeight="1">
      <c r="A244" s="38"/>
      <c r="B244" s="39"/>
      <c r="C244" s="264" t="s">
        <v>343</v>
      </c>
      <c r="D244" s="264" t="s">
        <v>220</v>
      </c>
      <c r="E244" s="265" t="s">
        <v>344</v>
      </c>
      <c r="F244" s="266" t="s">
        <v>345</v>
      </c>
      <c r="G244" s="267" t="s">
        <v>128</v>
      </c>
      <c r="H244" s="268">
        <v>2.8839999999999999</v>
      </c>
      <c r="I244" s="269"/>
      <c r="J244" s="270">
        <f>ROUND(I244*H244,2)</f>
        <v>0</v>
      </c>
      <c r="K244" s="266" t="s">
        <v>129</v>
      </c>
      <c r="L244" s="271"/>
      <c r="M244" s="272" t="s">
        <v>1</v>
      </c>
      <c r="N244" s="273" t="s">
        <v>45</v>
      </c>
      <c r="O244" s="91"/>
      <c r="P244" s="227">
        <f>O244*H244</f>
        <v>0</v>
      </c>
      <c r="Q244" s="227">
        <v>0.11500000000000001</v>
      </c>
      <c r="R244" s="227">
        <f>Q244*H244</f>
        <v>0.33166000000000001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176</v>
      </c>
      <c r="AT244" s="229" t="s">
        <v>220</v>
      </c>
      <c r="AU244" s="229" t="s">
        <v>90</v>
      </c>
      <c r="AY244" s="17" t="s">
        <v>123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88</v>
      </c>
      <c r="BK244" s="230">
        <f>ROUND(I244*H244,2)</f>
        <v>0</v>
      </c>
      <c r="BL244" s="17" t="s">
        <v>130</v>
      </c>
      <c r="BM244" s="229" t="s">
        <v>346</v>
      </c>
    </row>
    <row r="245" s="14" customFormat="1">
      <c r="A245" s="14"/>
      <c r="B245" s="242"/>
      <c r="C245" s="243"/>
      <c r="D245" s="233" t="s">
        <v>132</v>
      </c>
      <c r="E245" s="243"/>
      <c r="F245" s="245" t="s">
        <v>347</v>
      </c>
      <c r="G245" s="243"/>
      <c r="H245" s="246">
        <v>2.8839999999999999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132</v>
      </c>
      <c r="AU245" s="252" t="s">
        <v>90</v>
      </c>
      <c r="AV245" s="14" t="s">
        <v>90</v>
      </c>
      <c r="AW245" s="14" t="s">
        <v>4</v>
      </c>
      <c r="AX245" s="14" t="s">
        <v>88</v>
      </c>
      <c r="AY245" s="252" t="s">
        <v>123</v>
      </c>
    </row>
    <row r="246" s="12" customFormat="1" ht="22.8" customHeight="1">
      <c r="A246" s="12"/>
      <c r="B246" s="202"/>
      <c r="C246" s="203"/>
      <c r="D246" s="204" t="s">
        <v>79</v>
      </c>
      <c r="E246" s="216" t="s">
        <v>183</v>
      </c>
      <c r="F246" s="216" t="s">
        <v>348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SUM(P247:P297)</f>
        <v>0</v>
      </c>
      <c r="Q246" s="210"/>
      <c r="R246" s="211">
        <f>SUM(R247:R297)</f>
        <v>17.389348199999997</v>
      </c>
      <c r="S246" s="210"/>
      <c r="T246" s="212">
        <f>SUM(T247:T297)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88</v>
      </c>
      <c r="AT246" s="214" t="s">
        <v>79</v>
      </c>
      <c r="AU246" s="214" t="s">
        <v>88</v>
      </c>
      <c r="AY246" s="213" t="s">
        <v>123</v>
      </c>
      <c r="BK246" s="215">
        <f>SUM(BK247:BK297)</f>
        <v>0</v>
      </c>
    </row>
    <row r="247" s="2" customFormat="1" ht="16.5" customHeight="1">
      <c r="A247" s="38"/>
      <c r="B247" s="39"/>
      <c r="C247" s="218" t="s">
        <v>349</v>
      </c>
      <c r="D247" s="218" t="s">
        <v>125</v>
      </c>
      <c r="E247" s="219" t="s">
        <v>350</v>
      </c>
      <c r="F247" s="220" t="s">
        <v>351</v>
      </c>
      <c r="G247" s="221" t="s">
        <v>234</v>
      </c>
      <c r="H247" s="222">
        <v>1</v>
      </c>
      <c r="I247" s="223"/>
      <c r="J247" s="224">
        <f>ROUND(I247*H247,2)</f>
        <v>0</v>
      </c>
      <c r="K247" s="220" t="s">
        <v>129</v>
      </c>
      <c r="L247" s="44"/>
      <c r="M247" s="225" t="s">
        <v>1</v>
      </c>
      <c r="N247" s="226" t="s">
        <v>45</v>
      </c>
      <c r="O247" s="91"/>
      <c r="P247" s="227">
        <f>O247*H247</f>
        <v>0</v>
      </c>
      <c r="Q247" s="227">
        <v>0.00069999999999999999</v>
      </c>
      <c r="R247" s="227">
        <f>Q247*H247</f>
        <v>0.00069999999999999999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130</v>
      </c>
      <c r="AT247" s="229" t="s">
        <v>125</v>
      </c>
      <c r="AU247" s="229" t="s">
        <v>90</v>
      </c>
      <c r="AY247" s="17" t="s">
        <v>123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88</v>
      </c>
      <c r="BK247" s="230">
        <f>ROUND(I247*H247,2)</f>
        <v>0</v>
      </c>
      <c r="BL247" s="17" t="s">
        <v>130</v>
      </c>
      <c r="BM247" s="229" t="s">
        <v>352</v>
      </c>
    </row>
    <row r="248" s="13" customFormat="1">
      <c r="A248" s="13"/>
      <c r="B248" s="231"/>
      <c r="C248" s="232"/>
      <c r="D248" s="233" t="s">
        <v>132</v>
      </c>
      <c r="E248" s="234" t="s">
        <v>1</v>
      </c>
      <c r="F248" s="235" t="s">
        <v>150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132</v>
      </c>
      <c r="AU248" s="241" t="s">
        <v>90</v>
      </c>
      <c r="AV248" s="13" t="s">
        <v>88</v>
      </c>
      <c r="AW248" s="13" t="s">
        <v>35</v>
      </c>
      <c r="AX248" s="13" t="s">
        <v>80</v>
      </c>
      <c r="AY248" s="241" t="s">
        <v>123</v>
      </c>
    </row>
    <row r="249" s="13" customFormat="1">
      <c r="A249" s="13"/>
      <c r="B249" s="231"/>
      <c r="C249" s="232"/>
      <c r="D249" s="233" t="s">
        <v>132</v>
      </c>
      <c r="E249" s="234" t="s">
        <v>1</v>
      </c>
      <c r="F249" s="235" t="s">
        <v>353</v>
      </c>
      <c r="G249" s="232"/>
      <c r="H249" s="234" t="s">
        <v>1</v>
      </c>
      <c r="I249" s="236"/>
      <c r="J249" s="232"/>
      <c r="K249" s="232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132</v>
      </c>
      <c r="AU249" s="241" t="s">
        <v>90</v>
      </c>
      <c r="AV249" s="13" t="s">
        <v>88</v>
      </c>
      <c r="AW249" s="13" t="s">
        <v>35</v>
      </c>
      <c r="AX249" s="13" t="s">
        <v>80</v>
      </c>
      <c r="AY249" s="241" t="s">
        <v>123</v>
      </c>
    </row>
    <row r="250" s="14" customFormat="1">
      <c r="A250" s="14"/>
      <c r="B250" s="242"/>
      <c r="C250" s="243"/>
      <c r="D250" s="233" t="s">
        <v>132</v>
      </c>
      <c r="E250" s="244" t="s">
        <v>1</v>
      </c>
      <c r="F250" s="245" t="s">
        <v>88</v>
      </c>
      <c r="G250" s="243"/>
      <c r="H250" s="246">
        <v>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2" t="s">
        <v>132</v>
      </c>
      <c r="AU250" s="252" t="s">
        <v>90</v>
      </c>
      <c r="AV250" s="14" t="s">
        <v>90</v>
      </c>
      <c r="AW250" s="14" t="s">
        <v>35</v>
      </c>
      <c r="AX250" s="14" t="s">
        <v>88</v>
      </c>
      <c r="AY250" s="252" t="s">
        <v>123</v>
      </c>
    </row>
    <row r="251" s="2" customFormat="1" ht="16.5" customHeight="1">
      <c r="A251" s="38"/>
      <c r="B251" s="39"/>
      <c r="C251" s="264" t="s">
        <v>354</v>
      </c>
      <c r="D251" s="264" t="s">
        <v>220</v>
      </c>
      <c r="E251" s="265" t="s">
        <v>355</v>
      </c>
      <c r="F251" s="266" t="s">
        <v>356</v>
      </c>
      <c r="G251" s="267" t="s">
        <v>234</v>
      </c>
      <c r="H251" s="268">
        <v>1</v>
      </c>
      <c r="I251" s="269"/>
      <c r="J251" s="270">
        <f>ROUND(I251*H251,2)</f>
        <v>0</v>
      </c>
      <c r="K251" s="266" t="s">
        <v>129</v>
      </c>
      <c r="L251" s="271"/>
      <c r="M251" s="272" t="s">
        <v>1</v>
      </c>
      <c r="N251" s="273" t="s">
        <v>45</v>
      </c>
      <c r="O251" s="91"/>
      <c r="P251" s="227">
        <f>O251*H251</f>
        <v>0</v>
      </c>
      <c r="Q251" s="227">
        <v>0.0035000000000000001</v>
      </c>
      <c r="R251" s="227">
        <f>Q251*H251</f>
        <v>0.0035000000000000001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176</v>
      </c>
      <c r="AT251" s="229" t="s">
        <v>220</v>
      </c>
      <c r="AU251" s="229" t="s">
        <v>90</v>
      </c>
      <c r="AY251" s="17" t="s">
        <v>123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130</v>
      </c>
      <c r="BM251" s="229" t="s">
        <v>357</v>
      </c>
    </row>
    <row r="252" s="2" customFormat="1" ht="16.5" customHeight="1">
      <c r="A252" s="38"/>
      <c r="B252" s="39"/>
      <c r="C252" s="218" t="s">
        <v>358</v>
      </c>
      <c r="D252" s="218" t="s">
        <v>125</v>
      </c>
      <c r="E252" s="219" t="s">
        <v>359</v>
      </c>
      <c r="F252" s="220" t="s">
        <v>360</v>
      </c>
      <c r="G252" s="221" t="s">
        <v>234</v>
      </c>
      <c r="H252" s="222">
        <v>1</v>
      </c>
      <c r="I252" s="223"/>
      <c r="J252" s="224">
        <f>ROUND(I252*H252,2)</f>
        <v>0</v>
      </c>
      <c r="K252" s="220" t="s">
        <v>129</v>
      </c>
      <c r="L252" s="44"/>
      <c r="M252" s="225" t="s">
        <v>1</v>
      </c>
      <c r="N252" s="226" t="s">
        <v>45</v>
      </c>
      <c r="O252" s="91"/>
      <c r="P252" s="227">
        <f>O252*H252</f>
        <v>0</v>
      </c>
      <c r="Q252" s="227">
        <v>0.10940999999999999</v>
      </c>
      <c r="R252" s="227">
        <f>Q252*H252</f>
        <v>0.10940999999999999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130</v>
      </c>
      <c r="AT252" s="229" t="s">
        <v>125</v>
      </c>
      <c r="AU252" s="229" t="s">
        <v>90</v>
      </c>
      <c r="AY252" s="17" t="s">
        <v>123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88</v>
      </c>
      <c r="BK252" s="230">
        <f>ROUND(I252*H252,2)</f>
        <v>0</v>
      </c>
      <c r="BL252" s="17" t="s">
        <v>130</v>
      </c>
      <c r="BM252" s="229" t="s">
        <v>361</v>
      </c>
    </row>
    <row r="253" s="2" customFormat="1" ht="16.5" customHeight="1">
      <c r="A253" s="38"/>
      <c r="B253" s="39"/>
      <c r="C253" s="264" t="s">
        <v>362</v>
      </c>
      <c r="D253" s="264" t="s">
        <v>220</v>
      </c>
      <c r="E253" s="265" t="s">
        <v>363</v>
      </c>
      <c r="F253" s="266" t="s">
        <v>364</v>
      </c>
      <c r="G253" s="267" t="s">
        <v>234</v>
      </c>
      <c r="H253" s="268">
        <v>1</v>
      </c>
      <c r="I253" s="269"/>
      <c r="J253" s="270">
        <f>ROUND(I253*H253,2)</f>
        <v>0</v>
      </c>
      <c r="K253" s="266" t="s">
        <v>129</v>
      </c>
      <c r="L253" s="271"/>
      <c r="M253" s="272" t="s">
        <v>1</v>
      </c>
      <c r="N253" s="273" t="s">
        <v>45</v>
      </c>
      <c r="O253" s="91"/>
      <c r="P253" s="227">
        <f>O253*H253</f>
        <v>0</v>
      </c>
      <c r="Q253" s="227">
        <v>0.0064999999999999997</v>
      </c>
      <c r="R253" s="227">
        <f>Q253*H253</f>
        <v>0.0064999999999999997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176</v>
      </c>
      <c r="AT253" s="229" t="s">
        <v>220</v>
      </c>
      <c r="AU253" s="229" t="s">
        <v>90</v>
      </c>
      <c r="AY253" s="17" t="s">
        <v>123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88</v>
      </c>
      <c r="BK253" s="230">
        <f>ROUND(I253*H253,2)</f>
        <v>0</v>
      </c>
      <c r="BL253" s="17" t="s">
        <v>130</v>
      </c>
      <c r="BM253" s="229" t="s">
        <v>365</v>
      </c>
    </row>
    <row r="254" s="2" customFormat="1" ht="16.5" customHeight="1">
      <c r="A254" s="38"/>
      <c r="B254" s="39"/>
      <c r="C254" s="218" t="s">
        <v>366</v>
      </c>
      <c r="D254" s="218" t="s">
        <v>125</v>
      </c>
      <c r="E254" s="219" t="s">
        <v>367</v>
      </c>
      <c r="F254" s="220" t="s">
        <v>368</v>
      </c>
      <c r="G254" s="221" t="s">
        <v>128</v>
      </c>
      <c r="H254" s="222">
        <v>1.5</v>
      </c>
      <c r="I254" s="223"/>
      <c r="J254" s="224">
        <f>ROUND(I254*H254,2)</f>
        <v>0</v>
      </c>
      <c r="K254" s="220" t="s">
        <v>129</v>
      </c>
      <c r="L254" s="44"/>
      <c r="M254" s="225" t="s">
        <v>1</v>
      </c>
      <c r="N254" s="226" t="s">
        <v>45</v>
      </c>
      <c r="O254" s="91"/>
      <c r="P254" s="227">
        <f>O254*H254</f>
        <v>0</v>
      </c>
      <c r="Q254" s="227">
        <v>0.0025999999999999999</v>
      </c>
      <c r="R254" s="227">
        <f>Q254*H254</f>
        <v>0.0038999999999999998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130</v>
      </c>
      <c r="AT254" s="229" t="s">
        <v>125</v>
      </c>
      <c r="AU254" s="229" t="s">
        <v>90</v>
      </c>
      <c r="AY254" s="17" t="s">
        <v>123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88</v>
      </c>
      <c r="BK254" s="230">
        <f>ROUND(I254*H254,2)</f>
        <v>0</v>
      </c>
      <c r="BL254" s="17" t="s">
        <v>130</v>
      </c>
      <c r="BM254" s="229" t="s">
        <v>369</v>
      </c>
    </row>
    <row r="255" s="13" customFormat="1">
      <c r="A255" s="13"/>
      <c r="B255" s="231"/>
      <c r="C255" s="232"/>
      <c r="D255" s="233" t="s">
        <v>132</v>
      </c>
      <c r="E255" s="234" t="s">
        <v>1</v>
      </c>
      <c r="F255" s="235" t="s">
        <v>150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132</v>
      </c>
      <c r="AU255" s="241" t="s">
        <v>90</v>
      </c>
      <c r="AV255" s="13" t="s">
        <v>88</v>
      </c>
      <c r="AW255" s="13" t="s">
        <v>35</v>
      </c>
      <c r="AX255" s="13" t="s">
        <v>80</v>
      </c>
      <c r="AY255" s="241" t="s">
        <v>123</v>
      </c>
    </row>
    <row r="256" s="13" customFormat="1">
      <c r="A256" s="13"/>
      <c r="B256" s="231"/>
      <c r="C256" s="232"/>
      <c r="D256" s="233" t="s">
        <v>132</v>
      </c>
      <c r="E256" s="234" t="s">
        <v>1</v>
      </c>
      <c r="F256" s="235" t="s">
        <v>370</v>
      </c>
      <c r="G256" s="232"/>
      <c r="H256" s="234" t="s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132</v>
      </c>
      <c r="AU256" s="241" t="s">
        <v>90</v>
      </c>
      <c r="AV256" s="13" t="s">
        <v>88</v>
      </c>
      <c r="AW256" s="13" t="s">
        <v>35</v>
      </c>
      <c r="AX256" s="13" t="s">
        <v>80</v>
      </c>
      <c r="AY256" s="241" t="s">
        <v>123</v>
      </c>
    </row>
    <row r="257" s="14" customFormat="1">
      <c r="A257" s="14"/>
      <c r="B257" s="242"/>
      <c r="C257" s="243"/>
      <c r="D257" s="233" t="s">
        <v>132</v>
      </c>
      <c r="E257" s="244" t="s">
        <v>1</v>
      </c>
      <c r="F257" s="245" t="s">
        <v>371</v>
      </c>
      <c r="G257" s="243"/>
      <c r="H257" s="246">
        <v>1.5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132</v>
      </c>
      <c r="AU257" s="252" t="s">
        <v>90</v>
      </c>
      <c r="AV257" s="14" t="s">
        <v>90</v>
      </c>
      <c r="AW257" s="14" t="s">
        <v>35</v>
      </c>
      <c r="AX257" s="14" t="s">
        <v>88</v>
      </c>
      <c r="AY257" s="252" t="s">
        <v>123</v>
      </c>
    </row>
    <row r="258" s="2" customFormat="1" ht="16.5" customHeight="1">
      <c r="A258" s="38"/>
      <c r="B258" s="39"/>
      <c r="C258" s="218" t="s">
        <v>372</v>
      </c>
      <c r="D258" s="218" t="s">
        <v>125</v>
      </c>
      <c r="E258" s="219" t="s">
        <v>373</v>
      </c>
      <c r="F258" s="220" t="s">
        <v>374</v>
      </c>
      <c r="G258" s="221" t="s">
        <v>128</v>
      </c>
      <c r="H258" s="222">
        <v>1.5</v>
      </c>
      <c r="I258" s="223"/>
      <c r="J258" s="224">
        <f>ROUND(I258*H258,2)</f>
        <v>0</v>
      </c>
      <c r="K258" s="220" t="s">
        <v>129</v>
      </c>
      <c r="L258" s="44"/>
      <c r="M258" s="225" t="s">
        <v>1</v>
      </c>
      <c r="N258" s="226" t="s">
        <v>45</v>
      </c>
      <c r="O258" s="91"/>
      <c r="P258" s="227">
        <f>O258*H258</f>
        <v>0</v>
      </c>
      <c r="Q258" s="227">
        <v>1.0000000000000001E-05</v>
      </c>
      <c r="R258" s="227">
        <f>Q258*H258</f>
        <v>1.5000000000000002E-05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130</v>
      </c>
      <c r="AT258" s="229" t="s">
        <v>125</v>
      </c>
      <c r="AU258" s="229" t="s">
        <v>90</v>
      </c>
      <c r="AY258" s="17" t="s">
        <v>123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88</v>
      </c>
      <c r="BK258" s="230">
        <f>ROUND(I258*H258,2)</f>
        <v>0</v>
      </c>
      <c r="BL258" s="17" t="s">
        <v>130</v>
      </c>
      <c r="BM258" s="229" t="s">
        <v>375</v>
      </c>
    </row>
    <row r="259" s="2" customFormat="1" ht="16.5" customHeight="1">
      <c r="A259" s="38"/>
      <c r="B259" s="39"/>
      <c r="C259" s="218" t="s">
        <v>376</v>
      </c>
      <c r="D259" s="218" t="s">
        <v>125</v>
      </c>
      <c r="E259" s="219" t="s">
        <v>377</v>
      </c>
      <c r="F259" s="220" t="s">
        <v>378</v>
      </c>
      <c r="G259" s="221" t="s">
        <v>155</v>
      </c>
      <c r="H259" s="222">
        <v>20.399999999999999</v>
      </c>
      <c r="I259" s="223"/>
      <c r="J259" s="224">
        <f>ROUND(I259*H259,2)</f>
        <v>0</v>
      </c>
      <c r="K259" s="220" t="s">
        <v>129</v>
      </c>
      <c r="L259" s="44"/>
      <c r="M259" s="225" t="s">
        <v>1</v>
      </c>
      <c r="N259" s="226" t="s">
        <v>45</v>
      </c>
      <c r="O259" s="91"/>
      <c r="P259" s="227">
        <f>O259*H259</f>
        <v>0</v>
      </c>
      <c r="Q259" s="227">
        <v>0.089779999999999999</v>
      </c>
      <c r="R259" s="227">
        <f>Q259*H259</f>
        <v>1.8315119999999998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130</v>
      </c>
      <c r="AT259" s="229" t="s">
        <v>125</v>
      </c>
      <c r="AU259" s="229" t="s">
        <v>90</v>
      </c>
      <c r="AY259" s="17" t="s">
        <v>123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88</v>
      </c>
      <c r="BK259" s="230">
        <f>ROUND(I259*H259,2)</f>
        <v>0</v>
      </c>
      <c r="BL259" s="17" t="s">
        <v>130</v>
      </c>
      <c r="BM259" s="229" t="s">
        <v>379</v>
      </c>
    </row>
    <row r="260" s="13" customFormat="1">
      <c r="A260" s="13"/>
      <c r="B260" s="231"/>
      <c r="C260" s="232"/>
      <c r="D260" s="233" t="s">
        <v>132</v>
      </c>
      <c r="E260" s="234" t="s">
        <v>1</v>
      </c>
      <c r="F260" s="235" t="s">
        <v>380</v>
      </c>
      <c r="G260" s="232"/>
      <c r="H260" s="234" t="s">
        <v>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132</v>
      </c>
      <c r="AU260" s="241" t="s">
        <v>90</v>
      </c>
      <c r="AV260" s="13" t="s">
        <v>88</v>
      </c>
      <c r="AW260" s="13" t="s">
        <v>35</v>
      </c>
      <c r="AX260" s="13" t="s">
        <v>80</v>
      </c>
      <c r="AY260" s="241" t="s">
        <v>123</v>
      </c>
    </row>
    <row r="261" s="13" customFormat="1">
      <c r="A261" s="13"/>
      <c r="B261" s="231"/>
      <c r="C261" s="232"/>
      <c r="D261" s="233" t="s">
        <v>132</v>
      </c>
      <c r="E261" s="234" t="s">
        <v>1</v>
      </c>
      <c r="F261" s="235" t="s">
        <v>381</v>
      </c>
      <c r="G261" s="232"/>
      <c r="H261" s="234" t="s">
        <v>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132</v>
      </c>
      <c r="AU261" s="241" t="s">
        <v>90</v>
      </c>
      <c r="AV261" s="13" t="s">
        <v>88</v>
      </c>
      <c r="AW261" s="13" t="s">
        <v>35</v>
      </c>
      <c r="AX261" s="13" t="s">
        <v>80</v>
      </c>
      <c r="AY261" s="241" t="s">
        <v>123</v>
      </c>
    </row>
    <row r="262" s="14" customFormat="1">
      <c r="A262" s="14"/>
      <c r="B262" s="242"/>
      <c r="C262" s="243"/>
      <c r="D262" s="233" t="s">
        <v>132</v>
      </c>
      <c r="E262" s="244" t="s">
        <v>1</v>
      </c>
      <c r="F262" s="245" t="s">
        <v>382</v>
      </c>
      <c r="G262" s="243"/>
      <c r="H262" s="246">
        <v>20.399999999999999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132</v>
      </c>
      <c r="AU262" s="252" t="s">
        <v>90</v>
      </c>
      <c r="AV262" s="14" t="s">
        <v>90</v>
      </c>
      <c r="AW262" s="14" t="s">
        <v>35</v>
      </c>
      <c r="AX262" s="14" t="s">
        <v>88</v>
      </c>
      <c r="AY262" s="252" t="s">
        <v>123</v>
      </c>
    </row>
    <row r="263" s="2" customFormat="1" ht="16.5" customHeight="1">
      <c r="A263" s="38"/>
      <c r="B263" s="39"/>
      <c r="C263" s="264" t="s">
        <v>383</v>
      </c>
      <c r="D263" s="264" t="s">
        <v>220</v>
      </c>
      <c r="E263" s="265" t="s">
        <v>384</v>
      </c>
      <c r="F263" s="266" t="s">
        <v>385</v>
      </c>
      <c r="G263" s="267" t="s">
        <v>128</v>
      </c>
      <c r="H263" s="268">
        <v>1.1379999999999999</v>
      </c>
      <c r="I263" s="269"/>
      <c r="J263" s="270">
        <f>ROUND(I263*H263,2)</f>
        <v>0</v>
      </c>
      <c r="K263" s="266" t="s">
        <v>129</v>
      </c>
      <c r="L263" s="271"/>
      <c r="M263" s="272" t="s">
        <v>1</v>
      </c>
      <c r="N263" s="273" t="s">
        <v>45</v>
      </c>
      <c r="O263" s="91"/>
      <c r="P263" s="227">
        <f>O263*H263</f>
        <v>0</v>
      </c>
      <c r="Q263" s="227">
        <v>0.222</v>
      </c>
      <c r="R263" s="227">
        <f>Q263*H263</f>
        <v>0.25263599999999997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176</v>
      </c>
      <c r="AT263" s="229" t="s">
        <v>220</v>
      </c>
      <c r="AU263" s="229" t="s">
        <v>90</v>
      </c>
      <c r="AY263" s="17" t="s">
        <v>123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88</v>
      </c>
      <c r="BK263" s="230">
        <f>ROUND(I263*H263,2)</f>
        <v>0</v>
      </c>
      <c r="BL263" s="17" t="s">
        <v>130</v>
      </c>
      <c r="BM263" s="229" t="s">
        <v>386</v>
      </c>
    </row>
    <row r="264" s="14" customFormat="1">
      <c r="A264" s="14"/>
      <c r="B264" s="242"/>
      <c r="C264" s="243"/>
      <c r="D264" s="233" t="s">
        <v>132</v>
      </c>
      <c r="E264" s="244" t="s">
        <v>1</v>
      </c>
      <c r="F264" s="245" t="s">
        <v>387</v>
      </c>
      <c r="G264" s="243"/>
      <c r="H264" s="246">
        <v>1.1379999999999999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132</v>
      </c>
      <c r="AU264" s="252" t="s">
        <v>90</v>
      </c>
      <c r="AV264" s="14" t="s">
        <v>90</v>
      </c>
      <c r="AW264" s="14" t="s">
        <v>35</v>
      </c>
      <c r="AX264" s="14" t="s">
        <v>88</v>
      </c>
      <c r="AY264" s="252" t="s">
        <v>123</v>
      </c>
    </row>
    <row r="265" s="2" customFormat="1" ht="16.5" customHeight="1">
      <c r="A265" s="38"/>
      <c r="B265" s="39"/>
      <c r="C265" s="218" t="s">
        <v>388</v>
      </c>
      <c r="D265" s="218" t="s">
        <v>125</v>
      </c>
      <c r="E265" s="219" t="s">
        <v>389</v>
      </c>
      <c r="F265" s="220" t="s">
        <v>390</v>
      </c>
      <c r="G265" s="221" t="s">
        <v>155</v>
      </c>
      <c r="H265" s="222">
        <v>26.5</v>
      </c>
      <c r="I265" s="223"/>
      <c r="J265" s="224">
        <f>ROUND(I265*H265,2)</f>
        <v>0</v>
      </c>
      <c r="K265" s="220" t="s">
        <v>129</v>
      </c>
      <c r="L265" s="44"/>
      <c r="M265" s="225" t="s">
        <v>1</v>
      </c>
      <c r="N265" s="226" t="s">
        <v>45</v>
      </c>
      <c r="O265" s="91"/>
      <c r="P265" s="227">
        <f>O265*H265</f>
        <v>0</v>
      </c>
      <c r="Q265" s="227">
        <v>0.15540000000000001</v>
      </c>
      <c r="R265" s="227">
        <f>Q265*H265</f>
        <v>4.1181000000000001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130</v>
      </c>
      <c r="AT265" s="229" t="s">
        <v>125</v>
      </c>
      <c r="AU265" s="229" t="s">
        <v>90</v>
      </c>
      <c r="AY265" s="17" t="s">
        <v>123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88</v>
      </c>
      <c r="BK265" s="230">
        <f>ROUND(I265*H265,2)</f>
        <v>0</v>
      </c>
      <c r="BL265" s="17" t="s">
        <v>130</v>
      </c>
      <c r="BM265" s="229" t="s">
        <v>391</v>
      </c>
    </row>
    <row r="266" s="13" customFormat="1">
      <c r="A266" s="13"/>
      <c r="B266" s="231"/>
      <c r="C266" s="232"/>
      <c r="D266" s="233" t="s">
        <v>132</v>
      </c>
      <c r="E266" s="234" t="s">
        <v>1</v>
      </c>
      <c r="F266" s="235" t="s">
        <v>145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132</v>
      </c>
      <c r="AU266" s="241" t="s">
        <v>90</v>
      </c>
      <c r="AV266" s="13" t="s">
        <v>88</v>
      </c>
      <c r="AW266" s="13" t="s">
        <v>35</v>
      </c>
      <c r="AX266" s="13" t="s">
        <v>80</v>
      </c>
      <c r="AY266" s="241" t="s">
        <v>123</v>
      </c>
    </row>
    <row r="267" s="13" customFormat="1">
      <c r="A267" s="13"/>
      <c r="B267" s="231"/>
      <c r="C267" s="232"/>
      <c r="D267" s="233" t="s">
        <v>132</v>
      </c>
      <c r="E267" s="234" t="s">
        <v>1</v>
      </c>
      <c r="F267" s="235" t="s">
        <v>392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132</v>
      </c>
      <c r="AU267" s="241" t="s">
        <v>90</v>
      </c>
      <c r="AV267" s="13" t="s">
        <v>88</v>
      </c>
      <c r="AW267" s="13" t="s">
        <v>35</v>
      </c>
      <c r="AX267" s="13" t="s">
        <v>80</v>
      </c>
      <c r="AY267" s="241" t="s">
        <v>123</v>
      </c>
    </row>
    <row r="268" s="14" customFormat="1">
      <c r="A268" s="14"/>
      <c r="B268" s="242"/>
      <c r="C268" s="243"/>
      <c r="D268" s="233" t="s">
        <v>132</v>
      </c>
      <c r="E268" s="244" t="s">
        <v>1</v>
      </c>
      <c r="F268" s="245" t="s">
        <v>393</v>
      </c>
      <c r="G268" s="243"/>
      <c r="H268" s="246">
        <v>16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132</v>
      </c>
      <c r="AU268" s="252" t="s">
        <v>90</v>
      </c>
      <c r="AV268" s="14" t="s">
        <v>90</v>
      </c>
      <c r="AW268" s="14" t="s">
        <v>35</v>
      </c>
      <c r="AX268" s="14" t="s">
        <v>80</v>
      </c>
      <c r="AY268" s="252" t="s">
        <v>123</v>
      </c>
    </row>
    <row r="269" s="13" customFormat="1">
      <c r="A269" s="13"/>
      <c r="B269" s="231"/>
      <c r="C269" s="232"/>
      <c r="D269" s="233" t="s">
        <v>132</v>
      </c>
      <c r="E269" s="234" t="s">
        <v>1</v>
      </c>
      <c r="F269" s="235" t="s">
        <v>394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132</v>
      </c>
      <c r="AU269" s="241" t="s">
        <v>90</v>
      </c>
      <c r="AV269" s="13" t="s">
        <v>88</v>
      </c>
      <c r="AW269" s="13" t="s">
        <v>35</v>
      </c>
      <c r="AX269" s="13" t="s">
        <v>80</v>
      </c>
      <c r="AY269" s="241" t="s">
        <v>123</v>
      </c>
    </row>
    <row r="270" s="14" customFormat="1">
      <c r="A270" s="14"/>
      <c r="B270" s="242"/>
      <c r="C270" s="243"/>
      <c r="D270" s="233" t="s">
        <v>132</v>
      </c>
      <c r="E270" s="244" t="s">
        <v>1</v>
      </c>
      <c r="F270" s="245" t="s">
        <v>395</v>
      </c>
      <c r="G270" s="243"/>
      <c r="H270" s="246">
        <v>7.5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132</v>
      </c>
      <c r="AU270" s="252" t="s">
        <v>90</v>
      </c>
      <c r="AV270" s="14" t="s">
        <v>90</v>
      </c>
      <c r="AW270" s="14" t="s">
        <v>35</v>
      </c>
      <c r="AX270" s="14" t="s">
        <v>80</v>
      </c>
      <c r="AY270" s="252" t="s">
        <v>123</v>
      </c>
    </row>
    <row r="271" s="13" customFormat="1">
      <c r="A271" s="13"/>
      <c r="B271" s="231"/>
      <c r="C271" s="232"/>
      <c r="D271" s="233" t="s">
        <v>132</v>
      </c>
      <c r="E271" s="234" t="s">
        <v>1</v>
      </c>
      <c r="F271" s="235" t="s">
        <v>396</v>
      </c>
      <c r="G271" s="232"/>
      <c r="H271" s="234" t="s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132</v>
      </c>
      <c r="AU271" s="241" t="s">
        <v>90</v>
      </c>
      <c r="AV271" s="13" t="s">
        <v>88</v>
      </c>
      <c r="AW271" s="13" t="s">
        <v>35</v>
      </c>
      <c r="AX271" s="13" t="s">
        <v>80</v>
      </c>
      <c r="AY271" s="241" t="s">
        <v>123</v>
      </c>
    </row>
    <row r="272" s="13" customFormat="1">
      <c r="A272" s="13"/>
      <c r="B272" s="231"/>
      <c r="C272" s="232"/>
      <c r="D272" s="233" t="s">
        <v>132</v>
      </c>
      <c r="E272" s="234" t="s">
        <v>1</v>
      </c>
      <c r="F272" s="235" t="s">
        <v>397</v>
      </c>
      <c r="G272" s="232"/>
      <c r="H272" s="234" t="s">
        <v>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132</v>
      </c>
      <c r="AU272" s="241" t="s">
        <v>90</v>
      </c>
      <c r="AV272" s="13" t="s">
        <v>88</v>
      </c>
      <c r="AW272" s="13" t="s">
        <v>35</v>
      </c>
      <c r="AX272" s="13" t="s">
        <v>80</v>
      </c>
      <c r="AY272" s="241" t="s">
        <v>123</v>
      </c>
    </row>
    <row r="273" s="14" customFormat="1">
      <c r="A273" s="14"/>
      <c r="B273" s="242"/>
      <c r="C273" s="243"/>
      <c r="D273" s="233" t="s">
        <v>132</v>
      </c>
      <c r="E273" s="244" t="s">
        <v>1</v>
      </c>
      <c r="F273" s="245" t="s">
        <v>398</v>
      </c>
      <c r="G273" s="243"/>
      <c r="H273" s="246">
        <v>3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132</v>
      </c>
      <c r="AU273" s="252" t="s">
        <v>90</v>
      </c>
      <c r="AV273" s="14" t="s">
        <v>90</v>
      </c>
      <c r="AW273" s="14" t="s">
        <v>35</v>
      </c>
      <c r="AX273" s="14" t="s">
        <v>80</v>
      </c>
      <c r="AY273" s="252" t="s">
        <v>123</v>
      </c>
    </row>
    <row r="274" s="15" customFormat="1">
      <c r="A274" s="15"/>
      <c r="B274" s="253"/>
      <c r="C274" s="254"/>
      <c r="D274" s="233" t="s">
        <v>132</v>
      </c>
      <c r="E274" s="255" t="s">
        <v>1</v>
      </c>
      <c r="F274" s="256" t="s">
        <v>162</v>
      </c>
      <c r="G274" s="254"/>
      <c r="H274" s="257">
        <v>26.5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132</v>
      </c>
      <c r="AU274" s="263" t="s">
        <v>90</v>
      </c>
      <c r="AV274" s="15" t="s">
        <v>130</v>
      </c>
      <c r="AW274" s="15" t="s">
        <v>35</v>
      </c>
      <c r="AX274" s="15" t="s">
        <v>88</v>
      </c>
      <c r="AY274" s="263" t="s">
        <v>123</v>
      </c>
    </row>
    <row r="275" s="2" customFormat="1" ht="16.5" customHeight="1">
      <c r="A275" s="38"/>
      <c r="B275" s="39"/>
      <c r="C275" s="264" t="s">
        <v>399</v>
      </c>
      <c r="D275" s="264" t="s">
        <v>220</v>
      </c>
      <c r="E275" s="265" t="s">
        <v>400</v>
      </c>
      <c r="F275" s="266" t="s">
        <v>401</v>
      </c>
      <c r="G275" s="267" t="s">
        <v>155</v>
      </c>
      <c r="H275" s="268">
        <v>16.32</v>
      </c>
      <c r="I275" s="269"/>
      <c r="J275" s="270">
        <f>ROUND(I275*H275,2)</f>
        <v>0</v>
      </c>
      <c r="K275" s="266" t="s">
        <v>129</v>
      </c>
      <c r="L275" s="271"/>
      <c r="M275" s="272" t="s">
        <v>1</v>
      </c>
      <c r="N275" s="273" t="s">
        <v>45</v>
      </c>
      <c r="O275" s="91"/>
      <c r="P275" s="227">
        <f>O275*H275</f>
        <v>0</v>
      </c>
      <c r="Q275" s="227">
        <v>0.080000000000000002</v>
      </c>
      <c r="R275" s="227">
        <f>Q275*H275</f>
        <v>1.3056000000000001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176</v>
      </c>
      <c r="AT275" s="229" t="s">
        <v>220</v>
      </c>
      <c r="AU275" s="229" t="s">
        <v>90</v>
      </c>
      <c r="AY275" s="17" t="s">
        <v>123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88</v>
      </c>
      <c r="BK275" s="230">
        <f>ROUND(I275*H275,2)</f>
        <v>0</v>
      </c>
      <c r="BL275" s="17" t="s">
        <v>130</v>
      </c>
      <c r="BM275" s="229" t="s">
        <v>402</v>
      </c>
    </row>
    <row r="276" s="14" customFormat="1">
      <c r="A276" s="14"/>
      <c r="B276" s="242"/>
      <c r="C276" s="243"/>
      <c r="D276" s="233" t="s">
        <v>132</v>
      </c>
      <c r="E276" s="244" t="s">
        <v>1</v>
      </c>
      <c r="F276" s="245" t="s">
        <v>219</v>
      </c>
      <c r="G276" s="243"/>
      <c r="H276" s="246">
        <v>16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132</v>
      </c>
      <c r="AU276" s="252" t="s">
        <v>90</v>
      </c>
      <c r="AV276" s="14" t="s">
        <v>90</v>
      </c>
      <c r="AW276" s="14" t="s">
        <v>35</v>
      </c>
      <c r="AX276" s="14" t="s">
        <v>88</v>
      </c>
      <c r="AY276" s="252" t="s">
        <v>123</v>
      </c>
    </row>
    <row r="277" s="14" customFormat="1">
      <c r="A277" s="14"/>
      <c r="B277" s="242"/>
      <c r="C277" s="243"/>
      <c r="D277" s="233" t="s">
        <v>132</v>
      </c>
      <c r="E277" s="243"/>
      <c r="F277" s="245" t="s">
        <v>403</v>
      </c>
      <c r="G277" s="243"/>
      <c r="H277" s="246">
        <v>16.32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132</v>
      </c>
      <c r="AU277" s="252" t="s">
        <v>90</v>
      </c>
      <c r="AV277" s="14" t="s">
        <v>90</v>
      </c>
      <c r="AW277" s="14" t="s">
        <v>4</v>
      </c>
      <c r="AX277" s="14" t="s">
        <v>88</v>
      </c>
      <c r="AY277" s="252" t="s">
        <v>123</v>
      </c>
    </row>
    <row r="278" s="2" customFormat="1" ht="16.5" customHeight="1">
      <c r="A278" s="38"/>
      <c r="B278" s="39"/>
      <c r="C278" s="264" t="s">
        <v>404</v>
      </c>
      <c r="D278" s="264" t="s">
        <v>220</v>
      </c>
      <c r="E278" s="265" t="s">
        <v>405</v>
      </c>
      <c r="F278" s="266" t="s">
        <v>406</v>
      </c>
      <c r="G278" s="267" t="s">
        <v>155</v>
      </c>
      <c r="H278" s="268">
        <v>7.6500000000000004</v>
      </c>
      <c r="I278" s="269"/>
      <c r="J278" s="270">
        <f>ROUND(I278*H278,2)</f>
        <v>0</v>
      </c>
      <c r="K278" s="266" t="s">
        <v>129</v>
      </c>
      <c r="L278" s="271"/>
      <c r="M278" s="272" t="s">
        <v>1</v>
      </c>
      <c r="N278" s="273" t="s">
        <v>45</v>
      </c>
      <c r="O278" s="91"/>
      <c r="P278" s="227">
        <f>O278*H278</f>
        <v>0</v>
      </c>
      <c r="Q278" s="227">
        <v>0.048300000000000003</v>
      </c>
      <c r="R278" s="227">
        <f>Q278*H278</f>
        <v>0.36949500000000002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176</v>
      </c>
      <c r="AT278" s="229" t="s">
        <v>220</v>
      </c>
      <c r="AU278" s="229" t="s">
        <v>90</v>
      </c>
      <c r="AY278" s="17" t="s">
        <v>123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88</v>
      </c>
      <c r="BK278" s="230">
        <f>ROUND(I278*H278,2)</f>
        <v>0</v>
      </c>
      <c r="BL278" s="17" t="s">
        <v>130</v>
      </c>
      <c r="BM278" s="229" t="s">
        <v>407</v>
      </c>
    </row>
    <row r="279" s="14" customFormat="1">
      <c r="A279" s="14"/>
      <c r="B279" s="242"/>
      <c r="C279" s="243"/>
      <c r="D279" s="233" t="s">
        <v>132</v>
      </c>
      <c r="E279" s="243"/>
      <c r="F279" s="245" t="s">
        <v>408</v>
      </c>
      <c r="G279" s="243"/>
      <c r="H279" s="246">
        <v>7.6500000000000004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132</v>
      </c>
      <c r="AU279" s="252" t="s">
        <v>90</v>
      </c>
      <c r="AV279" s="14" t="s">
        <v>90</v>
      </c>
      <c r="AW279" s="14" t="s">
        <v>4</v>
      </c>
      <c r="AX279" s="14" t="s">
        <v>88</v>
      </c>
      <c r="AY279" s="252" t="s">
        <v>123</v>
      </c>
    </row>
    <row r="280" s="2" customFormat="1" ht="16.5" customHeight="1">
      <c r="A280" s="38"/>
      <c r="B280" s="39"/>
      <c r="C280" s="264" t="s">
        <v>409</v>
      </c>
      <c r="D280" s="264" t="s">
        <v>220</v>
      </c>
      <c r="E280" s="265" t="s">
        <v>410</v>
      </c>
      <c r="F280" s="266" t="s">
        <v>411</v>
      </c>
      <c r="G280" s="267" t="s">
        <v>155</v>
      </c>
      <c r="H280" s="268">
        <v>3.0600000000000001</v>
      </c>
      <c r="I280" s="269"/>
      <c r="J280" s="270">
        <f>ROUND(I280*H280,2)</f>
        <v>0</v>
      </c>
      <c r="K280" s="266" t="s">
        <v>129</v>
      </c>
      <c r="L280" s="271"/>
      <c r="M280" s="272" t="s">
        <v>1</v>
      </c>
      <c r="N280" s="273" t="s">
        <v>45</v>
      </c>
      <c r="O280" s="91"/>
      <c r="P280" s="227">
        <f>O280*H280</f>
        <v>0</v>
      </c>
      <c r="Q280" s="227">
        <v>0.065670000000000006</v>
      </c>
      <c r="R280" s="227">
        <f>Q280*H280</f>
        <v>0.20095020000000002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176</v>
      </c>
      <c r="AT280" s="229" t="s">
        <v>220</v>
      </c>
      <c r="AU280" s="229" t="s">
        <v>90</v>
      </c>
      <c r="AY280" s="17" t="s">
        <v>123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88</v>
      </c>
      <c r="BK280" s="230">
        <f>ROUND(I280*H280,2)</f>
        <v>0</v>
      </c>
      <c r="BL280" s="17" t="s">
        <v>130</v>
      </c>
      <c r="BM280" s="229" t="s">
        <v>412</v>
      </c>
    </row>
    <row r="281" s="14" customFormat="1">
      <c r="A281" s="14"/>
      <c r="B281" s="242"/>
      <c r="C281" s="243"/>
      <c r="D281" s="233" t="s">
        <v>132</v>
      </c>
      <c r="E281" s="243"/>
      <c r="F281" s="245" t="s">
        <v>413</v>
      </c>
      <c r="G281" s="243"/>
      <c r="H281" s="246">
        <v>3.0600000000000001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132</v>
      </c>
      <c r="AU281" s="252" t="s">
        <v>90</v>
      </c>
      <c r="AV281" s="14" t="s">
        <v>90</v>
      </c>
      <c r="AW281" s="14" t="s">
        <v>4</v>
      </c>
      <c r="AX281" s="14" t="s">
        <v>88</v>
      </c>
      <c r="AY281" s="252" t="s">
        <v>123</v>
      </c>
    </row>
    <row r="282" s="2" customFormat="1" ht="16.5" customHeight="1">
      <c r="A282" s="38"/>
      <c r="B282" s="39"/>
      <c r="C282" s="218" t="s">
        <v>414</v>
      </c>
      <c r="D282" s="218" t="s">
        <v>125</v>
      </c>
      <c r="E282" s="219" t="s">
        <v>415</v>
      </c>
      <c r="F282" s="220" t="s">
        <v>416</v>
      </c>
      <c r="G282" s="221" t="s">
        <v>155</v>
      </c>
      <c r="H282" s="222">
        <v>51.899999999999999</v>
      </c>
      <c r="I282" s="223"/>
      <c r="J282" s="224">
        <f>ROUND(I282*H282,2)</f>
        <v>0</v>
      </c>
      <c r="K282" s="220" t="s">
        <v>129</v>
      </c>
      <c r="L282" s="44"/>
      <c r="M282" s="225" t="s">
        <v>1</v>
      </c>
      <c r="N282" s="226" t="s">
        <v>45</v>
      </c>
      <c r="O282" s="91"/>
      <c r="P282" s="227">
        <f>O282*H282</f>
        <v>0</v>
      </c>
      <c r="Q282" s="227">
        <v>0.1295</v>
      </c>
      <c r="R282" s="227">
        <f>Q282*H282</f>
        <v>6.72105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130</v>
      </c>
      <c r="AT282" s="229" t="s">
        <v>125</v>
      </c>
      <c r="AU282" s="229" t="s">
        <v>90</v>
      </c>
      <c r="AY282" s="17" t="s">
        <v>123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88</v>
      </c>
      <c r="BK282" s="230">
        <f>ROUND(I282*H282,2)</f>
        <v>0</v>
      </c>
      <c r="BL282" s="17" t="s">
        <v>130</v>
      </c>
      <c r="BM282" s="229" t="s">
        <v>417</v>
      </c>
    </row>
    <row r="283" s="13" customFormat="1">
      <c r="A283" s="13"/>
      <c r="B283" s="231"/>
      <c r="C283" s="232"/>
      <c r="D283" s="233" t="s">
        <v>132</v>
      </c>
      <c r="E283" s="234" t="s">
        <v>1</v>
      </c>
      <c r="F283" s="235" t="s">
        <v>145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132</v>
      </c>
      <c r="AU283" s="241" t="s">
        <v>90</v>
      </c>
      <c r="AV283" s="13" t="s">
        <v>88</v>
      </c>
      <c r="AW283" s="13" t="s">
        <v>35</v>
      </c>
      <c r="AX283" s="13" t="s">
        <v>80</v>
      </c>
      <c r="AY283" s="241" t="s">
        <v>123</v>
      </c>
    </row>
    <row r="284" s="14" customFormat="1">
      <c r="A284" s="14"/>
      <c r="B284" s="242"/>
      <c r="C284" s="243"/>
      <c r="D284" s="233" t="s">
        <v>132</v>
      </c>
      <c r="E284" s="244" t="s">
        <v>1</v>
      </c>
      <c r="F284" s="245" t="s">
        <v>418</v>
      </c>
      <c r="G284" s="243"/>
      <c r="H284" s="246">
        <v>51.899999999999999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132</v>
      </c>
      <c r="AU284" s="252" t="s">
        <v>90</v>
      </c>
      <c r="AV284" s="14" t="s">
        <v>90</v>
      </c>
      <c r="AW284" s="14" t="s">
        <v>35</v>
      </c>
      <c r="AX284" s="14" t="s">
        <v>88</v>
      </c>
      <c r="AY284" s="252" t="s">
        <v>123</v>
      </c>
    </row>
    <row r="285" s="2" customFormat="1" ht="16.5" customHeight="1">
      <c r="A285" s="38"/>
      <c r="B285" s="39"/>
      <c r="C285" s="264" t="s">
        <v>419</v>
      </c>
      <c r="D285" s="264" t="s">
        <v>220</v>
      </c>
      <c r="E285" s="265" t="s">
        <v>420</v>
      </c>
      <c r="F285" s="266" t="s">
        <v>421</v>
      </c>
      <c r="G285" s="267" t="s">
        <v>155</v>
      </c>
      <c r="H285" s="268">
        <v>52.938000000000002</v>
      </c>
      <c r="I285" s="269"/>
      <c r="J285" s="270">
        <f>ROUND(I285*H285,2)</f>
        <v>0</v>
      </c>
      <c r="K285" s="266" t="s">
        <v>129</v>
      </c>
      <c r="L285" s="271"/>
      <c r="M285" s="272" t="s">
        <v>1</v>
      </c>
      <c r="N285" s="273" t="s">
        <v>45</v>
      </c>
      <c r="O285" s="91"/>
      <c r="P285" s="227">
        <f>O285*H285</f>
        <v>0</v>
      </c>
      <c r="Q285" s="227">
        <v>0.045999999999999999</v>
      </c>
      <c r="R285" s="227">
        <f>Q285*H285</f>
        <v>2.4351479999999999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176</v>
      </c>
      <c r="AT285" s="229" t="s">
        <v>220</v>
      </c>
      <c r="AU285" s="229" t="s">
        <v>90</v>
      </c>
      <c r="AY285" s="17" t="s">
        <v>123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88</v>
      </c>
      <c r="BK285" s="230">
        <f>ROUND(I285*H285,2)</f>
        <v>0</v>
      </c>
      <c r="BL285" s="17" t="s">
        <v>130</v>
      </c>
      <c r="BM285" s="229" t="s">
        <v>422</v>
      </c>
    </row>
    <row r="286" s="14" customFormat="1">
      <c r="A286" s="14"/>
      <c r="B286" s="242"/>
      <c r="C286" s="243"/>
      <c r="D286" s="233" t="s">
        <v>132</v>
      </c>
      <c r="E286" s="243"/>
      <c r="F286" s="245" t="s">
        <v>423</v>
      </c>
      <c r="G286" s="243"/>
      <c r="H286" s="246">
        <v>52.938000000000002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132</v>
      </c>
      <c r="AU286" s="252" t="s">
        <v>90</v>
      </c>
      <c r="AV286" s="14" t="s">
        <v>90</v>
      </c>
      <c r="AW286" s="14" t="s">
        <v>4</v>
      </c>
      <c r="AX286" s="14" t="s">
        <v>88</v>
      </c>
      <c r="AY286" s="252" t="s">
        <v>123</v>
      </c>
    </row>
    <row r="287" s="2" customFormat="1" ht="16.5" customHeight="1">
      <c r="A287" s="38"/>
      <c r="B287" s="39"/>
      <c r="C287" s="218" t="s">
        <v>424</v>
      </c>
      <c r="D287" s="218" t="s">
        <v>125</v>
      </c>
      <c r="E287" s="219" t="s">
        <v>425</v>
      </c>
      <c r="F287" s="220" t="s">
        <v>426</v>
      </c>
      <c r="G287" s="221" t="s">
        <v>128</v>
      </c>
      <c r="H287" s="222">
        <v>65.599999999999994</v>
      </c>
      <c r="I287" s="223"/>
      <c r="J287" s="224">
        <f>ROUND(I287*H287,2)</f>
        <v>0</v>
      </c>
      <c r="K287" s="220" t="s">
        <v>129</v>
      </c>
      <c r="L287" s="44"/>
      <c r="M287" s="225" t="s">
        <v>1</v>
      </c>
      <c r="N287" s="226" t="s">
        <v>45</v>
      </c>
      <c r="O287" s="91"/>
      <c r="P287" s="227">
        <f>O287*H287</f>
        <v>0</v>
      </c>
      <c r="Q287" s="227">
        <v>0.00046999999999999999</v>
      </c>
      <c r="R287" s="227">
        <f>Q287*H287</f>
        <v>0.030831999999999995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130</v>
      </c>
      <c r="AT287" s="229" t="s">
        <v>125</v>
      </c>
      <c r="AU287" s="229" t="s">
        <v>90</v>
      </c>
      <c r="AY287" s="17" t="s">
        <v>123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130</v>
      </c>
      <c r="BM287" s="229" t="s">
        <v>427</v>
      </c>
    </row>
    <row r="288" s="13" customFormat="1">
      <c r="A288" s="13"/>
      <c r="B288" s="231"/>
      <c r="C288" s="232"/>
      <c r="D288" s="233" t="s">
        <v>132</v>
      </c>
      <c r="E288" s="234" t="s">
        <v>1</v>
      </c>
      <c r="F288" s="235" t="s">
        <v>150</v>
      </c>
      <c r="G288" s="232"/>
      <c r="H288" s="234" t="s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132</v>
      </c>
      <c r="AU288" s="241" t="s">
        <v>90</v>
      </c>
      <c r="AV288" s="13" t="s">
        <v>88</v>
      </c>
      <c r="AW288" s="13" t="s">
        <v>35</v>
      </c>
      <c r="AX288" s="13" t="s">
        <v>80</v>
      </c>
      <c r="AY288" s="241" t="s">
        <v>123</v>
      </c>
    </row>
    <row r="289" s="14" customFormat="1">
      <c r="A289" s="14"/>
      <c r="B289" s="242"/>
      <c r="C289" s="243"/>
      <c r="D289" s="233" t="s">
        <v>132</v>
      </c>
      <c r="E289" s="244" t="s">
        <v>1</v>
      </c>
      <c r="F289" s="245" t="s">
        <v>290</v>
      </c>
      <c r="G289" s="243"/>
      <c r="H289" s="246">
        <v>65.599999999999994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132</v>
      </c>
      <c r="AU289" s="252" t="s">
        <v>90</v>
      </c>
      <c r="AV289" s="14" t="s">
        <v>90</v>
      </c>
      <c r="AW289" s="14" t="s">
        <v>35</v>
      </c>
      <c r="AX289" s="14" t="s">
        <v>88</v>
      </c>
      <c r="AY289" s="252" t="s">
        <v>123</v>
      </c>
    </row>
    <row r="290" s="2" customFormat="1" ht="16.5" customHeight="1">
      <c r="A290" s="38"/>
      <c r="B290" s="39"/>
      <c r="C290" s="218" t="s">
        <v>428</v>
      </c>
      <c r="D290" s="218" t="s">
        <v>125</v>
      </c>
      <c r="E290" s="219" t="s">
        <v>429</v>
      </c>
      <c r="F290" s="220" t="s">
        <v>430</v>
      </c>
      <c r="G290" s="221" t="s">
        <v>155</v>
      </c>
      <c r="H290" s="222">
        <v>25.600000000000001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45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130</v>
      </c>
      <c r="AT290" s="229" t="s">
        <v>125</v>
      </c>
      <c r="AU290" s="229" t="s">
        <v>90</v>
      </c>
      <c r="AY290" s="17" t="s">
        <v>123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88</v>
      </c>
      <c r="BK290" s="230">
        <f>ROUND(I290*H290,2)</f>
        <v>0</v>
      </c>
      <c r="BL290" s="17" t="s">
        <v>130</v>
      </c>
      <c r="BM290" s="229" t="s">
        <v>431</v>
      </c>
    </row>
    <row r="291" s="13" customFormat="1">
      <c r="A291" s="13"/>
      <c r="B291" s="231"/>
      <c r="C291" s="232"/>
      <c r="D291" s="233" t="s">
        <v>132</v>
      </c>
      <c r="E291" s="234" t="s">
        <v>1</v>
      </c>
      <c r="F291" s="235" t="s">
        <v>145</v>
      </c>
      <c r="G291" s="232"/>
      <c r="H291" s="234" t="s">
        <v>1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132</v>
      </c>
      <c r="AU291" s="241" t="s">
        <v>90</v>
      </c>
      <c r="AV291" s="13" t="s">
        <v>88</v>
      </c>
      <c r="AW291" s="13" t="s">
        <v>35</v>
      </c>
      <c r="AX291" s="13" t="s">
        <v>80</v>
      </c>
      <c r="AY291" s="241" t="s">
        <v>123</v>
      </c>
    </row>
    <row r="292" s="14" customFormat="1">
      <c r="A292" s="14"/>
      <c r="B292" s="242"/>
      <c r="C292" s="243"/>
      <c r="D292" s="233" t="s">
        <v>132</v>
      </c>
      <c r="E292" s="244" t="s">
        <v>1</v>
      </c>
      <c r="F292" s="245" t="s">
        <v>432</v>
      </c>
      <c r="G292" s="243"/>
      <c r="H292" s="246">
        <v>25.600000000000001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132</v>
      </c>
      <c r="AU292" s="252" t="s">
        <v>90</v>
      </c>
      <c r="AV292" s="14" t="s">
        <v>90</v>
      </c>
      <c r="AW292" s="14" t="s">
        <v>35</v>
      </c>
      <c r="AX292" s="14" t="s">
        <v>88</v>
      </c>
      <c r="AY292" s="252" t="s">
        <v>123</v>
      </c>
    </row>
    <row r="293" s="2" customFormat="1" ht="16.5" customHeight="1">
      <c r="A293" s="38"/>
      <c r="B293" s="39"/>
      <c r="C293" s="218" t="s">
        <v>433</v>
      </c>
      <c r="D293" s="218" t="s">
        <v>125</v>
      </c>
      <c r="E293" s="219" t="s">
        <v>434</v>
      </c>
      <c r="F293" s="220" t="s">
        <v>435</v>
      </c>
      <c r="G293" s="221" t="s">
        <v>155</v>
      </c>
      <c r="H293" s="222">
        <v>25.600000000000001</v>
      </c>
      <c r="I293" s="223"/>
      <c r="J293" s="224">
        <f>ROUND(I293*H293,2)</f>
        <v>0</v>
      </c>
      <c r="K293" s="220" t="s">
        <v>129</v>
      </c>
      <c r="L293" s="44"/>
      <c r="M293" s="225" t="s">
        <v>1</v>
      </c>
      <c r="N293" s="226" t="s">
        <v>45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130</v>
      </c>
      <c r="AT293" s="229" t="s">
        <v>125</v>
      </c>
      <c r="AU293" s="229" t="s">
        <v>90</v>
      </c>
      <c r="AY293" s="17" t="s">
        <v>123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88</v>
      </c>
      <c r="BK293" s="230">
        <f>ROUND(I293*H293,2)</f>
        <v>0</v>
      </c>
      <c r="BL293" s="17" t="s">
        <v>130</v>
      </c>
      <c r="BM293" s="229" t="s">
        <v>436</v>
      </c>
    </row>
    <row r="294" s="13" customFormat="1">
      <c r="A294" s="13"/>
      <c r="B294" s="231"/>
      <c r="C294" s="232"/>
      <c r="D294" s="233" t="s">
        <v>132</v>
      </c>
      <c r="E294" s="234" t="s">
        <v>1</v>
      </c>
      <c r="F294" s="235" t="s">
        <v>145</v>
      </c>
      <c r="G294" s="232"/>
      <c r="H294" s="234" t="s">
        <v>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132</v>
      </c>
      <c r="AU294" s="241" t="s">
        <v>90</v>
      </c>
      <c r="AV294" s="13" t="s">
        <v>88</v>
      </c>
      <c r="AW294" s="13" t="s">
        <v>35</v>
      </c>
      <c r="AX294" s="13" t="s">
        <v>80</v>
      </c>
      <c r="AY294" s="241" t="s">
        <v>123</v>
      </c>
    </row>
    <row r="295" s="14" customFormat="1">
      <c r="A295" s="14"/>
      <c r="B295" s="242"/>
      <c r="C295" s="243"/>
      <c r="D295" s="233" t="s">
        <v>132</v>
      </c>
      <c r="E295" s="244" t="s">
        <v>1</v>
      </c>
      <c r="F295" s="245" t="s">
        <v>432</v>
      </c>
      <c r="G295" s="243"/>
      <c r="H295" s="246">
        <v>25.600000000000001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2" t="s">
        <v>132</v>
      </c>
      <c r="AU295" s="252" t="s">
        <v>90</v>
      </c>
      <c r="AV295" s="14" t="s">
        <v>90</v>
      </c>
      <c r="AW295" s="14" t="s">
        <v>35</v>
      </c>
      <c r="AX295" s="14" t="s">
        <v>88</v>
      </c>
      <c r="AY295" s="252" t="s">
        <v>123</v>
      </c>
    </row>
    <row r="296" s="2" customFormat="1" ht="16.5" customHeight="1">
      <c r="A296" s="38"/>
      <c r="B296" s="39"/>
      <c r="C296" s="218" t="s">
        <v>437</v>
      </c>
      <c r="D296" s="218" t="s">
        <v>125</v>
      </c>
      <c r="E296" s="219" t="s">
        <v>438</v>
      </c>
      <c r="F296" s="220" t="s">
        <v>439</v>
      </c>
      <c r="G296" s="221" t="s">
        <v>128</v>
      </c>
      <c r="H296" s="222">
        <v>0.92400000000000004</v>
      </c>
      <c r="I296" s="223"/>
      <c r="J296" s="224">
        <f>ROUND(I296*H296,2)</f>
        <v>0</v>
      </c>
      <c r="K296" s="220" t="s">
        <v>129</v>
      </c>
      <c r="L296" s="44"/>
      <c r="M296" s="225" t="s">
        <v>1</v>
      </c>
      <c r="N296" s="226" t="s">
        <v>45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130</v>
      </c>
      <c r="AT296" s="229" t="s">
        <v>125</v>
      </c>
      <c r="AU296" s="229" t="s">
        <v>90</v>
      </c>
      <c r="AY296" s="17" t="s">
        <v>123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88</v>
      </c>
      <c r="BK296" s="230">
        <f>ROUND(I296*H296,2)</f>
        <v>0</v>
      </c>
      <c r="BL296" s="17" t="s">
        <v>130</v>
      </c>
      <c r="BM296" s="229" t="s">
        <v>440</v>
      </c>
    </row>
    <row r="297" s="14" customFormat="1">
      <c r="A297" s="14"/>
      <c r="B297" s="242"/>
      <c r="C297" s="243"/>
      <c r="D297" s="233" t="s">
        <v>132</v>
      </c>
      <c r="E297" s="244" t="s">
        <v>1</v>
      </c>
      <c r="F297" s="245" t="s">
        <v>441</v>
      </c>
      <c r="G297" s="243"/>
      <c r="H297" s="246">
        <v>0.92400000000000004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132</v>
      </c>
      <c r="AU297" s="252" t="s">
        <v>90</v>
      </c>
      <c r="AV297" s="14" t="s">
        <v>90</v>
      </c>
      <c r="AW297" s="14" t="s">
        <v>35</v>
      </c>
      <c r="AX297" s="14" t="s">
        <v>88</v>
      </c>
      <c r="AY297" s="252" t="s">
        <v>123</v>
      </c>
    </row>
    <row r="298" s="12" customFormat="1" ht="22.8" customHeight="1">
      <c r="A298" s="12"/>
      <c r="B298" s="202"/>
      <c r="C298" s="203"/>
      <c r="D298" s="204" t="s">
        <v>79</v>
      </c>
      <c r="E298" s="216" t="s">
        <v>442</v>
      </c>
      <c r="F298" s="216" t="s">
        <v>443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SUM(P299:P309)</f>
        <v>0</v>
      </c>
      <c r="Q298" s="210"/>
      <c r="R298" s="211">
        <f>SUM(R299:R309)</f>
        <v>0</v>
      </c>
      <c r="S298" s="210"/>
      <c r="T298" s="212">
        <f>SUM(T299:T309)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88</v>
      </c>
      <c r="AT298" s="214" t="s">
        <v>79</v>
      </c>
      <c r="AU298" s="214" t="s">
        <v>88</v>
      </c>
      <c r="AY298" s="213" t="s">
        <v>123</v>
      </c>
      <c r="BK298" s="215">
        <f>SUM(BK299:BK309)</f>
        <v>0</v>
      </c>
    </row>
    <row r="299" s="2" customFormat="1" ht="16.5" customHeight="1">
      <c r="A299" s="38"/>
      <c r="B299" s="39"/>
      <c r="C299" s="218" t="s">
        <v>444</v>
      </c>
      <c r="D299" s="218" t="s">
        <v>125</v>
      </c>
      <c r="E299" s="219" t="s">
        <v>445</v>
      </c>
      <c r="F299" s="220" t="s">
        <v>446</v>
      </c>
      <c r="G299" s="221" t="s">
        <v>203</v>
      </c>
      <c r="H299" s="222">
        <v>71.715000000000003</v>
      </c>
      <c r="I299" s="223"/>
      <c r="J299" s="224">
        <f>ROUND(I299*H299,2)</f>
        <v>0</v>
      </c>
      <c r="K299" s="220" t="s">
        <v>129</v>
      </c>
      <c r="L299" s="44"/>
      <c r="M299" s="225" t="s">
        <v>1</v>
      </c>
      <c r="N299" s="226" t="s">
        <v>45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130</v>
      </c>
      <c r="AT299" s="229" t="s">
        <v>125</v>
      </c>
      <c r="AU299" s="229" t="s">
        <v>90</v>
      </c>
      <c r="AY299" s="17" t="s">
        <v>123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88</v>
      </c>
      <c r="BK299" s="230">
        <f>ROUND(I299*H299,2)</f>
        <v>0</v>
      </c>
      <c r="BL299" s="17" t="s">
        <v>130</v>
      </c>
      <c r="BM299" s="229" t="s">
        <v>447</v>
      </c>
    </row>
    <row r="300" s="14" customFormat="1">
      <c r="A300" s="14"/>
      <c r="B300" s="242"/>
      <c r="C300" s="243"/>
      <c r="D300" s="233" t="s">
        <v>132</v>
      </c>
      <c r="E300" s="244" t="s">
        <v>1</v>
      </c>
      <c r="F300" s="245" t="s">
        <v>448</v>
      </c>
      <c r="G300" s="243"/>
      <c r="H300" s="246">
        <v>71.715000000000003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132</v>
      </c>
      <c r="AU300" s="252" t="s">
        <v>90</v>
      </c>
      <c r="AV300" s="14" t="s">
        <v>90</v>
      </c>
      <c r="AW300" s="14" t="s">
        <v>35</v>
      </c>
      <c r="AX300" s="14" t="s">
        <v>88</v>
      </c>
      <c r="AY300" s="252" t="s">
        <v>123</v>
      </c>
    </row>
    <row r="301" s="2" customFormat="1" ht="16.5" customHeight="1">
      <c r="A301" s="38"/>
      <c r="B301" s="39"/>
      <c r="C301" s="218" t="s">
        <v>449</v>
      </c>
      <c r="D301" s="218" t="s">
        <v>125</v>
      </c>
      <c r="E301" s="219" t="s">
        <v>450</v>
      </c>
      <c r="F301" s="220" t="s">
        <v>451</v>
      </c>
      <c r="G301" s="221" t="s">
        <v>203</v>
      </c>
      <c r="H301" s="222">
        <v>1362.585</v>
      </c>
      <c r="I301" s="223"/>
      <c r="J301" s="224">
        <f>ROUND(I301*H301,2)</f>
        <v>0</v>
      </c>
      <c r="K301" s="220" t="s">
        <v>129</v>
      </c>
      <c r="L301" s="44"/>
      <c r="M301" s="225" t="s">
        <v>1</v>
      </c>
      <c r="N301" s="226" t="s">
        <v>45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130</v>
      </c>
      <c r="AT301" s="229" t="s">
        <v>125</v>
      </c>
      <c r="AU301" s="229" t="s">
        <v>90</v>
      </c>
      <c r="AY301" s="17" t="s">
        <v>123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88</v>
      </c>
      <c r="BK301" s="230">
        <f>ROUND(I301*H301,2)</f>
        <v>0</v>
      </c>
      <c r="BL301" s="17" t="s">
        <v>130</v>
      </c>
      <c r="BM301" s="229" t="s">
        <v>452</v>
      </c>
    </row>
    <row r="302" s="14" customFormat="1">
      <c r="A302" s="14"/>
      <c r="B302" s="242"/>
      <c r="C302" s="243"/>
      <c r="D302" s="233" t="s">
        <v>132</v>
      </c>
      <c r="E302" s="244" t="s">
        <v>1</v>
      </c>
      <c r="F302" s="245" t="s">
        <v>453</v>
      </c>
      <c r="G302" s="243"/>
      <c r="H302" s="246">
        <v>1362.585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132</v>
      </c>
      <c r="AU302" s="252" t="s">
        <v>90</v>
      </c>
      <c r="AV302" s="14" t="s">
        <v>90</v>
      </c>
      <c r="AW302" s="14" t="s">
        <v>35</v>
      </c>
      <c r="AX302" s="14" t="s">
        <v>88</v>
      </c>
      <c r="AY302" s="252" t="s">
        <v>123</v>
      </c>
    </row>
    <row r="303" s="2" customFormat="1" ht="16.5" customHeight="1">
      <c r="A303" s="38"/>
      <c r="B303" s="39"/>
      <c r="C303" s="218" t="s">
        <v>454</v>
      </c>
      <c r="D303" s="218" t="s">
        <v>125</v>
      </c>
      <c r="E303" s="219" t="s">
        <v>455</v>
      </c>
      <c r="F303" s="220" t="s">
        <v>456</v>
      </c>
      <c r="G303" s="221" t="s">
        <v>203</v>
      </c>
      <c r="H303" s="222">
        <v>72.170000000000002</v>
      </c>
      <c r="I303" s="223"/>
      <c r="J303" s="224">
        <f>ROUND(I303*H303,2)</f>
        <v>0</v>
      </c>
      <c r="K303" s="220" t="s">
        <v>129</v>
      </c>
      <c r="L303" s="44"/>
      <c r="M303" s="225" t="s">
        <v>1</v>
      </c>
      <c r="N303" s="226" t="s">
        <v>45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130</v>
      </c>
      <c r="AT303" s="229" t="s">
        <v>125</v>
      </c>
      <c r="AU303" s="229" t="s">
        <v>90</v>
      </c>
      <c r="AY303" s="17" t="s">
        <v>123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88</v>
      </c>
      <c r="BK303" s="230">
        <f>ROUND(I303*H303,2)</f>
        <v>0</v>
      </c>
      <c r="BL303" s="17" t="s">
        <v>130</v>
      </c>
      <c r="BM303" s="229" t="s">
        <v>457</v>
      </c>
    </row>
    <row r="304" s="2" customFormat="1" ht="21.75" customHeight="1">
      <c r="A304" s="38"/>
      <c r="B304" s="39"/>
      <c r="C304" s="218" t="s">
        <v>458</v>
      </c>
      <c r="D304" s="218" t="s">
        <v>125</v>
      </c>
      <c r="E304" s="219" t="s">
        <v>459</v>
      </c>
      <c r="F304" s="220" t="s">
        <v>460</v>
      </c>
      <c r="G304" s="221" t="s">
        <v>203</v>
      </c>
      <c r="H304" s="222">
        <v>11.077</v>
      </c>
      <c r="I304" s="223"/>
      <c r="J304" s="224">
        <f>ROUND(I304*H304,2)</f>
        <v>0</v>
      </c>
      <c r="K304" s="220" t="s">
        <v>129</v>
      </c>
      <c r="L304" s="44"/>
      <c r="M304" s="225" t="s">
        <v>1</v>
      </c>
      <c r="N304" s="226" t="s">
        <v>45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130</v>
      </c>
      <c r="AT304" s="229" t="s">
        <v>125</v>
      </c>
      <c r="AU304" s="229" t="s">
        <v>90</v>
      </c>
      <c r="AY304" s="17" t="s">
        <v>123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88</v>
      </c>
      <c r="BK304" s="230">
        <f>ROUND(I304*H304,2)</f>
        <v>0</v>
      </c>
      <c r="BL304" s="17" t="s">
        <v>130</v>
      </c>
      <c r="BM304" s="229" t="s">
        <v>461</v>
      </c>
    </row>
    <row r="305" s="14" customFormat="1">
      <c r="A305" s="14"/>
      <c r="B305" s="242"/>
      <c r="C305" s="243"/>
      <c r="D305" s="233" t="s">
        <v>132</v>
      </c>
      <c r="E305" s="244" t="s">
        <v>1</v>
      </c>
      <c r="F305" s="245" t="s">
        <v>462</v>
      </c>
      <c r="G305" s="243"/>
      <c r="H305" s="246">
        <v>11.077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132</v>
      </c>
      <c r="AU305" s="252" t="s">
        <v>90</v>
      </c>
      <c r="AV305" s="14" t="s">
        <v>90</v>
      </c>
      <c r="AW305" s="14" t="s">
        <v>35</v>
      </c>
      <c r="AX305" s="14" t="s">
        <v>88</v>
      </c>
      <c r="AY305" s="252" t="s">
        <v>123</v>
      </c>
    </row>
    <row r="306" s="2" customFormat="1" ht="21.75" customHeight="1">
      <c r="A306" s="38"/>
      <c r="B306" s="39"/>
      <c r="C306" s="218" t="s">
        <v>305</v>
      </c>
      <c r="D306" s="218" t="s">
        <v>125</v>
      </c>
      <c r="E306" s="219" t="s">
        <v>463</v>
      </c>
      <c r="F306" s="220" t="s">
        <v>464</v>
      </c>
      <c r="G306" s="221" t="s">
        <v>203</v>
      </c>
      <c r="H306" s="222">
        <v>17.611999999999998</v>
      </c>
      <c r="I306" s="223"/>
      <c r="J306" s="224">
        <f>ROUND(I306*H306,2)</f>
        <v>0</v>
      </c>
      <c r="K306" s="220" t="s">
        <v>129</v>
      </c>
      <c r="L306" s="44"/>
      <c r="M306" s="225" t="s">
        <v>1</v>
      </c>
      <c r="N306" s="226" t="s">
        <v>45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130</v>
      </c>
      <c r="AT306" s="229" t="s">
        <v>125</v>
      </c>
      <c r="AU306" s="229" t="s">
        <v>90</v>
      </c>
      <c r="AY306" s="17" t="s">
        <v>123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88</v>
      </c>
      <c r="BK306" s="230">
        <f>ROUND(I306*H306,2)</f>
        <v>0</v>
      </c>
      <c r="BL306" s="17" t="s">
        <v>130</v>
      </c>
      <c r="BM306" s="229" t="s">
        <v>465</v>
      </c>
    </row>
    <row r="307" s="14" customFormat="1">
      <c r="A307" s="14"/>
      <c r="B307" s="242"/>
      <c r="C307" s="243"/>
      <c r="D307" s="233" t="s">
        <v>132</v>
      </c>
      <c r="E307" s="244" t="s">
        <v>1</v>
      </c>
      <c r="F307" s="245" t="s">
        <v>466</v>
      </c>
      <c r="G307" s="243"/>
      <c r="H307" s="246">
        <v>17.611999999999998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132</v>
      </c>
      <c r="AU307" s="252" t="s">
        <v>90</v>
      </c>
      <c r="AV307" s="14" t="s">
        <v>90</v>
      </c>
      <c r="AW307" s="14" t="s">
        <v>35</v>
      </c>
      <c r="AX307" s="14" t="s">
        <v>88</v>
      </c>
      <c r="AY307" s="252" t="s">
        <v>123</v>
      </c>
    </row>
    <row r="308" s="2" customFormat="1" ht="16.5" customHeight="1">
      <c r="A308" s="38"/>
      <c r="B308" s="39"/>
      <c r="C308" s="218" t="s">
        <v>467</v>
      </c>
      <c r="D308" s="218" t="s">
        <v>125</v>
      </c>
      <c r="E308" s="219" t="s">
        <v>468</v>
      </c>
      <c r="F308" s="220" t="s">
        <v>202</v>
      </c>
      <c r="G308" s="221" t="s">
        <v>203</v>
      </c>
      <c r="H308" s="222">
        <v>42.417999999999999</v>
      </c>
      <c r="I308" s="223"/>
      <c r="J308" s="224">
        <f>ROUND(I308*H308,2)</f>
        <v>0</v>
      </c>
      <c r="K308" s="220" t="s">
        <v>129</v>
      </c>
      <c r="L308" s="44"/>
      <c r="M308" s="225" t="s">
        <v>1</v>
      </c>
      <c r="N308" s="226" t="s">
        <v>45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130</v>
      </c>
      <c r="AT308" s="229" t="s">
        <v>125</v>
      </c>
      <c r="AU308" s="229" t="s">
        <v>90</v>
      </c>
      <c r="AY308" s="17" t="s">
        <v>123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88</v>
      </c>
      <c r="BK308" s="230">
        <f>ROUND(I308*H308,2)</f>
        <v>0</v>
      </c>
      <c r="BL308" s="17" t="s">
        <v>130</v>
      </c>
      <c r="BM308" s="229" t="s">
        <v>469</v>
      </c>
    </row>
    <row r="309" s="14" customFormat="1">
      <c r="A309" s="14"/>
      <c r="B309" s="242"/>
      <c r="C309" s="243"/>
      <c r="D309" s="233" t="s">
        <v>132</v>
      </c>
      <c r="E309" s="244" t="s">
        <v>1</v>
      </c>
      <c r="F309" s="245" t="s">
        <v>470</v>
      </c>
      <c r="G309" s="243"/>
      <c r="H309" s="246">
        <v>42.417999999999999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132</v>
      </c>
      <c r="AU309" s="252" t="s">
        <v>90</v>
      </c>
      <c r="AV309" s="14" t="s">
        <v>90</v>
      </c>
      <c r="AW309" s="14" t="s">
        <v>35</v>
      </c>
      <c r="AX309" s="14" t="s">
        <v>88</v>
      </c>
      <c r="AY309" s="252" t="s">
        <v>123</v>
      </c>
    </row>
    <row r="310" s="12" customFormat="1" ht="22.8" customHeight="1">
      <c r="A310" s="12"/>
      <c r="B310" s="202"/>
      <c r="C310" s="203"/>
      <c r="D310" s="204" t="s">
        <v>79</v>
      </c>
      <c r="E310" s="216" t="s">
        <v>471</v>
      </c>
      <c r="F310" s="216" t="s">
        <v>472</v>
      </c>
      <c r="G310" s="203"/>
      <c r="H310" s="203"/>
      <c r="I310" s="206"/>
      <c r="J310" s="217">
        <f>BK310</f>
        <v>0</v>
      </c>
      <c r="K310" s="203"/>
      <c r="L310" s="208"/>
      <c r="M310" s="209"/>
      <c r="N310" s="210"/>
      <c r="O310" s="210"/>
      <c r="P310" s="211">
        <f>P311</f>
        <v>0</v>
      </c>
      <c r="Q310" s="210"/>
      <c r="R310" s="211">
        <f>R311</f>
        <v>0</v>
      </c>
      <c r="S310" s="210"/>
      <c r="T310" s="212">
        <f>T311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3" t="s">
        <v>88</v>
      </c>
      <c r="AT310" s="214" t="s">
        <v>79</v>
      </c>
      <c r="AU310" s="214" t="s">
        <v>88</v>
      </c>
      <c r="AY310" s="213" t="s">
        <v>123</v>
      </c>
      <c r="BK310" s="215">
        <f>BK311</f>
        <v>0</v>
      </c>
    </row>
    <row r="311" s="2" customFormat="1" ht="16.5" customHeight="1">
      <c r="A311" s="38"/>
      <c r="B311" s="39"/>
      <c r="C311" s="218" t="s">
        <v>473</v>
      </c>
      <c r="D311" s="218" t="s">
        <v>125</v>
      </c>
      <c r="E311" s="219" t="s">
        <v>474</v>
      </c>
      <c r="F311" s="220" t="s">
        <v>475</v>
      </c>
      <c r="G311" s="221" t="s">
        <v>203</v>
      </c>
      <c r="H311" s="222">
        <v>60.213999999999999</v>
      </c>
      <c r="I311" s="223"/>
      <c r="J311" s="224">
        <f>ROUND(I311*H311,2)</f>
        <v>0</v>
      </c>
      <c r="K311" s="220" t="s">
        <v>129</v>
      </c>
      <c r="L311" s="44"/>
      <c r="M311" s="274" t="s">
        <v>1</v>
      </c>
      <c r="N311" s="275" t="s">
        <v>45</v>
      </c>
      <c r="O311" s="276"/>
      <c r="P311" s="277">
        <f>O311*H311</f>
        <v>0</v>
      </c>
      <c r="Q311" s="277">
        <v>0</v>
      </c>
      <c r="R311" s="277">
        <f>Q311*H311</f>
        <v>0</v>
      </c>
      <c r="S311" s="277">
        <v>0</v>
      </c>
      <c r="T311" s="27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130</v>
      </c>
      <c r="AT311" s="229" t="s">
        <v>125</v>
      </c>
      <c r="AU311" s="229" t="s">
        <v>90</v>
      </c>
      <c r="AY311" s="17" t="s">
        <v>123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88</v>
      </c>
      <c r="BK311" s="230">
        <f>ROUND(I311*H311,2)</f>
        <v>0</v>
      </c>
      <c r="BL311" s="17" t="s">
        <v>130</v>
      </c>
      <c r="BM311" s="229" t="s">
        <v>476</v>
      </c>
    </row>
    <row r="312" s="2" customFormat="1" ht="6.96" customHeight="1">
      <c r="A312" s="38"/>
      <c r="B312" s="66"/>
      <c r="C312" s="67"/>
      <c r="D312" s="67"/>
      <c r="E312" s="67"/>
      <c r="F312" s="67"/>
      <c r="G312" s="67"/>
      <c r="H312" s="67"/>
      <c r="I312" s="67"/>
      <c r="J312" s="67"/>
      <c r="K312" s="67"/>
      <c r="L312" s="44"/>
      <c r="M312" s="38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</row>
  </sheetData>
  <sheetProtection sheet="1" autoFilter="0" formatColumns="0" formatRows="0" objects="1" scenarios="1" spinCount="100000" saltValue="i5vMyP7/9oEGGCSrEBVHDRiq8EVuWDWo9wKf3GmBBXkqH1JT6fM3tP2vWQ9TsLltHRQhpNcs/87q24BOtkwaVg==" hashValue="2vkmecOkidzA7HXp7DCQOwoy2dkr90+ByGUlrv2BsKIlKXlto8aOXEBOpPWq89mN+/qcvzD8QoOKrw7Jl72VWA==" algorithmName="SHA-512" password="CC35"/>
  <autoFilter ref="C121:K31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Chodníky ul. Nádražní 52, 54, Šternberk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36</v>
      </c>
      <c r="E23" s="38"/>
      <c r="F23" s="38"/>
      <c r="G23" s="38"/>
      <c r="H23" s="38"/>
      <c r="I23" s="140" t="s">
        <v>25</v>
      </c>
      <c r="J23" s="143" t="s">
        <v>37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38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ROUND((SUM(BE121:BE219)),  2)</f>
        <v>0</v>
      </c>
      <c r="G33" s="38"/>
      <c r="H33" s="38"/>
      <c r="I33" s="155">
        <v>0.20999999999999999</v>
      </c>
      <c r="J33" s="154">
        <f>ROUND(((SUM(BE121:BE219))*I33),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ROUND((SUM(BF121:BF219)),  2)</f>
        <v>0</v>
      </c>
      <c r="G34" s="38"/>
      <c r="H34" s="38"/>
      <c r="I34" s="155">
        <v>0.14999999999999999</v>
      </c>
      <c r="J34" s="154">
        <f>ROUND(((SUM(BF121:BF219))*I34),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ROUND((SUM(BG121:BG219)),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ROUND((SUM(BH121:BH219)),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ROUND((SUM(BI121:BI219)),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Chodníky ul. Nádražní 52, 54, Šternberk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4. 11. 2022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Šternberk</v>
      </c>
      <c r="G91" s="40"/>
      <c r="H91" s="40"/>
      <c r="I91" s="32" t="s">
        <v>32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36</v>
      </c>
      <c r="J92" s="36" t="str">
        <f>E24</f>
        <v>Ing. Milena Uhllárová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478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479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480</v>
      </c>
      <c r="E99" s="188"/>
      <c r="F99" s="188"/>
      <c r="G99" s="188"/>
      <c r="H99" s="188"/>
      <c r="I99" s="188"/>
      <c r="J99" s="189">
        <f>J158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481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482</v>
      </c>
      <c r="E101" s="188"/>
      <c r="F101" s="188"/>
      <c r="G101" s="188"/>
      <c r="H101" s="188"/>
      <c r="I101" s="188"/>
      <c r="J101" s="189">
        <f>J212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Chodníky ul. Nádražní 52, 54, Šternberk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VON - Vedlejší a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4. 11. 2022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Město Šternberk</v>
      </c>
      <c r="G117" s="40"/>
      <c r="H117" s="40"/>
      <c r="I117" s="32" t="s">
        <v>32</v>
      </c>
      <c r="J117" s="36" t="str">
        <f>E21</f>
        <v>Dopravní projektování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36</v>
      </c>
      <c r="J118" s="36" t="str">
        <f>E24</f>
        <v>Ing. Milena Uhllárová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109</v>
      </c>
      <c r="D120" s="194" t="s">
        <v>65</v>
      </c>
      <c r="E120" s="194" t="s">
        <v>61</v>
      </c>
      <c r="F120" s="194" t="s">
        <v>62</v>
      </c>
      <c r="G120" s="194" t="s">
        <v>110</v>
      </c>
      <c r="H120" s="194" t="s">
        <v>111</v>
      </c>
      <c r="I120" s="194" t="s">
        <v>112</v>
      </c>
      <c r="J120" s="194" t="s">
        <v>99</v>
      </c>
      <c r="K120" s="195" t="s">
        <v>113</v>
      </c>
      <c r="L120" s="196"/>
      <c r="M120" s="100" t="s">
        <v>1</v>
      </c>
      <c r="N120" s="101" t="s">
        <v>44</v>
      </c>
      <c r="O120" s="101" t="s">
        <v>114</v>
      </c>
      <c r="P120" s="101" t="s">
        <v>115</v>
      </c>
      <c r="Q120" s="101" t="s">
        <v>116</v>
      </c>
      <c r="R120" s="101" t="s">
        <v>117</v>
      </c>
      <c r="S120" s="101" t="s">
        <v>118</v>
      </c>
      <c r="T120" s="102" t="s">
        <v>119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120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79</v>
      </c>
      <c r="AU121" s="17" t="s">
        <v>101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79</v>
      </c>
      <c r="E122" s="205" t="s">
        <v>483</v>
      </c>
      <c r="F122" s="205" t="s">
        <v>484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P123+P158+P204+P212</f>
        <v>0</v>
      </c>
      <c r="Q122" s="210"/>
      <c r="R122" s="211">
        <f>R123+R158+R204+R212</f>
        <v>0</v>
      </c>
      <c r="S122" s="210"/>
      <c r="T122" s="212">
        <f>T123+T158+T204+T212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152</v>
      </c>
      <c r="AT122" s="214" t="s">
        <v>79</v>
      </c>
      <c r="AU122" s="214" t="s">
        <v>80</v>
      </c>
      <c r="AY122" s="213" t="s">
        <v>123</v>
      </c>
      <c r="BK122" s="215">
        <f>BK123+BK158+BK204+BK212</f>
        <v>0</v>
      </c>
    </row>
    <row r="123" s="12" customFormat="1" ht="22.8" customHeight="1">
      <c r="A123" s="12"/>
      <c r="B123" s="202"/>
      <c r="C123" s="203"/>
      <c r="D123" s="204" t="s">
        <v>79</v>
      </c>
      <c r="E123" s="216" t="s">
        <v>485</v>
      </c>
      <c r="F123" s="216" t="s">
        <v>486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SUM(P124:P157)</f>
        <v>0</v>
      </c>
      <c r="Q123" s="210"/>
      <c r="R123" s="211">
        <f>SUM(R124:R157)</f>
        <v>0</v>
      </c>
      <c r="S123" s="210"/>
      <c r="T123" s="212">
        <f>SUM(T124:T157)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152</v>
      </c>
      <c r="AT123" s="214" t="s">
        <v>79</v>
      </c>
      <c r="AU123" s="214" t="s">
        <v>88</v>
      </c>
      <c r="AY123" s="213" t="s">
        <v>123</v>
      </c>
      <c r="BK123" s="215">
        <f>SUM(BK124:BK157)</f>
        <v>0</v>
      </c>
    </row>
    <row r="124" s="2" customFormat="1" ht="16.5" customHeight="1">
      <c r="A124" s="38"/>
      <c r="B124" s="39"/>
      <c r="C124" s="218" t="s">
        <v>88</v>
      </c>
      <c r="D124" s="218" t="s">
        <v>125</v>
      </c>
      <c r="E124" s="219" t="s">
        <v>487</v>
      </c>
      <c r="F124" s="220" t="s">
        <v>488</v>
      </c>
      <c r="G124" s="221" t="s">
        <v>489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45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130</v>
      </c>
      <c r="AT124" s="229" t="s">
        <v>125</v>
      </c>
      <c r="AU124" s="229" t="s">
        <v>90</v>
      </c>
      <c r="AY124" s="17" t="s">
        <v>123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130</v>
      </c>
      <c r="BM124" s="229" t="s">
        <v>490</v>
      </c>
    </row>
    <row r="125" s="13" customFormat="1">
      <c r="A125" s="13"/>
      <c r="B125" s="231"/>
      <c r="C125" s="232"/>
      <c r="D125" s="233" t="s">
        <v>132</v>
      </c>
      <c r="E125" s="234" t="s">
        <v>1</v>
      </c>
      <c r="F125" s="235" t="s">
        <v>491</v>
      </c>
      <c r="G125" s="232"/>
      <c r="H125" s="234" t="s">
        <v>1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132</v>
      </c>
      <c r="AU125" s="241" t="s">
        <v>90</v>
      </c>
      <c r="AV125" s="13" t="s">
        <v>88</v>
      </c>
      <c r="AW125" s="13" t="s">
        <v>35</v>
      </c>
      <c r="AX125" s="13" t="s">
        <v>80</v>
      </c>
      <c r="AY125" s="241" t="s">
        <v>123</v>
      </c>
    </row>
    <row r="126" s="13" customFormat="1">
      <c r="A126" s="13"/>
      <c r="B126" s="231"/>
      <c r="C126" s="232"/>
      <c r="D126" s="233" t="s">
        <v>132</v>
      </c>
      <c r="E126" s="234" t="s">
        <v>1</v>
      </c>
      <c r="F126" s="235" t="s">
        <v>492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132</v>
      </c>
      <c r="AU126" s="241" t="s">
        <v>90</v>
      </c>
      <c r="AV126" s="13" t="s">
        <v>88</v>
      </c>
      <c r="AW126" s="13" t="s">
        <v>35</v>
      </c>
      <c r="AX126" s="13" t="s">
        <v>80</v>
      </c>
      <c r="AY126" s="241" t="s">
        <v>123</v>
      </c>
    </row>
    <row r="127" s="13" customFormat="1">
      <c r="A127" s="13"/>
      <c r="B127" s="231"/>
      <c r="C127" s="232"/>
      <c r="D127" s="233" t="s">
        <v>132</v>
      </c>
      <c r="E127" s="234" t="s">
        <v>1</v>
      </c>
      <c r="F127" s="235" t="s">
        <v>493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132</v>
      </c>
      <c r="AU127" s="241" t="s">
        <v>90</v>
      </c>
      <c r="AV127" s="13" t="s">
        <v>88</v>
      </c>
      <c r="AW127" s="13" t="s">
        <v>35</v>
      </c>
      <c r="AX127" s="13" t="s">
        <v>80</v>
      </c>
      <c r="AY127" s="241" t="s">
        <v>123</v>
      </c>
    </row>
    <row r="128" s="14" customFormat="1">
      <c r="A128" s="14"/>
      <c r="B128" s="242"/>
      <c r="C128" s="243"/>
      <c r="D128" s="233" t="s">
        <v>132</v>
      </c>
      <c r="E128" s="244" t="s">
        <v>1</v>
      </c>
      <c r="F128" s="245" t="s">
        <v>88</v>
      </c>
      <c r="G128" s="243"/>
      <c r="H128" s="246">
        <v>1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132</v>
      </c>
      <c r="AU128" s="252" t="s">
        <v>90</v>
      </c>
      <c r="AV128" s="14" t="s">
        <v>90</v>
      </c>
      <c r="AW128" s="14" t="s">
        <v>35</v>
      </c>
      <c r="AX128" s="14" t="s">
        <v>80</v>
      </c>
      <c r="AY128" s="252" t="s">
        <v>123</v>
      </c>
    </row>
    <row r="129" s="15" customFormat="1">
      <c r="A129" s="15"/>
      <c r="B129" s="253"/>
      <c r="C129" s="254"/>
      <c r="D129" s="233" t="s">
        <v>132</v>
      </c>
      <c r="E129" s="255" t="s">
        <v>1</v>
      </c>
      <c r="F129" s="256" t="s">
        <v>162</v>
      </c>
      <c r="G129" s="254"/>
      <c r="H129" s="257">
        <v>1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3" t="s">
        <v>132</v>
      </c>
      <c r="AU129" s="263" t="s">
        <v>90</v>
      </c>
      <c r="AV129" s="15" t="s">
        <v>130</v>
      </c>
      <c r="AW129" s="15" t="s">
        <v>35</v>
      </c>
      <c r="AX129" s="15" t="s">
        <v>88</v>
      </c>
      <c r="AY129" s="263" t="s">
        <v>123</v>
      </c>
    </row>
    <row r="130" s="2" customFormat="1" ht="16.5" customHeight="1">
      <c r="A130" s="38"/>
      <c r="B130" s="39"/>
      <c r="C130" s="218" t="s">
        <v>90</v>
      </c>
      <c r="D130" s="218" t="s">
        <v>125</v>
      </c>
      <c r="E130" s="219" t="s">
        <v>494</v>
      </c>
      <c r="F130" s="220" t="s">
        <v>495</v>
      </c>
      <c r="G130" s="221" t="s">
        <v>489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45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130</v>
      </c>
      <c r="AT130" s="229" t="s">
        <v>125</v>
      </c>
      <c r="AU130" s="229" t="s">
        <v>90</v>
      </c>
      <c r="AY130" s="17" t="s">
        <v>123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130</v>
      </c>
      <c r="BM130" s="229" t="s">
        <v>496</v>
      </c>
    </row>
    <row r="131" s="13" customFormat="1">
      <c r="A131" s="13"/>
      <c r="B131" s="231"/>
      <c r="C131" s="232"/>
      <c r="D131" s="233" t="s">
        <v>132</v>
      </c>
      <c r="E131" s="234" t="s">
        <v>1</v>
      </c>
      <c r="F131" s="235" t="s">
        <v>497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132</v>
      </c>
      <c r="AU131" s="241" t="s">
        <v>90</v>
      </c>
      <c r="AV131" s="13" t="s">
        <v>88</v>
      </c>
      <c r="AW131" s="13" t="s">
        <v>35</v>
      </c>
      <c r="AX131" s="13" t="s">
        <v>80</v>
      </c>
      <c r="AY131" s="241" t="s">
        <v>123</v>
      </c>
    </row>
    <row r="132" s="14" customFormat="1">
      <c r="A132" s="14"/>
      <c r="B132" s="242"/>
      <c r="C132" s="243"/>
      <c r="D132" s="233" t="s">
        <v>132</v>
      </c>
      <c r="E132" s="244" t="s">
        <v>1</v>
      </c>
      <c r="F132" s="245" t="s">
        <v>88</v>
      </c>
      <c r="G132" s="243"/>
      <c r="H132" s="246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132</v>
      </c>
      <c r="AU132" s="252" t="s">
        <v>90</v>
      </c>
      <c r="AV132" s="14" t="s">
        <v>90</v>
      </c>
      <c r="AW132" s="14" t="s">
        <v>35</v>
      </c>
      <c r="AX132" s="14" t="s">
        <v>80</v>
      </c>
      <c r="AY132" s="252" t="s">
        <v>123</v>
      </c>
    </row>
    <row r="133" s="15" customFormat="1">
      <c r="A133" s="15"/>
      <c r="B133" s="253"/>
      <c r="C133" s="254"/>
      <c r="D133" s="233" t="s">
        <v>132</v>
      </c>
      <c r="E133" s="255" t="s">
        <v>1</v>
      </c>
      <c r="F133" s="256" t="s">
        <v>162</v>
      </c>
      <c r="G133" s="254"/>
      <c r="H133" s="257">
        <v>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132</v>
      </c>
      <c r="AU133" s="263" t="s">
        <v>90</v>
      </c>
      <c r="AV133" s="15" t="s">
        <v>130</v>
      </c>
      <c r="AW133" s="15" t="s">
        <v>35</v>
      </c>
      <c r="AX133" s="15" t="s">
        <v>88</v>
      </c>
      <c r="AY133" s="263" t="s">
        <v>123</v>
      </c>
    </row>
    <row r="134" s="2" customFormat="1" ht="16.5" customHeight="1">
      <c r="A134" s="38"/>
      <c r="B134" s="39"/>
      <c r="C134" s="218" t="s">
        <v>141</v>
      </c>
      <c r="D134" s="218" t="s">
        <v>125</v>
      </c>
      <c r="E134" s="219" t="s">
        <v>498</v>
      </c>
      <c r="F134" s="220" t="s">
        <v>499</v>
      </c>
      <c r="G134" s="221" t="s">
        <v>489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130</v>
      </c>
      <c r="AT134" s="229" t="s">
        <v>125</v>
      </c>
      <c r="AU134" s="229" t="s">
        <v>90</v>
      </c>
      <c r="AY134" s="17" t="s">
        <v>123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130</v>
      </c>
      <c r="BM134" s="229" t="s">
        <v>500</v>
      </c>
    </row>
    <row r="135" s="13" customFormat="1">
      <c r="A135" s="13"/>
      <c r="B135" s="231"/>
      <c r="C135" s="232"/>
      <c r="D135" s="233" t="s">
        <v>132</v>
      </c>
      <c r="E135" s="234" t="s">
        <v>1</v>
      </c>
      <c r="F135" s="235" t="s">
        <v>501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132</v>
      </c>
      <c r="AU135" s="241" t="s">
        <v>90</v>
      </c>
      <c r="AV135" s="13" t="s">
        <v>88</v>
      </c>
      <c r="AW135" s="13" t="s">
        <v>35</v>
      </c>
      <c r="AX135" s="13" t="s">
        <v>80</v>
      </c>
      <c r="AY135" s="241" t="s">
        <v>123</v>
      </c>
    </row>
    <row r="136" s="13" customFormat="1">
      <c r="A136" s="13"/>
      <c r="B136" s="231"/>
      <c r="C136" s="232"/>
      <c r="D136" s="233" t="s">
        <v>132</v>
      </c>
      <c r="E136" s="234" t="s">
        <v>1</v>
      </c>
      <c r="F136" s="235" t="s">
        <v>492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132</v>
      </c>
      <c r="AU136" s="241" t="s">
        <v>90</v>
      </c>
      <c r="AV136" s="13" t="s">
        <v>88</v>
      </c>
      <c r="AW136" s="13" t="s">
        <v>35</v>
      </c>
      <c r="AX136" s="13" t="s">
        <v>80</v>
      </c>
      <c r="AY136" s="241" t="s">
        <v>123</v>
      </c>
    </row>
    <row r="137" s="13" customFormat="1">
      <c r="A137" s="13"/>
      <c r="B137" s="231"/>
      <c r="C137" s="232"/>
      <c r="D137" s="233" t="s">
        <v>132</v>
      </c>
      <c r="E137" s="234" t="s">
        <v>1</v>
      </c>
      <c r="F137" s="235" t="s">
        <v>502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132</v>
      </c>
      <c r="AU137" s="241" t="s">
        <v>90</v>
      </c>
      <c r="AV137" s="13" t="s">
        <v>88</v>
      </c>
      <c r="AW137" s="13" t="s">
        <v>35</v>
      </c>
      <c r="AX137" s="13" t="s">
        <v>80</v>
      </c>
      <c r="AY137" s="241" t="s">
        <v>123</v>
      </c>
    </row>
    <row r="138" s="13" customFormat="1">
      <c r="A138" s="13"/>
      <c r="B138" s="231"/>
      <c r="C138" s="232"/>
      <c r="D138" s="233" t="s">
        <v>132</v>
      </c>
      <c r="E138" s="234" t="s">
        <v>1</v>
      </c>
      <c r="F138" s="235" t="s">
        <v>503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132</v>
      </c>
      <c r="AU138" s="241" t="s">
        <v>90</v>
      </c>
      <c r="AV138" s="13" t="s">
        <v>88</v>
      </c>
      <c r="AW138" s="13" t="s">
        <v>35</v>
      </c>
      <c r="AX138" s="13" t="s">
        <v>80</v>
      </c>
      <c r="AY138" s="241" t="s">
        <v>123</v>
      </c>
    </row>
    <row r="139" s="14" customFormat="1">
      <c r="A139" s="14"/>
      <c r="B139" s="242"/>
      <c r="C139" s="243"/>
      <c r="D139" s="233" t="s">
        <v>132</v>
      </c>
      <c r="E139" s="244" t="s">
        <v>1</v>
      </c>
      <c r="F139" s="245" t="s">
        <v>88</v>
      </c>
      <c r="G139" s="243"/>
      <c r="H139" s="246">
        <v>1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90</v>
      </c>
      <c r="AV139" s="14" t="s">
        <v>90</v>
      </c>
      <c r="AW139" s="14" t="s">
        <v>35</v>
      </c>
      <c r="AX139" s="14" t="s">
        <v>80</v>
      </c>
      <c r="AY139" s="252" t="s">
        <v>123</v>
      </c>
    </row>
    <row r="140" s="15" customFormat="1">
      <c r="A140" s="15"/>
      <c r="B140" s="253"/>
      <c r="C140" s="254"/>
      <c r="D140" s="233" t="s">
        <v>132</v>
      </c>
      <c r="E140" s="255" t="s">
        <v>1</v>
      </c>
      <c r="F140" s="256" t="s">
        <v>162</v>
      </c>
      <c r="G140" s="254"/>
      <c r="H140" s="257">
        <v>1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3" t="s">
        <v>132</v>
      </c>
      <c r="AU140" s="263" t="s">
        <v>90</v>
      </c>
      <c r="AV140" s="15" t="s">
        <v>130</v>
      </c>
      <c r="AW140" s="15" t="s">
        <v>35</v>
      </c>
      <c r="AX140" s="15" t="s">
        <v>88</v>
      </c>
      <c r="AY140" s="263" t="s">
        <v>123</v>
      </c>
    </row>
    <row r="141" s="2" customFormat="1" ht="16.5" customHeight="1">
      <c r="A141" s="38"/>
      <c r="B141" s="39"/>
      <c r="C141" s="218" t="s">
        <v>130</v>
      </c>
      <c r="D141" s="218" t="s">
        <v>125</v>
      </c>
      <c r="E141" s="219" t="s">
        <v>504</v>
      </c>
      <c r="F141" s="220" t="s">
        <v>505</v>
      </c>
      <c r="G141" s="221" t="s">
        <v>506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45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130</v>
      </c>
      <c r="AT141" s="229" t="s">
        <v>125</v>
      </c>
      <c r="AU141" s="229" t="s">
        <v>90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130</v>
      </c>
      <c r="BM141" s="229" t="s">
        <v>507</v>
      </c>
    </row>
    <row r="142" s="13" customFormat="1">
      <c r="A142" s="13"/>
      <c r="B142" s="231"/>
      <c r="C142" s="232"/>
      <c r="D142" s="233" t="s">
        <v>132</v>
      </c>
      <c r="E142" s="234" t="s">
        <v>1</v>
      </c>
      <c r="F142" s="235" t="s">
        <v>508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132</v>
      </c>
      <c r="AU142" s="241" t="s">
        <v>90</v>
      </c>
      <c r="AV142" s="13" t="s">
        <v>88</v>
      </c>
      <c r="AW142" s="13" t="s">
        <v>35</v>
      </c>
      <c r="AX142" s="13" t="s">
        <v>80</v>
      </c>
      <c r="AY142" s="241" t="s">
        <v>123</v>
      </c>
    </row>
    <row r="143" s="13" customFormat="1">
      <c r="A143" s="13"/>
      <c r="B143" s="231"/>
      <c r="C143" s="232"/>
      <c r="D143" s="233" t="s">
        <v>132</v>
      </c>
      <c r="E143" s="234" t="s">
        <v>1</v>
      </c>
      <c r="F143" s="235" t="s">
        <v>492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132</v>
      </c>
      <c r="AU143" s="241" t="s">
        <v>90</v>
      </c>
      <c r="AV143" s="13" t="s">
        <v>88</v>
      </c>
      <c r="AW143" s="13" t="s">
        <v>35</v>
      </c>
      <c r="AX143" s="13" t="s">
        <v>80</v>
      </c>
      <c r="AY143" s="241" t="s">
        <v>123</v>
      </c>
    </row>
    <row r="144" s="13" customFormat="1">
      <c r="A144" s="13"/>
      <c r="B144" s="231"/>
      <c r="C144" s="232"/>
      <c r="D144" s="233" t="s">
        <v>132</v>
      </c>
      <c r="E144" s="234" t="s">
        <v>1</v>
      </c>
      <c r="F144" s="235" t="s">
        <v>509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132</v>
      </c>
      <c r="AU144" s="241" t="s">
        <v>90</v>
      </c>
      <c r="AV144" s="13" t="s">
        <v>88</v>
      </c>
      <c r="AW144" s="13" t="s">
        <v>35</v>
      </c>
      <c r="AX144" s="13" t="s">
        <v>80</v>
      </c>
      <c r="AY144" s="241" t="s">
        <v>123</v>
      </c>
    </row>
    <row r="145" s="14" customFormat="1">
      <c r="A145" s="14"/>
      <c r="B145" s="242"/>
      <c r="C145" s="243"/>
      <c r="D145" s="233" t="s">
        <v>132</v>
      </c>
      <c r="E145" s="244" t="s">
        <v>1</v>
      </c>
      <c r="F145" s="245" t="s">
        <v>88</v>
      </c>
      <c r="G145" s="243"/>
      <c r="H145" s="246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132</v>
      </c>
      <c r="AU145" s="252" t="s">
        <v>90</v>
      </c>
      <c r="AV145" s="14" t="s">
        <v>90</v>
      </c>
      <c r="AW145" s="14" t="s">
        <v>35</v>
      </c>
      <c r="AX145" s="14" t="s">
        <v>80</v>
      </c>
      <c r="AY145" s="252" t="s">
        <v>123</v>
      </c>
    </row>
    <row r="146" s="15" customFormat="1">
      <c r="A146" s="15"/>
      <c r="B146" s="253"/>
      <c r="C146" s="254"/>
      <c r="D146" s="233" t="s">
        <v>132</v>
      </c>
      <c r="E146" s="255" t="s">
        <v>1</v>
      </c>
      <c r="F146" s="256" t="s">
        <v>162</v>
      </c>
      <c r="G146" s="254"/>
      <c r="H146" s="257">
        <v>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3" t="s">
        <v>132</v>
      </c>
      <c r="AU146" s="263" t="s">
        <v>90</v>
      </c>
      <c r="AV146" s="15" t="s">
        <v>130</v>
      </c>
      <c r="AW146" s="15" t="s">
        <v>35</v>
      </c>
      <c r="AX146" s="15" t="s">
        <v>88</v>
      </c>
      <c r="AY146" s="263" t="s">
        <v>123</v>
      </c>
    </row>
    <row r="147" s="2" customFormat="1" ht="16.5" customHeight="1">
      <c r="A147" s="38"/>
      <c r="B147" s="39"/>
      <c r="C147" s="218" t="s">
        <v>152</v>
      </c>
      <c r="D147" s="218" t="s">
        <v>125</v>
      </c>
      <c r="E147" s="219" t="s">
        <v>510</v>
      </c>
      <c r="F147" s="220" t="s">
        <v>511</v>
      </c>
      <c r="G147" s="221" t="s">
        <v>489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45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130</v>
      </c>
      <c r="AT147" s="229" t="s">
        <v>125</v>
      </c>
      <c r="AU147" s="229" t="s">
        <v>90</v>
      </c>
      <c r="AY147" s="17" t="s">
        <v>123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88</v>
      </c>
      <c r="BK147" s="230">
        <f>ROUND(I147*H147,2)</f>
        <v>0</v>
      </c>
      <c r="BL147" s="17" t="s">
        <v>130</v>
      </c>
      <c r="BM147" s="229" t="s">
        <v>512</v>
      </c>
    </row>
    <row r="148" s="13" customFormat="1">
      <c r="A148" s="13"/>
      <c r="B148" s="231"/>
      <c r="C148" s="232"/>
      <c r="D148" s="233" t="s">
        <v>132</v>
      </c>
      <c r="E148" s="234" t="s">
        <v>1</v>
      </c>
      <c r="F148" s="235" t="s">
        <v>513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132</v>
      </c>
      <c r="AU148" s="241" t="s">
        <v>90</v>
      </c>
      <c r="AV148" s="13" t="s">
        <v>88</v>
      </c>
      <c r="AW148" s="13" t="s">
        <v>35</v>
      </c>
      <c r="AX148" s="13" t="s">
        <v>80</v>
      </c>
      <c r="AY148" s="241" t="s">
        <v>123</v>
      </c>
    </row>
    <row r="149" s="13" customFormat="1">
      <c r="A149" s="13"/>
      <c r="B149" s="231"/>
      <c r="C149" s="232"/>
      <c r="D149" s="233" t="s">
        <v>132</v>
      </c>
      <c r="E149" s="234" t="s">
        <v>1</v>
      </c>
      <c r="F149" s="235" t="s">
        <v>492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132</v>
      </c>
      <c r="AU149" s="241" t="s">
        <v>90</v>
      </c>
      <c r="AV149" s="13" t="s">
        <v>88</v>
      </c>
      <c r="AW149" s="13" t="s">
        <v>35</v>
      </c>
      <c r="AX149" s="13" t="s">
        <v>80</v>
      </c>
      <c r="AY149" s="241" t="s">
        <v>123</v>
      </c>
    </row>
    <row r="150" s="13" customFormat="1">
      <c r="A150" s="13"/>
      <c r="B150" s="231"/>
      <c r="C150" s="232"/>
      <c r="D150" s="233" t="s">
        <v>132</v>
      </c>
      <c r="E150" s="234" t="s">
        <v>1</v>
      </c>
      <c r="F150" s="235" t="s">
        <v>514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132</v>
      </c>
      <c r="AU150" s="241" t="s">
        <v>90</v>
      </c>
      <c r="AV150" s="13" t="s">
        <v>88</v>
      </c>
      <c r="AW150" s="13" t="s">
        <v>35</v>
      </c>
      <c r="AX150" s="13" t="s">
        <v>80</v>
      </c>
      <c r="AY150" s="241" t="s">
        <v>123</v>
      </c>
    </row>
    <row r="151" s="14" customFormat="1">
      <c r="A151" s="14"/>
      <c r="B151" s="242"/>
      <c r="C151" s="243"/>
      <c r="D151" s="233" t="s">
        <v>132</v>
      </c>
      <c r="E151" s="244" t="s">
        <v>1</v>
      </c>
      <c r="F151" s="245" t="s">
        <v>88</v>
      </c>
      <c r="G151" s="243"/>
      <c r="H151" s="246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132</v>
      </c>
      <c r="AU151" s="252" t="s">
        <v>90</v>
      </c>
      <c r="AV151" s="14" t="s">
        <v>90</v>
      </c>
      <c r="AW151" s="14" t="s">
        <v>35</v>
      </c>
      <c r="AX151" s="14" t="s">
        <v>80</v>
      </c>
      <c r="AY151" s="252" t="s">
        <v>123</v>
      </c>
    </row>
    <row r="152" s="15" customFormat="1">
      <c r="A152" s="15"/>
      <c r="B152" s="253"/>
      <c r="C152" s="254"/>
      <c r="D152" s="233" t="s">
        <v>132</v>
      </c>
      <c r="E152" s="255" t="s">
        <v>1</v>
      </c>
      <c r="F152" s="256" t="s">
        <v>162</v>
      </c>
      <c r="G152" s="254"/>
      <c r="H152" s="257">
        <v>1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132</v>
      </c>
      <c r="AU152" s="263" t="s">
        <v>90</v>
      </c>
      <c r="AV152" s="15" t="s">
        <v>130</v>
      </c>
      <c r="AW152" s="15" t="s">
        <v>35</v>
      </c>
      <c r="AX152" s="15" t="s">
        <v>88</v>
      </c>
      <c r="AY152" s="263" t="s">
        <v>123</v>
      </c>
    </row>
    <row r="153" s="2" customFormat="1" ht="16.5" customHeight="1">
      <c r="A153" s="38"/>
      <c r="B153" s="39"/>
      <c r="C153" s="218" t="s">
        <v>163</v>
      </c>
      <c r="D153" s="218" t="s">
        <v>125</v>
      </c>
      <c r="E153" s="219" t="s">
        <v>515</v>
      </c>
      <c r="F153" s="220" t="s">
        <v>516</v>
      </c>
      <c r="G153" s="221" t="s">
        <v>489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45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130</v>
      </c>
      <c r="AT153" s="229" t="s">
        <v>125</v>
      </c>
      <c r="AU153" s="229" t="s">
        <v>90</v>
      </c>
      <c r="AY153" s="17" t="s">
        <v>123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88</v>
      </c>
      <c r="BK153" s="230">
        <f>ROUND(I153*H153,2)</f>
        <v>0</v>
      </c>
      <c r="BL153" s="17" t="s">
        <v>130</v>
      </c>
      <c r="BM153" s="229" t="s">
        <v>517</v>
      </c>
    </row>
    <row r="154" s="13" customFormat="1">
      <c r="A154" s="13"/>
      <c r="B154" s="231"/>
      <c r="C154" s="232"/>
      <c r="D154" s="233" t="s">
        <v>132</v>
      </c>
      <c r="E154" s="234" t="s">
        <v>1</v>
      </c>
      <c r="F154" s="235" t="s">
        <v>492</v>
      </c>
      <c r="G154" s="232"/>
      <c r="H154" s="234" t="s">
        <v>1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132</v>
      </c>
      <c r="AU154" s="241" t="s">
        <v>90</v>
      </c>
      <c r="AV154" s="13" t="s">
        <v>88</v>
      </c>
      <c r="AW154" s="13" t="s">
        <v>35</v>
      </c>
      <c r="AX154" s="13" t="s">
        <v>80</v>
      </c>
      <c r="AY154" s="241" t="s">
        <v>123</v>
      </c>
    </row>
    <row r="155" s="13" customFormat="1">
      <c r="A155" s="13"/>
      <c r="B155" s="231"/>
      <c r="C155" s="232"/>
      <c r="D155" s="233" t="s">
        <v>132</v>
      </c>
      <c r="E155" s="234" t="s">
        <v>1</v>
      </c>
      <c r="F155" s="235" t="s">
        <v>518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132</v>
      </c>
      <c r="AU155" s="241" t="s">
        <v>90</v>
      </c>
      <c r="AV155" s="13" t="s">
        <v>88</v>
      </c>
      <c r="AW155" s="13" t="s">
        <v>35</v>
      </c>
      <c r="AX155" s="13" t="s">
        <v>80</v>
      </c>
      <c r="AY155" s="241" t="s">
        <v>123</v>
      </c>
    </row>
    <row r="156" s="14" customFormat="1">
      <c r="A156" s="14"/>
      <c r="B156" s="242"/>
      <c r="C156" s="243"/>
      <c r="D156" s="233" t="s">
        <v>132</v>
      </c>
      <c r="E156" s="244" t="s">
        <v>1</v>
      </c>
      <c r="F156" s="245" t="s">
        <v>88</v>
      </c>
      <c r="G156" s="243"/>
      <c r="H156" s="246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132</v>
      </c>
      <c r="AU156" s="252" t="s">
        <v>90</v>
      </c>
      <c r="AV156" s="14" t="s">
        <v>90</v>
      </c>
      <c r="AW156" s="14" t="s">
        <v>35</v>
      </c>
      <c r="AX156" s="14" t="s">
        <v>80</v>
      </c>
      <c r="AY156" s="252" t="s">
        <v>123</v>
      </c>
    </row>
    <row r="157" s="15" customFormat="1">
      <c r="A157" s="15"/>
      <c r="B157" s="253"/>
      <c r="C157" s="254"/>
      <c r="D157" s="233" t="s">
        <v>132</v>
      </c>
      <c r="E157" s="255" t="s">
        <v>1</v>
      </c>
      <c r="F157" s="256" t="s">
        <v>162</v>
      </c>
      <c r="G157" s="254"/>
      <c r="H157" s="257">
        <v>1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90</v>
      </c>
      <c r="AV157" s="15" t="s">
        <v>130</v>
      </c>
      <c r="AW157" s="15" t="s">
        <v>35</v>
      </c>
      <c r="AX157" s="15" t="s">
        <v>88</v>
      </c>
      <c r="AY157" s="263" t="s">
        <v>123</v>
      </c>
    </row>
    <row r="158" s="12" customFormat="1" ht="22.8" customHeight="1">
      <c r="A158" s="12"/>
      <c r="B158" s="202"/>
      <c r="C158" s="203"/>
      <c r="D158" s="204" t="s">
        <v>79</v>
      </c>
      <c r="E158" s="216" t="s">
        <v>519</v>
      </c>
      <c r="F158" s="216" t="s">
        <v>520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SUM(P159:P203)</f>
        <v>0</v>
      </c>
      <c r="Q158" s="210"/>
      <c r="R158" s="211">
        <f>SUM(R159:R203)</f>
        <v>0</v>
      </c>
      <c r="S158" s="210"/>
      <c r="T158" s="212">
        <f>SUM(T159:T203)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152</v>
      </c>
      <c r="AT158" s="214" t="s">
        <v>79</v>
      </c>
      <c r="AU158" s="214" t="s">
        <v>88</v>
      </c>
      <c r="AY158" s="213" t="s">
        <v>123</v>
      </c>
      <c r="BK158" s="215">
        <f>SUM(BK159:BK203)</f>
        <v>0</v>
      </c>
    </row>
    <row r="159" s="2" customFormat="1" ht="16.5" customHeight="1">
      <c r="A159" s="38"/>
      <c r="B159" s="39"/>
      <c r="C159" s="218" t="s">
        <v>170</v>
      </c>
      <c r="D159" s="218" t="s">
        <v>125</v>
      </c>
      <c r="E159" s="219" t="s">
        <v>521</v>
      </c>
      <c r="F159" s="220" t="s">
        <v>522</v>
      </c>
      <c r="G159" s="221" t="s">
        <v>489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45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130</v>
      </c>
      <c r="AT159" s="229" t="s">
        <v>125</v>
      </c>
      <c r="AU159" s="229" t="s">
        <v>90</v>
      </c>
      <c r="AY159" s="17" t="s">
        <v>123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88</v>
      </c>
      <c r="BK159" s="230">
        <f>ROUND(I159*H159,2)</f>
        <v>0</v>
      </c>
      <c r="BL159" s="17" t="s">
        <v>130</v>
      </c>
      <c r="BM159" s="229" t="s">
        <v>523</v>
      </c>
    </row>
    <row r="160" s="13" customFormat="1">
      <c r="A160" s="13"/>
      <c r="B160" s="231"/>
      <c r="C160" s="232"/>
      <c r="D160" s="233" t="s">
        <v>132</v>
      </c>
      <c r="E160" s="234" t="s">
        <v>1</v>
      </c>
      <c r="F160" s="235" t="s">
        <v>524</v>
      </c>
      <c r="G160" s="232"/>
      <c r="H160" s="234" t="s">
        <v>1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132</v>
      </c>
      <c r="AU160" s="241" t="s">
        <v>90</v>
      </c>
      <c r="AV160" s="13" t="s">
        <v>88</v>
      </c>
      <c r="AW160" s="13" t="s">
        <v>35</v>
      </c>
      <c r="AX160" s="13" t="s">
        <v>80</v>
      </c>
      <c r="AY160" s="241" t="s">
        <v>123</v>
      </c>
    </row>
    <row r="161" s="13" customFormat="1">
      <c r="A161" s="13"/>
      <c r="B161" s="231"/>
      <c r="C161" s="232"/>
      <c r="D161" s="233" t="s">
        <v>132</v>
      </c>
      <c r="E161" s="234" t="s">
        <v>1</v>
      </c>
      <c r="F161" s="235" t="s">
        <v>492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132</v>
      </c>
      <c r="AU161" s="241" t="s">
        <v>90</v>
      </c>
      <c r="AV161" s="13" t="s">
        <v>88</v>
      </c>
      <c r="AW161" s="13" t="s">
        <v>35</v>
      </c>
      <c r="AX161" s="13" t="s">
        <v>80</v>
      </c>
      <c r="AY161" s="241" t="s">
        <v>123</v>
      </c>
    </row>
    <row r="162" s="13" customFormat="1">
      <c r="A162" s="13"/>
      <c r="B162" s="231"/>
      <c r="C162" s="232"/>
      <c r="D162" s="233" t="s">
        <v>132</v>
      </c>
      <c r="E162" s="234" t="s">
        <v>1</v>
      </c>
      <c r="F162" s="235" t="s">
        <v>525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132</v>
      </c>
      <c r="AU162" s="241" t="s">
        <v>90</v>
      </c>
      <c r="AV162" s="13" t="s">
        <v>88</v>
      </c>
      <c r="AW162" s="13" t="s">
        <v>35</v>
      </c>
      <c r="AX162" s="13" t="s">
        <v>80</v>
      </c>
      <c r="AY162" s="241" t="s">
        <v>123</v>
      </c>
    </row>
    <row r="163" s="13" customFormat="1">
      <c r="A163" s="13"/>
      <c r="B163" s="231"/>
      <c r="C163" s="232"/>
      <c r="D163" s="233" t="s">
        <v>132</v>
      </c>
      <c r="E163" s="234" t="s">
        <v>1</v>
      </c>
      <c r="F163" s="235" t="s">
        <v>526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132</v>
      </c>
      <c r="AU163" s="241" t="s">
        <v>90</v>
      </c>
      <c r="AV163" s="13" t="s">
        <v>88</v>
      </c>
      <c r="AW163" s="13" t="s">
        <v>35</v>
      </c>
      <c r="AX163" s="13" t="s">
        <v>80</v>
      </c>
      <c r="AY163" s="241" t="s">
        <v>123</v>
      </c>
    </row>
    <row r="164" s="14" customFormat="1">
      <c r="A164" s="14"/>
      <c r="B164" s="242"/>
      <c r="C164" s="243"/>
      <c r="D164" s="233" t="s">
        <v>132</v>
      </c>
      <c r="E164" s="244" t="s">
        <v>1</v>
      </c>
      <c r="F164" s="245" t="s">
        <v>88</v>
      </c>
      <c r="G164" s="243"/>
      <c r="H164" s="246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132</v>
      </c>
      <c r="AU164" s="252" t="s">
        <v>90</v>
      </c>
      <c r="AV164" s="14" t="s">
        <v>90</v>
      </c>
      <c r="AW164" s="14" t="s">
        <v>35</v>
      </c>
      <c r="AX164" s="14" t="s">
        <v>80</v>
      </c>
      <c r="AY164" s="252" t="s">
        <v>123</v>
      </c>
    </row>
    <row r="165" s="15" customFormat="1">
      <c r="A165" s="15"/>
      <c r="B165" s="253"/>
      <c r="C165" s="254"/>
      <c r="D165" s="233" t="s">
        <v>132</v>
      </c>
      <c r="E165" s="255" t="s">
        <v>1</v>
      </c>
      <c r="F165" s="256" t="s">
        <v>162</v>
      </c>
      <c r="G165" s="254"/>
      <c r="H165" s="257">
        <v>1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132</v>
      </c>
      <c r="AU165" s="263" t="s">
        <v>90</v>
      </c>
      <c r="AV165" s="15" t="s">
        <v>130</v>
      </c>
      <c r="AW165" s="15" t="s">
        <v>35</v>
      </c>
      <c r="AX165" s="15" t="s">
        <v>88</v>
      </c>
      <c r="AY165" s="263" t="s">
        <v>123</v>
      </c>
    </row>
    <row r="166" s="2" customFormat="1" ht="16.5" customHeight="1">
      <c r="A166" s="38"/>
      <c r="B166" s="39"/>
      <c r="C166" s="218" t="s">
        <v>176</v>
      </c>
      <c r="D166" s="218" t="s">
        <v>125</v>
      </c>
      <c r="E166" s="219" t="s">
        <v>527</v>
      </c>
      <c r="F166" s="220" t="s">
        <v>528</v>
      </c>
      <c r="G166" s="221" t="s">
        <v>489</v>
      </c>
      <c r="H166" s="222">
        <v>1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45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130</v>
      </c>
      <c r="AT166" s="229" t="s">
        <v>125</v>
      </c>
      <c r="AU166" s="229" t="s">
        <v>90</v>
      </c>
      <c r="AY166" s="17" t="s">
        <v>123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88</v>
      </c>
      <c r="BK166" s="230">
        <f>ROUND(I166*H166,2)</f>
        <v>0</v>
      </c>
      <c r="BL166" s="17" t="s">
        <v>130</v>
      </c>
      <c r="BM166" s="229" t="s">
        <v>529</v>
      </c>
    </row>
    <row r="167" s="13" customFormat="1">
      <c r="A167" s="13"/>
      <c r="B167" s="231"/>
      <c r="C167" s="232"/>
      <c r="D167" s="233" t="s">
        <v>132</v>
      </c>
      <c r="E167" s="234" t="s">
        <v>1</v>
      </c>
      <c r="F167" s="235" t="s">
        <v>524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132</v>
      </c>
      <c r="AU167" s="241" t="s">
        <v>90</v>
      </c>
      <c r="AV167" s="13" t="s">
        <v>88</v>
      </c>
      <c r="AW167" s="13" t="s">
        <v>35</v>
      </c>
      <c r="AX167" s="13" t="s">
        <v>80</v>
      </c>
      <c r="AY167" s="241" t="s">
        <v>123</v>
      </c>
    </row>
    <row r="168" s="13" customFormat="1">
      <c r="A168" s="13"/>
      <c r="B168" s="231"/>
      <c r="C168" s="232"/>
      <c r="D168" s="233" t="s">
        <v>132</v>
      </c>
      <c r="E168" s="234" t="s">
        <v>1</v>
      </c>
      <c r="F168" s="235" t="s">
        <v>492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132</v>
      </c>
      <c r="AU168" s="241" t="s">
        <v>90</v>
      </c>
      <c r="AV168" s="13" t="s">
        <v>88</v>
      </c>
      <c r="AW168" s="13" t="s">
        <v>35</v>
      </c>
      <c r="AX168" s="13" t="s">
        <v>80</v>
      </c>
      <c r="AY168" s="241" t="s">
        <v>123</v>
      </c>
    </row>
    <row r="169" s="13" customFormat="1">
      <c r="A169" s="13"/>
      <c r="B169" s="231"/>
      <c r="C169" s="232"/>
      <c r="D169" s="233" t="s">
        <v>132</v>
      </c>
      <c r="E169" s="234" t="s">
        <v>1</v>
      </c>
      <c r="F169" s="235" t="s">
        <v>530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132</v>
      </c>
      <c r="AU169" s="241" t="s">
        <v>90</v>
      </c>
      <c r="AV169" s="13" t="s">
        <v>88</v>
      </c>
      <c r="AW169" s="13" t="s">
        <v>35</v>
      </c>
      <c r="AX169" s="13" t="s">
        <v>80</v>
      </c>
      <c r="AY169" s="241" t="s">
        <v>123</v>
      </c>
    </row>
    <row r="170" s="13" customFormat="1">
      <c r="A170" s="13"/>
      <c r="B170" s="231"/>
      <c r="C170" s="232"/>
      <c r="D170" s="233" t="s">
        <v>132</v>
      </c>
      <c r="E170" s="234" t="s">
        <v>1</v>
      </c>
      <c r="F170" s="235" t="s">
        <v>531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132</v>
      </c>
      <c r="AU170" s="241" t="s">
        <v>90</v>
      </c>
      <c r="AV170" s="13" t="s">
        <v>88</v>
      </c>
      <c r="AW170" s="13" t="s">
        <v>35</v>
      </c>
      <c r="AX170" s="13" t="s">
        <v>80</v>
      </c>
      <c r="AY170" s="241" t="s">
        <v>123</v>
      </c>
    </row>
    <row r="171" s="14" customFormat="1">
      <c r="A171" s="14"/>
      <c r="B171" s="242"/>
      <c r="C171" s="243"/>
      <c r="D171" s="233" t="s">
        <v>132</v>
      </c>
      <c r="E171" s="244" t="s">
        <v>1</v>
      </c>
      <c r="F171" s="245" t="s">
        <v>88</v>
      </c>
      <c r="G171" s="243"/>
      <c r="H171" s="246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132</v>
      </c>
      <c r="AU171" s="252" t="s">
        <v>90</v>
      </c>
      <c r="AV171" s="14" t="s">
        <v>90</v>
      </c>
      <c r="AW171" s="14" t="s">
        <v>35</v>
      </c>
      <c r="AX171" s="14" t="s">
        <v>80</v>
      </c>
      <c r="AY171" s="252" t="s">
        <v>123</v>
      </c>
    </row>
    <row r="172" s="15" customFormat="1">
      <c r="A172" s="15"/>
      <c r="B172" s="253"/>
      <c r="C172" s="254"/>
      <c r="D172" s="233" t="s">
        <v>132</v>
      </c>
      <c r="E172" s="255" t="s">
        <v>1</v>
      </c>
      <c r="F172" s="256" t="s">
        <v>162</v>
      </c>
      <c r="G172" s="254"/>
      <c r="H172" s="257">
        <v>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132</v>
      </c>
      <c r="AU172" s="263" t="s">
        <v>90</v>
      </c>
      <c r="AV172" s="15" t="s">
        <v>130</v>
      </c>
      <c r="AW172" s="15" t="s">
        <v>35</v>
      </c>
      <c r="AX172" s="15" t="s">
        <v>88</v>
      </c>
      <c r="AY172" s="263" t="s">
        <v>123</v>
      </c>
    </row>
    <row r="173" s="2" customFormat="1" ht="16.5" customHeight="1">
      <c r="A173" s="38"/>
      <c r="B173" s="39"/>
      <c r="C173" s="218" t="s">
        <v>183</v>
      </c>
      <c r="D173" s="218" t="s">
        <v>125</v>
      </c>
      <c r="E173" s="219" t="s">
        <v>532</v>
      </c>
      <c r="F173" s="220" t="s">
        <v>533</v>
      </c>
      <c r="G173" s="221" t="s">
        <v>506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130</v>
      </c>
      <c r="AT173" s="229" t="s">
        <v>125</v>
      </c>
      <c r="AU173" s="229" t="s">
        <v>90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130</v>
      </c>
      <c r="BM173" s="229" t="s">
        <v>534</v>
      </c>
    </row>
    <row r="174" s="13" customFormat="1">
      <c r="A174" s="13"/>
      <c r="B174" s="231"/>
      <c r="C174" s="232"/>
      <c r="D174" s="233" t="s">
        <v>132</v>
      </c>
      <c r="E174" s="234" t="s">
        <v>1</v>
      </c>
      <c r="F174" s="235" t="s">
        <v>535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132</v>
      </c>
      <c r="AU174" s="241" t="s">
        <v>90</v>
      </c>
      <c r="AV174" s="13" t="s">
        <v>88</v>
      </c>
      <c r="AW174" s="13" t="s">
        <v>35</v>
      </c>
      <c r="AX174" s="13" t="s">
        <v>80</v>
      </c>
      <c r="AY174" s="241" t="s">
        <v>123</v>
      </c>
    </row>
    <row r="175" s="13" customFormat="1">
      <c r="A175" s="13"/>
      <c r="B175" s="231"/>
      <c r="C175" s="232"/>
      <c r="D175" s="233" t="s">
        <v>132</v>
      </c>
      <c r="E175" s="234" t="s">
        <v>1</v>
      </c>
      <c r="F175" s="235" t="s">
        <v>492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132</v>
      </c>
      <c r="AU175" s="241" t="s">
        <v>90</v>
      </c>
      <c r="AV175" s="13" t="s">
        <v>88</v>
      </c>
      <c r="AW175" s="13" t="s">
        <v>35</v>
      </c>
      <c r="AX175" s="13" t="s">
        <v>80</v>
      </c>
      <c r="AY175" s="241" t="s">
        <v>123</v>
      </c>
    </row>
    <row r="176" s="13" customFormat="1">
      <c r="A176" s="13"/>
      <c r="B176" s="231"/>
      <c r="C176" s="232"/>
      <c r="D176" s="233" t="s">
        <v>132</v>
      </c>
      <c r="E176" s="234" t="s">
        <v>1</v>
      </c>
      <c r="F176" s="235" t="s">
        <v>536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132</v>
      </c>
      <c r="AU176" s="241" t="s">
        <v>90</v>
      </c>
      <c r="AV176" s="13" t="s">
        <v>88</v>
      </c>
      <c r="AW176" s="13" t="s">
        <v>35</v>
      </c>
      <c r="AX176" s="13" t="s">
        <v>80</v>
      </c>
      <c r="AY176" s="241" t="s">
        <v>123</v>
      </c>
    </row>
    <row r="177" s="14" customFormat="1">
      <c r="A177" s="14"/>
      <c r="B177" s="242"/>
      <c r="C177" s="243"/>
      <c r="D177" s="233" t="s">
        <v>132</v>
      </c>
      <c r="E177" s="244" t="s">
        <v>1</v>
      </c>
      <c r="F177" s="245" t="s">
        <v>88</v>
      </c>
      <c r="G177" s="243"/>
      <c r="H177" s="246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132</v>
      </c>
      <c r="AU177" s="252" t="s">
        <v>90</v>
      </c>
      <c r="AV177" s="14" t="s">
        <v>90</v>
      </c>
      <c r="AW177" s="14" t="s">
        <v>35</v>
      </c>
      <c r="AX177" s="14" t="s">
        <v>80</v>
      </c>
      <c r="AY177" s="252" t="s">
        <v>123</v>
      </c>
    </row>
    <row r="178" s="15" customFormat="1">
      <c r="A178" s="15"/>
      <c r="B178" s="253"/>
      <c r="C178" s="254"/>
      <c r="D178" s="233" t="s">
        <v>132</v>
      </c>
      <c r="E178" s="255" t="s">
        <v>1</v>
      </c>
      <c r="F178" s="256" t="s">
        <v>162</v>
      </c>
      <c r="G178" s="254"/>
      <c r="H178" s="257">
        <v>1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3" t="s">
        <v>132</v>
      </c>
      <c r="AU178" s="263" t="s">
        <v>90</v>
      </c>
      <c r="AV178" s="15" t="s">
        <v>130</v>
      </c>
      <c r="AW178" s="15" t="s">
        <v>35</v>
      </c>
      <c r="AX178" s="15" t="s">
        <v>88</v>
      </c>
      <c r="AY178" s="263" t="s">
        <v>123</v>
      </c>
    </row>
    <row r="179" s="2" customFormat="1" ht="16.5" customHeight="1">
      <c r="A179" s="38"/>
      <c r="B179" s="39"/>
      <c r="C179" s="218" t="s">
        <v>190</v>
      </c>
      <c r="D179" s="218" t="s">
        <v>125</v>
      </c>
      <c r="E179" s="219" t="s">
        <v>537</v>
      </c>
      <c r="F179" s="220" t="s">
        <v>538</v>
      </c>
      <c r="G179" s="221" t="s">
        <v>489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130</v>
      </c>
      <c r="AT179" s="229" t="s">
        <v>125</v>
      </c>
      <c r="AU179" s="229" t="s">
        <v>90</v>
      </c>
      <c r="AY179" s="17" t="s">
        <v>123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130</v>
      </c>
      <c r="BM179" s="229" t="s">
        <v>539</v>
      </c>
    </row>
    <row r="180" s="13" customFormat="1">
      <c r="A180" s="13"/>
      <c r="B180" s="231"/>
      <c r="C180" s="232"/>
      <c r="D180" s="233" t="s">
        <v>132</v>
      </c>
      <c r="E180" s="234" t="s">
        <v>1</v>
      </c>
      <c r="F180" s="235" t="s">
        <v>540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132</v>
      </c>
      <c r="AU180" s="241" t="s">
        <v>90</v>
      </c>
      <c r="AV180" s="13" t="s">
        <v>88</v>
      </c>
      <c r="AW180" s="13" t="s">
        <v>35</v>
      </c>
      <c r="AX180" s="13" t="s">
        <v>80</v>
      </c>
      <c r="AY180" s="241" t="s">
        <v>123</v>
      </c>
    </row>
    <row r="181" s="13" customFormat="1">
      <c r="A181" s="13"/>
      <c r="B181" s="231"/>
      <c r="C181" s="232"/>
      <c r="D181" s="233" t="s">
        <v>132</v>
      </c>
      <c r="E181" s="234" t="s">
        <v>1</v>
      </c>
      <c r="F181" s="235" t="s">
        <v>492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132</v>
      </c>
      <c r="AU181" s="241" t="s">
        <v>90</v>
      </c>
      <c r="AV181" s="13" t="s">
        <v>88</v>
      </c>
      <c r="AW181" s="13" t="s">
        <v>35</v>
      </c>
      <c r="AX181" s="13" t="s">
        <v>80</v>
      </c>
      <c r="AY181" s="241" t="s">
        <v>123</v>
      </c>
    </row>
    <row r="182" s="13" customFormat="1">
      <c r="A182" s="13"/>
      <c r="B182" s="231"/>
      <c r="C182" s="232"/>
      <c r="D182" s="233" t="s">
        <v>132</v>
      </c>
      <c r="E182" s="234" t="s">
        <v>1</v>
      </c>
      <c r="F182" s="235" t="s">
        <v>541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132</v>
      </c>
      <c r="AU182" s="241" t="s">
        <v>90</v>
      </c>
      <c r="AV182" s="13" t="s">
        <v>88</v>
      </c>
      <c r="AW182" s="13" t="s">
        <v>35</v>
      </c>
      <c r="AX182" s="13" t="s">
        <v>80</v>
      </c>
      <c r="AY182" s="241" t="s">
        <v>123</v>
      </c>
    </row>
    <row r="183" s="13" customFormat="1">
      <c r="A183" s="13"/>
      <c r="B183" s="231"/>
      <c r="C183" s="232"/>
      <c r="D183" s="233" t="s">
        <v>132</v>
      </c>
      <c r="E183" s="234" t="s">
        <v>1</v>
      </c>
      <c r="F183" s="235" t="s">
        <v>542</v>
      </c>
      <c r="G183" s="232"/>
      <c r="H183" s="234" t="s">
        <v>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132</v>
      </c>
      <c r="AU183" s="241" t="s">
        <v>90</v>
      </c>
      <c r="AV183" s="13" t="s">
        <v>88</v>
      </c>
      <c r="AW183" s="13" t="s">
        <v>35</v>
      </c>
      <c r="AX183" s="13" t="s">
        <v>80</v>
      </c>
      <c r="AY183" s="241" t="s">
        <v>123</v>
      </c>
    </row>
    <row r="184" s="13" customFormat="1">
      <c r="A184" s="13"/>
      <c r="B184" s="231"/>
      <c r="C184" s="232"/>
      <c r="D184" s="233" t="s">
        <v>132</v>
      </c>
      <c r="E184" s="234" t="s">
        <v>1</v>
      </c>
      <c r="F184" s="235" t="s">
        <v>543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132</v>
      </c>
      <c r="AU184" s="241" t="s">
        <v>90</v>
      </c>
      <c r="AV184" s="13" t="s">
        <v>88</v>
      </c>
      <c r="AW184" s="13" t="s">
        <v>35</v>
      </c>
      <c r="AX184" s="13" t="s">
        <v>80</v>
      </c>
      <c r="AY184" s="241" t="s">
        <v>123</v>
      </c>
    </row>
    <row r="185" s="13" customFormat="1">
      <c r="A185" s="13"/>
      <c r="B185" s="231"/>
      <c r="C185" s="232"/>
      <c r="D185" s="233" t="s">
        <v>132</v>
      </c>
      <c r="E185" s="234" t="s">
        <v>1</v>
      </c>
      <c r="F185" s="235" t="s">
        <v>544</v>
      </c>
      <c r="G185" s="232"/>
      <c r="H185" s="234" t="s">
        <v>1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132</v>
      </c>
      <c r="AU185" s="241" t="s">
        <v>90</v>
      </c>
      <c r="AV185" s="13" t="s">
        <v>88</v>
      </c>
      <c r="AW185" s="13" t="s">
        <v>35</v>
      </c>
      <c r="AX185" s="13" t="s">
        <v>80</v>
      </c>
      <c r="AY185" s="241" t="s">
        <v>123</v>
      </c>
    </row>
    <row r="186" s="13" customFormat="1">
      <c r="A186" s="13"/>
      <c r="B186" s="231"/>
      <c r="C186" s="232"/>
      <c r="D186" s="233" t="s">
        <v>132</v>
      </c>
      <c r="E186" s="234" t="s">
        <v>1</v>
      </c>
      <c r="F186" s="235" t="s">
        <v>545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132</v>
      </c>
      <c r="AU186" s="241" t="s">
        <v>90</v>
      </c>
      <c r="AV186" s="13" t="s">
        <v>88</v>
      </c>
      <c r="AW186" s="13" t="s">
        <v>35</v>
      </c>
      <c r="AX186" s="13" t="s">
        <v>80</v>
      </c>
      <c r="AY186" s="241" t="s">
        <v>123</v>
      </c>
    </row>
    <row r="187" s="14" customFormat="1">
      <c r="A187" s="14"/>
      <c r="B187" s="242"/>
      <c r="C187" s="243"/>
      <c r="D187" s="233" t="s">
        <v>132</v>
      </c>
      <c r="E187" s="244" t="s">
        <v>1</v>
      </c>
      <c r="F187" s="245" t="s">
        <v>88</v>
      </c>
      <c r="G187" s="243"/>
      <c r="H187" s="246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132</v>
      </c>
      <c r="AU187" s="252" t="s">
        <v>90</v>
      </c>
      <c r="AV187" s="14" t="s">
        <v>90</v>
      </c>
      <c r="AW187" s="14" t="s">
        <v>35</v>
      </c>
      <c r="AX187" s="14" t="s">
        <v>80</v>
      </c>
      <c r="AY187" s="252" t="s">
        <v>123</v>
      </c>
    </row>
    <row r="188" s="15" customFormat="1">
      <c r="A188" s="15"/>
      <c r="B188" s="253"/>
      <c r="C188" s="254"/>
      <c r="D188" s="233" t="s">
        <v>132</v>
      </c>
      <c r="E188" s="255" t="s">
        <v>1</v>
      </c>
      <c r="F188" s="256" t="s">
        <v>162</v>
      </c>
      <c r="G188" s="254"/>
      <c r="H188" s="257">
        <v>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3" t="s">
        <v>132</v>
      </c>
      <c r="AU188" s="263" t="s">
        <v>90</v>
      </c>
      <c r="AV188" s="15" t="s">
        <v>130</v>
      </c>
      <c r="AW188" s="15" t="s">
        <v>35</v>
      </c>
      <c r="AX188" s="15" t="s">
        <v>88</v>
      </c>
      <c r="AY188" s="263" t="s">
        <v>123</v>
      </c>
    </row>
    <row r="189" s="2" customFormat="1" ht="16.5" customHeight="1">
      <c r="A189" s="38"/>
      <c r="B189" s="39"/>
      <c r="C189" s="218" t="s">
        <v>195</v>
      </c>
      <c r="D189" s="218" t="s">
        <v>125</v>
      </c>
      <c r="E189" s="219" t="s">
        <v>546</v>
      </c>
      <c r="F189" s="220" t="s">
        <v>547</v>
      </c>
      <c r="G189" s="221" t="s">
        <v>489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45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130</v>
      </c>
      <c r="AT189" s="229" t="s">
        <v>125</v>
      </c>
      <c r="AU189" s="229" t="s">
        <v>90</v>
      </c>
      <c r="AY189" s="17" t="s">
        <v>123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88</v>
      </c>
      <c r="BK189" s="230">
        <f>ROUND(I189*H189,2)</f>
        <v>0</v>
      </c>
      <c r="BL189" s="17" t="s">
        <v>130</v>
      </c>
      <c r="BM189" s="229" t="s">
        <v>548</v>
      </c>
    </row>
    <row r="190" s="13" customFormat="1">
      <c r="A190" s="13"/>
      <c r="B190" s="231"/>
      <c r="C190" s="232"/>
      <c r="D190" s="233" t="s">
        <v>132</v>
      </c>
      <c r="E190" s="234" t="s">
        <v>1</v>
      </c>
      <c r="F190" s="235" t="s">
        <v>547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132</v>
      </c>
      <c r="AU190" s="241" t="s">
        <v>90</v>
      </c>
      <c r="AV190" s="13" t="s">
        <v>88</v>
      </c>
      <c r="AW190" s="13" t="s">
        <v>35</v>
      </c>
      <c r="AX190" s="13" t="s">
        <v>80</v>
      </c>
      <c r="AY190" s="241" t="s">
        <v>123</v>
      </c>
    </row>
    <row r="191" s="13" customFormat="1">
      <c r="A191" s="13"/>
      <c r="B191" s="231"/>
      <c r="C191" s="232"/>
      <c r="D191" s="233" t="s">
        <v>132</v>
      </c>
      <c r="E191" s="234" t="s">
        <v>1</v>
      </c>
      <c r="F191" s="235" t="s">
        <v>492</v>
      </c>
      <c r="G191" s="232"/>
      <c r="H191" s="234" t="s">
        <v>1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132</v>
      </c>
      <c r="AU191" s="241" t="s">
        <v>90</v>
      </c>
      <c r="AV191" s="13" t="s">
        <v>88</v>
      </c>
      <c r="AW191" s="13" t="s">
        <v>35</v>
      </c>
      <c r="AX191" s="13" t="s">
        <v>80</v>
      </c>
      <c r="AY191" s="241" t="s">
        <v>123</v>
      </c>
    </row>
    <row r="192" s="13" customFormat="1">
      <c r="A192" s="13"/>
      <c r="B192" s="231"/>
      <c r="C192" s="232"/>
      <c r="D192" s="233" t="s">
        <v>132</v>
      </c>
      <c r="E192" s="234" t="s">
        <v>1</v>
      </c>
      <c r="F192" s="235" t="s">
        <v>549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132</v>
      </c>
      <c r="AU192" s="241" t="s">
        <v>90</v>
      </c>
      <c r="AV192" s="13" t="s">
        <v>88</v>
      </c>
      <c r="AW192" s="13" t="s">
        <v>35</v>
      </c>
      <c r="AX192" s="13" t="s">
        <v>80</v>
      </c>
      <c r="AY192" s="241" t="s">
        <v>123</v>
      </c>
    </row>
    <row r="193" s="14" customFormat="1">
      <c r="A193" s="14"/>
      <c r="B193" s="242"/>
      <c r="C193" s="243"/>
      <c r="D193" s="233" t="s">
        <v>132</v>
      </c>
      <c r="E193" s="244" t="s">
        <v>1</v>
      </c>
      <c r="F193" s="245" t="s">
        <v>88</v>
      </c>
      <c r="G193" s="243"/>
      <c r="H193" s="246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132</v>
      </c>
      <c r="AU193" s="252" t="s">
        <v>90</v>
      </c>
      <c r="AV193" s="14" t="s">
        <v>90</v>
      </c>
      <c r="AW193" s="14" t="s">
        <v>35</v>
      </c>
      <c r="AX193" s="14" t="s">
        <v>80</v>
      </c>
      <c r="AY193" s="252" t="s">
        <v>123</v>
      </c>
    </row>
    <row r="194" s="15" customFormat="1">
      <c r="A194" s="15"/>
      <c r="B194" s="253"/>
      <c r="C194" s="254"/>
      <c r="D194" s="233" t="s">
        <v>132</v>
      </c>
      <c r="E194" s="255" t="s">
        <v>1</v>
      </c>
      <c r="F194" s="256" t="s">
        <v>162</v>
      </c>
      <c r="G194" s="254"/>
      <c r="H194" s="257">
        <v>1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3" t="s">
        <v>132</v>
      </c>
      <c r="AU194" s="263" t="s">
        <v>90</v>
      </c>
      <c r="AV194" s="15" t="s">
        <v>130</v>
      </c>
      <c r="AW194" s="15" t="s">
        <v>35</v>
      </c>
      <c r="AX194" s="15" t="s">
        <v>88</v>
      </c>
      <c r="AY194" s="263" t="s">
        <v>123</v>
      </c>
    </row>
    <row r="195" s="2" customFormat="1" ht="16.5" customHeight="1">
      <c r="A195" s="38"/>
      <c r="B195" s="39"/>
      <c r="C195" s="218" t="s">
        <v>200</v>
      </c>
      <c r="D195" s="218" t="s">
        <v>125</v>
      </c>
      <c r="E195" s="219" t="s">
        <v>550</v>
      </c>
      <c r="F195" s="220" t="s">
        <v>551</v>
      </c>
      <c r="G195" s="221" t="s">
        <v>489</v>
      </c>
      <c r="H195" s="222">
        <v>1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45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130</v>
      </c>
      <c r="AT195" s="229" t="s">
        <v>125</v>
      </c>
      <c r="AU195" s="229" t="s">
        <v>90</v>
      </c>
      <c r="AY195" s="17" t="s">
        <v>123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88</v>
      </c>
      <c r="BK195" s="230">
        <f>ROUND(I195*H195,2)</f>
        <v>0</v>
      </c>
      <c r="BL195" s="17" t="s">
        <v>130</v>
      </c>
      <c r="BM195" s="229" t="s">
        <v>552</v>
      </c>
    </row>
    <row r="196" s="13" customFormat="1">
      <c r="A196" s="13"/>
      <c r="B196" s="231"/>
      <c r="C196" s="232"/>
      <c r="D196" s="233" t="s">
        <v>132</v>
      </c>
      <c r="E196" s="234" t="s">
        <v>1</v>
      </c>
      <c r="F196" s="235" t="s">
        <v>553</v>
      </c>
      <c r="G196" s="232"/>
      <c r="H196" s="234" t="s">
        <v>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132</v>
      </c>
      <c r="AU196" s="241" t="s">
        <v>90</v>
      </c>
      <c r="AV196" s="13" t="s">
        <v>88</v>
      </c>
      <c r="AW196" s="13" t="s">
        <v>35</v>
      </c>
      <c r="AX196" s="13" t="s">
        <v>80</v>
      </c>
      <c r="AY196" s="241" t="s">
        <v>123</v>
      </c>
    </row>
    <row r="197" s="13" customFormat="1">
      <c r="A197" s="13"/>
      <c r="B197" s="231"/>
      <c r="C197" s="232"/>
      <c r="D197" s="233" t="s">
        <v>132</v>
      </c>
      <c r="E197" s="234" t="s">
        <v>1</v>
      </c>
      <c r="F197" s="235" t="s">
        <v>492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132</v>
      </c>
      <c r="AU197" s="241" t="s">
        <v>90</v>
      </c>
      <c r="AV197" s="13" t="s">
        <v>88</v>
      </c>
      <c r="AW197" s="13" t="s">
        <v>35</v>
      </c>
      <c r="AX197" s="13" t="s">
        <v>80</v>
      </c>
      <c r="AY197" s="241" t="s">
        <v>123</v>
      </c>
    </row>
    <row r="198" s="13" customFormat="1">
      <c r="A198" s="13"/>
      <c r="B198" s="231"/>
      <c r="C198" s="232"/>
      <c r="D198" s="233" t="s">
        <v>132</v>
      </c>
      <c r="E198" s="234" t="s">
        <v>1</v>
      </c>
      <c r="F198" s="235" t="s">
        <v>554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132</v>
      </c>
      <c r="AU198" s="241" t="s">
        <v>90</v>
      </c>
      <c r="AV198" s="13" t="s">
        <v>88</v>
      </c>
      <c r="AW198" s="13" t="s">
        <v>35</v>
      </c>
      <c r="AX198" s="13" t="s">
        <v>80</v>
      </c>
      <c r="AY198" s="241" t="s">
        <v>123</v>
      </c>
    </row>
    <row r="199" s="13" customFormat="1">
      <c r="A199" s="13"/>
      <c r="B199" s="231"/>
      <c r="C199" s="232"/>
      <c r="D199" s="233" t="s">
        <v>132</v>
      </c>
      <c r="E199" s="234" t="s">
        <v>1</v>
      </c>
      <c r="F199" s="235" t="s">
        <v>555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132</v>
      </c>
      <c r="AU199" s="241" t="s">
        <v>90</v>
      </c>
      <c r="AV199" s="13" t="s">
        <v>88</v>
      </c>
      <c r="AW199" s="13" t="s">
        <v>35</v>
      </c>
      <c r="AX199" s="13" t="s">
        <v>80</v>
      </c>
      <c r="AY199" s="241" t="s">
        <v>123</v>
      </c>
    </row>
    <row r="200" s="13" customFormat="1">
      <c r="A200" s="13"/>
      <c r="B200" s="231"/>
      <c r="C200" s="232"/>
      <c r="D200" s="233" t="s">
        <v>132</v>
      </c>
      <c r="E200" s="234" t="s">
        <v>1</v>
      </c>
      <c r="F200" s="235" t="s">
        <v>556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132</v>
      </c>
      <c r="AU200" s="241" t="s">
        <v>90</v>
      </c>
      <c r="AV200" s="13" t="s">
        <v>88</v>
      </c>
      <c r="AW200" s="13" t="s">
        <v>35</v>
      </c>
      <c r="AX200" s="13" t="s">
        <v>80</v>
      </c>
      <c r="AY200" s="241" t="s">
        <v>123</v>
      </c>
    </row>
    <row r="201" s="13" customFormat="1">
      <c r="A201" s="13"/>
      <c r="B201" s="231"/>
      <c r="C201" s="232"/>
      <c r="D201" s="233" t="s">
        <v>132</v>
      </c>
      <c r="E201" s="234" t="s">
        <v>1</v>
      </c>
      <c r="F201" s="235" t="s">
        <v>557</v>
      </c>
      <c r="G201" s="232"/>
      <c r="H201" s="234" t="s">
        <v>1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132</v>
      </c>
      <c r="AU201" s="241" t="s">
        <v>90</v>
      </c>
      <c r="AV201" s="13" t="s">
        <v>88</v>
      </c>
      <c r="AW201" s="13" t="s">
        <v>35</v>
      </c>
      <c r="AX201" s="13" t="s">
        <v>80</v>
      </c>
      <c r="AY201" s="241" t="s">
        <v>123</v>
      </c>
    </row>
    <row r="202" s="14" customFormat="1">
      <c r="A202" s="14"/>
      <c r="B202" s="242"/>
      <c r="C202" s="243"/>
      <c r="D202" s="233" t="s">
        <v>132</v>
      </c>
      <c r="E202" s="244" t="s">
        <v>1</v>
      </c>
      <c r="F202" s="245" t="s">
        <v>88</v>
      </c>
      <c r="G202" s="243"/>
      <c r="H202" s="246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132</v>
      </c>
      <c r="AU202" s="252" t="s">
        <v>90</v>
      </c>
      <c r="AV202" s="14" t="s">
        <v>90</v>
      </c>
      <c r="AW202" s="14" t="s">
        <v>35</v>
      </c>
      <c r="AX202" s="14" t="s">
        <v>80</v>
      </c>
      <c r="AY202" s="252" t="s">
        <v>123</v>
      </c>
    </row>
    <row r="203" s="15" customFormat="1">
      <c r="A203" s="15"/>
      <c r="B203" s="253"/>
      <c r="C203" s="254"/>
      <c r="D203" s="233" t="s">
        <v>132</v>
      </c>
      <c r="E203" s="255" t="s">
        <v>1</v>
      </c>
      <c r="F203" s="256" t="s">
        <v>162</v>
      </c>
      <c r="G203" s="254"/>
      <c r="H203" s="257">
        <v>1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132</v>
      </c>
      <c r="AU203" s="263" t="s">
        <v>90</v>
      </c>
      <c r="AV203" s="15" t="s">
        <v>130</v>
      </c>
      <c r="AW203" s="15" t="s">
        <v>35</v>
      </c>
      <c r="AX203" s="15" t="s">
        <v>88</v>
      </c>
      <c r="AY203" s="263" t="s">
        <v>123</v>
      </c>
    </row>
    <row r="204" s="12" customFormat="1" ht="22.8" customHeight="1">
      <c r="A204" s="12"/>
      <c r="B204" s="202"/>
      <c r="C204" s="203"/>
      <c r="D204" s="204" t="s">
        <v>79</v>
      </c>
      <c r="E204" s="216" t="s">
        <v>558</v>
      </c>
      <c r="F204" s="216" t="s">
        <v>559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SUM(P205:P211)</f>
        <v>0</v>
      </c>
      <c r="Q204" s="210"/>
      <c r="R204" s="211">
        <f>SUM(R205:R211)</f>
        <v>0</v>
      </c>
      <c r="S204" s="210"/>
      <c r="T204" s="212">
        <f>SUM(T205:T211)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152</v>
      </c>
      <c r="AT204" s="214" t="s">
        <v>79</v>
      </c>
      <c r="AU204" s="214" t="s">
        <v>88</v>
      </c>
      <c r="AY204" s="213" t="s">
        <v>123</v>
      </c>
      <c r="BK204" s="215">
        <f>SUM(BK205:BK211)</f>
        <v>0</v>
      </c>
    </row>
    <row r="205" s="2" customFormat="1" ht="16.5" customHeight="1">
      <c r="A205" s="38"/>
      <c r="B205" s="39"/>
      <c r="C205" s="218" t="s">
        <v>206</v>
      </c>
      <c r="D205" s="218" t="s">
        <v>125</v>
      </c>
      <c r="E205" s="219" t="s">
        <v>560</v>
      </c>
      <c r="F205" s="220" t="s">
        <v>561</v>
      </c>
      <c r="G205" s="221" t="s">
        <v>506</v>
      </c>
      <c r="H205" s="222">
        <v>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45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130</v>
      </c>
      <c r="AT205" s="229" t="s">
        <v>125</v>
      </c>
      <c r="AU205" s="229" t="s">
        <v>90</v>
      </c>
      <c r="AY205" s="17" t="s">
        <v>123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130</v>
      </c>
      <c r="BM205" s="229" t="s">
        <v>562</v>
      </c>
    </row>
    <row r="206" s="13" customFormat="1">
      <c r="A206" s="13"/>
      <c r="B206" s="231"/>
      <c r="C206" s="232"/>
      <c r="D206" s="233" t="s">
        <v>132</v>
      </c>
      <c r="E206" s="234" t="s">
        <v>1</v>
      </c>
      <c r="F206" s="235" t="s">
        <v>563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132</v>
      </c>
      <c r="AU206" s="241" t="s">
        <v>90</v>
      </c>
      <c r="AV206" s="13" t="s">
        <v>88</v>
      </c>
      <c r="AW206" s="13" t="s">
        <v>35</v>
      </c>
      <c r="AX206" s="13" t="s">
        <v>80</v>
      </c>
      <c r="AY206" s="241" t="s">
        <v>123</v>
      </c>
    </row>
    <row r="207" s="13" customFormat="1">
      <c r="A207" s="13"/>
      <c r="B207" s="231"/>
      <c r="C207" s="232"/>
      <c r="D207" s="233" t="s">
        <v>132</v>
      </c>
      <c r="E207" s="234" t="s">
        <v>1</v>
      </c>
      <c r="F207" s="235" t="s">
        <v>492</v>
      </c>
      <c r="G207" s="232"/>
      <c r="H207" s="234" t="s">
        <v>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132</v>
      </c>
      <c r="AU207" s="241" t="s">
        <v>90</v>
      </c>
      <c r="AV207" s="13" t="s">
        <v>88</v>
      </c>
      <c r="AW207" s="13" t="s">
        <v>35</v>
      </c>
      <c r="AX207" s="13" t="s">
        <v>80</v>
      </c>
      <c r="AY207" s="241" t="s">
        <v>123</v>
      </c>
    </row>
    <row r="208" s="13" customFormat="1">
      <c r="A208" s="13"/>
      <c r="B208" s="231"/>
      <c r="C208" s="232"/>
      <c r="D208" s="233" t="s">
        <v>132</v>
      </c>
      <c r="E208" s="234" t="s">
        <v>1</v>
      </c>
      <c r="F208" s="235" t="s">
        <v>564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132</v>
      </c>
      <c r="AU208" s="241" t="s">
        <v>90</v>
      </c>
      <c r="AV208" s="13" t="s">
        <v>88</v>
      </c>
      <c r="AW208" s="13" t="s">
        <v>35</v>
      </c>
      <c r="AX208" s="13" t="s">
        <v>80</v>
      </c>
      <c r="AY208" s="241" t="s">
        <v>123</v>
      </c>
    </row>
    <row r="209" s="13" customFormat="1">
      <c r="A209" s="13"/>
      <c r="B209" s="231"/>
      <c r="C209" s="232"/>
      <c r="D209" s="233" t="s">
        <v>132</v>
      </c>
      <c r="E209" s="234" t="s">
        <v>1</v>
      </c>
      <c r="F209" s="235" t="s">
        <v>565</v>
      </c>
      <c r="G209" s="232"/>
      <c r="H209" s="234" t="s">
        <v>1</v>
      </c>
      <c r="I209" s="236"/>
      <c r="J209" s="232"/>
      <c r="K209" s="232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132</v>
      </c>
      <c r="AU209" s="241" t="s">
        <v>90</v>
      </c>
      <c r="AV209" s="13" t="s">
        <v>88</v>
      </c>
      <c r="AW209" s="13" t="s">
        <v>35</v>
      </c>
      <c r="AX209" s="13" t="s">
        <v>80</v>
      </c>
      <c r="AY209" s="241" t="s">
        <v>123</v>
      </c>
    </row>
    <row r="210" s="14" customFormat="1">
      <c r="A210" s="14"/>
      <c r="B210" s="242"/>
      <c r="C210" s="243"/>
      <c r="D210" s="233" t="s">
        <v>132</v>
      </c>
      <c r="E210" s="244" t="s">
        <v>1</v>
      </c>
      <c r="F210" s="245" t="s">
        <v>88</v>
      </c>
      <c r="G210" s="243"/>
      <c r="H210" s="246">
        <v>1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132</v>
      </c>
      <c r="AU210" s="252" t="s">
        <v>90</v>
      </c>
      <c r="AV210" s="14" t="s">
        <v>90</v>
      </c>
      <c r="AW210" s="14" t="s">
        <v>35</v>
      </c>
      <c r="AX210" s="14" t="s">
        <v>80</v>
      </c>
      <c r="AY210" s="252" t="s">
        <v>123</v>
      </c>
    </row>
    <row r="211" s="15" customFormat="1">
      <c r="A211" s="15"/>
      <c r="B211" s="253"/>
      <c r="C211" s="254"/>
      <c r="D211" s="233" t="s">
        <v>132</v>
      </c>
      <c r="E211" s="255" t="s">
        <v>1</v>
      </c>
      <c r="F211" s="256" t="s">
        <v>162</v>
      </c>
      <c r="G211" s="254"/>
      <c r="H211" s="257">
        <v>1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3" t="s">
        <v>132</v>
      </c>
      <c r="AU211" s="263" t="s">
        <v>90</v>
      </c>
      <c r="AV211" s="15" t="s">
        <v>130</v>
      </c>
      <c r="AW211" s="15" t="s">
        <v>35</v>
      </c>
      <c r="AX211" s="15" t="s">
        <v>88</v>
      </c>
      <c r="AY211" s="263" t="s">
        <v>123</v>
      </c>
    </row>
    <row r="212" s="12" customFormat="1" ht="22.8" customHeight="1">
      <c r="A212" s="12"/>
      <c r="B212" s="202"/>
      <c r="C212" s="203"/>
      <c r="D212" s="204" t="s">
        <v>79</v>
      </c>
      <c r="E212" s="216" t="s">
        <v>566</v>
      </c>
      <c r="F212" s="216" t="s">
        <v>567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SUM(P213:P219)</f>
        <v>0</v>
      </c>
      <c r="Q212" s="210"/>
      <c r="R212" s="211">
        <f>SUM(R213:R219)</f>
        <v>0</v>
      </c>
      <c r="S212" s="210"/>
      <c r="T212" s="212">
        <f>SUM(T213:T219)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152</v>
      </c>
      <c r="AT212" s="214" t="s">
        <v>79</v>
      </c>
      <c r="AU212" s="214" t="s">
        <v>88</v>
      </c>
      <c r="AY212" s="213" t="s">
        <v>123</v>
      </c>
      <c r="BK212" s="215">
        <f>SUM(BK213:BK219)</f>
        <v>0</v>
      </c>
    </row>
    <row r="213" s="2" customFormat="1" ht="16.5" customHeight="1">
      <c r="A213" s="38"/>
      <c r="B213" s="39"/>
      <c r="C213" s="218" t="s">
        <v>211</v>
      </c>
      <c r="D213" s="218" t="s">
        <v>125</v>
      </c>
      <c r="E213" s="219" t="s">
        <v>568</v>
      </c>
      <c r="F213" s="220" t="s">
        <v>569</v>
      </c>
      <c r="G213" s="221" t="s">
        <v>489</v>
      </c>
      <c r="H213" s="222">
        <v>1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45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130</v>
      </c>
      <c r="AT213" s="229" t="s">
        <v>125</v>
      </c>
      <c r="AU213" s="229" t="s">
        <v>90</v>
      </c>
      <c r="AY213" s="17" t="s">
        <v>123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88</v>
      </c>
      <c r="BK213" s="230">
        <f>ROUND(I213*H213,2)</f>
        <v>0</v>
      </c>
      <c r="BL213" s="17" t="s">
        <v>130</v>
      </c>
      <c r="BM213" s="229" t="s">
        <v>570</v>
      </c>
    </row>
    <row r="214" s="13" customFormat="1">
      <c r="A214" s="13"/>
      <c r="B214" s="231"/>
      <c r="C214" s="232"/>
      <c r="D214" s="233" t="s">
        <v>132</v>
      </c>
      <c r="E214" s="234" t="s">
        <v>1</v>
      </c>
      <c r="F214" s="235" t="s">
        <v>492</v>
      </c>
      <c r="G214" s="232"/>
      <c r="H214" s="234" t="s">
        <v>1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132</v>
      </c>
      <c r="AU214" s="241" t="s">
        <v>90</v>
      </c>
      <c r="AV214" s="13" t="s">
        <v>88</v>
      </c>
      <c r="AW214" s="13" t="s">
        <v>35</v>
      </c>
      <c r="AX214" s="13" t="s">
        <v>80</v>
      </c>
      <c r="AY214" s="241" t="s">
        <v>123</v>
      </c>
    </row>
    <row r="215" s="13" customFormat="1">
      <c r="A215" s="13"/>
      <c r="B215" s="231"/>
      <c r="C215" s="232"/>
      <c r="D215" s="233" t="s">
        <v>132</v>
      </c>
      <c r="E215" s="234" t="s">
        <v>1</v>
      </c>
      <c r="F215" s="235" t="s">
        <v>571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132</v>
      </c>
      <c r="AU215" s="241" t="s">
        <v>90</v>
      </c>
      <c r="AV215" s="13" t="s">
        <v>88</v>
      </c>
      <c r="AW215" s="13" t="s">
        <v>35</v>
      </c>
      <c r="AX215" s="13" t="s">
        <v>80</v>
      </c>
      <c r="AY215" s="241" t="s">
        <v>123</v>
      </c>
    </row>
    <row r="216" s="13" customFormat="1">
      <c r="A216" s="13"/>
      <c r="B216" s="231"/>
      <c r="C216" s="232"/>
      <c r="D216" s="233" t="s">
        <v>132</v>
      </c>
      <c r="E216" s="234" t="s">
        <v>1</v>
      </c>
      <c r="F216" s="235" t="s">
        <v>572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132</v>
      </c>
      <c r="AU216" s="241" t="s">
        <v>90</v>
      </c>
      <c r="AV216" s="13" t="s">
        <v>88</v>
      </c>
      <c r="AW216" s="13" t="s">
        <v>35</v>
      </c>
      <c r="AX216" s="13" t="s">
        <v>80</v>
      </c>
      <c r="AY216" s="241" t="s">
        <v>123</v>
      </c>
    </row>
    <row r="217" s="13" customFormat="1">
      <c r="A217" s="13"/>
      <c r="B217" s="231"/>
      <c r="C217" s="232"/>
      <c r="D217" s="233" t="s">
        <v>132</v>
      </c>
      <c r="E217" s="234" t="s">
        <v>1</v>
      </c>
      <c r="F217" s="235" t="s">
        <v>573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132</v>
      </c>
      <c r="AU217" s="241" t="s">
        <v>90</v>
      </c>
      <c r="AV217" s="13" t="s">
        <v>88</v>
      </c>
      <c r="AW217" s="13" t="s">
        <v>35</v>
      </c>
      <c r="AX217" s="13" t="s">
        <v>80</v>
      </c>
      <c r="AY217" s="241" t="s">
        <v>123</v>
      </c>
    </row>
    <row r="218" s="14" customFormat="1">
      <c r="A218" s="14"/>
      <c r="B218" s="242"/>
      <c r="C218" s="243"/>
      <c r="D218" s="233" t="s">
        <v>132</v>
      </c>
      <c r="E218" s="244" t="s">
        <v>1</v>
      </c>
      <c r="F218" s="245" t="s">
        <v>88</v>
      </c>
      <c r="G218" s="243"/>
      <c r="H218" s="246">
        <v>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132</v>
      </c>
      <c r="AU218" s="252" t="s">
        <v>90</v>
      </c>
      <c r="AV218" s="14" t="s">
        <v>90</v>
      </c>
      <c r="AW218" s="14" t="s">
        <v>35</v>
      </c>
      <c r="AX218" s="14" t="s">
        <v>80</v>
      </c>
      <c r="AY218" s="252" t="s">
        <v>123</v>
      </c>
    </row>
    <row r="219" s="15" customFormat="1">
      <c r="A219" s="15"/>
      <c r="B219" s="253"/>
      <c r="C219" s="254"/>
      <c r="D219" s="233" t="s">
        <v>132</v>
      </c>
      <c r="E219" s="255" t="s">
        <v>1</v>
      </c>
      <c r="F219" s="256" t="s">
        <v>162</v>
      </c>
      <c r="G219" s="254"/>
      <c r="H219" s="257">
        <v>1</v>
      </c>
      <c r="I219" s="258"/>
      <c r="J219" s="254"/>
      <c r="K219" s="254"/>
      <c r="L219" s="259"/>
      <c r="M219" s="279"/>
      <c r="N219" s="280"/>
      <c r="O219" s="280"/>
      <c r="P219" s="280"/>
      <c r="Q219" s="280"/>
      <c r="R219" s="280"/>
      <c r="S219" s="280"/>
      <c r="T219" s="28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132</v>
      </c>
      <c r="AU219" s="263" t="s">
        <v>90</v>
      </c>
      <c r="AV219" s="15" t="s">
        <v>130</v>
      </c>
      <c r="AW219" s="15" t="s">
        <v>35</v>
      </c>
      <c r="AX219" s="15" t="s">
        <v>88</v>
      </c>
      <c r="AY219" s="263" t="s">
        <v>123</v>
      </c>
    </row>
    <row r="220" s="2" customFormat="1" ht="6.96" customHeight="1">
      <c r="A220" s="38"/>
      <c r="B220" s="66"/>
      <c r="C220" s="67"/>
      <c r="D220" s="67"/>
      <c r="E220" s="67"/>
      <c r="F220" s="67"/>
      <c r="G220" s="67"/>
      <c r="H220" s="67"/>
      <c r="I220" s="67"/>
      <c r="J220" s="67"/>
      <c r="K220" s="67"/>
      <c r="L220" s="44"/>
      <c r="M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</row>
  </sheetData>
  <sheetProtection sheet="1" autoFilter="0" formatColumns="0" formatRows="0" objects="1" scenarios="1" spinCount="100000" saltValue="NU9W4/6A35iGGahPUqXdCRelk0bdJ3vdiUcVR2F/h03ihxxBDoUYmROZZ6ijODjLvJ4vp+HAvTmAGBecFYZ+zg==" hashValue="pNdqUNwT7+QhUZVSMcerdJTV0ZGAxOhxqBDfpPEEcsWdWGHwvDOjTMhANRR0KCsOQmTy7V86GjI2hdBRwPcemQ==" algorithmName="SHA-512" password="CC35"/>
  <autoFilter ref="C120:K21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Milena Uhlárová</dc:creator>
  <cp:lastModifiedBy>Milena Uhlárová</cp:lastModifiedBy>
  <dcterms:created xsi:type="dcterms:W3CDTF">2022-11-06T16:18:31Z</dcterms:created>
  <dcterms:modified xsi:type="dcterms:W3CDTF">2022-11-06T16:18:35Z</dcterms:modified>
</cp:coreProperties>
</file>