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4. 43-2024 Oprava_kotlov/1. Výzva/"/>
    </mc:Choice>
  </mc:AlternateContent>
  <xr:revisionPtr revIDLastSave="3067" documentId="8_{01E71575-A15D-4918-B18B-24482C617300}" xr6:coauthVersionLast="47" xr6:coauthVersionMax="47" xr10:uidLastSave="{0B6DF680-F1C9-4A91-8402-BC845259FCA3}"/>
  <bookViews>
    <workbookView xWindow="-28920" yWindow="-120" windowWidth="29040" windowHeight="15720" xr2:uid="{BEF2DCA5-B563-44C1-903E-2C93E0C1CD8C}"/>
  </bookViews>
  <sheets>
    <sheet name="Opravy kotlov Wehrle Werk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6" l="1"/>
  <c r="J77" i="6" s="1"/>
  <c r="G78" i="6"/>
  <c r="J78" i="6" s="1"/>
  <c r="G79" i="6"/>
  <c r="J79" i="6" s="1"/>
  <c r="G80" i="6"/>
  <c r="J80" i="6" s="1"/>
  <c r="G83" i="6"/>
  <c r="J83" i="6" s="1"/>
  <c r="G82" i="6"/>
  <c r="J82" i="6" s="1"/>
  <c r="J33" i="6"/>
  <c r="J67" i="6"/>
  <c r="J66" i="6"/>
  <c r="J64" i="6"/>
  <c r="J96" i="6"/>
  <c r="J97" i="6"/>
  <c r="J98" i="6"/>
  <c r="J99" i="6"/>
  <c r="J95" i="6"/>
  <c r="J84" i="6" l="1"/>
  <c r="D106" i="6" s="1"/>
  <c r="J100" i="6"/>
  <c r="D108" i="6" s="1"/>
  <c r="J68" i="6"/>
  <c r="J90" i="6"/>
  <c r="J89" i="6"/>
  <c r="J88" i="6" l="1"/>
  <c r="J55" i="6"/>
  <c r="J57" i="6"/>
  <c r="J58" i="6"/>
  <c r="J54" i="6"/>
  <c r="J47" i="6"/>
  <c r="J48" i="6"/>
  <c r="J45" i="6"/>
  <c r="J36" i="6"/>
  <c r="J35" i="6"/>
  <c r="J91" i="6" l="1"/>
  <c r="D107" i="6" s="1"/>
  <c r="J59" i="6"/>
  <c r="J49" i="6"/>
  <c r="J34" i="6"/>
  <c r="J32" i="6"/>
  <c r="J31" i="6"/>
  <c r="J30" i="6"/>
  <c r="J29" i="6"/>
  <c r="J28" i="6"/>
  <c r="G20" i="6"/>
  <c r="J20" i="6" s="1"/>
  <c r="G19" i="6"/>
  <c r="J19" i="6" s="1"/>
  <c r="G22" i="6"/>
  <c r="J22" i="6" s="1"/>
  <c r="J69" i="6" l="1"/>
  <c r="D105" i="6" s="1"/>
  <c r="J37" i="6"/>
  <c r="D104" i="6" s="1"/>
  <c r="J23" i="6"/>
  <c r="D103" i="6" s="1"/>
  <c r="D109" i="6" l="1"/>
</calcChain>
</file>

<file path=xl/sharedStrings.xml><?xml version="1.0" encoding="utf-8"?>
<sst xmlns="http://schemas.openxmlformats.org/spreadsheetml/2006/main" count="215" uniqueCount="122">
  <si>
    <t>Cenová ponuka - Návrh na plnenie kritérií
Opravy kotlov K1, K2</t>
  </si>
  <si>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</si>
  <si>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</si>
  <si>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</si>
  <si>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</si>
  <si>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</si>
  <si>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</si>
  <si>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</si>
  <si>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</si>
  <si>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</si>
  <si>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</si>
  <si>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</si>
  <si>
    <t>Časť 1</t>
  </si>
  <si>
    <t>Dodávka a montáž trvalých konzol pre lešenie v oblasti "L" v 2. a 3 ťahu kotlov K1, K2</t>
  </si>
  <si>
    <t>Rozsah pre 1 kotol</t>
  </si>
  <si>
    <t>Celkový rozsah</t>
  </si>
  <si>
    <t>p.č.</t>
  </si>
  <si>
    <t>Položka</t>
  </si>
  <si>
    <t>Jednotka</t>
  </si>
  <si>
    <t>Počet (ks)</t>
  </si>
  <si>
    <t>Cena za jednotku</t>
  </si>
  <si>
    <t>Cena za položku (EUR)</t>
  </si>
  <si>
    <t>K1</t>
  </si>
  <si>
    <t>K2</t>
  </si>
  <si>
    <t>Súčet K1 + K2</t>
  </si>
  <si>
    <t>Práca</t>
  </si>
  <si>
    <t>Technické spracovanie - dodanie dokumentácie</t>
  </si>
  <si>
    <t>komplet</t>
  </si>
  <si>
    <t>Demontážne a montážne práce</t>
  </si>
  <si>
    <t>ks</t>
  </si>
  <si>
    <t>Materiál</t>
  </si>
  <si>
    <t>Chladená konzola pre lešenie (prevedenie NiCr625)</t>
  </si>
  <si>
    <t>Σ Práca a materiál v K1, K2</t>
  </si>
  <si>
    <t>Časť 2</t>
  </si>
  <si>
    <t>Oprava membránových stien v K1, K2 návarom NiCr625</t>
  </si>
  <si>
    <t>Popis položky</t>
  </si>
  <si>
    <t>Pozícia</t>
  </si>
  <si>
    <t>Výška (mm)</t>
  </si>
  <si>
    <r>
      <t>Plocha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</si>
  <si>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Cena za pozíciu (EUR)</t>
  </si>
  <si>
    <t xml:space="preserve">Naváranie vrstvy NiCr625 v III. ťahu kotla všetky steny, od +17,470 m do + 20,500 m </t>
  </si>
  <si>
    <t>oblasť "A"</t>
  </si>
  <si>
    <t>Naváranie vrstvy NiCr625 na deliacej membránovej stene (obojstranne) medzi 2. a 3. ťahom nad komorou +15,400 m</t>
  </si>
  <si>
    <t>oblasť "B"</t>
  </si>
  <si>
    <t>Naváranie vrstvy NiCr625 vo výsypke na prednej membránovej stene 2. ťahu</t>
  </si>
  <si>
    <t>oblasť "C"</t>
  </si>
  <si>
    <t>Naváranie vrstvy NiCr625 vo výsypke na zadnej membránovej stene 3. ťahu</t>
  </si>
  <si>
    <t>oblasť "D"</t>
  </si>
  <si>
    <t>Naváranie vrstvy NiCr625 na bočných stenách  výsypky 2. a  3. ťahu</t>
  </si>
  <si>
    <t>oblasť "E"(K1)</t>
  </si>
  <si>
    <t>oblasť "E"(K2)</t>
  </si>
  <si>
    <t>Naváranie vrstvy NiCr625 v K1 na prvej rúrke od podávacieho stola na bočných stenách  (vľavo + vpravo)</t>
  </si>
  <si>
    <t>oblasť "F"</t>
  </si>
  <si>
    <t xml:space="preserve">Naváranie vrstvy NiCr625 na zadnej membránovej stene spaľovacej komory od kóty + 15,470 m po kótu + 17,530 m  </t>
  </si>
  <si>
    <t>oblasť "G"</t>
  </si>
  <si>
    <t>Naváranie vrstvy NiCr625 po obvode komory +23,500 m medzi 1. a 2. ťahom (celý povrch komory s NiCr625 návarom)</t>
  </si>
  <si>
    <t>oblasť "H"</t>
  </si>
  <si>
    <r>
      <t>Σ</t>
    </r>
    <r>
      <rPr>
        <b/>
        <sz val="11"/>
        <color theme="1"/>
        <rFont val="Calibri"/>
        <family val="2"/>
        <charset val="238"/>
        <scheme val="minor"/>
      </rPr>
      <t xml:space="preserve"> Rozsah opráv</t>
    </r>
    <r>
      <rPr>
        <b/>
        <sz val="12"/>
        <color theme="1"/>
        <rFont val="Calibri"/>
        <family val="2"/>
        <charset val="238"/>
        <scheme val="minor"/>
      </rPr>
      <t xml:space="preserve"> v K1, K2</t>
    </r>
  </si>
  <si>
    <t>Časť 3</t>
  </si>
  <si>
    <t>Dodávka a výmena zavodňovacích rúr a vstupných otvorov v K1, K2</t>
  </si>
  <si>
    <t>Položky pre 1 kotol</t>
  </si>
  <si>
    <t>jednotka</t>
  </si>
  <si>
    <t>počet</t>
  </si>
  <si>
    <r>
      <t xml:space="preserve">Oblasť "I" - Dodávka a výmena 6 ks zavodňovacích rúr </t>
    </r>
    <r>
      <rPr>
        <b/>
        <i/>
        <sz val="12"/>
        <color theme="1"/>
        <rFont val="Calibri"/>
        <family val="2"/>
        <charset val="238"/>
      </rPr>
      <t>Ø 88,9 nad komorou +23,500 m medzi 1. a 2. ťahom kotlov</t>
    </r>
  </si>
  <si>
    <t xml:space="preserve">Materiál </t>
  </si>
  <si>
    <r>
      <t>Vertikálna zavodňovacia rúra nad komorou  +23,5m</t>
    </r>
    <r>
      <rPr>
        <b/>
        <sz val="11"/>
        <color theme="1"/>
        <rFont val="Calibri"/>
        <family val="2"/>
        <charset val="238"/>
        <scheme val="minor"/>
      </rPr>
      <t xml:space="preserve">              </t>
    </r>
  </si>
  <si>
    <t xml:space="preserve">Práca </t>
  </si>
  <si>
    <t>Výmena zavodňovacích rúr</t>
  </si>
  <si>
    <t>Σ za oblasť "I"</t>
  </si>
  <si>
    <t>Oblasť "J" - Dodanie a výmena vstupných otvorov v obratovej komore medzi 2. a 3. ťahom kotlov</t>
  </si>
  <si>
    <r>
      <t xml:space="preserve">Vyhnuté švové rúry </t>
    </r>
    <r>
      <rPr>
        <sz val="11"/>
        <color theme="1"/>
        <rFont val="Calibri"/>
        <family val="2"/>
        <charset val="238"/>
      </rPr>
      <t>Ø 60,3 x 5,0 - vlezový otvor SET</t>
    </r>
  </si>
  <si>
    <t>set</t>
  </si>
  <si>
    <t>Liatinové dvere 500 x 800</t>
  </si>
  <si>
    <t>Výmena setu rúr okolo vlezového otvoru  v obratovej komore 2. a 3. ťahu</t>
  </si>
  <si>
    <t>Σ za oblasť "J"</t>
  </si>
  <si>
    <r>
      <t xml:space="preserve">Oblasť "K" - Dodanie a výmena 6 ks zavodňovacích rúr </t>
    </r>
    <r>
      <rPr>
        <b/>
        <i/>
        <sz val="12"/>
        <color theme="1"/>
        <rFont val="Calibri"/>
        <family val="2"/>
        <charset val="238"/>
      </rPr>
      <t>Ø 88,9 pred 4. ťahom kotlov, pred prehrievačom pary I/1</t>
    </r>
  </si>
  <si>
    <r>
      <t>Vertikálna zavodňovacia rúra</t>
    </r>
    <r>
      <rPr>
        <b/>
        <sz val="11"/>
        <color theme="1"/>
        <rFont val="Calibri"/>
        <family val="2"/>
        <charset val="238"/>
        <scheme val="minor"/>
      </rPr>
      <t xml:space="preserve">             </t>
    </r>
  </si>
  <si>
    <t>Σ za oblasť "K"</t>
  </si>
  <si>
    <t>∑ Spolu za oblasti "I" , "J", "K"</t>
  </si>
  <si>
    <t>Časť 4</t>
  </si>
  <si>
    <t>Modernizácia pneumatických oklepov na prehrievačoch pary I/1 a I/2 (výmena za vysokofrekvenčné)</t>
  </si>
  <si>
    <t>Vysokofrekvenčný oklepávač so sadov piestov a riadiacou jednotkou - podľa špecifikácie kotlov</t>
  </si>
  <si>
    <t>Adaptér - Príruba na montáž oklepávačov na existujúce konzoly (upgrade zhotoviteľa)</t>
  </si>
  <si>
    <t>Tesniaci materiál</t>
  </si>
  <si>
    <t>Pripojovací materiál pre prívod stlačeného vzduchu DN12 a vnútorné prípojky DN6, 3/2 cestný ventil a regulátor tlaku s manometrom</t>
  </si>
  <si>
    <t>Demontážne, montážne a upgrade práce</t>
  </si>
  <si>
    <t>Σ Dodávka a montáž pre K1 a K2</t>
  </si>
  <si>
    <t>Časť 5</t>
  </si>
  <si>
    <t>Ceny za naviac práce a náklady na prepravu nástrojov a dodávok pre kotle K1 a K2</t>
  </si>
  <si>
    <t>Nacenenie prác</t>
  </si>
  <si>
    <t>Počet človekohodín</t>
  </si>
  <si>
    <r>
      <t xml:space="preserve">Hodinový paušál za montážne práce                                            </t>
    </r>
    <r>
      <rPr>
        <b/>
        <sz val="11"/>
        <color theme="1"/>
        <rFont val="Calibri"/>
        <family val="2"/>
        <charset val="238"/>
        <scheme val="minor"/>
      </rPr>
      <t>položka nemusí byť vyčerpaná/uplatnená</t>
    </r>
  </si>
  <si>
    <t>hodina</t>
  </si>
  <si>
    <t>Náklady na prepravu nástrojov</t>
  </si>
  <si>
    <t>Náklady na balenie a prepravu dodávok (materiálu)</t>
  </si>
  <si>
    <r>
      <t>Σ</t>
    </r>
    <r>
      <rPr>
        <b/>
        <sz val="12.65"/>
        <color theme="1"/>
        <rFont val="Calibri"/>
        <family val="2"/>
        <charset val="238"/>
      </rPr>
      <t xml:space="preserve"> za položky 1 až 3</t>
    </r>
  </si>
  <si>
    <t>Časť 6</t>
  </si>
  <si>
    <t>Náhradné diely pre kotly K1, K2</t>
  </si>
  <si>
    <t>Náhradný diel</t>
  </si>
  <si>
    <t>Umiestnenie</t>
  </si>
  <si>
    <t>Množstvo</t>
  </si>
  <si>
    <t>Spolu</t>
  </si>
  <si>
    <t>Oceľová reťaz okrúhla Ø10 x 28 - dĺžka 16m - položka č.136422</t>
  </si>
  <si>
    <t>Čistiace zariadenie ECO K1, K2</t>
  </si>
  <si>
    <t>Ozubené koleso (horné) pre kruhové oceľové reťaze                     Ø10 x 28, z=14 - položka č.107440</t>
  </si>
  <si>
    <t>Pero tesné DIN 6885 pre poz. č.2  A20 x 12 x 60                                   položka č. 153269</t>
  </si>
  <si>
    <t>Strmeň vidlicový                                                                           (spojovací článok medzi kruhovou reťazou a závesným okom)                                                                              položka č.116203</t>
  </si>
  <si>
    <t>Okrúhla kefa s obojstranným závitom M10 Ø80 x 2,808 x 2,676 (vrátane montážneho materiálu)                                                    položka č.152827</t>
  </si>
  <si>
    <r>
      <t>Σ</t>
    </r>
    <r>
      <rPr>
        <b/>
        <sz val="12.65"/>
        <color theme="1"/>
        <rFont val="Calibri"/>
        <family val="2"/>
        <charset val="238"/>
      </rPr>
      <t xml:space="preserve"> spolu za náhradné diely</t>
    </r>
  </si>
  <si>
    <t>Časť</t>
  </si>
  <si>
    <t>Súhrn jednotlivých prác</t>
  </si>
  <si>
    <t>Cena (Eur)</t>
  </si>
  <si>
    <t xml:space="preserve">Inštalácia permanentných konzol pre lešenie v 2. a 3. ťahu kotlov K1, K2 </t>
  </si>
  <si>
    <t xml:space="preserve">Oprava membránových stien návarom NiCr625 po inštalácii permanentných konzol v K1, K2 </t>
  </si>
  <si>
    <t>Dodanie a výmeny tlakových rúr (zavodňovacích a vlezových)</t>
  </si>
  <si>
    <t>Modernizácia pneumat. oklepov na prehrievačoch pary I/1 a I/2</t>
  </si>
  <si>
    <t>Doplnkové práce a náklady na opravu kotlov K1, K2</t>
  </si>
  <si>
    <t>Náhradné diely</t>
  </si>
  <si>
    <t>Σ Súhrn prác</t>
  </si>
  <si>
    <t>* všetky ceny uvedené bez DPH</t>
  </si>
  <si>
    <t>** uchádzač vyplní šedé políčka</t>
  </si>
  <si>
    <t xml:space="preserve">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</si>
</sst>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.65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2.5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0" fillId="0" borderId="10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Continuous" vertical="center"/>
    </xf>
    <xf numFmtId="164" fontId="0" fillId="0" borderId="19" xfId="0" applyNumberFormat="1" applyBorder="1" applyAlignment="1">
      <alignment horizontal="left" vertical="center" wrapText="1"/>
    </xf>
    <xf numFmtId="164" fontId="0" fillId="0" borderId="22" xfId="0" applyNumberFormat="1" applyBorder="1" applyAlignment="1">
      <alignment horizontal="left" vertical="center" wrapText="1"/>
    </xf>
    <xf numFmtId="164" fontId="0" fillId="0" borderId="47" xfId="0" applyNumberFormat="1" applyBorder="1" applyAlignment="1">
      <alignment horizontal="left" vertical="center" wrapText="1"/>
    </xf>
    <xf numFmtId="164" fontId="2" fillId="0" borderId="13" xfId="0" applyNumberFormat="1" applyFont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4" borderId="7" xfId="0" applyFont="1" applyFill="1" applyBorder="1"/>
    <xf numFmtId="0" fontId="1" fillId="4" borderId="8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2" xfId="0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164" fontId="0" fillId="0" borderId="48" xfId="0" applyNumberFormat="1" applyBorder="1" applyAlignment="1">
      <alignment horizontal="right" vertical="center"/>
    </xf>
    <xf numFmtId="0" fontId="0" fillId="3" borderId="46" xfId="0" applyFill="1" applyBorder="1" applyAlignment="1">
      <alignment vertical="center" wrapText="1"/>
    </xf>
    <xf numFmtId="0" fontId="1" fillId="0" borderId="50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 textRotation="90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wrapText="1"/>
    </xf>
    <xf numFmtId="164" fontId="1" fillId="0" borderId="43" xfId="0" applyNumberFormat="1" applyFont="1" applyBorder="1" applyAlignment="1">
      <alignment horizontal="center" wrapText="1"/>
    </xf>
    <xf numFmtId="0" fontId="1" fillId="4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wrapText="1"/>
    </xf>
    <xf numFmtId="0" fontId="0" fillId="0" borderId="4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9" xfId="0" applyFill="1" applyBorder="1"/>
    <xf numFmtId="164" fontId="0" fillId="0" borderId="6" xfId="0" applyNumberFormat="1" applyBorder="1" applyAlignment="1">
      <alignment horizontal="center" vertical="center"/>
    </xf>
    <xf numFmtId="0" fontId="8" fillId="0" borderId="3" xfId="0" applyFont="1" applyBorder="1"/>
    <xf numFmtId="0" fontId="1" fillId="4" borderId="24" xfId="0" applyFont="1" applyFill="1" applyBorder="1" applyAlignment="1">
      <alignment horizontal="left" vertical="center"/>
    </xf>
    <xf numFmtId="0" fontId="0" fillId="3" borderId="24" xfId="0" applyFill="1" applyBorder="1" applyAlignment="1">
      <alignment wrapText="1"/>
    </xf>
    <xf numFmtId="164" fontId="0" fillId="0" borderId="25" xfId="0" applyNumberFormat="1" applyBorder="1"/>
    <xf numFmtId="0" fontId="0" fillId="3" borderId="39" xfId="0" applyFill="1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54" xfId="0" applyNumberFormat="1" applyBorder="1" applyAlignment="1">
      <alignment horizontal="left" vertical="center" wrapText="1"/>
    </xf>
    <xf numFmtId="164" fontId="11" fillId="0" borderId="14" xfId="0" applyNumberFormat="1" applyFont="1" applyBorder="1" applyAlignment="1">
      <alignment horizontal="right" vertical="center"/>
    </xf>
    <xf numFmtId="164" fontId="11" fillId="0" borderId="17" xfId="0" applyNumberFormat="1" applyFont="1" applyBorder="1"/>
    <xf numFmtId="0" fontId="0" fillId="0" borderId="55" xfId="0" applyBorder="1" applyAlignment="1">
      <alignment horizontal="center" vertical="center"/>
    </xf>
    <xf numFmtId="164" fontId="0" fillId="0" borderId="18" xfId="0" applyNumberFormat="1" applyBorder="1"/>
    <xf numFmtId="164" fontId="0" fillId="0" borderId="18" xfId="0" applyNumberForma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164" fontId="0" fillId="0" borderId="29" xfId="0" applyNumberFormat="1" applyBorder="1" applyAlignment="1">
      <alignment horizontal="right" vertical="center"/>
    </xf>
    <xf numFmtId="0" fontId="1" fillId="3" borderId="21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8" fillId="0" borderId="0" xfId="0" applyFont="1"/>
    <xf numFmtId="0" fontId="0" fillId="0" borderId="0" xfId="0" applyAlignment="1">
      <alignment horizontal="center"/>
    </xf>
    <xf numFmtId="164" fontId="11" fillId="0" borderId="0" xfId="0" applyNumberFormat="1" applyFont="1"/>
    <xf numFmtId="164" fontId="12" fillId="0" borderId="0" xfId="0" applyNumberFormat="1" applyFont="1"/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0" fillId="0" borderId="36" xfId="0" applyNumberFormat="1" applyBorder="1"/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textRotation="90"/>
    </xf>
    <xf numFmtId="164" fontId="0" fillId="0" borderId="10" xfId="0" applyNumberForma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" fillId="7" borderId="4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52" xfId="0" applyFont="1" applyFill="1" applyBorder="1" applyAlignment="1">
      <alignment horizontal="center" vertical="center"/>
    </xf>
    <xf numFmtId="164" fontId="0" fillId="0" borderId="52" xfId="0" applyNumberFormat="1" applyBorder="1" applyAlignment="1">
      <alignment horizontal="left" vertical="center" wrapText="1"/>
    </xf>
    <xf numFmtId="0" fontId="8" fillId="0" borderId="21" xfId="0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164" fontId="11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5" fillId="3" borderId="57" xfId="0" applyFont="1" applyFill="1" applyBorder="1" applyAlignment="1">
      <alignment horizontal="center"/>
    </xf>
    <xf numFmtId="0" fontId="1" fillId="4" borderId="62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5" borderId="13" xfId="0" applyNumberFormat="1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right" vertical="center"/>
    </xf>
    <xf numFmtId="164" fontId="0" fillId="0" borderId="37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0" fillId="0" borderId="25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4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0" fontId="0" fillId="3" borderId="24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32" xfId="0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1" fillId="2" borderId="7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39" xfId="0" applyBorder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0" fillId="9" borderId="0" xfId="0" applyFill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9" borderId="47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0" borderId="51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1" fillId="9" borderId="58" xfId="0" applyFont="1" applyFill="1" applyBorder="1" applyAlignment="1">
      <alignment horizontal="center" vertical="center"/>
    </xf>
    <xf numFmtId="0" fontId="1" fillId="9" borderId="59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70" xfId="0" applyFont="1" applyFill="1" applyBorder="1" applyAlignment="1">
      <alignment horizontal="center" vertical="center"/>
    </xf>
    <xf numFmtId="0" fontId="1" fillId="9" borderId="71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3" borderId="32" xfId="0" applyFont="1" applyFill="1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4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7" borderId="28" xfId="0" applyFont="1" applyFill="1" applyBorder="1" applyAlignment="1">
      <alignment horizontal="center" vertical="center" textRotation="90"/>
    </xf>
    <xf numFmtId="0" fontId="5" fillId="7" borderId="29" xfId="0" applyFont="1" applyFill="1" applyBorder="1" applyAlignment="1">
      <alignment horizontal="center" vertical="center" textRotation="90"/>
    </xf>
    <xf numFmtId="0" fontId="5" fillId="7" borderId="30" xfId="0" applyFont="1" applyFill="1" applyBorder="1" applyAlignment="1">
      <alignment horizontal="center" vertical="center" textRotation="90"/>
    </xf>
    <xf numFmtId="0" fontId="0" fillId="0" borderId="38" xfId="0" applyBorder="1" applyAlignment="1">
      <alignment horizontal="center" vertical="center"/>
    </xf>
    <xf numFmtId="0" fontId="0" fillId="3" borderId="67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0" fillId="3" borderId="65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5" fillId="7" borderId="48" xfId="0" applyFont="1" applyFill="1" applyBorder="1" applyAlignment="1">
      <alignment horizontal="center" vertical="center" textRotation="90"/>
    </xf>
    <xf numFmtId="0" fontId="5" fillId="7" borderId="10" xfId="0" applyFont="1" applyFill="1" applyBorder="1" applyAlignment="1">
      <alignment horizontal="center" vertical="center" textRotation="90"/>
    </xf>
    <xf numFmtId="0" fontId="5" fillId="7" borderId="18" xfId="0" applyFont="1" applyFill="1" applyBorder="1" applyAlignment="1">
      <alignment horizontal="center" vertical="center" textRotation="90"/>
    </xf>
    <xf numFmtId="0" fontId="5" fillId="7" borderId="52" xfId="0" applyFont="1" applyFill="1" applyBorder="1" applyAlignment="1">
      <alignment horizontal="center" vertical="center" textRotation="90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" fillId="4" borderId="5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7" fillId="7" borderId="29" xfId="0" applyFont="1" applyFill="1" applyBorder="1" applyAlignment="1">
      <alignment horizontal="center" vertical="center" textRotation="90"/>
    </xf>
    <xf numFmtId="0" fontId="7" fillId="7" borderId="30" xfId="0" applyFont="1" applyFill="1" applyBorder="1" applyAlignment="1">
      <alignment horizontal="center" vertical="center" textRotation="90"/>
    </xf>
    <xf numFmtId="0" fontId="0" fillId="7" borderId="29" xfId="0" applyFill="1" applyBorder="1" applyAlignment="1">
      <alignment horizontal="center" vertical="center" textRotation="90"/>
    </xf>
    <xf numFmtId="0" fontId="0" fillId="7" borderId="30" xfId="0" applyFill="1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2" fillId="0" borderId="49" xfId="0" applyFont="1" applyBorder="1" applyAlignment="1">
      <alignment horizontal="center" wrapText="1"/>
    </xf>
    <xf numFmtId="0" fontId="6" fillId="0" borderId="49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5C7B-9854-43E4-A165-40C5BE02C67B}">
  <sheetPr>
    <tabColor rgb="FF92D050"/>
  </sheetPr>
  <dimension ref="A1:N114"/>
  <sheetViews>
    <sheetView tabSelected="1" topLeftCell="A200" zoomScaleNormal="100" workbookViewId="0">
      <selection activeCell="O52" sqref="O52"/>
    </sheetView>
  </sheetViews>
  <sheetFormatPr defaultRowHeight="15"/>
  <cols>
    <col min="1" max="1" width="3" customWidth="1"/>
    <col min="2" max="2" width="4.140625" bestFit="1" customWidth="1"/>
    <col min="3" max="3" width="55.42578125" customWidth="1"/>
    <col min="4" max="4" width="12.7109375" customWidth="1"/>
    <col min="5" max="5" width="10.42578125" bestFit="1" customWidth="1"/>
    <col min="6" max="6" width="22.5703125" bestFit="1" customWidth="1"/>
    <col min="7" max="7" width="20.85546875" bestFit="1" customWidth="1"/>
    <col min="8" max="8" width="5.7109375" customWidth="1"/>
    <col min="9" max="9" width="5.28515625" customWidth="1"/>
    <col min="10" max="10" width="18" bestFit="1" customWidth="1"/>
    <col min="11" max="11" width="9.140625" style="172"/>
  </cols>
  <sheetData>
    <row r="1" spans="1:10" ht="57" customHeight="1" thickBot="1">
      <c r="A1" s="262" t="s">
        <v>0</v>
      </c>
      <c r="B1" s="263"/>
      <c r="C1" s="263"/>
      <c r="D1" s="263"/>
      <c r="E1" s="263"/>
      <c r="F1" s="263"/>
      <c r="G1" s="263"/>
      <c r="H1" s="263"/>
      <c r="I1" s="263"/>
      <c r="J1" s="264"/>
    </row>
    <row r="2" spans="1:10" ht="15" customHeight="1" thickBot="1">
      <c r="A2" s="175"/>
      <c r="B2" s="192"/>
      <c r="C2" s="192"/>
      <c r="D2" s="176"/>
      <c r="E2" s="176"/>
      <c r="F2" s="176"/>
      <c r="G2" s="176"/>
      <c r="H2" s="176"/>
      <c r="I2" s="176"/>
      <c r="J2" s="176"/>
    </row>
    <row r="3" spans="1:10" ht="15" customHeight="1">
      <c r="A3" s="193" t="s">
        <v>1</v>
      </c>
      <c r="B3" s="194"/>
      <c r="C3" s="194"/>
      <c r="D3" s="184"/>
      <c r="E3" s="184"/>
      <c r="F3" s="184"/>
      <c r="G3" s="184"/>
      <c r="H3" s="184"/>
      <c r="I3" s="184"/>
      <c r="J3" s="185"/>
    </row>
    <row r="4" spans="1:10" ht="15" customHeight="1">
      <c r="A4" s="190" t="s">
        <v>2</v>
      </c>
      <c r="B4" s="191"/>
      <c r="C4" s="191"/>
      <c r="D4" s="186"/>
      <c r="E4" s="186"/>
      <c r="F4" s="186"/>
      <c r="G4" s="186"/>
      <c r="H4" s="186"/>
      <c r="I4" s="186"/>
      <c r="J4" s="187"/>
    </row>
    <row r="5" spans="1:10" ht="15" customHeight="1">
      <c r="A5" s="190" t="s">
        <v>3</v>
      </c>
      <c r="B5" s="191"/>
      <c r="C5" s="191"/>
      <c r="D5" s="186"/>
      <c r="E5" s="186"/>
      <c r="F5" s="186"/>
      <c r="G5" s="186"/>
      <c r="H5" s="186"/>
      <c r="I5" s="186"/>
      <c r="J5" s="187"/>
    </row>
    <row r="6" spans="1:10" ht="15" customHeight="1">
      <c r="A6" s="190" t="s">
        <v>4</v>
      </c>
      <c r="B6" s="191"/>
      <c r="C6" s="191"/>
      <c r="D6" s="186"/>
      <c r="E6" s="186"/>
      <c r="F6" s="186"/>
      <c r="G6" s="186"/>
      <c r="H6" s="186"/>
      <c r="I6" s="186"/>
      <c r="J6" s="187"/>
    </row>
    <row r="7" spans="1:10" ht="15" customHeight="1">
      <c r="A7" s="190" t="s">
        <v>5</v>
      </c>
      <c r="B7" s="191"/>
      <c r="C7" s="191"/>
      <c r="D7" s="186"/>
      <c r="E7" s="186"/>
      <c r="F7" s="186"/>
      <c r="G7" s="186"/>
      <c r="H7" s="186"/>
      <c r="I7" s="186"/>
      <c r="J7" s="187"/>
    </row>
    <row r="8" spans="1:10" ht="15" customHeight="1">
      <c r="A8" s="190" t="s">
        <v>6</v>
      </c>
      <c r="B8" s="191"/>
      <c r="C8" s="191"/>
      <c r="D8" s="186"/>
      <c r="E8" s="186"/>
      <c r="F8" s="186"/>
      <c r="G8" s="186"/>
      <c r="H8" s="186"/>
      <c r="I8" s="186"/>
      <c r="J8" s="187"/>
    </row>
    <row r="9" spans="1:10" ht="15" customHeight="1">
      <c r="A9" s="190" t="s">
        <v>7</v>
      </c>
      <c r="B9" s="191"/>
      <c r="C9" s="191"/>
      <c r="D9" s="186"/>
      <c r="E9" s="186"/>
      <c r="F9" s="186"/>
      <c r="G9" s="186"/>
      <c r="H9" s="186"/>
      <c r="I9" s="186"/>
      <c r="J9" s="187"/>
    </row>
    <row r="10" spans="1:10" ht="15" customHeight="1">
      <c r="A10" s="190" t="s">
        <v>8</v>
      </c>
      <c r="B10" s="191"/>
      <c r="C10" s="191"/>
      <c r="D10" s="186"/>
      <c r="E10" s="186"/>
      <c r="F10" s="186"/>
      <c r="G10" s="186"/>
      <c r="H10" s="186"/>
      <c r="I10" s="186"/>
      <c r="J10" s="187"/>
    </row>
    <row r="11" spans="1:10" ht="15" customHeight="1">
      <c r="A11" s="190" t="s">
        <v>9</v>
      </c>
      <c r="B11" s="191"/>
      <c r="C11" s="191"/>
      <c r="D11" s="186"/>
      <c r="E11" s="186"/>
      <c r="F11" s="186"/>
      <c r="G11" s="186"/>
      <c r="H11" s="186"/>
      <c r="I11" s="186"/>
      <c r="J11" s="187"/>
    </row>
    <row r="12" spans="1:10" ht="15" customHeight="1">
      <c r="A12" s="190" t="s">
        <v>10</v>
      </c>
      <c r="B12" s="191"/>
      <c r="C12" s="191"/>
      <c r="D12" s="186"/>
      <c r="E12" s="186"/>
      <c r="F12" s="186"/>
      <c r="G12" s="186"/>
      <c r="H12" s="186"/>
      <c r="I12" s="186"/>
      <c r="J12" s="187"/>
    </row>
    <row r="13" spans="1:10" ht="15" customHeight="1" thickBot="1">
      <c r="A13" s="182" t="s">
        <v>11</v>
      </c>
      <c r="B13" s="183"/>
      <c r="C13" s="183"/>
      <c r="D13" s="188"/>
      <c r="E13" s="188"/>
      <c r="F13" s="188"/>
      <c r="G13" s="188"/>
      <c r="H13" s="188"/>
      <c r="I13" s="188"/>
      <c r="J13" s="189"/>
    </row>
    <row r="14" spans="1:10" ht="21.75" thickBot="1">
      <c r="C14" s="135"/>
      <c r="D14" s="135"/>
      <c r="E14" s="135"/>
      <c r="F14" s="135"/>
      <c r="G14" s="135"/>
      <c r="H14" s="135"/>
      <c r="I14" s="135"/>
    </row>
    <row r="15" spans="1:10" ht="23.25" customHeight="1" thickBot="1">
      <c r="A15" s="230" t="s">
        <v>12</v>
      </c>
      <c r="B15" s="214" t="s">
        <v>13</v>
      </c>
      <c r="C15" s="274"/>
      <c r="D15" s="274"/>
      <c r="E15" s="274"/>
      <c r="F15" s="274"/>
      <c r="G15" s="274"/>
      <c r="H15" s="274"/>
      <c r="I15" s="274"/>
      <c r="J15" s="275"/>
    </row>
    <row r="16" spans="1:10" ht="15.75" thickBot="1">
      <c r="A16" s="268"/>
      <c r="B16" s="276" t="s">
        <v>14</v>
      </c>
      <c r="C16" s="277"/>
      <c r="D16" s="277"/>
      <c r="E16" s="277"/>
      <c r="F16" s="277"/>
      <c r="G16" s="278"/>
      <c r="H16" s="227" t="s">
        <v>15</v>
      </c>
      <c r="I16" s="228"/>
      <c r="J16" s="229"/>
    </row>
    <row r="17" spans="1:11" ht="31.5" customHeight="1" thickBot="1">
      <c r="A17" s="268"/>
      <c r="B17" s="12" t="s">
        <v>16</v>
      </c>
      <c r="C17" s="13" t="s">
        <v>17</v>
      </c>
      <c r="D17" s="14" t="s">
        <v>18</v>
      </c>
      <c r="E17" s="44" t="s">
        <v>19</v>
      </c>
      <c r="F17" s="21" t="s">
        <v>20</v>
      </c>
      <c r="G17" s="20" t="s">
        <v>21</v>
      </c>
      <c r="H17" s="14" t="s">
        <v>22</v>
      </c>
      <c r="I17" s="18" t="s">
        <v>23</v>
      </c>
      <c r="J17" s="12" t="s">
        <v>24</v>
      </c>
    </row>
    <row r="18" spans="1:11">
      <c r="A18" s="268"/>
      <c r="B18" s="19">
        <v>1</v>
      </c>
      <c r="C18" s="41" t="s">
        <v>25</v>
      </c>
      <c r="D18" s="279"/>
      <c r="E18" s="280"/>
      <c r="F18" s="280"/>
      <c r="G18" s="280"/>
      <c r="H18" s="280"/>
      <c r="I18" s="280"/>
      <c r="J18" s="281"/>
    </row>
    <row r="19" spans="1:11">
      <c r="A19" s="268"/>
      <c r="B19" s="19">
        <v>2</v>
      </c>
      <c r="C19" s="4" t="s">
        <v>26</v>
      </c>
      <c r="D19" s="1" t="s">
        <v>27</v>
      </c>
      <c r="E19" s="2">
        <v>1</v>
      </c>
      <c r="F19" s="31"/>
      <c r="G19" s="142">
        <f>F19*E19</f>
        <v>0</v>
      </c>
      <c r="H19" s="272">
        <v>1</v>
      </c>
      <c r="I19" s="273"/>
      <c r="J19" s="145">
        <f>G19*H19</f>
        <v>0</v>
      </c>
    </row>
    <row r="20" spans="1:11">
      <c r="A20" s="268"/>
      <c r="B20" s="19">
        <v>3</v>
      </c>
      <c r="C20" s="4" t="s">
        <v>28</v>
      </c>
      <c r="D20" s="1" t="s">
        <v>29</v>
      </c>
      <c r="E20" s="2">
        <v>1</v>
      </c>
      <c r="F20" s="31"/>
      <c r="G20" s="142">
        <f>F20*E20</f>
        <v>0</v>
      </c>
      <c r="H20" s="10">
        <v>1</v>
      </c>
      <c r="I20" s="24">
        <v>1</v>
      </c>
      <c r="J20" s="145">
        <f>G20*H20+G20*I20</f>
        <v>0</v>
      </c>
    </row>
    <row r="21" spans="1:11">
      <c r="A21" s="268"/>
      <c r="B21" s="19">
        <v>4</v>
      </c>
      <c r="C21" s="42" t="s">
        <v>30</v>
      </c>
      <c r="D21" s="286"/>
      <c r="E21" s="287"/>
      <c r="F21" s="287"/>
      <c r="G21" s="287"/>
      <c r="H21" s="287"/>
      <c r="I21" s="287"/>
      <c r="J21" s="288"/>
    </row>
    <row r="22" spans="1:11" ht="15.75" thickBot="1">
      <c r="A22" s="268"/>
      <c r="B22" s="22">
        <v>5</v>
      </c>
      <c r="C22" s="8" t="s">
        <v>31</v>
      </c>
      <c r="D22" s="3" t="s">
        <v>29</v>
      </c>
      <c r="E22" s="3">
        <v>12</v>
      </c>
      <c r="F22" s="32"/>
      <c r="G22" s="143">
        <f>E22*F22</f>
        <v>0</v>
      </c>
      <c r="H22" s="39">
        <v>1</v>
      </c>
      <c r="I22" s="40">
        <v>1</v>
      </c>
      <c r="J22" s="146">
        <f>G22*H22+G22*I22</f>
        <v>0</v>
      </c>
    </row>
    <row r="23" spans="1:11" ht="30.75" customHeight="1" thickBot="1">
      <c r="A23" s="269"/>
      <c r="B23" s="23">
        <v>6</v>
      </c>
      <c r="C23" s="289" t="s">
        <v>32</v>
      </c>
      <c r="D23" s="290"/>
      <c r="E23" s="290"/>
      <c r="F23" s="290"/>
      <c r="G23" s="290"/>
      <c r="H23" s="290"/>
      <c r="I23" s="291"/>
      <c r="J23" s="94">
        <f>J19+J20+J22</f>
        <v>0</v>
      </c>
    </row>
    <row r="24" spans="1:11" ht="19.5" customHeight="1" thickBot="1">
      <c r="C24" s="130"/>
      <c r="D24" s="130"/>
      <c r="E24" s="130"/>
      <c r="F24" s="130"/>
      <c r="G24" s="130"/>
      <c r="H24" s="130"/>
      <c r="I24" s="130"/>
      <c r="J24" s="94"/>
    </row>
    <row r="25" spans="1:11" ht="24.75" customHeight="1" thickBot="1">
      <c r="A25" s="230" t="s">
        <v>33</v>
      </c>
      <c r="B25" s="283" t="s">
        <v>34</v>
      </c>
      <c r="C25" s="284"/>
      <c r="D25" s="284"/>
      <c r="E25" s="284"/>
      <c r="F25" s="284"/>
      <c r="G25" s="284"/>
      <c r="H25" s="284"/>
      <c r="I25" s="284"/>
      <c r="J25" s="285"/>
    </row>
    <row r="26" spans="1:11" ht="15.75" thickBot="1">
      <c r="A26" s="231"/>
      <c r="B26" s="276" t="s">
        <v>14</v>
      </c>
      <c r="C26" s="277"/>
      <c r="D26" s="277"/>
      <c r="E26" s="277"/>
      <c r="F26" s="277"/>
      <c r="G26" s="278"/>
      <c r="H26" s="227" t="s">
        <v>15</v>
      </c>
      <c r="I26" s="228"/>
      <c r="J26" s="229"/>
    </row>
    <row r="27" spans="1:11" ht="30.75" thickBot="1">
      <c r="A27" s="270"/>
      <c r="B27" s="12" t="s">
        <v>16</v>
      </c>
      <c r="C27" s="50" t="s">
        <v>35</v>
      </c>
      <c r="D27" s="49" t="s">
        <v>36</v>
      </c>
      <c r="E27" s="47" t="s">
        <v>37</v>
      </c>
      <c r="F27" s="48" t="s">
        <v>38</v>
      </c>
      <c r="G27" s="56" t="s">
        <v>39</v>
      </c>
      <c r="H27" s="60" t="s">
        <v>22</v>
      </c>
      <c r="I27" s="61" t="s">
        <v>23</v>
      </c>
      <c r="J27" s="29" t="s">
        <v>24</v>
      </c>
      <c r="K27" s="173"/>
    </row>
    <row r="28" spans="1:11" ht="30">
      <c r="A28" s="270"/>
      <c r="B28" s="15">
        <v>1</v>
      </c>
      <c r="C28" s="52" t="s">
        <v>40</v>
      </c>
      <c r="D28" s="53" t="s">
        <v>41</v>
      </c>
      <c r="E28" s="45">
        <v>3030</v>
      </c>
      <c r="F28" s="16">
        <v>46.5</v>
      </c>
      <c r="G28" s="57"/>
      <c r="H28" s="62">
        <v>1</v>
      </c>
      <c r="I28" s="17">
        <v>1</v>
      </c>
      <c r="J28" s="51">
        <f>G28*H28+G28*I28</f>
        <v>0</v>
      </c>
      <c r="K28" s="174"/>
    </row>
    <row r="29" spans="1:11" ht="30">
      <c r="A29" s="270"/>
      <c r="B29" s="5">
        <v>2</v>
      </c>
      <c r="C29" s="158" t="s">
        <v>42</v>
      </c>
      <c r="D29" s="27" t="s">
        <v>43</v>
      </c>
      <c r="E29" s="46">
        <v>120</v>
      </c>
      <c r="F29" s="163">
        <v>1.25</v>
      </c>
      <c r="G29" s="164"/>
      <c r="H29" s="63">
        <v>1</v>
      </c>
      <c r="I29" s="6">
        <v>1</v>
      </c>
      <c r="J29" s="25">
        <f t="shared" ref="J29:J36" si="0">G29*H29+G29*I29</f>
        <v>0</v>
      </c>
      <c r="K29" s="174"/>
    </row>
    <row r="30" spans="1:11">
      <c r="A30" s="270"/>
      <c r="B30" s="5">
        <v>3</v>
      </c>
      <c r="C30" s="54" t="s">
        <v>44</v>
      </c>
      <c r="D30" s="27" t="s">
        <v>45</v>
      </c>
      <c r="E30" s="46">
        <v>1280</v>
      </c>
      <c r="F30" s="1">
        <v>6.5</v>
      </c>
      <c r="G30" s="58"/>
      <c r="H30" s="63">
        <v>1</v>
      </c>
      <c r="I30" s="6">
        <v>1</v>
      </c>
      <c r="J30" s="25">
        <f t="shared" si="0"/>
        <v>0</v>
      </c>
      <c r="K30" s="174"/>
    </row>
    <row r="31" spans="1:11" ht="30">
      <c r="A31" s="270"/>
      <c r="B31" s="5">
        <v>4</v>
      </c>
      <c r="C31" s="54" t="s">
        <v>46</v>
      </c>
      <c r="D31" s="27" t="s">
        <v>47</v>
      </c>
      <c r="E31" s="46">
        <v>1580</v>
      </c>
      <c r="F31" s="144">
        <v>8</v>
      </c>
      <c r="G31" s="58"/>
      <c r="H31" s="63">
        <v>1</v>
      </c>
      <c r="I31" s="6">
        <v>1</v>
      </c>
      <c r="J31" s="25">
        <f t="shared" si="0"/>
        <v>0</v>
      </c>
      <c r="K31" s="174"/>
    </row>
    <row r="32" spans="1:11" ht="30">
      <c r="A32" s="270"/>
      <c r="B32" s="5">
        <v>5</v>
      </c>
      <c r="C32" s="54" t="s">
        <v>48</v>
      </c>
      <c r="D32" s="27" t="s">
        <v>49</v>
      </c>
      <c r="E32" s="46">
        <v>100</v>
      </c>
      <c r="F32" s="1">
        <v>0.6</v>
      </c>
      <c r="G32" s="58"/>
      <c r="H32" s="63">
        <v>1</v>
      </c>
      <c r="I32" s="6">
        <v>0</v>
      </c>
      <c r="J32" s="25">
        <f t="shared" si="0"/>
        <v>0</v>
      </c>
      <c r="K32" s="174"/>
    </row>
    <row r="33" spans="1:11" ht="30">
      <c r="A33" s="270"/>
      <c r="B33" s="7">
        <v>6</v>
      </c>
      <c r="C33" s="54" t="s">
        <v>48</v>
      </c>
      <c r="D33" s="27" t="s">
        <v>50</v>
      </c>
      <c r="E33" s="39">
        <v>250</v>
      </c>
      <c r="F33" s="3">
        <v>1.4</v>
      </c>
      <c r="G33" s="59"/>
      <c r="H33" s="64">
        <v>0</v>
      </c>
      <c r="I33" s="9">
        <v>1</v>
      </c>
      <c r="J33" s="25">
        <f t="shared" si="0"/>
        <v>0</v>
      </c>
      <c r="K33" s="174"/>
    </row>
    <row r="34" spans="1:11" ht="30">
      <c r="A34" s="270"/>
      <c r="B34" s="7">
        <v>7</v>
      </c>
      <c r="C34" s="55" t="s">
        <v>51</v>
      </c>
      <c r="D34" s="43" t="s">
        <v>52</v>
      </c>
      <c r="E34" s="39">
        <v>1300</v>
      </c>
      <c r="F34" s="3">
        <v>0.35</v>
      </c>
      <c r="G34" s="59"/>
      <c r="H34" s="64">
        <v>1</v>
      </c>
      <c r="I34" s="9">
        <v>0</v>
      </c>
      <c r="J34" s="25">
        <f t="shared" si="0"/>
        <v>0</v>
      </c>
      <c r="K34" s="174"/>
    </row>
    <row r="35" spans="1:11" ht="38.25" customHeight="1">
      <c r="A35" s="270"/>
      <c r="B35" s="7">
        <v>8</v>
      </c>
      <c r="C35" s="54" t="s">
        <v>53</v>
      </c>
      <c r="D35" s="43" t="s">
        <v>54</v>
      </c>
      <c r="E35" s="46">
        <v>2060</v>
      </c>
      <c r="F35" s="1">
        <v>10.5</v>
      </c>
      <c r="G35" s="58"/>
      <c r="H35" s="63">
        <v>1</v>
      </c>
      <c r="I35" s="6">
        <v>1</v>
      </c>
      <c r="J35" s="25">
        <f t="shared" si="0"/>
        <v>0</v>
      </c>
      <c r="K35" s="174"/>
    </row>
    <row r="36" spans="1:11" ht="30.75" thickBot="1">
      <c r="A36" s="270"/>
      <c r="B36" s="7">
        <v>9</v>
      </c>
      <c r="C36" s="158" t="s">
        <v>55</v>
      </c>
      <c r="D36" s="49" t="s">
        <v>56</v>
      </c>
      <c r="E36" s="39">
        <v>700</v>
      </c>
      <c r="F36" s="165">
        <v>3.2</v>
      </c>
      <c r="G36" s="166"/>
      <c r="H36" s="65">
        <v>1</v>
      </c>
      <c r="I36" s="96">
        <v>1</v>
      </c>
      <c r="J36" s="26">
        <f t="shared" si="0"/>
        <v>0</v>
      </c>
      <c r="K36" s="174"/>
    </row>
    <row r="37" spans="1:11" ht="27.75" customHeight="1" thickBot="1">
      <c r="A37" s="271"/>
      <c r="B37" s="77">
        <v>10</v>
      </c>
      <c r="C37" s="30" t="s">
        <v>57</v>
      </c>
      <c r="D37" s="282"/>
      <c r="E37" s="282"/>
      <c r="F37" s="282"/>
      <c r="G37" s="282"/>
      <c r="H37" s="282"/>
      <c r="I37" s="282"/>
      <c r="J37" s="131">
        <f>SUM(J28:J36)</f>
        <v>0</v>
      </c>
    </row>
    <row r="38" spans="1:11" ht="13.5" customHeight="1"/>
    <row r="39" spans="1:11" ht="14.25" customHeight="1" thickBot="1"/>
    <row r="40" spans="1:11" ht="25.5" customHeight="1" thickBot="1">
      <c r="A40" s="242" t="s">
        <v>58</v>
      </c>
      <c r="B40" s="295" t="s">
        <v>59</v>
      </c>
      <c r="C40" s="296"/>
      <c r="D40" s="296"/>
      <c r="E40" s="296"/>
      <c r="F40" s="296"/>
      <c r="G40" s="296"/>
      <c r="H40" s="296"/>
      <c r="I40" s="296"/>
      <c r="J40" s="297"/>
    </row>
    <row r="41" spans="1:11" ht="17.25" customHeight="1" thickBot="1">
      <c r="A41" s="243"/>
      <c r="B41" s="298" t="s">
        <v>14</v>
      </c>
      <c r="C41" s="299"/>
      <c r="D41" s="299"/>
      <c r="E41" s="299"/>
      <c r="F41" s="299"/>
      <c r="G41" s="300"/>
      <c r="H41" s="303" t="s">
        <v>15</v>
      </c>
      <c r="I41" s="304"/>
      <c r="J41" s="305"/>
    </row>
    <row r="42" spans="1:11" ht="28.5" customHeight="1" thickBot="1">
      <c r="A42" s="243"/>
      <c r="B42" s="12" t="s">
        <v>16</v>
      </c>
      <c r="C42" s="119" t="s">
        <v>60</v>
      </c>
      <c r="D42" s="28" t="s">
        <v>61</v>
      </c>
      <c r="E42" s="28" t="s">
        <v>62</v>
      </c>
      <c r="F42" s="148" t="s">
        <v>20</v>
      </c>
      <c r="G42" s="149" t="s">
        <v>21</v>
      </c>
      <c r="H42" s="60" t="s">
        <v>22</v>
      </c>
      <c r="I42" s="18" t="s">
        <v>23</v>
      </c>
      <c r="J42" s="12" t="s">
        <v>24</v>
      </c>
    </row>
    <row r="43" spans="1:11" ht="20.25" customHeight="1" thickBot="1">
      <c r="A43" s="243"/>
      <c r="B43" s="265" t="s">
        <v>63</v>
      </c>
      <c r="C43" s="266"/>
      <c r="D43" s="266"/>
      <c r="E43" s="266"/>
      <c r="F43" s="266"/>
      <c r="G43" s="266"/>
      <c r="H43" s="266"/>
      <c r="I43" s="266"/>
      <c r="J43" s="267"/>
    </row>
    <row r="44" spans="1:11">
      <c r="A44" s="243"/>
      <c r="B44" s="76">
        <v>1</v>
      </c>
      <c r="C44" s="136" t="s">
        <v>64</v>
      </c>
      <c r="D44" s="251"/>
      <c r="E44" s="251"/>
      <c r="F44" s="251"/>
      <c r="G44" s="251"/>
      <c r="H44" s="251"/>
      <c r="I44" s="251"/>
      <c r="J44" s="252"/>
    </row>
    <row r="45" spans="1:11">
      <c r="A45" s="243"/>
      <c r="B45" s="15">
        <v>2</v>
      </c>
      <c r="C45" s="75" t="s">
        <v>65</v>
      </c>
      <c r="D45" s="1" t="s">
        <v>29</v>
      </c>
      <c r="E45" s="1">
        <v>6</v>
      </c>
      <c r="F45" s="37"/>
      <c r="G45" s="68"/>
      <c r="H45" s="1">
        <v>1</v>
      </c>
      <c r="I45" s="1">
        <v>1</v>
      </c>
      <c r="J45" s="83">
        <f>G45*H45+G45*I45</f>
        <v>0</v>
      </c>
    </row>
    <row r="46" spans="1:11" ht="13.5" customHeight="1">
      <c r="A46" s="243"/>
      <c r="B46" s="15">
        <v>3</v>
      </c>
      <c r="C46" s="74" t="s">
        <v>66</v>
      </c>
      <c r="D46" s="209"/>
      <c r="E46" s="209"/>
      <c r="F46" s="209"/>
      <c r="G46" s="209"/>
      <c r="H46" s="209"/>
      <c r="I46" s="209"/>
      <c r="J46" s="210"/>
    </row>
    <row r="47" spans="1:11" ht="13.5" customHeight="1">
      <c r="A47" s="243"/>
      <c r="B47" s="15">
        <v>4</v>
      </c>
      <c r="C47" s="4" t="s">
        <v>26</v>
      </c>
      <c r="D47" s="1" t="s">
        <v>27</v>
      </c>
      <c r="E47" s="1">
        <v>1</v>
      </c>
      <c r="F47" s="37"/>
      <c r="G47" s="68"/>
      <c r="H47" s="199">
        <v>1</v>
      </c>
      <c r="I47" s="199"/>
      <c r="J47" s="83">
        <f t="shared" ref="J47:J48" si="1">G47*H47+G47*I47</f>
        <v>0</v>
      </c>
    </row>
    <row r="48" spans="1:11" ht="13.5" customHeight="1" thickBot="1">
      <c r="A48" s="243"/>
      <c r="B48" s="100">
        <v>5</v>
      </c>
      <c r="C48" s="78" t="s">
        <v>67</v>
      </c>
      <c r="D48" s="3" t="s">
        <v>27</v>
      </c>
      <c r="E48" s="3">
        <v>1</v>
      </c>
      <c r="F48" s="38"/>
      <c r="G48" s="79"/>
      <c r="H48" s="3">
        <v>1</v>
      </c>
      <c r="I48" s="3">
        <v>1</v>
      </c>
      <c r="J48" s="117">
        <f t="shared" si="1"/>
        <v>0</v>
      </c>
    </row>
    <row r="49" spans="1:10" ht="26.25" customHeight="1" thickBot="1">
      <c r="A49" s="243"/>
      <c r="B49" s="11">
        <v>6</v>
      </c>
      <c r="C49" s="133" t="s">
        <v>68</v>
      </c>
      <c r="D49" s="211"/>
      <c r="E49" s="211"/>
      <c r="F49" s="211"/>
      <c r="G49" s="211"/>
      <c r="H49" s="211"/>
      <c r="I49" s="212"/>
      <c r="J49" s="132">
        <f>SUM(J45:J48)</f>
        <v>0</v>
      </c>
    </row>
    <row r="50" spans="1:10" ht="20.25" customHeight="1" thickBot="1">
      <c r="A50" s="243"/>
      <c r="B50" s="246"/>
      <c r="C50" s="247"/>
      <c r="D50" s="247"/>
      <c r="E50" s="247"/>
      <c r="F50" s="247"/>
      <c r="G50" s="247"/>
      <c r="H50" s="247"/>
      <c r="I50" s="247"/>
      <c r="J50" s="248"/>
    </row>
    <row r="51" spans="1:10" ht="20.25" customHeight="1" thickBot="1">
      <c r="A51" s="243"/>
      <c r="B51" s="265" t="s">
        <v>69</v>
      </c>
      <c r="C51" s="266"/>
      <c r="D51" s="266"/>
      <c r="E51" s="266"/>
      <c r="F51" s="266"/>
      <c r="G51" s="266"/>
      <c r="H51" s="266"/>
      <c r="I51" s="266"/>
      <c r="J51" s="267"/>
    </row>
    <row r="52" spans="1:10" ht="18.75" customHeight="1" thickBot="1">
      <c r="A52" s="243"/>
      <c r="B52" s="12" t="s">
        <v>16</v>
      </c>
      <c r="C52" s="119" t="s">
        <v>60</v>
      </c>
      <c r="D52" s="28" t="s">
        <v>61</v>
      </c>
      <c r="E52" s="28" t="s">
        <v>62</v>
      </c>
      <c r="F52" s="72" t="s">
        <v>20</v>
      </c>
      <c r="G52" s="73" t="s">
        <v>21</v>
      </c>
      <c r="H52" s="70" t="s">
        <v>22</v>
      </c>
      <c r="I52" s="118" t="s">
        <v>23</v>
      </c>
      <c r="J52" s="29" t="s">
        <v>24</v>
      </c>
    </row>
    <row r="53" spans="1:10" ht="13.5" customHeight="1">
      <c r="A53" s="243"/>
      <c r="B53" s="76">
        <v>7</v>
      </c>
      <c r="C53" s="89" t="s">
        <v>64</v>
      </c>
      <c r="D53" s="249"/>
      <c r="E53" s="249"/>
      <c r="F53" s="249"/>
      <c r="G53" s="249"/>
      <c r="H53" s="249"/>
      <c r="I53" s="249"/>
      <c r="J53" s="250"/>
    </row>
    <row r="54" spans="1:10" ht="13.5" customHeight="1">
      <c r="A54" s="243"/>
      <c r="B54" s="5">
        <v>8</v>
      </c>
      <c r="C54" s="82" t="s">
        <v>70</v>
      </c>
      <c r="D54" s="1" t="s">
        <v>71</v>
      </c>
      <c r="E54" s="1">
        <v>1</v>
      </c>
      <c r="F54" s="37"/>
      <c r="G54" s="69"/>
      <c r="H54" s="1">
        <v>1</v>
      </c>
      <c r="I54" s="1">
        <v>1</v>
      </c>
      <c r="J54" s="83">
        <f>G54*H54+G54*I54</f>
        <v>0</v>
      </c>
    </row>
    <row r="55" spans="1:10" ht="13.5" customHeight="1">
      <c r="A55" s="243"/>
      <c r="B55" s="5">
        <v>9</v>
      </c>
      <c r="C55" s="82" t="s">
        <v>72</v>
      </c>
      <c r="D55" s="1" t="s">
        <v>29</v>
      </c>
      <c r="E55" s="1">
        <v>1</v>
      </c>
      <c r="F55" s="37"/>
      <c r="G55" s="69"/>
      <c r="H55" s="1">
        <v>1</v>
      </c>
      <c r="I55" s="1">
        <v>1</v>
      </c>
      <c r="J55" s="83">
        <f t="shared" ref="J55:J58" si="2">G55*H55+G55*I55</f>
        <v>0</v>
      </c>
    </row>
    <row r="56" spans="1:10" ht="13.5" customHeight="1">
      <c r="A56" s="243"/>
      <c r="B56" s="5">
        <v>10</v>
      </c>
      <c r="C56" s="81" t="s">
        <v>66</v>
      </c>
      <c r="D56" s="253"/>
      <c r="E56" s="253"/>
      <c r="F56" s="253"/>
      <c r="G56" s="253"/>
      <c r="H56" s="253"/>
      <c r="I56" s="253"/>
      <c r="J56" s="254"/>
    </row>
    <row r="57" spans="1:10" ht="13.5" customHeight="1">
      <c r="A57" s="243"/>
      <c r="B57" s="5">
        <v>11</v>
      </c>
      <c r="C57" s="4" t="s">
        <v>26</v>
      </c>
      <c r="D57" s="66" t="s">
        <v>27</v>
      </c>
      <c r="E57" s="66">
        <v>1</v>
      </c>
      <c r="F57" s="37"/>
      <c r="G57" s="69"/>
      <c r="H57" s="199">
        <v>1</v>
      </c>
      <c r="I57" s="199"/>
      <c r="J57" s="83">
        <f t="shared" si="2"/>
        <v>0</v>
      </c>
    </row>
    <row r="58" spans="1:10" ht="30.75" thickBot="1">
      <c r="A58" s="243"/>
      <c r="B58" s="7">
        <v>12</v>
      </c>
      <c r="C58" s="84" t="s">
        <v>73</v>
      </c>
      <c r="D58" s="85" t="s">
        <v>27</v>
      </c>
      <c r="E58" s="85">
        <v>1</v>
      </c>
      <c r="F58" s="38"/>
      <c r="G58" s="86"/>
      <c r="H58" s="3">
        <v>1</v>
      </c>
      <c r="I58" s="3">
        <v>1</v>
      </c>
      <c r="J58" s="87">
        <f t="shared" si="2"/>
        <v>0</v>
      </c>
    </row>
    <row r="59" spans="1:10" ht="27" customHeight="1" thickBot="1">
      <c r="A59" s="243"/>
      <c r="B59" s="11">
        <v>13</v>
      </c>
      <c r="C59" s="133" t="s">
        <v>74</v>
      </c>
      <c r="D59" s="211"/>
      <c r="E59" s="211"/>
      <c r="F59" s="211"/>
      <c r="G59" s="211"/>
      <c r="H59" s="211"/>
      <c r="I59" s="212"/>
      <c r="J59" s="132">
        <f>SUM(J54:J58)</f>
        <v>0</v>
      </c>
    </row>
    <row r="60" spans="1:10" ht="19.5" customHeight="1" thickBot="1">
      <c r="A60" s="244"/>
      <c r="B60" s="306"/>
      <c r="C60" s="307"/>
      <c r="D60" s="307"/>
      <c r="E60" s="307"/>
      <c r="F60" s="307"/>
      <c r="G60" s="307"/>
      <c r="H60" s="307"/>
      <c r="I60" s="307"/>
      <c r="J60" s="308"/>
    </row>
    <row r="61" spans="1:10" ht="15.75" thickBot="1">
      <c r="A61" s="244"/>
      <c r="B61" s="12" t="s">
        <v>16</v>
      </c>
      <c r="C61" s="120" t="s">
        <v>60</v>
      </c>
      <c r="D61" s="14" t="s">
        <v>61</v>
      </c>
      <c r="E61" s="14" t="s">
        <v>62</v>
      </c>
      <c r="F61" s="115" t="s">
        <v>20</v>
      </c>
      <c r="G61" s="116" t="s">
        <v>21</v>
      </c>
      <c r="H61" s="60" t="s">
        <v>22</v>
      </c>
      <c r="I61" s="18" t="s">
        <v>23</v>
      </c>
      <c r="J61" s="12" t="s">
        <v>24</v>
      </c>
    </row>
    <row r="62" spans="1:10" ht="21.75" customHeight="1" thickBot="1">
      <c r="A62" s="244"/>
      <c r="B62" s="265" t="s">
        <v>75</v>
      </c>
      <c r="C62" s="266"/>
      <c r="D62" s="266"/>
      <c r="E62" s="266"/>
      <c r="F62" s="266"/>
      <c r="G62" s="266"/>
      <c r="H62" s="266"/>
      <c r="I62" s="266"/>
      <c r="J62" s="267"/>
    </row>
    <row r="63" spans="1:10">
      <c r="A63" s="244"/>
      <c r="B63" s="76">
        <v>14</v>
      </c>
      <c r="C63" s="88" t="s">
        <v>64</v>
      </c>
      <c r="D63" s="236"/>
      <c r="E63" s="236"/>
      <c r="F63" s="236"/>
      <c r="G63" s="236"/>
      <c r="H63" s="236"/>
      <c r="I63" s="236"/>
      <c r="J63" s="237"/>
    </row>
    <row r="64" spans="1:10">
      <c r="A64" s="244"/>
      <c r="B64" s="15">
        <v>15</v>
      </c>
      <c r="C64" s="75" t="s">
        <v>76</v>
      </c>
      <c r="D64" s="1" t="s">
        <v>29</v>
      </c>
      <c r="E64" s="1">
        <v>6</v>
      </c>
      <c r="F64" s="37"/>
      <c r="G64" s="68"/>
      <c r="H64" s="1">
        <v>1</v>
      </c>
      <c r="I64" s="1">
        <v>1</v>
      </c>
      <c r="J64" s="83">
        <f>G64*H64+G64*I64</f>
        <v>0</v>
      </c>
    </row>
    <row r="65" spans="1:10">
      <c r="A65" s="244"/>
      <c r="B65" s="15">
        <v>16</v>
      </c>
      <c r="C65" s="74" t="s">
        <v>66</v>
      </c>
      <c r="D65" s="209"/>
      <c r="E65" s="209"/>
      <c r="F65" s="209"/>
      <c r="G65" s="209"/>
      <c r="H65" s="209"/>
      <c r="I65" s="209"/>
      <c r="J65" s="210"/>
    </row>
    <row r="66" spans="1:10">
      <c r="A66" s="244"/>
      <c r="B66" s="15">
        <v>17</v>
      </c>
      <c r="C66" s="4" t="s">
        <v>26</v>
      </c>
      <c r="D66" s="1" t="s">
        <v>27</v>
      </c>
      <c r="E66" s="1">
        <v>1</v>
      </c>
      <c r="F66" s="37"/>
      <c r="G66" s="68"/>
      <c r="H66" s="199">
        <v>1</v>
      </c>
      <c r="I66" s="199"/>
      <c r="J66" s="83">
        <f t="shared" ref="J66:J67" si="3">G66*H66+G66*I66</f>
        <v>0</v>
      </c>
    </row>
    <row r="67" spans="1:10" ht="15.75" thickBot="1">
      <c r="A67" s="244"/>
      <c r="B67" s="15">
        <v>18</v>
      </c>
      <c r="C67" s="78" t="s">
        <v>67</v>
      </c>
      <c r="D67" s="3" t="s">
        <v>27</v>
      </c>
      <c r="E67" s="3">
        <v>1</v>
      </c>
      <c r="F67" s="38"/>
      <c r="G67" s="79"/>
      <c r="H67" s="3">
        <v>1</v>
      </c>
      <c r="I67" s="3">
        <v>1</v>
      </c>
      <c r="J67" s="117">
        <f t="shared" si="3"/>
        <v>0</v>
      </c>
    </row>
    <row r="68" spans="1:10" ht="27.75" customHeight="1" thickBot="1">
      <c r="A68" s="244"/>
      <c r="B68" s="100">
        <v>19</v>
      </c>
      <c r="C68" s="133" t="s">
        <v>77</v>
      </c>
      <c r="D68" s="211"/>
      <c r="E68" s="211"/>
      <c r="F68" s="211"/>
      <c r="G68" s="211"/>
      <c r="H68" s="211"/>
      <c r="I68" s="212"/>
      <c r="J68" s="132">
        <f>SUM(J64:J67)</f>
        <v>0</v>
      </c>
    </row>
    <row r="69" spans="1:10" ht="31.5" customHeight="1" thickBot="1">
      <c r="A69" s="245"/>
      <c r="B69" s="11">
        <v>20</v>
      </c>
      <c r="C69" s="134" t="s">
        <v>78</v>
      </c>
      <c r="D69" s="211"/>
      <c r="E69" s="211"/>
      <c r="F69" s="211"/>
      <c r="G69" s="211"/>
      <c r="H69" s="211"/>
      <c r="I69" s="212"/>
      <c r="J69" s="129">
        <f>J49+J59+J68</f>
        <v>0</v>
      </c>
    </row>
    <row r="70" spans="1:10" ht="13.5" customHeight="1">
      <c r="A70" s="67"/>
    </row>
    <row r="71" spans="1:10" ht="13.5" customHeight="1" thickBot="1">
      <c r="A71" s="67"/>
    </row>
    <row r="72" spans="1:10" ht="25.5" customHeight="1" thickBot="1">
      <c r="A72" s="230" t="s">
        <v>79</v>
      </c>
      <c r="B72" s="295" t="s">
        <v>80</v>
      </c>
      <c r="C72" s="296"/>
      <c r="D72" s="296"/>
      <c r="E72" s="296"/>
      <c r="F72" s="296"/>
      <c r="G72" s="296"/>
      <c r="H72" s="296"/>
      <c r="I72" s="296"/>
      <c r="J72" s="297"/>
    </row>
    <row r="73" spans="1:10" ht="17.25" customHeight="1" thickBot="1">
      <c r="A73" s="231"/>
      <c r="B73" s="298" t="s">
        <v>14</v>
      </c>
      <c r="C73" s="299"/>
      <c r="D73" s="299"/>
      <c r="E73" s="299"/>
      <c r="F73" s="299"/>
      <c r="G73" s="300"/>
      <c r="H73" s="303" t="s">
        <v>15</v>
      </c>
      <c r="I73" s="304"/>
      <c r="J73" s="305"/>
    </row>
    <row r="74" spans="1:10" ht="28.5" customHeight="1" thickBot="1">
      <c r="A74" s="231"/>
      <c r="B74" s="12" t="s">
        <v>16</v>
      </c>
      <c r="C74" s="119" t="s">
        <v>60</v>
      </c>
      <c r="D74" s="28" t="s">
        <v>61</v>
      </c>
      <c r="E74" s="28" t="s">
        <v>62</v>
      </c>
      <c r="F74" s="148" t="s">
        <v>20</v>
      </c>
      <c r="G74" s="149" t="s">
        <v>21</v>
      </c>
      <c r="H74" s="60" t="s">
        <v>22</v>
      </c>
      <c r="I74" s="18" t="s">
        <v>23</v>
      </c>
      <c r="J74" s="12" t="s">
        <v>24</v>
      </c>
    </row>
    <row r="75" spans="1:10" ht="20.25" customHeight="1" thickBot="1">
      <c r="A75" s="231"/>
      <c r="B75" s="265" t="s">
        <v>80</v>
      </c>
      <c r="C75" s="266"/>
      <c r="D75" s="266"/>
      <c r="E75" s="266"/>
      <c r="F75" s="266"/>
      <c r="G75" s="266"/>
      <c r="H75" s="266"/>
      <c r="I75" s="266"/>
      <c r="J75" s="267"/>
    </row>
    <row r="76" spans="1:10">
      <c r="A76" s="231"/>
      <c r="B76" s="76">
        <v>1</v>
      </c>
      <c r="C76" s="136" t="s">
        <v>64</v>
      </c>
      <c r="D76" s="251"/>
      <c r="E76" s="251"/>
      <c r="F76" s="251"/>
      <c r="G76" s="251"/>
      <c r="H76" s="251"/>
      <c r="I76" s="251"/>
      <c r="J76" s="252"/>
    </row>
    <row r="77" spans="1:10" ht="30">
      <c r="A77" s="231"/>
      <c r="B77" s="15">
        <v>2</v>
      </c>
      <c r="C77" s="75" t="s">
        <v>81</v>
      </c>
      <c r="D77" s="1" t="s">
        <v>71</v>
      </c>
      <c r="E77" s="1">
        <v>6</v>
      </c>
      <c r="F77" s="37"/>
      <c r="G77" s="68">
        <f>E77*F77</f>
        <v>0</v>
      </c>
      <c r="H77" s="1">
        <v>1</v>
      </c>
      <c r="I77" s="1">
        <v>1</v>
      </c>
      <c r="J77" s="150">
        <f>G77*H77+G77*I77</f>
        <v>0</v>
      </c>
    </row>
    <row r="78" spans="1:10" ht="30">
      <c r="A78" s="231"/>
      <c r="B78" s="15">
        <v>3</v>
      </c>
      <c r="C78" s="75" t="s">
        <v>82</v>
      </c>
      <c r="D78" s="1" t="s">
        <v>29</v>
      </c>
      <c r="E78" s="1">
        <v>6</v>
      </c>
      <c r="F78" s="37"/>
      <c r="G78" s="68">
        <f>E78*F78</f>
        <v>0</v>
      </c>
      <c r="H78" s="1">
        <v>1</v>
      </c>
      <c r="I78" s="1">
        <v>1</v>
      </c>
      <c r="J78" s="150">
        <f>G78*H78+G78*I78</f>
        <v>0</v>
      </c>
    </row>
    <row r="79" spans="1:10">
      <c r="A79" s="231"/>
      <c r="B79" s="15">
        <v>4</v>
      </c>
      <c r="C79" s="75" t="s">
        <v>83</v>
      </c>
      <c r="D79" s="1" t="s">
        <v>71</v>
      </c>
      <c r="E79" s="1">
        <v>6</v>
      </c>
      <c r="F79" s="37"/>
      <c r="G79" s="68">
        <f>E79*F79</f>
        <v>0</v>
      </c>
      <c r="H79" s="1">
        <v>1</v>
      </c>
      <c r="I79" s="1">
        <v>1</v>
      </c>
      <c r="J79" s="150">
        <f>G79*H79+G79*I79</f>
        <v>0</v>
      </c>
    </row>
    <row r="80" spans="1:10" ht="45">
      <c r="A80" s="231"/>
      <c r="B80" s="15">
        <v>5</v>
      </c>
      <c r="C80" s="75" t="s">
        <v>84</v>
      </c>
      <c r="D80" s="1" t="s">
        <v>71</v>
      </c>
      <c r="E80" s="1">
        <v>6</v>
      </c>
      <c r="F80" s="37"/>
      <c r="G80" s="68">
        <f>E80*F80</f>
        <v>0</v>
      </c>
      <c r="H80" s="1">
        <v>1</v>
      </c>
      <c r="I80" s="1">
        <v>1</v>
      </c>
      <c r="J80" s="150">
        <f>G80*H80+G80*I80</f>
        <v>0</v>
      </c>
    </row>
    <row r="81" spans="1:14" ht="13.5" customHeight="1">
      <c r="A81" s="231"/>
      <c r="B81" s="15">
        <v>6</v>
      </c>
      <c r="C81" s="74" t="s">
        <v>66</v>
      </c>
      <c r="D81" s="209"/>
      <c r="E81" s="209"/>
      <c r="F81" s="209"/>
      <c r="G81" s="209"/>
      <c r="H81" s="209"/>
      <c r="I81" s="209"/>
      <c r="J81" s="210"/>
    </row>
    <row r="82" spans="1:14" ht="13.5" customHeight="1">
      <c r="A82" s="231"/>
      <c r="B82" s="15">
        <v>7</v>
      </c>
      <c r="C82" s="4" t="s">
        <v>26</v>
      </c>
      <c r="D82" s="3" t="s">
        <v>27</v>
      </c>
      <c r="E82" s="1">
        <v>1</v>
      </c>
      <c r="F82" s="37"/>
      <c r="G82" s="68">
        <f t="shared" ref="G82:G83" si="4">E82*F82</f>
        <v>0</v>
      </c>
      <c r="H82" s="199">
        <v>1</v>
      </c>
      <c r="I82" s="199"/>
      <c r="J82" s="83">
        <f t="shared" ref="J82:J83" si="5">G82*H82+G82*I82</f>
        <v>0</v>
      </c>
    </row>
    <row r="83" spans="1:14" ht="13.5" customHeight="1" thickBot="1">
      <c r="A83" s="231"/>
      <c r="B83" s="100">
        <v>8</v>
      </c>
      <c r="C83" s="78" t="s">
        <v>85</v>
      </c>
      <c r="D83" s="3" t="s">
        <v>27</v>
      </c>
      <c r="E83" s="3">
        <v>6</v>
      </c>
      <c r="F83" s="38"/>
      <c r="G83" s="79">
        <f t="shared" si="4"/>
        <v>0</v>
      </c>
      <c r="H83" s="3">
        <v>1</v>
      </c>
      <c r="I83" s="3">
        <v>1</v>
      </c>
      <c r="J83" s="117">
        <f t="shared" si="5"/>
        <v>0</v>
      </c>
    </row>
    <row r="84" spans="1:14" ht="26.25" customHeight="1" thickBot="1">
      <c r="A84" s="232"/>
      <c r="B84" s="11">
        <v>9</v>
      </c>
      <c r="C84" s="133" t="s">
        <v>86</v>
      </c>
      <c r="D84" s="211"/>
      <c r="E84" s="211"/>
      <c r="F84" s="211"/>
      <c r="G84" s="211"/>
      <c r="H84" s="211"/>
      <c r="I84" s="212"/>
      <c r="J84" s="132">
        <f>SUM(J77:J83)</f>
        <v>0</v>
      </c>
    </row>
    <row r="85" spans="1:14" ht="26.25" customHeight="1" thickBot="1">
      <c r="A85" s="67"/>
      <c r="B85" s="161"/>
      <c r="C85" s="162"/>
      <c r="D85" s="161"/>
      <c r="E85" s="161"/>
      <c r="F85" s="161"/>
      <c r="G85" s="161"/>
      <c r="H85" s="161"/>
      <c r="I85" s="161"/>
      <c r="J85" s="160"/>
    </row>
    <row r="86" spans="1:14" ht="21.75" customHeight="1" thickBot="1">
      <c r="A86" s="230" t="s">
        <v>87</v>
      </c>
      <c r="B86" s="214" t="s">
        <v>88</v>
      </c>
      <c r="C86" s="215"/>
      <c r="D86" s="215"/>
      <c r="E86" s="215"/>
      <c r="F86" s="215"/>
      <c r="G86" s="215"/>
      <c r="H86" s="215"/>
      <c r="I86" s="215"/>
      <c r="J86" s="216"/>
    </row>
    <row r="87" spans="1:14" ht="30.75" thickBot="1">
      <c r="A87" s="231"/>
      <c r="B87" s="141" t="s">
        <v>16</v>
      </c>
      <c r="C87" s="103" t="s">
        <v>89</v>
      </c>
      <c r="D87" s="71" t="s">
        <v>18</v>
      </c>
      <c r="E87" s="104" t="s">
        <v>20</v>
      </c>
      <c r="F87" s="260" t="s">
        <v>90</v>
      </c>
      <c r="G87" s="261"/>
      <c r="H87" s="44" t="s">
        <v>22</v>
      </c>
      <c r="I87" s="44" t="s">
        <v>23</v>
      </c>
      <c r="J87" s="12" t="s">
        <v>24</v>
      </c>
    </row>
    <row r="88" spans="1:14" ht="30">
      <c r="A88" s="231"/>
      <c r="B88" s="152">
        <v>1</v>
      </c>
      <c r="C88" s="101" t="s">
        <v>91</v>
      </c>
      <c r="D88" s="16" t="s">
        <v>92</v>
      </c>
      <c r="E88" s="167"/>
      <c r="F88" s="238">
        <v>66</v>
      </c>
      <c r="G88" s="239"/>
      <c r="H88" s="223">
        <v>1</v>
      </c>
      <c r="I88" s="224"/>
      <c r="J88" s="102">
        <f>E88*F88*H88</f>
        <v>0</v>
      </c>
    </row>
    <row r="89" spans="1:14" ht="58.5" customHeight="1">
      <c r="A89" s="231"/>
      <c r="B89" s="5">
        <v>2</v>
      </c>
      <c r="C89" s="170" t="s">
        <v>93</v>
      </c>
      <c r="D89" s="2" t="s">
        <v>27</v>
      </c>
      <c r="E89" s="168"/>
      <c r="F89" s="240"/>
      <c r="G89" s="241"/>
      <c r="H89" s="202">
        <v>1</v>
      </c>
      <c r="I89" s="233"/>
      <c r="J89" s="97">
        <f t="shared" ref="J89:J90" si="6">E89*H89+E89*I89</f>
        <v>0</v>
      </c>
      <c r="K89" s="292"/>
      <c r="L89" s="179"/>
      <c r="M89" s="179"/>
      <c r="N89" s="179"/>
    </row>
    <row r="90" spans="1:14" ht="124.5" customHeight="1">
      <c r="A90" s="231"/>
      <c r="B90" s="91">
        <v>3</v>
      </c>
      <c r="C90" s="171" t="s">
        <v>94</v>
      </c>
      <c r="D90" s="99" t="s">
        <v>27</v>
      </c>
      <c r="E90" s="169"/>
      <c r="F90" s="234"/>
      <c r="G90" s="235"/>
      <c r="H90" s="301">
        <v>1</v>
      </c>
      <c r="I90" s="302"/>
      <c r="J90" s="97">
        <f t="shared" si="6"/>
        <v>0</v>
      </c>
      <c r="K90" s="293"/>
      <c r="L90" s="294"/>
      <c r="M90" s="294"/>
      <c r="N90" s="294"/>
    </row>
    <row r="91" spans="1:14" ht="18" customHeight="1" thickBot="1">
      <c r="A91" s="232"/>
      <c r="B91" s="147">
        <v>4</v>
      </c>
      <c r="C91" s="80" t="s">
        <v>95</v>
      </c>
      <c r="D91" s="213"/>
      <c r="E91" s="213"/>
      <c r="F91" s="213"/>
      <c r="G91" s="213"/>
      <c r="H91" s="213"/>
      <c r="I91" s="213"/>
      <c r="J91" s="95">
        <f>SUM(J88:J90)</f>
        <v>0</v>
      </c>
    </row>
    <row r="92" spans="1:14" ht="18" thickBot="1">
      <c r="A92" s="109"/>
      <c r="B92" s="108"/>
      <c r="C92" s="110"/>
      <c r="D92" s="111"/>
      <c r="E92" s="111"/>
      <c r="F92" s="111"/>
      <c r="G92" s="111"/>
      <c r="H92" s="111"/>
      <c r="I92" s="111"/>
      <c r="J92" s="112"/>
    </row>
    <row r="93" spans="1:14" ht="18" customHeight="1" thickBot="1">
      <c r="A93" s="230" t="s">
        <v>96</v>
      </c>
      <c r="B93" s="256" t="s">
        <v>97</v>
      </c>
      <c r="C93" s="257"/>
      <c r="D93" s="257"/>
      <c r="E93" s="257"/>
      <c r="F93" s="257"/>
      <c r="G93" s="257"/>
      <c r="H93" s="257"/>
      <c r="I93" s="257"/>
      <c r="J93" s="258"/>
    </row>
    <row r="94" spans="1:14" ht="30.75" thickBot="1">
      <c r="A94" s="231"/>
      <c r="B94" s="12" t="s">
        <v>16</v>
      </c>
      <c r="C94" s="155" t="s">
        <v>98</v>
      </c>
      <c r="D94" s="14" t="s">
        <v>18</v>
      </c>
      <c r="E94" s="156" t="s">
        <v>20</v>
      </c>
      <c r="F94" s="225" t="s">
        <v>99</v>
      </c>
      <c r="G94" s="225"/>
      <c r="H94" s="225" t="s">
        <v>100</v>
      </c>
      <c r="I94" s="255"/>
      <c r="J94" s="157" t="s">
        <v>101</v>
      </c>
    </row>
    <row r="95" spans="1:14">
      <c r="A95" s="231"/>
      <c r="B95" s="15">
        <v>1</v>
      </c>
      <c r="C95" s="153" t="s">
        <v>102</v>
      </c>
      <c r="D95" s="16" t="s">
        <v>29</v>
      </c>
      <c r="E95" s="159"/>
      <c r="F95" s="226" t="s">
        <v>103</v>
      </c>
      <c r="G95" s="226"/>
      <c r="H95" s="226">
        <v>4</v>
      </c>
      <c r="I95" s="259"/>
      <c r="J95" s="154">
        <f>E95*H95</f>
        <v>0</v>
      </c>
    </row>
    <row r="96" spans="1:14" ht="30">
      <c r="A96" s="231"/>
      <c r="B96" s="5">
        <v>2</v>
      </c>
      <c r="C96" s="123" t="s">
        <v>104</v>
      </c>
      <c r="D96" s="1" t="s">
        <v>29</v>
      </c>
      <c r="E96" s="37"/>
      <c r="F96" s="199" t="s">
        <v>103</v>
      </c>
      <c r="G96" s="199"/>
      <c r="H96" s="199">
        <v>4</v>
      </c>
      <c r="I96" s="202"/>
      <c r="J96" s="122">
        <f t="shared" ref="J96:J99" si="7">E96*H96</f>
        <v>0</v>
      </c>
    </row>
    <row r="97" spans="1:10" ht="30">
      <c r="A97" s="231"/>
      <c r="B97" s="5">
        <v>3</v>
      </c>
      <c r="C97" s="151" t="s">
        <v>105</v>
      </c>
      <c r="D97" s="1" t="s">
        <v>29</v>
      </c>
      <c r="E97" s="37"/>
      <c r="F97" s="199" t="s">
        <v>103</v>
      </c>
      <c r="G97" s="199"/>
      <c r="H97" s="199">
        <v>8</v>
      </c>
      <c r="I97" s="202"/>
      <c r="J97" s="122">
        <f t="shared" si="7"/>
        <v>0</v>
      </c>
    </row>
    <row r="98" spans="1:10" ht="50.25" customHeight="1">
      <c r="A98" s="231"/>
      <c r="B98" s="5">
        <v>4</v>
      </c>
      <c r="C98" s="54" t="s">
        <v>106</v>
      </c>
      <c r="D98" s="1" t="s">
        <v>29</v>
      </c>
      <c r="E98" s="37"/>
      <c r="F98" s="199" t="s">
        <v>103</v>
      </c>
      <c r="G98" s="199"/>
      <c r="H98" s="199">
        <v>10</v>
      </c>
      <c r="I98" s="202"/>
      <c r="J98" s="122">
        <f t="shared" si="7"/>
        <v>0</v>
      </c>
    </row>
    <row r="99" spans="1:10" ht="45.75" thickBot="1">
      <c r="A99" s="231"/>
      <c r="B99" s="7">
        <v>5</v>
      </c>
      <c r="C99" s="123" t="s">
        <v>107</v>
      </c>
      <c r="D99" s="3" t="s">
        <v>29</v>
      </c>
      <c r="E99" s="37"/>
      <c r="F99" s="197" t="s">
        <v>103</v>
      </c>
      <c r="G99" s="197"/>
      <c r="H99" s="197">
        <v>96</v>
      </c>
      <c r="I99" s="198"/>
      <c r="J99" s="98">
        <f t="shared" si="7"/>
        <v>0</v>
      </c>
    </row>
    <row r="100" spans="1:10" ht="18" thickBot="1">
      <c r="A100" s="232"/>
      <c r="B100" s="11">
        <v>6</v>
      </c>
      <c r="C100" s="128" t="s">
        <v>108</v>
      </c>
      <c r="D100" s="211"/>
      <c r="E100" s="211"/>
      <c r="F100" s="211"/>
      <c r="G100" s="211"/>
      <c r="H100" s="211"/>
      <c r="I100" s="212"/>
      <c r="J100" s="129">
        <f>SUM(J95:J99)</f>
        <v>0</v>
      </c>
    </row>
    <row r="101" spans="1:10" ht="15.75" thickBot="1"/>
    <row r="102" spans="1:10" ht="33" thickBot="1">
      <c r="A102" s="121" t="s">
        <v>109</v>
      </c>
      <c r="B102" s="90" t="s">
        <v>16</v>
      </c>
      <c r="C102" s="140" t="s">
        <v>110</v>
      </c>
      <c r="D102" s="205" t="s">
        <v>111</v>
      </c>
      <c r="E102" s="206"/>
      <c r="F102" s="107"/>
      <c r="G102" s="106"/>
      <c r="J102" s="107"/>
    </row>
    <row r="103" spans="1:10" ht="30">
      <c r="A103" s="124">
        <v>1</v>
      </c>
      <c r="B103" s="91">
        <v>1</v>
      </c>
      <c r="C103" s="33" t="s">
        <v>112</v>
      </c>
      <c r="D103" s="200">
        <f>$J$23</f>
        <v>0</v>
      </c>
      <c r="E103" s="201"/>
      <c r="F103" s="105"/>
      <c r="J103" s="138"/>
    </row>
    <row r="104" spans="1:10" ht="30">
      <c r="A104" s="125">
        <v>2</v>
      </c>
      <c r="B104" s="91">
        <v>2</v>
      </c>
      <c r="C104" s="34" t="s">
        <v>113</v>
      </c>
      <c r="D104" s="217">
        <f t="shared" ref="D104" si="8">$J$37</f>
        <v>0</v>
      </c>
      <c r="E104" s="218"/>
      <c r="F104" s="105"/>
      <c r="G104" s="105"/>
      <c r="J104" s="139"/>
    </row>
    <row r="105" spans="1:10" ht="24" customHeight="1">
      <c r="A105" s="125">
        <v>3</v>
      </c>
      <c r="B105" s="91">
        <v>3</v>
      </c>
      <c r="C105" s="35" t="s">
        <v>114</v>
      </c>
      <c r="D105" s="219">
        <f t="shared" ref="D105" si="9">$J$69</f>
        <v>0</v>
      </c>
      <c r="E105" s="220"/>
      <c r="F105" s="105"/>
      <c r="G105" s="105"/>
      <c r="J105" s="138"/>
    </row>
    <row r="106" spans="1:10" ht="24" customHeight="1">
      <c r="A106" s="125">
        <v>4</v>
      </c>
      <c r="B106" s="91">
        <v>4</v>
      </c>
      <c r="C106" s="35" t="s">
        <v>115</v>
      </c>
      <c r="D106" s="195">
        <f t="shared" ref="D106" si="10">$J$84</f>
        <v>0</v>
      </c>
      <c r="E106" s="196"/>
      <c r="F106" s="105"/>
      <c r="G106" s="105"/>
      <c r="J106" s="138"/>
    </row>
    <row r="107" spans="1:10" ht="15.75">
      <c r="A107" s="125">
        <v>5</v>
      </c>
      <c r="B107" s="91">
        <v>5</v>
      </c>
      <c r="C107" s="93" t="s">
        <v>116</v>
      </c>
      <c r="D107" s="221">
        <f t="shared" ref="D107" si="11">$J$91</f>
        <v>0</v>
      </c>
      <c r="E107" s="222"/>
      <c r="F107" s="105"/>
      <c r="G107" s="105"/>
      <c r="J107" s="138"/>
    </row>
    <row r="108" spans="1:10" ht="16.5" thickBot="1">
      <c r="A108" s="126">
        <v>6</v>
      </c>
      <c r="B108" s="92">
        <v>6</v>
      </c>
      <c r="C108" s="127" t="s">
        <v>117</v>
      </c>
      <c r="D108" s="207">
        <f>$J$100</f>
        <v>0</v>
      </c>
      <c r="E108" s="208"/>
      <c r="F108" s="111"/>
      <c r="J108" s="111"/>
    </row>
    <row r="109" spans="1:10" ht="19.5" thickBot="1">
      <c r="B109" s="11">
        <v>7</v>
      </c>
      <c r="C109" s="36" t="s">
        <v>118</v>
      </c>
      <c r="D109" s="203">
        <f>SUM(D103:E108)</f>
        <v>0</v>
      </c>
      <c r="E109" s="204"/>
      <c r="F109" s="137"/>
      <c r="G109" s="105"/>
      <c r="J109" s="139"/>
    </row>
    <row r="110" spans="1:10">
      <c r="F110" s="114"/>
      <c r="J110" s="114"/>
    </row>
    <row r="111" spans="1:10">
      <c r="B111" t="s">
        <v>119</v>
      </c>
      <c r="J111" s="178"/>
    </row>
    <row r="112" spans="1:10" ht="23.25" customHeight="1">
      <c r="B112" s="177" t="s">
        <v>120</v>
      </c>
      <c r="C112" s="177"/>
      <c r="F112" s="113"/>
      <c r="G112" s="179"/>
      <c r="H112" s="179"/>
      <c r="I112" s="179"/>
      <c r="J112" s="179"/>
    </row>
    <row r="113" spans="6:10" ht="15" customHeight="1">
      <c r="F113" s="114"/>
      <c r="G113" s="180" t="s">
        <v>121</v>
      </c>
      <c r="H113" s="180"/>
      <c r="I113" s="180"/>
      <c r="J113" s="180"/>
    </row>
    <row r="114" spans="6:10">
      <c r="G114" s="181"/>
      <c r="H114" s="181"/>
      <c r="I114" s="181"/>
      <c r="J114" s="181"/>
    </row>
  </sheetData>
  <mergeCells count="105">
    <mergeCell ref="K89:N89"/>
    <mergeCell ref="K90:N90"/>
    <mergeCell ref="B40:J40"/>
    <mergeCell ref="B41:G41"/>
    <mergeCell ref="H90:I90"/>
    <mergeCell ref="H41:J41"/>
    <mergeCell ref="H47:I47"/>
    <mergeCell ref="H57:I57"/>
    <mergeCell ref="B60:J60"/>
    <mergeCell ref="D81:J81"/>
    <mergeCell ref="H82:I82"/>
    <mergeCell ref="D84:I84"/>
    <mergeCell ref="B72:J72"/>
    <mergeCell ref="B73:G73"/>
    <mergeCell ref="H73:J73"/>
    <mergeCell ref="B75:J75"/>
    <mergeCell ref="F87:G87"/>
    <mergeCell ref="A1:J1"/>
    <mergeCell ref="B43:J43"/>
    <mergeCell ref="B51:J51"/>
    <mergeCell ref="B62:J62"/>
    <mergeCell ref="A15:A23"/>
    <mergeCell ref="A25:A37"/>
    <mergeCell ref="H19:I19"/>
    <mergeCell ref="H16:J16"/>
    <mergeCell ref="B15:J15"/>
    <mergeCell ref="B16:G16"/>
    <mergeCell ref="D18:J18"/>
    <mergeCell ref="D37:I37"/>
    <mergeCell ref="B25:J25"/>
    <mergeCell ref="D21:J21"/>
    <mergeCell ref="C23:I23"/>
    <mergeCell ref="B26:G26"/>
    <mergeCell ref="F94:G94"/>
    <mergeCell ref="F95:G95"/>
    <mergeCell ref="H26:J26"/>
    <mergeCell ref="A72:A84"/>
    <mergeCell ref="H89:I89"/>
    <mergeCell ref="F90:G90"/>
    <mergeCell ref="D63:J63"/>
    <mergeCell ref="F88:G88"/>
    <mergeCell ref="F89:G89"/>
    <mergeCell ref="A93:A100"/>
    <mergeCell ref="A86:A91"/>
    <mergeCell ref="A40:A69"/>
    <mergeCell ref="B50:J50"/>
    <mergeCell ref="D49:I49"/>
    <mergeCell ref="D59:I59"/>
    <mergeCell ref="D53:J53"/>
    <mergeCell ref="D44:J44"/>
    <mergeCell ref="D46:J46"/>
    <mergeCell ref="D56:J56"/>
    <mergeCell ref="H94:I94"/>
    <mergeCell ref="B93:J93"/>
    <mergeCell ref="H95:I95"/>
    <mergeCell ref="D76:J76"/>
    <mergeCell ref="F97:G97"/>
    <mergeCell ref="B2:C2"/>
    <mergeCell ref="A3:C3"/>
    <mergeCell ref="A4:C4"/>
    <mergeCell ref="A5:C5"/>
    <mergeCell ref="A7:C7"/>
    <mergeCell ref="A6:C6"/>
    <mergeCell ref="D106:E106"/>
    <mergeCell ref="H99:I99"/>
    <mergeCell ref="F98:G98"/>
    <mergeCell ref="D103:E103"/>
    <mergeCell ref="F96:G96"/>
    <mergeCell ref="F99:G99"/>
    <mergeCell ref="H97:I97"/>
    <mergeCell ref="H98:I98"/>
    <mergeCell ref="H96:I96"/>
    <mergeCell ref="D102:E102"/>
    <mergeCell ref="D65:J65"/>
    <mergeCell ref="H66:I66"/>
    <mergeCell ref="D68:I68"/>
    <mergeCell ref="D91:I91"/>
    <mergeCell ref="D69:I69"/>
    <mergeCell ref="B86:J86"/>
    <mergeCell ref="D104:E104"/>
    <mergeCell ref="D105:E105"/>
    <mergeCell ref="G112:J112"/>
    <mergeCell ref="G113:J114"/>
    <mergeCell ref="A13:C13"/>
    <mergeCell ref="D3:J3"/>
    <mergeCell ref="D4:J4"/>
    <mergeCell ref="D5:J5"/>
    <mergeCell ref="D6:J6"/>
    <mergeCell ref="D7:J7"/>
    <mergeCell ref="D8:J8"/>
    <mergeCell ref="D9:J9"/>
    <mergeCell ref="D10:J10"/>
    <mergeCell ref="D11:J11"/>
    <mergeCell ref="D12:J12"/>
    <mergeCell ref="D13:J13"/>
    <mergeCell ref="A8:C8"/>
    <mergeCell ref="A9:C9"/>
    <mergeCell ref="A10:C10"/>
    <mergeCell ref="A11:C11"/>
    <mergeCell ref="A12:C12"/>
    <mergeCell ref="D109:E109"/>
    <mergeCell ref="D108:E108"/>
    <mergeCell ref="D100:I100"/>
    <mergeCell ref="D107:E107"/>
    <mergeCell ref="H88:I88"/>
  </mergeCells>
  <phoneticPr fontId="1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Jantošovič Marek</cp:lastModifiedBy>
  <cp:revision/>
  <dcterms:created xsi:type="dcterms:W3CDTF">2023-03-31T08:35:33Z</dcterms:created>
  <dcterms:modified xsi:type="dcterms:W3CDTF">2024-02-27T13:20:13Z</dcterms:modified>
  <cp:category/>
  <cp:contentStatus/>
</cp:coreProperties>
</file>