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bstarame-my.sharepoint.com/personal/jancova_obstarame_sk/Documents/Jancova dokumenty/mesto Senec/Turecký dom 2. etapa/opakované VO/"/>
    </mc:Choice>
  </mc:AlternateContent>
  <xr:revisionPtr revIDLastSave="0" documentId="8_{354ADDEC-A6B9-4124-A2A1-2CB59FC7C11C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Kryci list" sheetId="3" r:id="rId1"/>
    <sheet name="Prehlad" sheetId="5" r:id="rId2"/>
  </sheets>
  <definedNames>
    <definedName name="_xlnm._FilterDatabase" hidden="1">#REF!</definedName>
    <definedName name="fakt1R">#REF!</definedName>
    <definedName name="_xlnm.Print_Titles" localSheetId="1">Prehlad!$9:$12</definedName>
    <definedName name="_xlnm.Print_Area" localSheetId="0">'Kryci list'!$A:$J</definedName>
    <definedName name="_xlnm.Print_Area" localSheetId="1">Prehlad!$A$1:$O$452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0" i="3" l="1"/>
  <c r="J30" i="3" s="1"/>
  <c r="W441" i="5"/>
  <c r="N441" i="5"/>
  <c r="W325" i="5"/>
  <c r="N325" i="5"/>
  <c r="W241" i="5"/>
  <c r="N241" i="5"/>
  <c r="E18" i="3"/>
  <c r="W146" i="5"/>
  <c r="N146" i="5"/>
  <c r="W135" i="5"/>
  <c r="N135" i="5"/>
  <c r="W127" i="5"/>
  <c r="N127" i="5"/>
  <c r="W118" i="5"/>
  <c r="N118" i="5"/>
  <c r="W110" i="5"/>
  <c r="N110" i="5"/>
  <c r="W85" i="5"/>
  <c r="N85" i="5"/>
  <c r="W76" i="5"/>
  <c r="N76" i="5"/>
  <c r="W24" i="5"/>
  <c r="N24" i="5"/>
  <c r="W18" i="5"/>
  <c r="N18" i="5"/>
  <c r="F12" i="3"/>
  <c r="J12" i="3"/>
  <c r="F13" i="3"/>
  <c r="J13" i="3"/>
  <c r="F14" i="3"/>
  <c r="J14" i="3"/>
  <c r="F16" i="3"/>
  <c r="F19" i="3"/>
  <c r="J20" i="3"/>
  <c r="W147" i="5" l="1"/>
  <c r="W451" i="5"/>
  <c r="N147" i="5"/>
  <c r="N451" i="5"/>
  <c r="N452" i="5" l="1"/>
  <c r="W452" i="5"/>
  <c r="E17" i="3"/>
  <c r="E20" i="3" s="1"/>
  <c r="F20" i="3" l="1"/>
  <c r="D20" i="3"/>
  <c r="F22" i="3" l="1"/>
  <c r="F25" i="3"/>
  <c r="J23" i="3"/>
  <c r="J26" i="3" s="1"/>
  <c r="F26" i="3" l="1"/>
  <c r="J28" i="3" s="1"/>
  <c r="I29" i="3" l="1"/>
  <c r="J29" i="3" s="1"/>
  <c r="J31" i="3" s="1"/>
</calcChain>
</file>

<file path=xl/sharedStrings.xml><?xml version="1.0" encoding="utf-8"?>
<sst xmlns="http://schemas.openxmlformats.org/spreadsheetml/2006/main" count="1455" uniqueCount="723">
  <si>
    <t>Dodávateľ:</t>
  </si>
  <si>
    <t>Odberateľ:</t>
  </si>
  <si>
    <t xml:space="preserve"> </t>
  </si>
  <si>
    <t>DPH</t>
  </si>
  <si>
    <t>V module</t>
  </si>
  <si>
    <t>Hlavička1</t>
  </si>
  <si>
    <t>Mena</t>
  </si>
  <si>
    <t>Hlavička2</t>
  </si>
  <si>
    <t>Obdobie</t>
  </si>
  <si>
    <t>Rozpočet</t>
  </si>
  <si>
    <t>Krycí list rozpočtu v</t>
  </si>
  <si>
    <t>EUR</t>
  </si>
  <si>
    <t>Čerpanie</t>
  </si>
  <si>
    <t>Krycí list splátky v</t>
  </si>
  <si>
    <t>za obdobie</t>
  </si>
  <si>
    <t>Mesiac 2011</t>
  </si>
  <si>
    <t>VK</t>
  </si>
  <si>
    <t>Krycí list výrobnej kalkulácie v</t>
  </si>
  <si>
    <t xml:space="preserve">Rozpočet: </t>
  </si>
  <si>
    <t xml:space="preserve">Zmluva č.: </t>
  </si>
  <si>
    <t>Dňa:</t>
  </si>
  <si>
    <t>VF</t>
  </si>
  <si>
    <t>Projektant:</t>
  </si>
  <si>
    <t>A</t>
  </si>
  <si>
    <t xml:space="preserve"> ZRN</t>
  </si>
  <si>
    <t>Konštrukcie</t>
  </si>
  <si>
    <t>Špecifikovaný materiál</t>
  </si>
  <si>
    <t>Spolu ZRN</t>
  </si>
  <si>
    <t>B</t>
  </si>
  <si>
    <t>IN - Individuálne náklady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</si>
  <si>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</si>
  <si>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</si>
  <si>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</si>
  <si>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</si>
  <si>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</si>
  <si>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</si>
  <si>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>C</t>
  </si>
  <si>
    <t>NUS - náklady umiestnenia stavby</t>
  </si>
  <si>
    <t>D</t>
  </si>
  <si>
    <t>ON - ostatné náklady</t>
  </si>
  <si>
    <t xml:space="preserve"> Ostatné náklady uvedené v rozpočte</t>
  </si>
  <si>
    <t xml:space="preserve">Sučet riadkov 11 až 14: </t>
  </si>
  <si>
    <t xml:space="preserve">Sučet riadkov 16 až 19: </t>
  </si>
  <si>
    <t>projektant, rozpočtár cenár</t>
  </si>
  <si>
    <t>pečiatka:</t>
  </si>
  <si>
    <t>E</t>
  </si>
  <si>
    <t>Celkové náklady</t>
  </si>
  <si>
    <t>podpis:</t>
  </si>
  <si>
    <t>dátum:</t>
  </si>
  <si>
    <t>F</t>
  </si>
  <si>
    <t>odberateľ, obstarávateľ</t>
  </si>
  <si>
    <t>dodávateľ, zhotoviteľ</t>
  </si>
  <si>
    <t xml:space="preserve">Dodávateľ: </t>
  </si>
  <si>
    <t>Špecifikovaný</t>
  </si>
  <si>
    <t>Spolu</t>
  </si>
  <si>
    <t>Hmotnosť v tonách</t>
  </si>
  <si>
    <t>Suť v tonách</t>
  </si>
  <si>
    <t>materiál</t>
  </si>
  <si>
    <t>Nh</t>
  </si>
  <si>
    <t>Prehľad rozpočtových nákladov v</t>
  </si>
  <si>
    <t>Súpis vykonaných prác a dodávok v</t>
  </si>
  <si>
    <t>Prehľad kalkulovaných nákladov v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</si>
  <si>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</si>
  <si>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</si>
  <si>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</si>
  <si>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</si>
  <si>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</si>
  <si>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</si>
  <si>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</si>
  <si>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Pozícia</t>
  </si>
  <si>
    <t>Vyňatý</t>
  </si>
  <si>
    <t>Vysoká sadzba</t>
  </si>
  <si>
    <t>Typ</t>
  </si>
  <si>
    <t>X</t>
  </si>
  <si>
    <t>Y</t>
  </si>
  <si>
    <t>Klasifikácia</t>
  </si>
  <si>
    <t>Katalógové</t>
  </si>
  <si>
    <t>číslo</t>
  </si>
  <si>
    <t>cen.</t>
  </si>
  <si>
    <t>výkaz-výmer</t>
  </si>
  <si>
    <t>výmera</t>
  </si>
  <si>
    <t>jednotka</t>
  </si>
  <si>
    <t>cena</t>
  </si>
  <si>
    <t>a práce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</si>
  <si>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</si>
  <si>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</si>
  <si>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</si>
  <si>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</si>
  <si>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</si>
  <si>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</si>
  <si>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</si>
  <si>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</si>
  <si>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Odberateľ: Mestský úrad Senec,  Mierové námestie  8   90301 SENEC</t>
  </si>
  <si>
    <t>Projektant: ING.ARCH. Tomáš  DEHELÁN</t>
  </si>
  <si>
    <t>Mestský úrad Senec,  Mierové námestie  8   90301 SENEC</t>
  </si>
  <si>
    <t>ING.ARCH. Tomáš  DEHELÁN</t>
  </si>
  <si>
    <t xml:space="preserve"> Práce nadčas</t>
  </si>
  <si>
    <t xml:space="preserve"> Murárske výpomoce</t>
  </si>
  <si>
    <t xml:space="preserve"> Bez pevnej podlahy</t>
  </si>
  <si>
    <t xml:space="preserve"> Zariadenie staveniska</t>
  </si>
  <si>
    <t xml:space="preserve"> Prevádzkové vplyvy</t>
  </si>
  <si>
    <t xml:space="preserve"> Sťažené podmienky</t>
  </si>
  <si>
    <t xml:space="preserve"> Inžinierska činnosť</t>
  </si>
  <si>
    <t xml:space="preserve"> Projektové práce</t>
  </si>
  <si>
    <t xml:space="preserve"> DPH  20% z:</t>
  </si>
  <si>
    <t xml:space="preserve"> DPH   0% z:</t>
  </si>
  <si>
    <t xml:space="preserve"> Odpočet - prípočet</t>
  </si>
  <si>
    <t>PRÁCE A DODÁVKY PSV</t>
  </si>
  <si>
    <t>711 - Izolácie proti vode a vlhkosti</t>
  </si>
  <si>
    <t>711</t>
  </si>
  <si>
    <t xml:space="preserve">71111-3121   </t>
  </si>
  <si>
    <t>Izolácia proti tlakovej vode zvislá AQUAFIN-2K</t>
  </si>
  <si>
    <t>m2</t>
  </si>
  <si>
    <t xml:space="preserve">                    </t>
  </si>
  <si>
    <t>I</t>
  </si>
  <si>
    <t>45.22.20</t>
  </si>
  <si>
    <t xml:space="preserve">99871-1202   </t>
  </si>
  <si>
    <t>Presun hmôt pre izolácie proti vode v objektoch výšky do 12 m</t>
  </si>
  <si>
    <t xml:space="preserve">711 - Izolácie proti vode a vlhkosti  spolu: </t>
  </si>
  <si>
    <t xml:space="preserve">  .  .  </t>
  </si>
  <si>
    <t>731</t>
  </si>
  <si>
    <t>763</t>
  </si>
  <si>
    <t xml:space="preserve">76311-1217   </t>
  </si>
  <si>
    <t>Predsadená stena hr.105mm 2xSDK hr 12,5 mm s izoláciou hr.80mm</t>
  </si>
  <si>
    <t xml:space="preserve">76311-1218   </t>
  </si>
  <si>
    <t>Priečky  SDK hr 130 mm 1x SDK hr  12,5mm s izoláciou</t>
  </si>
  <si>
    <t>Predsadená stena SDK 2x12,5 bez tep. izol.</t>
  </si>
  <si>
    <t>45.41.10</t>
  </si>
  <si>
    <t xml:space="preserve">76313-3041   </t>
  </si>
  <si>
    <t>Podhľady sadr RIGIPS zav.2x ocel.prof. dosky RFI hr. 2x12,5</t>
  </si>
  <si>
    <t xml:space="preserve">76316-9100   </t>
  </si>
  <si>
    <t>Opláštenie strešného okna</t>
  </si>
  <si>
    <t>m</t>
  </si>
  <si>
    <t xml:space="preserve">99876-3201   </t>
  </si>
  <si>
    <t>Presun hmôt pre drevostavby v objektoch  výšky do 12 m</t>
  </si>
  <si>
    <t>45.42.13</t>
  </si>
  <si>
    <t xml:space="preserve">763 - Konštrukcie  - drevostavby  spolu: </t>
  </si>
  <si>
    <t>766 - Konštrukcie stolárske</t>
  </si>
  <si>
    <t>766</t>
  </si>
  <si>
    <t>ks</t>
  </si>
  <si>
    <t>Vitráž preskl.stena z AL atyp  21760*1640*60mm  C1   D+M</t>
  </si>
  <si>
    <t>Vitráž presk stena z AL atyp  11870*1640*60mm   C2   D+M</t>
  </si>
  <si>
    <t>Vnútor.hliníková stena atyp 3120*2500mm  ozn.5          D+M</t>
  </si>
  <si>
    <t xml:space="preserve">76666-1112   </t>
  </si>
  <si>
    <t>Montáž dvier kompl. otvár. do zár. 1-krídl. do 0,8m  3/P+4/P</t>
  </si>
  <si>
    <t>kus</t>
  </si>
  <si>
    <t>45.42.11</t>
  </si>
  <si>
    <t xml:space="preserve">76666-1422   </t>
  </si>
  <si>
    <t>Montáž dvier kom otv. protipož.do zár. 1-kr. do 0,8m</t>
  </si>
  <si>
    <t>Montáž dvier kom. otv. protipož. do zár. 1-kr. nad 0,8m</t>
  </si>
  <si>
    <t>Montáž dvier kom. otv. protipož. do zár. 2-kr.</t>
  </si>
  <si>
    <t>MAT</t>
  </si>
  <si>
    <t>Dvere vnút plné 60/180 otv. atyp +plech. zárub.š 130mm  skryt.zár.</t>
  </si>
  <si>
    <t>20.30.11</t>
  </si>
  <si>
    <t xml:space="preserve">611 603220   </t>
  </si>
  <si>
    <t>Dvere vnútorné plné 80x197 jednokr.otv.+kov.z mosadze</t>
  </si>
  <si>
    <t xml:space="preserve">611 651510   </t>
  </si>
  <si>
    <t>Dvere protipožiarne  70x197/P jednokr.otv. plné</t>
  </si>
  <si>
    <t xml:space="preserve">611 651520   </t>
  </si>
  <si>
    <t>Dvere protipož.+kov.z mos. plné jednokr.80/197/P</t>
  </si>
  <si>
    <t>Dvere protipožiarne  atyp 78/197/Pjednokr.otv.plné</t>
  </si>
  <si>
    <t xml:space="preserve">611 651530   </t>
  </si>
  <si>
    <t>Dvere protipožiarne  90x197/P jednokr.otv.plné</t>
  </si>
  <si>
    <t>Zárubňa  obložková- hr.steny 7-15 cm -</t>
  </si>
  <si>
    <t>Zárubňa  obložková- hr.steny 16-25 cm</t>
  </si>
  <si>
    <t>Zárubňa - obložková  hr.steny43-46cm  dvojkr,. atyp    D+M</t>
  </si>
  <si>
    <t xml:space="preserve">76668-2111   </t>
  </si>
  <si>
    <t>Montáž zárubní obložkových pre dvere  jednokrídl. hr.steny do 170 mm</t>
  </si>
  <si>
    <t xml:space="preserve">76668-2123   </t>
  </si>
  <si>
    <t>Montáž zárubní obložkových pre dvere dvojkrídlové hr. steny cez 350 mm</t>
  </si>
  <si>
    <t xml:space="preserve">99876-6202   </t>
  </si>
  <si>
    <t>Presun hmôt pre konštr. stolárske v objektoch výšky do 12 m</t>
  </si>
  <si>
    <t xml:space="preserve">766 - Konštrukcie stolárske  spolu: </t>
  </si>
  <si>
    <t>771 - Podlahy z dlaždíc  keramických</t>
  </si>
  <si>
    <t>771</t>
  </si>
  <si>
    <t>45.43.12</t>
  </si>
  <si>
    <t>26.30.10</t>
  </si>
  <si>
    <t xml:space="preserve">99877-1202   </t>
  </si>
  <si>
    <t xml:space="preserve">771 - Podlahy z dlaždíc  keramických  spolu: </t>
  </si>
  <si>
    <t>775 - Podlahy vlysové a parketové</t>
  </si>
  <si>
    <t>775</t>
  </si>
  <si>
    <t xml:space="preserve">77541-9124   </t>
  </si>
  <si>
    <t>Montáž podlahovej lišty</t>
  </si>
  <si>
    <t>45.43.22</t>
  </si>
  <si>
    <t>Lišta parketová</t>
  </si>
  <si>
    <t>20.10.21</t>
  </si>
  <si>
    <t xml:space="preserve">77591-9134   </t>
  </si>
  <si>
    <t>Montáž podlahy lamel. bez podložky</t>
  </si>
  <si>
    <t>Parkety laminátové</t>
  </si>
  <si>
    <t>20.30.12</t>
  </si>
  <si>
    <t xml:space="preserve">77597-3213   </t>
  </si>
  <si>
    <t>Podložka pod pláv.podlahu,fólia Polifoam hr.3mm</t>
  </si>
  <si>
    <t xml:space="preserve">99877-5202   </t>
  </si>
  <si>
    <t>Presun hmôt pre podlahy vlysové v objektoch výšky do 12 m</t>
  </si>
  <si>
    <t xml:space="preserve">775 - Podlahy vlysové a parketové  spolu: </t>
  </si>
  <si>
    <t>781 - Obklady z obkladačiek a dosiek</t>
  </si>
  <si>
    <t>26.40.11</t>
  </si>
  <si>
    <t xml:space="preserve">99878-1202   </t>
  </si>
  <si>
    <t>Presun hmôt pre obklady keramické v objektoch výšky do 12 m</t>
  </si>
  <si>
    <t xml:space="preserve">781 - Obklady z obkladačiek a dosiek  spolu: </t>
  </si>
  <si>
    <t>784 - Maľby</t>
  </si>
  <si>
    <t>784</t>
  </si>
  <si>
    <t xml:space="preserve">78445-2571   </t>
  </si>
  <si>
    <t>Maľba zo zmesí tekut. Esmal 1far. dvojnás. v miest. do 3,8m</t>
  </si>
  <si>
    <t>45.44.21</t>
  </si>
  <si>
    <t xml:space="preserve">78448-1010   </t>
  </si>
  <si>
    <t>Stierka na stenách a stropoch v miestnosti v. do 3,8m</t>
  </si>
  <si>
    <t xml:space="preserve">78449-6500   </t>
  </si>
  <si>
    <t>Ostatné maliarske práce, napustenie  zákl.penetrač.náterom</t>
  </si>
  <si>
    <t xml:space="preserve">784 - Maľby  spolu: </t>
  </si>
  <si>
    <t xml:space="preserve">PRÁCE A DODÁVKY PSV  spolu: </t>
  </si>
  <si>
    <t>PRÁCE A DODÁVKY M</t>
  </si>
  <si>
    <t>M</t>
  </si>
  <si>
    <t>M22 - 156 Montáž oznam. signal. a zab. zariadení</t>
  </si>
  <si>
    <t xml:space="preserve">M22 - 156 Montáž oznam. signal. a zab. zariadení  spolu: </t>
  </si>
  <si>
    <t>M24 - 158 Montáž VZT zariadení a sušiarní</t>
  </si>
  <si>
    <t xml:space="preserve">M24 - 158 Montáž VZT zariadení a sušiarní  spolu: </t>
  </si>
  <si>
    <t xml:space="preserve">PRÁCE A DODÁVKY M  spolu: </t>
  </si>
  <si>
    <t>Celkom bez DPH:</t>
  </si>
  <si>
    <t>Celkom s DPH:</t>
  </si>
  <si>
    <t>76312-3113</t>
  </si>
  <si>
    <t xml:space="preserve">76611-1111       </t>
  </si>
  <si>
    <t xml:space="preserve">76612-1111       </t>
  </si>
  <si>
    <t xml:space="preserve">76614-1111      </t>
  </si>
  <si>
    <t>76666-1422</t>
  </si>
  <si>
    <t>76666-1432</t>
  </si>
  <si>
    <t>611 603200</t>
  </si>
  <si>
    <t>611 651520</t>
  </si>
  <si>
    <t>611 6D2701</t>
  </si>
  <si>
    <t>611 6D2702</t>
  </si>
  <si>
    <t>611 6D2704</t>
  </si>
  <si>
    <t>614 200100</t>
  </si>
  <si>
    <t>611 942124</t>
  </si>
  <si>
    <t xml:space="preserve"> Kultúrna pamiatka</t>
  </si>
  <si>
    <t>K</t>
  </si>
  <si>
    <t>921 - Elektromontáže</t>
  </si>
  <si>
    <t xml:space="preserve">Rúrka ohybná elektroinštalačná, uložená pod omietkou, typ 23 - 29 </t>
  </si>
  <si>
    <t>I-Rúrka HFXP 25 čierna</t>
  </si>
  <si>
    <t>Krabica prístrojová bez zapojenia (1901, KP 68, KZ 3)</t>
  </si>
  <si>
    <t>Krabica prístrojová  šedá  KP 67/3 KA   KOPOS</t>
  </si>
  <si>
    <t>Osadenie lustrovej svorky vrátane zapojenia do 3 x 4</t>
  </si>
  <si>
    <t>Svorka 6311-07</t>
  </si>
  <si>
    <t>Svorka WAGO 224-112</t>
  </si>
  <si>
    <t>Spínače polozapustené a zapustené vrátane zapojenia jednopólový - radenie 1</t>
  </si>
  <si>
    <t>Spínač zapustený radenie č.1</t>
  </si>
  <si>
    <t>Spínač polozapustený a zapustený vrátane zapojenia sériový prep.stried. - radenie 5 A</t>
  </si>
  <si>
    <t xml:space="preserve">Prepínač  tapustený radenie č.5 </t>
  </si>
  <si>
    <t>Spínač polozapustený a zapustený vrátane zapojenia stried.prep.- radenie 6</t>
  </si>
  <si>
    <t xml:space="preserve">Prepínač zapustený radenie č.6 </t>
  </si>
  <si>
    <t>Prepínač vačkový v kryte S 25 VP, VL 01, 02</t>
  </si>
  <si>
    <t>Spínač S  16 JP   1103 A6</t>
  </si>
  <si>
    <t>Domová zásuvka polozapustená alebo zapustená, 10/16 A 250 V 2P + Z 2 x zapojenie</t>
  </si>
  <si>
    <t>Zásuvka 230V/16A dvojnásobná</t>
  </si>
  <si>
    <t>Montáž oceľolechovej rozvodnice do váhy 20 kg</t>
  </si>
  <si>
    <t>Rozvádzač RX</t>
  </si>
  <si>
    <t>Montáž oceľolechovej rozvodnice do váhy 50 kg</t>
  </si>
  <si>
    <t>Rozvádzač RS3</t>
  </si>
  <si>
    <t>Montáž a úpravy oceľolechovej rozvodnice do váhy 100 kg</t>
  </si>
  <si>
    <t>Rozšírenie výzbroje PL7, PFL7</t>
  </si>
  <si>
    <t>Demontáž oceľolechovej rozvodnice do váhy 100 kg</t>
  </si>
  <si>
    <t>Svietidlo interierové okruhle stropne, IP 54 jednožiarivkové</t>
  </si>
  <si>
    <t>Svietidlo OMS TORNADO 1x35W, vrátane sv. zdroja</t>
  </si>
  <si>
    <t>Svietidlo OMS CLASSIC 1x35W, vrátane sv. zdroja</t>
  </si>
  <si>
    <t>Svietidlo OMS CLASSIC 2x35W, vrátane sv. zdroja</t>
  </si>
  <si>
    <t>Svietidlo interierové nástenné, IP20</t>
  </si>
  <si>
    <t>Svietidlo nástenné Ideal lux LUMINA AP1, vrátane sv. zdroja</t>
  </si>
  <si>
    <t>Svietidlo nástenné AMI STBKO FLC 2x18W, vrátane sv.zdroja</t>
  </si>
  <si>
    <t xml:space="preserve">Svietidlo pre lištové svetelne systemyé 1x reflektor, IP 20 </t>
  </si>
  <si>
    <t>reflektor ZIPAR TRACK LED 11W, 1100lm</t>
  </si>
  <si>
    <t>reflektor ZIPR TRACK  LED 32W. 3500lm</t>
  </si>
  <si>
    <t>Núdzové svietidlá nástenne, stropné, 1x8 W, núdzový režim, IP 22</t>
  </si>
  <si>
    <t xml:space="preserve">Závesné svetelné systémy </t>
  </si>
  <si>
    <t>GLOBAL TRACK 4200</t>
  </si>
  <si>
    <t>GLOBAL TRACK 4300</t>
  </si>
  <si>
    <t>GLOBAL TRACK 4400</t>
  </si>
  <si>
    <t>napajaci diel  XTS12</t>
  </si>
  <si>
    <t>prepajac listy XTS21</t>
  </si>
  <si>
    <t>rohovy diel XTS23</t>
  </si>
  <si>
    <t>lankový záves</t>
  </si>
  <si>
    <t>Uzemňovacie vedenie na povrchu FeZn</t>
  </si>
  <si>
    <t xml:space="preserve">Územňovací vodič    ocelový žiarovo zinkovaný  označenie     O 8   </t>
  </si>
  <si>
    <t>Uzemňovacie vedenie v zemi FeZn</t>
  </si>
  <si>
    <t xml:space="preserve">Územňovacia pásovina   ocelová žiarovo zinkovaná  označenie   30 x 4 mm   </t>
  </si>
  <si>
    <t xml:space="preserve">Podpery vedenia FeZn  PV17 </t>
  </si>
  <si>
    <t xml:space="preserve">Podpera vedenia  ocelová žiarovo zinkovaná  označenie  PV 17-1  </t>
  </si>
  <si>
    <t>Podpery vedenia FeZn pre svetlíky a oceľové konštrukcie PV31-32</t>
  </si>
  <si>
    <t xml:space="preserve">Podpera vedenia na železné konštrukcie  ocelová žiarovo zinkovaná  označenie  PV 32  </t>
  </si>
  <si>
    <t>Zachytávacia tyč FeZn bez osadenia a s osadením JP10-30</t>
  </si>
  <si>
    <t>Svorka FeZn k uzemňovacej tyči  SJ</t>
  </si>
  <si>
    <t xml:space="preserve">Svorka  k zemniacej tyči D= 20  ocelová žiarovo zinkovaná  označenie  SJ 01   </t>
  </si>
  <si>
    <t>Svorka FeZn na odkvapový žľab SO</t>
  </si>
  <si>
    <t xml:space="preserve">Svorka  okapová  ocelová žiarovo zinkovaná  označenie  SO   </t>
  </si>
  <si>
    <t>Svorka FeZn skúšobná SZ</t>
  </si>
  <si>
    <t>Ochranný uholník FeZn   OU</t>
  </si>
  <si>
    <t xml:space="preserve">Ochraný uholník   ocelový žiarovo zinkovaný  označenie  OU 1,7 m   </t>
  </si>
  <si>
    <t xml:space="preserve">Držiak ochranného uholníka FeZn   DU-Z,D a DOU </t>
  </si>
  <si>
    <t>Uzemňovacia tyč FeZn ZT</t>
  </si>
  <si>
    <t>Ochranné pospájanie v práčovniach, kúpeľniach, pevne uložené Cu 4-16mm2</t>
  </si>
  <si>
    <t>H07V-U 6    Kábel pre pevné uloženie, medený harmonizovaný</t>
  </si>
  <si>
    <t>Kábel bezhalogénový, medený uložený voľne N2XH 0,6/1,0 kV  2x1,5</t>
  </si>
  <si>
    <t>N2XH  2x1,5   Nehorľavý kábel, bez funkčnosti ČSN, STN</t>
  </si>
  <si>
    <t>Kábel bezhalogénový, medený uložený voľne N2XH 0,6/1,0 kV  2x2,5</t>
  </si>
  <si>
    <t>N2XH  2x2,5   Nehorľavý kábel, bez funkčnosti ČSN, STN</t>
  </si>
  <si>
    <t>Kábel bezhalogénový, medený uložený voľne N2XH 0,6/1,0 kV  3x1,5</t>
  </si>
  <si>
    <t>N2XH  3x1,5   Nehorľavý kábel, bez funkčnosti ČSN, STN</t>
  </si>
  <si>
    <t>Kábel bezhalogénový, medený uložený voľne N2XH 0,6/1,0 kV  3x2,5</t>
  </si>
  <si>
    <t>N2XH  3x2,5   Nehorľavý kábel, bez funkčnosti ČSN, STN</t>
  </si>
  <si>
    <t>Kábel bezhalogénový, medený uložený voľne N2XH 0,6/1,0 kV  3x4</t>
  </si>
  <si>
    <t>N2XH  3x4   Nehorľavý kábel, bez funkčnosti ČSN, STN</t>
  </si>
  <si>
    <t>Kábel bezhalogénový, medený uložený voľne N2XH 0,6/1,0 kV  5x10</t>
  </si>
  <si>
    <t>N2XH  5x10</t>
  </si>
  <si>
    <t>Núdzové sv. IP22 LUCIA P 1x8W/1hod, núdz.režim, autotest + sv. zdroj AMI</t>
  </si>
  <si>
    <t>Držiak ochr. uholníka ocel. žiarovo zinkovaný  ozn.  DU Z ZIN HR. BENADIKT</t>
  </si>
  <si>
    <t>Zemniaca tyč ocel. žiarovo zinkovaná ozn. ZT 2 m ZIN HR. BENADIKT</t>
  </si>
  <si>
    <t>Aktívny bleskozvod - solárno - veterný ozn. AFB 1062 2D s nerez, nadstavcom</t>
  </si>
  <si>
    <t>kg</t>
  </si>
  <si>
    <t xml:space="preserve">m </t>
  </si>
  <si>
    <t xml:space="preserve">Montáž zásuvky 2xRJ45 pod omietku                                                                   </t>
  </si>
  <si>
    <t>Kábel v rúrkach</t>
  </si>
  <si>
    <t>PC sieť a prísl., zásuvka podpovrch. 2xRJ45/s, Cat.6, komplet osad. KELINE</t>
  </si>
  <si>
    <t>922 - Montáž oznamovacích a signalizačných zariadení</t>
  </si>
  <si>
    <t>HZ - Hodinové zúčtovacie sadzby</t>
  </si>
  <si>
    <t>hod.</t>
  </si>
  <si>
    <t>32,00</t>
  </si>
  <si>
    <t>16,00</t>
  </si>
  <si>
    <t>Stavebno montážne práce náročné ucelené - odborné, tvorivé remeselné        (Tr 3) v rozsahu viac ako 8 hodín</t>
  </si>
  <si>
    <t>Ústredňa EZS v plechovej skrini</t>
  </si>
  <si>
    <t>Napájací transformátor pre ústredňu EZS 230V/50-60Hz/16V-40VA</t>
  </si>
  <si>
    <t>Zálohovací akumulátor pre ústredňu EZS</t>
  </si>
  <si>
    <t>Ovládacia LCD klávesnica</t>
  </si>
  <si>
    <t xml:space="preserve">Rozširovací modul - expandér na 8 zón </t>
  </si>
  <si>
    <t xml:space="preserve">PIR detektor </t>
  </si>
  <si>
    <t>Magnetický kontakt</t>
  </si>
  <si>
    <t>Dymový požiarny a tepelný detektor</t>
  </si>
  <si>
    <t>Pätica k požiarnym detektorom</t>
  </si>
  <si>
    <t>Tiesňové požiarne tlačidlo s LED</t>
  </si>
  <si>
    <t>Vnútorná siréna 20W</t>
  </si>
  <si>
    <t>Komponenty EZS</t>
  </si>
  <si>
    <t>Power 1864</t>
  </si>
  <si>
    <t>TR3</t>
  </si>
  <si>
    <t>ACCU12/7</t>
  </si>
  <si>
    <t>PK 5500</t>
  </si>
  <si>
    <t>PC5108</t>
  </si>
  <si>
    <t>LC 100 PI</t>
  </si>
  <si>
    <t>TANE FM 106</t>
  </si>
  <si>
    <t>Bentel 601PH</t>
  </si>
  <si>
    <t>Bentel MUB RV</t>
  </si>
  <si>
    <t>DMN700L</t>
  </si>
  <si>
    <t>CY 44Q</t>
  </si>
  <si>
    <t>Montážny a inštalačný materiál</t>
  </si>
  <si>
    <t>Kábel oznamovací</t>
  </si>
  <si>
    <t>Drobný inštalačný materiál</t>
  </si>
  <si>
    <t>Nešpecifikované práce súvisiace s inštaláciou</t>
  </si>
  <si>
    <t>SYKFY 4x2x0,5</t>
  </si>
  <si>
    <t>kpl</t>
  </si>
  <si>
    <t>Komponenty UTO</t>
  </si>
  <si>
    <t>UZAVRETÝ TELEVÍZNY OKRUH - UTO</t>
  </si>
  <si>
    <t>ELEKTRICKÁ ZABEZPEČOVACIA SIGNALIZÁCIA - EZS</t>
  </si>
  <si>
    <t>Sieťové záznamové zariadenie pre technológiu HDCVI, záznam 8 Full HD kamier, je možné pripojiť aj + 2 IP kamery.</t>
  </si>
  <si>
    <t>HDD  SATA 6Tb, IntelliPower, 7200 rpm, vhodný pre 24/7 - videoserver, DVR, NAS, záruka 36 mesiacov</t>
  </si>
  <si>
    <t>Závesný 19" dátový rack šírka 600 mm, výška 15 U, hĺbka 515 mm, presklenné predné dvere</t>
  </si>
  <si>
    <t>Plechová polica 19"</t>
  </si>
  <si>
    <t>Napájací zdroj s výstupom na zálohovací batériový modul, výkon 13.8VDC/25A</t>
  </si>
  <si>
    <t>19"rozvodný panel 7x230V, prepäťová ochrana,1U</t>
  </si>
  <si>
    <t>Dome kamera s  rozlíšením Full HD, motorický zoom, krytie IK10 a IP66</t>
  </si>
  <si>
    <t>Batériový modul so 4 akum. 12V/18Ah - záruka na akumulátory 10 rokov</t>
  </si>
  <si>
    <t>HCVR7208A-V2</t>
  </si>
  <si>
    <t>ST6000VX0001</t>
  </si>
  <si>
    <t>RBA-15-AS5-CAY-A1</t>
  </si>
  <si>
    <t>RAB-UP-350-A4</t>
  </si>
  <si>
    <t>LS150J 1225</t>
  </si>
  <si>
    <t>BM 1250-68</t>
  </si>
  <si>
    <t>HAC-HDBW2220RP-Z</t>
  </si>
  <si>
    <t>Komponenty UTO - prenos obrazu cez LAN do centrálneho monitoringu na PCO MP Senec</t>
  </si>
  <si>
    <t>Dátový switch Zyxel</t>
  </si>
  <si>
    <t>Firewall Zywall + 1 ročná licencia</t>
  </si>
  <si>
    <t>WIFI prístupový bod Zyxel</t>
  </si>
  <si>
    <t>Zyxel USB LTE/4G modem</t>
  </si>
  <si>
    <t>GS 1900-24HP</t>
  </si>
  <si>
    <t>USG 110 UTM Bundle</t>
  </si>
  <si>
    <t>NWA 3160 N</t>
  </si>
  <si>
    <t>WAH 7706</t>
  </si>
  <si>
    <t>Koaxiálny kábel 75-3.7, CU 0.81mm + 2xCU 0,9mm, útlm 2,75dB/100m pri 10MHz,</t>
  </si>
  <si>
    <t>Kábel napájací</t>
  </si>
  <si>
    <t>Drobný inštalačný materiál (hmoždiny, skrutky, konektory, pásky...)</t>
  </si>
  <si>
    <t>RG59/U-2W</t>
  </si>
  <si>
    <t>CYSY 3x1,5</t>
  </si>
  <si>
    <t>VZDUCHOTECHNIKA  A  CHLADENIE</t>
  </si>
  <si>
    <t>Vzduchotechnická jednotka , vertikálne prevedenie</t>
  </si>
  <si>
    <t>DUOVENT COMPACT DV 800 DCA  MXKL M5/F7 DVAV BV2</t>
  </si>
  <si>
    <t>prívod:</t>
  </si>
  <si>
    <t>-čelná stena s pripojením</t>
  </si>
  <si>
    <t>-uzatváracia klapka so servopohonom</t>
  </si>
  <si>
    <t xml:space="preserve">-filter F7                                                                </t>
  </si>
  <si>
    <t>-spätné získavanie tepla s doskovým výmenníkom - rekuperátor</t>
  </si>
  <si>
    <t>-vodný ohrievač Qt = 4kW, tl.strata 6kPa, voda 80/60°C</t>
  </si>
  <si>
    <t>-hydraulický uzol ESU C40-V1.0B (AQUA)</t>
  </si>
  <si>
    <t>-cirkulačná klapka so servopohonom</t>
  </si>
  <si>
    <t>Pi= 430W, I= 1,9A, 230V/50Hz</t>
  </si>
  <si>
    <t>odvod:</t>
  </si>
  <si>
    <t xml:space="preserve">-filter M5                                                                 </t>
  </si>
  <si>
    <t>Pi= 365W, I=1,6A, 230V/50Hz</t>
  </si>
  <si>
    <t>-eliminátor kvapiek</t>
  </si>
  <si>
    <t>-rýchloupínacia spona VBM 250 ED</t>
  </si>
  <si>
    <t>Príslušenstvo:</t>
  </si>
  <si>
    <t xml:space="preserve">-sifón podtlakovým uzáverom SF-P 300 </t>
  </si>
  <si>
    <t>-kondenzačné potrubie DN 32, dodávka VZT</t>
  </si>
  <si>
    <t>dod. Elektrodesign Ba</t>
  </si>
  <si>
    <t>Systém MaR DigiReg M3-Vx</t>
  </si>
  <si>
    <t>Digireg-CP ovládač s graf. a dotyk. displejom</t>
  </si>
  <si>
    <t>-regulátory otáčok</t>
  </si>
  <si>
    <t>-teplotné čidlá</t>
  </si>
  <si>
    <t>-diferenčné snímače tlaku</t>
  </si>
  <si>
    <t>-STARTPACK - nastavenie, oživenie a spustenie</t>
  </si>
  <si>
    <t>Potrubný kus VKS 250, dod. Elektrodesign ba</t>
  </si>
  <si>
    <t>Tlmič hluku s potrubím THP-10-600x125-1000-3</t>
  </si>
  <si>
    <t>Tlmič hluku s potrubím THP-10-400x125-1000-2</t>
  </si>
  <si>
    <t>Tlmič hluku s potrubím THP-10-450x125-1000-2</t>
  </si>
  <si>
    <t>Tlmič hluku s potrubím THP-10-400x160-1000-2</t>
  </si>
  <si>
    <t>Výustka komfortná dvojradová IMOS-NOVA-A-2-3-400x200-R1-UR-H-RAL...</t>
  </si>
  <si>
    <t>Výustka komfortná dvojradová IMOS-NOVA-A-2-3-400x150-R1-UR-H-RAL...</t>
  </si>
  <si>
    <t>Výustka komfortná dvojradová IMOS-NOVA-A-2-3-300x150-R1-UR-H-RAL...</t>
  </si>
  <si>
    <t>Výustka komfortná dvojradová IMOS-NOVA-A-2-3-200x150-R1-UR-H-RAL...</t>
  </si>
  <si>
    <t>Výustka komfortná jednoradová IMOS-NOVA-A-1-3-600x200-R1-UR-H-RAL...</t>
  </si>
  <si>
    <t>Výustka komfortná jednoradová IMOS-NOVA-A-1-3-300x150-R1-UR-H-RAL...</t>
  </si>
  <si>
    <t>Výustka komfortná jednoradová IMOS-NOVA-A-1-3-200x150-R1-UR-H-RAL...</t>
  </si>
  <si>
    <t>Výustka komfortná jednoradová IMOS-NOVA-A-1-3-200x100-R1-UR-H-RAL...</t>
  </si>
  <si>
    <t>neobsadené</t>
  </si>
  <si>
    <t xml:space="preserve">Kruhové Spiro potrubie s tvarovkami včítane montážneho, tesniaceho, </t>
  </si>
  <si>
    <t xml:space="preserve">spojovacieho a závesného materiálu , </t>
  </si>
  <si>
    <t>- Φ250</t>
  </si>
  <si>
    <t>Kompletné vzduchotechnické potrubie skupiny I. s tvarovkami</t>
  </si>
  <si>
    <t>včítane montážneho,  tesniaceho, spojovacieho a závesného materiálu</t>
  </si>
  <si>
    <t>do obvodu:</t>
  </si>
  <si>
    <t>-1100</t>
  </si>
  <si>
    <t>-650</t>
  </si>
  <si>
    <t>Tepelná samolepiaca izolácia s AL fóliou, hr.20mm</t>
  </si>
  <si>
    <t>-montáž, elektro, MaR, montážny mareriál, zaregulovanie systému, spustenie do prevádzky (25% z ceny zariadenia)</t>
  </si>
  <si>
    <t>Multi split systém Panasonic s tepelným čerpadlom</t>
  </si>
  <si>
    <t>Vonkajšia kondenzačná jednotka  Panasonic CU-5E34PBE</t>
  </si>
  <si>
    <t xml:space="preserve">Pi=2,86kW(0,53-4,24kW), I=13,4A, 230V, istic 25A, </t>
  </si>
  <si>
    <t xml:space="preserve">Chladenie Qch=10,0kW(2,9-11,5kW) </t>
  </si>
  <si>
    <t>Ohrev Qt=12,0kW(3,4-14,5kW)</t>
  </si>
  <si>
    <t>-chladivo: R410A</t>
  </si>
  <si>
    <t>-rozmer: 999x940x340mm</t>
  </si>
  <si>
    <t>-hmotnosť: 80kg</t>
  </si>
  <si>
    <t>dod. Ciur SK Ba</t>
  </si>
  <si>
    <t>príslušenstvo:</t>
  </si>
  <si>
    <t>-konzoly pod jednotku</t>
  </si>
  <si>
    <t xml:space="preserve">-medené prepojovacie izolované potrubie 6/10mnm s elektrokáblom </t>
  </si>
  <si>
    <t>Vnútorná nástenná výparníková jednotka Panasonic CS-E15QKEW</t>
  </si>
  <si>
    <t>Qchl.= 4,0kW, Qvyk=5,6kW</t>
  </si>
  <si>
    <t>-dialkový ovládač</t>
  </si>
  <si>
    <t>-rozmer: 295x870x255mm</t>
  </si>
  <si>
    <t>-hmotnosť: 9kg</t>
  </si>
  <si>
    <t>Vnútorná nástenná výparníková jednotka Panasonic CS-E12QKEW</t>
  </si>
  <si>
    <t>Qchl.= 3,2kW, Qvyk=4,5kW</t>
  </si>
  <si>
    <t>-medené prepojovacie izolované potrubie 6/10mnm s elektrokáblom</t>
  </si>
  <si>
    <t>-rozmer: 294x870x255mm</t>
  </si>
  <si>
    <t>Vnútorná nástenná výparníková jednotka Panasonic CS-E9QKEW</t>
  </si>
  <si>
    <t>Qchl.=2,5kW, Qvyk=3,6kW</t>
  </si>
  <si>
    <t>Vnútorná podparapetná výparníková jednotka Panasonic CS-E9GFEW</t>
  </si>
  <si>
    <t>Qchl.=2,8kW, Qvyk=4,0kW</t>
  </si>
  <si>
    <t>-rozmer: 600x700x210mm</t>
  </si>
  <si>
    <t>-hmotnosť: 14kg</t>
  </si>
  <si>
    <t>Vnútorná kanálová výparníková jednotka Panasonic CS-E9PD3EA</t>
  </si>
  <si>
    <t>Qchl.=2,5kW, Qvyk=3,2kW</t>
  </si>
  <si>
    <t>-nástenný ovládač</t>
  </si>
  <si>
    <t>-rozmer: 235x750x370mm</t>
  </si>
  <si>
    <t>-hmotnosť: 17kg</t>
  </si>
  <si>
    <t xml:space="preserve">-sifón podtlakovým uzáverom 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</si>
  <si>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</si>
  <si>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</si>
  <si>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</si>
  <si>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</si>
  <si>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</si>
  <si>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</si>
  <si>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</si>
  <si>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</si>
  <si>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</si>
  <si>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</si>
  <si>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</si>
  <si>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</si>
  <si>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</si>
  <si>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</si>
  <si>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</si>
  <si>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1.16-1.18</t>
  </si>
  <si>
    <t>1.19</t>
  </si>
  <si>
    <t>1.20</t>
  </si>
  <si>
    <t>1.21</t>
  </si>
  <si>
    <t>Zariadenie č. 2 - Chladenie priestorov na 3.NP</t>
  </si>
  <si>
    <t>2.01</t>
  </si>
  <si>
    <t>2.02</t>
  </si>
  <si>
    <t>2.03</t>
  </si>
  <si>
    <t>2.04</t>
  </si>
  <si>
    <t>2.05</t>
  </si>
  <si>
    <t>2.06</t>
  </si>
  <si>
    <t>Zariadenie č.1 - Teplovzdušné vetranie priestorov na 3.NP</t>
  </si>
  <si>
    <t>bm</t>
  </si>
  <si>
    <t>1</t>
  </si>
  <si>
    <t>4</t>
  </si>
  <si>
    <t>3</t>
  </si>
  <si>
    <t>5</t>
  </si>
  <si>
    <t>2</t>
  </si>
  <si>
    <t>8</t>
  </si>
  <si>
    <t>10</t>
  </si>
  <si>
    <t>36</t>
  </si>
  <si>
    <t>30</t>
  </si>
  <si>
    <t>90</t>
  </si>
  <si>
    <t>7</t>
  </si>
  <si>
    <t>50</t>
  </si>
  <si>
    <t>713 - Izolácie tepelné</t>
  </si>
  <si>
    <t>713</t>
  </si>
  <si>
    <t xml:space="preserve">71313-1121   </t>
  </si>
  <si>
    <t xml:space="preserve">Montáž tep. izolácie stropov pripevnenie drôtom pod SDK                                                                 </t>
  </si>
  <si>
    <t xml:space="preserve">m2      </t>
  </si>
  <si>
    <t xml:space="preserve">631 5A0103   </t>
  </si>
  <si>
    <t xml:space="preserve">Doska z minerálnej vlny NOBASIL MPN - hr.50 mm                                                                          </t>
  </si>
  <si>
    <t xml:space="preserve">71319-1410   </t>
  </si>
  <si>
    <t xml:space="preserve">Izolácia tepelná položenie parozábrany z PE folie /Isotec, Tyvek a pod./ hr 0,1m                                        </t>
  </si>
  <si>
    <t xml:space="preserve">99871-3202   </t>
  </si>
  <si>
    <t xml:space="preserve">Presun hmôt pre izolácie tepelné v objektoch výšky do 12 m                                                              </t>
  </si>
  <si>
    <t xml:space="preserve">%       </t>
  </si>
  <si>
    <t xml:space="preserve">713 - Izolácie tepelné  spolu: </t>
  </si>
  <si>
    <t xml:space="preserve">76617-       </t>
  </si>
  <si>
    <t xml:space="preserve">Schod.stup.a podlaha +podesty z dosiek dubových hrúbky 30mm D+M komplet                                                </t>
  </si>
  <si>
    <t xml:space="preserve">Presun hmôt pre konštr. stolárske v objektoch výšky do 12 m                                                             </t>
  </si>
  <si>
    <t xml:space="preserve">597 63180010 </t>
  </si>
  <si>
    <t xml:space="preserve">Dlaždice keramické                                                                                                      </t>
  </si>
  <si>
    <t xml:space="preserve">77157-5107   </t>
  </si>
  <si>
    <t xml:space="preserve">Montáž podláh z dlaždíc keramických do tmelu                                                                            </t>
  </si>
  <si>
    <t xml:space="preserve">77158-979510 </t>
  </si>
  <si>
    <t xml:space="preserve">Príplatok za škárovanie                                                                                                 </t>
  </si>
  <si>
    <t xml:space="preserve">Presun hmôt pre podlahy z dlaždíc v objektoch výšky do 12 m                                                             </t>
  </si>
  <si>
    <t>783</t>
  </si>
  <si>
    <t xml:space="preserve">78327-1001   </t>
  </si>
  <si>
    <t xml:space="preserve">Nátery kov. stav. dopln. konšt. polyuret. jednon.+2x email                                                              </t>
  </si>
  <si>
    <t xml:space="preserve">78367-110210 </t>
  </si>
  <si>
    <t xml:space="preserve">Nátery  drevených podláh+stup.+ podest z dubového dreva protišmykové                                                    </t>
  </si>
  <si>
    <t xml:space="preserve">783 - Nátery  spolu: </t>
  </si>
  <si>
    <t>783 - Nátery</t>
  </si>
  <si>
    <t>763 - Konštrukcie - drevostavby</t>
  </si>
  <si>
    <t xml:space="preserve">76613-1111      </t>
  </si>
  <si>
    <t>731 - Ústredné vykurovanie</t>
  </si>
  <si>
    <t xml:space="preserve">731 - Ústredné vykurovanie spolu: </t>
  </si>
  <si>
    <t/>
  </si>
  <si>
    <t>713482121</t>
  </si>
  <si>
    <t>Montáž trubíc z PE,hr.15-20 mm,vnút.priemer do 38</t>
  </si>
  <si>
    <t>mat</t>
  </si>
  <si>
    <t>998713193</t>
  </si>
  <si>
    <t>t</t>
  </si>
  <si>
    <t>733161501</t>
  </si>
  <si>
    <t xml:space="preserve">Potrubie plasthliníkové PE-RT 16x2 mm z rúrok v kotúčoch   </t>
  </si>
  <si>
    <t>28399121</t>
  </si>
  <si>
    <t>733123110</t>
  </si>
  <si>
    <t>733191923</t>
  </si>
  <si>
    <t>Opravy rozvodov potrubí privarenie odbočky do DN 15</t>
  </si>
  <si>
    <t>733391101</t>
  </si>
  <si>
    <t>Ostatné tlakové skúšky potrubia z plastových rúr do DN32</t>
  </si>
  <si>
    <t>998733103</t>
  </si>
  <si>
    <t>Presun hmôt pre rozvody potrubia v objektoch výšky nad 6 do 24 m</t>
  </si>
  <si>
    <t>998733194</t>
  </si>
  <si>
    <t>734209103</t>
  </si>
  <si>
    <t>Montáž závitových armatúr s 1 závitom G 1/2</t>
  </si>
  <si>
    <t>5517102600</t>
  </si>
  <si>
    <t>734209113</t>
  </si>
  <si>
    <t>Montáž závitových armatúr s 2 závitmi G 1/2</t>
  </si>
  <si>
    <t>5517100280</t>
  </si>
  <si>
    <t>998731101</t>
  </si>
  <si>
    <t>Presun hmôt pre kotolne umiestnené vo výške (hĺbke) do 6 m</t>
  </si>
  <si>
    <t>998731194</t>
  </si>
  <si>
    <t>Príplatok k cene za zväčšený presun nad vymedzenú najväčšiu dopr.vzdialenosť               do 1000 m</t>
  </si>
  <si>
    <t>Príplatok k cene za zväčšený presun nad vymedzenú najväčšiu dopravnú vzdialenosť         do 1000 m</t>
  </si>
  <si>
    <t>Prechodky Herz na plastové rúrky 1/2""AG</t>
  </si>
  <si>
    <t>Príplatok za zhotovenie prípojky z hladkých rúrok priemer 22/2,6</t>
  </si>
  <si>
    <t>Armatúry a príslušenstvo HERZ termostatická hlavica - H</t>
  </si>
  <si>
    <t>Armatúry a príslušenstvo HEIMEER, Regúlux šrobenie 1/2"</t>
  </si>
  <si>
    <t>Armatúry a príslušenstvo HEIMEER, termostatický VENTIL PRIAMY 1/2"</t>
  </si>
  <si>
    <t>735000912</t>
  </si>
  <si>
    <t>Vyregulovanie dvojregulačných ventilov s termostatickým ovládaním</t>
  </si>
  <si>
    <t>Hydraulické Vyregulovanie vyk. Systému vyk. Telies</t>
  </si>
  <si>
    <t>735153300</t>
  </si>
  <si>
    <t>Príplatok k cene za odvzdušňovací ventil telies VSŽ</t>
  </si>
  <si>
    <t>Vykur. telesá panel. 2 radové, tlak. skúšky telies vodou</t>
  </si>
  <si>
    <t>735159523</t>
  </si>
  <si>
    <t>Montáž vykurovacích telies VSŽ P90 dvojradových s odvzdušnením do 1200 mm</t>
  </si>
  <si>
    <t>4845374300</t>
  </si>
  <si>
    <t>Rad.oceľový 21K 600x900 Korad</t>
  </si>
  <si>
    <t>Rad.oceľový 21K1400x500 Korad</t>
  </si>
  <si>
    <t>553468511</t>
  </si>
  <si>
    <t>Záslepka KORAD</t>
  </si>
  <si>
    <t>Držiak KORAD</t>
  </si>
  <si>
    <t xml:space="preserve">Radiátor, stojan, konzoly </t>
  </si>
  <si>
    <t>Odvzdušňov. Záslepka  KORAD</t>
  </si>
  <si>
    <t>Vypúštacia zátkak KORAD</t>
  </si>
  <si>
    <t>998735101</t>
  </si>
  <si>
    <t>Presun hmôt pre vykurovacie telesá v objektoch výšky do 6 m</t>
  </si>
  <si>
    <t>998735194</t>
  </si>
  <si>
    <t>Vykurovanie-vykurovacia skúška</t>
  </si>
  <si>
    <t>735</t>
  </si>
  <si>
    <t>HZ1</t>
  </si>
  <si>
    <t>Vykurovacia skúška, revízia, spustenie do prevádzkyPrvé napustenie systému</t>
  </si>
  <si>
    <t>HZ2</t>
  </si>
  <si>
    <t>Preplach potrubia</t>
  </si>
  <si>
    <t>OST</t>
  </si>
  <si>
    <t>Ostatné</t>
  </si>
  <si>
    <t>HZS -006</t>
  </si>
  <si>
    <t>Kompletné vyskúšanie</t>
  </si>
  <si>
    <t>HZS -007</t>
  </si>
  <si>
    <t>Skúšobná prevádzka</t>
  </si>
  <si>
    <t>733 - Ústredné kúrenie, rozvodné potrubie</t>
  </si>
  <si>
    <t>731-734 - Ústredné kúrenie, armatúry</t>
  </si>
  <si>
    <t>735 - Ústredné kúrenie, vykurov. telesá</t>
  </si>
  <si>
    <t>SUB</t>
  </si>
  <si>
    <t>Dodávka tep izolácie Tubolit 18x13 na izoláciu potrubia</t>
  </si>
  <si>
    <r>
      <t>-ventilátor prívodu , Q</t>
    </r>
    <r>
      <rPr>
        <vertAlign val="subscript"/>
        <sz val="9"/>
        <rFont val="Arial Narrow"/>
        <family val="2"/>
        <charset val="238"/>
      </rPr>
      <t>v</t>
    </r>
    <r>
      <rPr>
        <sz val="9"/>
        <rFont val="Arial Narrow"/>
        <family val="2"/>
        <charset val="238"/>
      </rPr>
      <t xml:space="preserve"> = 800 m</t>
    </r>
    <r>
      <rPr>
        <vertAlign val="superscript"/>
        <sz val="9"/>
        <rFont val="Arial Narrow"/>
        <family val="2"/>
        <charset val="238"/>
      </rPr>
      <t>3</t>
    </r>
    <r>
      <rPr>
        <sz val="9"/>
        <rFont val="Arial Narrow"/>
        <family val="2"/>
        <charset val="238"/>
      </rPr>
      <t>.h</t>
    </r>
    <r>
      <rPr>
        <vertAlign val="superscript"/>
        <sz val="9"/>
        <rFont val="Arial Narrow"/>
        <family val="2"/>
        <charset val="238"/>
      </rPr>
      <t>-1</t>
    </r>
    <r>
      <rPr>
        <sz val="9"/>
        <rFont val="Arial Narrow"/>
        <family val="2"/>
        <charset val="238"/>
      </rPr>
      <t>, ext. tlak 450Pa</t>
    </r>
  </si>
  <si>
    <r>
      <t>-ventilátor odvodu , Q</t>
    </r>
    <r>
      <rPr>
        <vertAlign val="subscript"/>
        <sz val="9"/>
        <rFont val="Arial Narrow"/>
        <family val="2"/>
        <charset val="238"/>
      </rPr>
      <t>v</t>
    </r>
    <r>
      <rPr>
        <sz val="9"/>
        <rFont val="Arial Narrow"/>
        <family val="2"/>
        <charset val="238"/>
      </rPr>
      <t xml:space="preserve"> = 800 m</t>
    </r>
    <r>
      <rPr>
        <vertAlign val="superscript"/>
        <sz val="9"/>
        <rFont val="Arial Narrow"/>
        <family val="2"/>
        <charset val="238"/>
      </rPr>
      <t>3</t>
    </r>
    <r>
      <rPr>
        <sz val="9"/>
        <rFont val="Arial Narrow"/>
        <family val="2"/>
        <charset val="238"/>
      </rPr>
      <t>.h</t>
    </r>
    <r>
      <rPr>
        <vertAlign val="superscript"/>
        <sz val="9"/>
        <rFont val="Arial Narrow"/>
        <family val="2"/>
        <charset val="238"/>
      </rPr>
      <t>-1</t>
    </r>
    <r>
      <rPr>
        <sz val="9"/>
        <rFont val="Arial Narrow"/>
        <family val="2"/>
        <charset val="238"/>
      </rPr>
      <t>, ext. tlak 450Pa</t>
    </r>
  </si>
  <si>
    <t>Príplatok k cene za zväčšený presun nad vymedzenú najväčšiu dopravnú vzdialenosť         do 500 m</t>
  </si>
  <si>
    <t>h</t>
  </si>
  <si>
    <t>7351581200</t>
  </si>
  <si>
    <t>Stavebno montážne práce najnáročnejšie na odbornosť - prehliadky pracoviska a revízie       (Tr 4) v rozsahu viac ako 8 hodín</t>
  </si>
  <si>
    <t>3410300750</t>
  </si>
  <si>
    <t>210010004</t>
  </si>
  <si>
    <t>3450702800</t>
  </si>
  <si>
    <t>210010301</t>
  </si>
  <si>
    <t>3410300414</t>
  </si>
  <si>
    <t>210010502</t>
  </si>
  <si>
    <t>3450612900</t>
  </si>
  <si>
    <t>3450612901</t>
  </si>
  <si>
    <t>210110041</t>
  </si>
  <si>
    <t>3450201270</t>
  </si>
  <si>
    <t>210110043</t>
  </si>
  <si>
    <t>3450201430</t>
  </si>
  <si>
    <t>210110045</t>
  </si>
  <si>
    <t>3450201520</t>
  </si>
  <si>
    <t>210110511</t>
  </si>
  <si>
    <t>3580240800</t>
  </si>
  <si>
    <t>210111012</t>
  </si>
  <si>
    <t>3450324600</t>
  </si>
  <si>
    <t>210190001</t>
  </si>
  <si>
    <t>P</t>
  </si>
  <si>
    <t>210190002</t>
  </si>
  <si>
    <t>2101900032</t>
  </si>
  <si>
    <t>2101900031</t>
  </si>
  <si>
    <t>210200006</t>
  </si>
  <si>
    <t>210200012</t>
  </si>
  <si>
    <t>2102000641</t>
  </si>
  <si>
    <t>210200111</t>
  </si>
  <si>
    <t>3480723710</t>
  </si>
  <si>
    <t>2102010201</t>
  </si>
  <si>
    <t>210220001</t>
  </si>
  <si>
    <t>3544224100</t>
  </si>
  <si>
    <t>210220020</t>
  </si>
  <si>
    <t>3544223850</t>
  </si>
  <si>
    <t>210220107</t>
  </si>
  <si>
    <t>3544217450</t>
  </si>
  <si>
    <t>210220113</t>
  </si>
  <si>
    <t>3544218600</t>
  </si>
  <si>
    <t>210220204</t>
  </si>
  <si>
    <t>3544245950</t>
  </si>
  <si>
    <t>210220240</t>
  </si>
  <si>
    <t>3544218900</t>
  </si>
  <si>
    <t>210220246</t>
  </si>
  <si>
    <t>3544219950</t>
  </si>
  <si>
    <t>210220247</t>
  </si>
  <si>
    <t>210220260</t>
  </si>
  <si>
    <t>3544221600</t>
  </si>
  <si>
    <t>210220261</t>
  </si>
  <si>
    <t>3544221750</t>
  </si>
  <si>
    <t>210220280</t>
  </si>
  <si>
    <t>3544222550</t>
  </si>
  <si>
    <t>210220301</t>
  </si>
  <si>
    <t>3410350202</t>
  </si>
  <si>
    <t>210881015</t>
  </si>
  <si>
    <t>3410350858</t>
  </si>
  <si>
    <t>210881016</t>
  </si>
  <si>
    <t>3410350859</t>
  </si>
  <si>
    <t>210881021</t>
  </si>
  <si>
    <t>3410350864</t>
  </si>
  <si>
    <t>210881022</t>
  </si>
  <si>
    <t>3410350865</t>
  </si>
  <si>
    <t>210881023</t>
  </si>
  <si>
    <t>3410350866</t>
  </si>
  <si>
    <t>210881050</t>
  </si>
  <si>
    <t>3410350893</t>
  </si>
  <si>
    <t>Dátový kábel FTP 4x2x24 AWG</t>
  </si>
  <si>
    <t>220511002</t>
  </si>
  <si>
    <t>3582010032</t>
  </si>
  <si>
    <t>220511031</t>
  </si>
  <si>
    <t>HZS000113</t>
  </si>
  <si>
    <t>HZS000114</t>
  </si>
  <si>
    <t>Montáž</t>
  </si>
  <si>
    <t xml:space="preserve">Záverečné nastavenie systému EZS vrátane naprogramovania prametrov prenosu na PCO     
</t>
  </si>
  <si>
    <t>Východisková odborná prehliadka a odborná skúška v zmysle vyhlášky 508/2009</t>
  </si>
  <si>
    <t>Dopravné a manipulačné náklady</t>
  </si>
  <si>
    <t>Kompletizácia</t>
  </si>
  <si>
    <t>Záverečné nastavenie systému UTO vrátane naprogramovania prístupov z internetovej siete</t>
  </si>
  <si>
    <t>Preskl.podl.pr.kov.časť 2300mm,pr.skl.časť 2150mm E1 D+M</t>
  </si>
  <si>
    <t>M21 - 155 Elektroinštalácia</t>
  </si>
  <si>
    <t xml:space="preserve">M21 - 155 Elektroinštalácia spolu: </t>
  </si>
  <si>
    <t>D+M</t>
  </si>
  <si>
    <t>Sieť proti holubom HDE, rozmer 5x5m=25m2, oká 50x50mm, potreba 9 ks</t>
  </si>
  <si>
    <t>Hrotový systém ECOPIC B3, 3 rad, š. 200mm, nerez podklad + lepenie</t>
  </si>
  <si>
    <t>Doplnky spolu:</t>
  </si>
  <si>
    <t>Celkom PSV + M</t>
  </si>
  <si>
    <t>bez DPH</t>
  </si>
  <si>
    <t xml:space="preserve">Protislnečná fólia na strešné okná rozm. 0,78 x 1,4m = 2 ks a 0,66 x 1,18m = 9 ks                        </t>
  </si>
  <si>
    <t>Aplikácia fólií + doprava</t>
  </si>
  <si>
    <t>firma ABARTSTYLE, fólia Hanita XTRIM Skylite S20X, životnosť 10 rokov</t>
  </si>
  <si>
    <t>Objekt : SO 03 - Interiér + doplnky stavby</t>
  </si>
  <si>
    <t>Výkaz výmer</t>
  </si>
  <si>
    <t>Krycí list výkazu výmer</t>
  </si>
  <si>
    <t>Doplnky stavby</t>
  </si>
  <si>
    <t>Stavba : TURECKÝ DOM, ÚRAD SLÚŽNEHO, REKONŠTRUKCIA PODKROVIA KÚRIE - Aktualizáia Október 2019</t>
  </si>
  <si>
    <t xml:space="preserve">78144-7551   </t>
  </si>
  <si>
    <t>Montáž obkladov vnút. stien z obkladačiek tehelných do flex. lepidla, škár. Ceresit CE33</t>
  </si>
  <si>
    <t xml:space="preserve">596 3502101  </t>
  </si>
  <si>
    <t>Pásik obkladový tehlový 29x6,5x1,5cm</t>
  </si>
  <si>
    <t xml:space="preserve">78154-52101  </t>
  </si>
  <si>
    <t>Montáž obkladov vnút. stien z obkladačiek tehelných rohových do flex. lepidla, škár. Ceresit CE33</t>
  </si>
  <si>
    <t xml:space="preserve">596 3502102  </t>
  </si>
  <si>
    <t>Pásik obkladový tehlový rohový 29x6,5x1,5cm</t>
  </si>
  <si>
    <t>Dátum: 15.10.2019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</si>
</sst>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\ &quot;Sk&quot;_-;\-* #,##0\ &quot;Sk&quot;_-;_-* &quot;-&quot;\ &quot;Sk&quot;_-;_-@_-"/>
    <numFmt numFmtId="165" formatCode="#,##0.000"/>
    <numFmt numFmtId="166" formatCode="#,##0.00000"/>
    <numFmt numFmtId="167" formatCode="#,##0&quot; &quot;"/>
    <numFmt numFmtId="168" formatCode="#,##0&quot; Sk&quot;;[Red]&quot;-&quot;#,##0&quot; Sk&quot;"/>
    <numFmt numFmtId="169" formatCode="0.000"/>
    <numFmt numFmtId="170" formatCode="#,##0.000;\-#,##0.000"/>
    <numFmt numFmtId="171" formatCode="#"/>
  </numFmts>
  <fonts count="49">
    <font>
      <sz val="10"/>
      <name val="Arial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10"/>
      <name val="Arial CE"/>
      <family val="2"/>
      <charset val="238"/>
    </font>
    <font>
      <sz val="10"/>
      <name val="Arial CE"/>
      <family val="2"/>
      <charset val="238"/>
    </font>
    <font>
      <b/>
      <sz val="7"/>
      <name val="Letter Gothic CE"/>
      <charset val="238"/>
    </font>
    <font>
      <sz val="8"/>
      <color indexed="12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0"/>
      <name val="Calibri"/>
      <family val="2"/>
      <charset val="238"/>
    </font>
    <font>
      <sz val="8"/>
      <color indexed="9"/>
      <name val="Arial Narrow"/>
      <family val="2"/>
      <charset val="238"/>
    </font>
    <font>
      <b/>
      <sz val="8"/>
      <color indexed="9"/>
      <name val="Arial Narrow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8"/>
      <name val="Trebuchet MS"/>
      <charset val="238"/>
    </font>
    <font>
      <sz val="8"/>
      <name val="Trebuchet MS"/>
      <family val="2"/>
      <charset val="238"/>
    </font>
    <font>
      <u/>
      <sz val="10"/>
      <color theme="10"/>
      <name val="Trebuchet MS"/>
      <family val="2"/>
      <charset val="238"/>
    </font>
    <font>
      <sz val="18"/>
      <color rgb="FF0000FF"/>
      <name val="Wingdings 2"/>
      <family val="1"/>
      <charset val="2"/>
    </font>
    <font>
      <sz val="10"/>
      <name val="Arial CE"/>
      <charset val="238"/>
    </font>
    <font>
      <sz val="12"/>
      <name val="Times New Roman CE"/>
      <charset val="238"/>
    </font>
    <font>
      <sz val="10"/>
      <name val="Arial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u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u/>
      <sz val="9"/>
      <name val="Arial Narrow"/>
      <family val="2"/>
      <charset val="238"/>
    </font>
    <font>
      <sz val="9"/>
      <color theme="1"/>
      <name val="Arial Narrow"/>
      <family val="2"/>
      <charset val="238"/>
    </font>
    <font>
      <vertAlign val="subscript"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175">
    <xf numFmtId="0" fontId="0" fillId="0" borderId="0"/>
    <xf numFmtId="0" fontId="6" fillId="0" borderId="1">
      <alignment vertical="center"/>
    </xf>
    <xf numFmtId="0" fontId="6" fillId="0" borderId="1" applyFont="0" applyFill="0" applyBorder="0">
      <alignment vertical="center"/>
    </xf>
    <xf numFmtId="168" fontId="6" fillId="0" borderId="1"/>
    <xf numFmtId="0" fontId="6" fillId="0" borderId="1" applyFont="0" applyFill="0"/>
    <xf numFmtId="164" fontId="5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2" applyNumberFormat="0" applyFill="0" applyAlignment="0" applyProtection="0"/>
    <xf numFmtId="0" fontId="5" fillId="0" borderId="0"/>
    <xf numFmtId="0" fontId="11" fillId="0" borderId="0" applyNumberFormat="0" applyFill="0" applyBorder="0" applyAlignment="0" applyProtection="0"/>
    <xf numFmtId="0" fontId="4" fillId="0" borderId="0"/>
    <xf numFmtId="0" fontId="4" fillId="0" borderId="0"/>
    <xf numFmtId="0" fontId="6" fillId="0" borderId="3" applyBorder="0">
      <alignment vertical="center"/>
    </xf>
    <xf numFmtId="0" fontId="12" fillId="0" borderId="0" applyNumberFormat="0" applyFill="0" applyBorder="0" applyAlignment="0" applyProtection="0"/>
    <xf numFmtId="0" fontId="6" fillId="0" borderId="3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71" applyNumberFormat="0" applyFill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9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9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9" fillId="28" borderId="0" applyNumberFormat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>
      <protection locked="0"/>
    </xf>
    <xf numFmtId="0" fontId="22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6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6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30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29" fillId="34" borderId="0" applyNumberFormat="0" applyBorder="0" applyAlignment="0" applyProtection="0"/>
    <xf numFmtId="0" fontId="37" fillId="35" borderId="73" applyNumberFormat="0" applyAlignment="0" applyProtection="0"/>
    <xf numFmtId="0" fontId="26" fillId="0" borderId="0"/>
    <xf numFmtId="0" fontId="39" fillId="0" borderId="0" applyNumberFormat="0" applyFill="0" applyBorder="0" applyAlignment="0" applyProtection="0"/>
    <xf numFmtId="0" fontId="35" fillId="6" borderId="0" applyNumberFormat="0" applyBorder="0" applyAlignment="0" applyProtection="0"/>
    <xf numFmtId="0" fontId="31" fillId="0" borderId="74" applyNumberFormat="0" applyFill="0" applyAlignment="0" applyProtection="0"/>
    <xf numFmtId="0" fontId="32" fillId="0" borderId="75" applyNumberFormat="0" applyFill="0" applyAlignment="0" applyProtection="0"/>
    <xf numFmtId="0" fontId="33" fillId="0" borderId="76" applyNumberFormat="0" applyFill="0" applyAlignment="0" applyProtection="0"/>
    <xf numFmtId="0" fontId="33" fillId="0" borderId="0" applyNumberFormat="0" applyFill="0" applyBorder="0" applyAlignment="0" applyProtection="0"/>
    <xf numFmtId="0" fontId="30" fillId="36" borderId="77" applyNumberFormat="0" applyAlignment="0" applyProtection="0"/>
    <xf numFmtId="0" fontId="36" fillId="7" borderId="73" applyNumberFormat="0" applyAlignment="0" applyProtection="0"/>
    <xf numFmtId="0" fontId="12" fillId="0" borderId="78" applyNumberFormat="0" applyFill="0" applyAlignment="0" applyProtection="0"/>
    <xf numFmtId="0" fontId="34" fillId="7" borderId="0" applyNumberFormat="0" applyBorder="0" applyAlignment="0" applyProtection="0"/>
    <xf numFmtId="0" fontId="28" fillId="4" borderId="79" applyNumberFormat="0" applyFont="0" applyAlignment="0" applyProtection="0"/>
    <xf numFmtId="0" fontId="38" fillId="35" borderId="80" applyNumberFormat="0" applyAlignment="0" applyProtection="0"/>
    <xf numFmtId="0" fontId="11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2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540">
    <xf numFmtId="0" fontId="0" fillId="0" borderId="0" xfId="0"/>
    <xf numFmtId="0" fontId="1" fillId="0" borderId="0" xfId="0" applyFont="1" applyProtection="1"/>
    <xf numFmtId="165" fontId="1" fillId="0" borderId="0" xfId="0" applyNumberFormat="1" applyFont="1" applyProtection="1"/>
    <xf numFmtId="0" fontId="1" fillId="0" borderId="7" xfId="28" applyFont="1" applyBorder="1" applyAlignment="1">
      <alignment horizontal="left" vertical="center"/>
    </xf>
    <xf numFmtId="0" fontId="1" fillId="0" borderId="8" xfId="28" applyFont="1" applyBorder="1" applyAlignment="1">
      <alignment horizontal="left" vertical="center"/>
    </xf>
    <xf numFmtId="0" fontId="1" fillId="0" borderId="8" xfId="28" applyFont="1" applyBorder="1" applyAlignment="1">
      <alignment horizontal="right" vertical="center"/>
    </xf>
    <xf numFmtId="0" fontId="1" fillId="0" borderId="9" xfId="28" applyFont="1" applyBorder="1" applyAlignment="1">
      <alignment horizontal="left" vertical="center"/>
    </xf>
    <xf numFmtId="0" fontId="1" fillId="0" borderId="17" xfId="28" applyFont="1" applyBorder="1" applyAlignment="1">
      <alignment horizontal="right" vertical="center"/>
    </xf>
    <xf numFmtId="0" fontId="1" fillId="0" borderId="17" xfId="28" applyFont="1" applyBorder="1" applyAlignment="1">
      <alignment horizontal="left" vertical="center"/>
    </xf>
    <xf numFmtId="0" fontId="1" fillId="0" borderId="19" xfId="28" applyFont="1" applyBorder="1" applyAlignment="1">
      <alignment horizontal="left" vertical="center"/>
    </xf>
    <xf numFmtId="0" fontId="1" fillId="0" borderId="20" xfId="28" applyFont="1" applyBorder="1" applyAlignment="1">
      <alignment horizontal="left" vertical="center"/>
    </xf>
    <xf numFmtId="0" fontId="1" fillId="0" borderId="21" xfId="28" applyFont="1" applyBorder="1" applyAlignment="1">
      <alignment horizontal="left" vertical="center"/>
    </xf>
    <xf numFmtId="0" fontId="1" fillId="0" borderId="22" xfId="28" applyFont="1" applyBorder="1" applyAlignment="1">
      <alignment horizontal="left" vertical="center"/>
    </xf>
    <xf numFmtId="0" fontId="1" fillId="0" borderId="23" xfId="28" applyFont="1" applyBorder="1" applyAlignment="1">
      <alignment horizontal="left" vertical="center"/>
    </xf>
    <xf numFmtId="0" fontId="1" fillId="0" borderId="23" xfId="28" applyFont="1" applyBorder="1" applyAlignment="1">
      <alignment horizontal="center" vertical="center"/>
    </xf>
    <xf numFmtId="0" fontId="1" fillId="0" borderId="24" xfId="28" applyFont="1" applyBorder="1" applyAlignment="1">
      <alignment horizontal="center" vertical="center"/>
    </xf>
    <xf numFmtId="0" fontId="1" fillId="0" borderId="25" xfId="28" applyFont="1" applyBorder="1" applyAlignment="1">
      <alignment horizontal="center" vertical="center"/>
    </xf>
    <xf numFmtId="0" fontId="1" fillId="0" borderId="26" xfId="28" applyFont="1" applyBorder="1" applyAlignment="1">
      <alignment horizontal="center" vertical="center"/>
    </xf>
    <xf numFmtId="0" fontId="1" fillId="0" borderId="27" xfId="28" applyFont="1" applyBorder="1" applyAlignment="1">
      <alignment horizontal="center" vertical="center"/>
    </xf>
    <xf numFmtId="0" fontId="1" fillId="0" borderId="28" xfId="28" applyFont="1" applyBorder="1" applyAlignment="1">
      <alignment horizontal="center" vertical="center"/>
    </xf>
    <xf numFmtId="0" fontId="1" fillId="0" borderId="29" xfId="28" applyFont="1" applyBorder="1" applyAlignment="1">
      <alignment horizontal="left" vertical="center"/>
    </xf>
    <xf numFmtId="0" fontId="1" fillId="0" borderId="30" xfId="28" applyFont="1" applyBorder="1" applyAlignment="1">
      <alignment horizontal="left" vertical="center"/>
    </xf>
    <xf numFmtId="0" fontId="1" fillId="0" borderId="31" xfId="28" applyFont="1" applyBorder="1" applyAlignment="1">
      <alignment horizontal="center" vertical="center"/>
    </xf>
    <xf numFmtId="0" fontId="1" fillId="0" borderId="3" xfId="28" applyFont="1" applyBorder="1" applyAlignment="1">
      <alignment horizontal="left" vertical="center"/>
    </xf>
    <xf numFmtId="0" fontId="1" fillId="0" borderId="32" xfId="28" applyFont="1" applyBorder="1" applyAlignment="1">
      <alignment horizontal="left" vertical="center"/>
    </xf>
    <xf numFmtId="0" fontId="1" fillId="0" borderId="33" xfId="28" applyFont="1" applyBorder="1" applyAlignment="1">
      <alignment horizontal="center" vertical="center"/>
    </xf>
    <xf numFmtId="0" fontId="1" fillId="0" borderId="34" xfId="28" applyFont="1" applyBorder="1" applyAlignment="1">
      <alignment horizontal="left" vertical="center"/>
    </xf>
    <xf numFmtId="0" fontId="1" fillId="0" borderId="35" xfId="28" applyFont="1" applyBorder="1" applyAlignment="1">
      <alignment horizontal="center" vertical="center"/>
    </xf>
    <xf numFmtId="0" fontId="1" fillId="0" borderId="36" xfId="28" applyFont="1" applyBorder="1" applyAlignment="1">
      <alignment horizontal="left" vertical="center"/>
    </xf>
    <xf numFmtId="10" fontId="1" fillId="0" borderId="36" xfId="28" applyNumberFormat="1" applyFont="1" applyBorder="1" applyAlignment="1">
      <alignment horizontal="right" vertical="center"/>
    </xf>
    <xf numFmtId="0" fontId="1" fillId="0" borderId="37" xfId="28" applyFont="1" applyBorder="1" applyAlignment="1">
      <alignment horizontal="left" vertical="center"/>
    </xf>
    <xf numFmtId="0" fontId="1" fillId="0" borderId="35" xfId="28" applyFont="1" applyBorder="1" applyAlignment="1">
      <alignment horizontal="right" vertical="center"/>
    </xf>
    <xf numFmtId="0" fontId="1" fillId="0" borderId="38" xfId="28" applyFont="1" applyBorder="1" applyAlignment="1">
      <alignment horizontal="center" vertical="center"/>
    </xf>
    <xf numFmtId="0" fontId="1" fillId="0" borderId="39" xfId="28" applyFont="1" applyBorder="1" applyAlignment="1">
      <alignment horizontal="left" vertical="center"/>
    </xf>
    <xf numFmtId="0" fontId="1" fillId="0" borderId="39" xfId="28" applyFont="1" applyBorder="1" applyAlignment="1">
      <alignment horizontal="right" vertical="center"/>
    </xf>
    <xf numFmtId="0" fontId="1" fillId="0" borderId="40" xfId="28" applyFont="1" applyBorder="1" applyAlignment="1">
      <alignment horizontal="right" vertical="center"/>
    </xf>
    <xf numFmtId="3" fontId="1" fillId="0" borderId="0" xfId="28" applyNumberFormat="1" applyFont="1" applyBorder="1" applyAlignment="1">
      <alignment horizontal="right" vertical="center"/>
    </xf>
    <xf numFmtId="0" fontId="1" fillId="0" borderId="38" xfId="28" applyFont="1" applyBorder="1" applyAlignment="1">
      <alignment horizontal="left" vertical="center"/>
    </xf>
    <xf numFmtId="0" fontId="1" fillId="0" borderId="0" xfId="28" applyFont="1" applyBorder="1" applyAlignment="1">
      <alignment horizontal="right" vertical="center"/>
    </xf>
    <xf numFmtId="0" fontId="1" fillId="0" borderId="0" xfId="28" applyFont="1" applyBorder="1" applyAlignment="1">
      <alignment horizontal="left" vertical="center"/>
    </xf>
    <xf numFmtId="0" fontId="1" fillId="0" borderId="41" xfId="28" applyFont="1" applyBorder="1" applyAlignment="1">
      <alignment horizontal="right" vertical="center"/>
    </xf>
    <xf numFmtId="3" fontId="1" fillId="0" borderId="41" xfId="28" applyNumberFormat="1" applyFont="1" applyBorder="1" applyAlignment="1">
      <alignment horizontal="right" vertical="center"/>
    </xf>
    <xf numFmtId="3" fontId="1" fillId="0" borderId="43" xfId="28" applyNumberFormat="1" applyFont="1" applyBorder="1" applyAlignment="1">
      <alignment horizontal="right" vertical="center"/>
    </xf>
    <xf numFmtId="0" fontId="1" fillId="0" borderId="44" xfId="28" applyFont="1" applyBorder="1" applyAlignment="1">
      <alignment horizontal="left" vertical="center"/>
    </xf>
    <xf numFmtId="0" fontId="1" fillId="0" borderId="39" xfId="28" applyFont="1" applyBorder="1" applyAlignment="1">
      <alignment horizontal="center" vertical="center"/>
    </xf>
    <xf numFmtId="0" fontId="1" fillId="0" borderId="45" xfId="28" applyFont="1" applyBorder="1" applyAlignment="1">
      <alignment horizontal="center" vertical="center"/>
    </xf>
    <xf numFmtId="0" fontId="1" fillId="0" borderId="46" xfId="28" applyFont="1" applyBorder="1" applyAlignment="1">
      <alignment horizontal="left" vertical="center"/>
    </xf>
    <xf numFmtId="0" fontId="1" fillId="0" borderId="0" xfId="28" applyFont="1"/>
    <xf numFmtId="0" fontId="1" fillId="0" borderId="0" xfId="28" applyFont="1" applyAlignment="1">
      <alignment horizontal="left" vertical="center"/>
    </xf>
    <xf numFmtId="0" fontId="1" fillId="0" borderId="25" xfId="28" applyFont="1" applyBorder="1" applyAlignment="1">
      <alignment horizontal="left" vertical="center"/>
    </xf>
    <xf numFmtId="0" fontId="3" fillId="0" borderId="47" xfId="28" applyFont="1" applyBorder="1" applyAlignment="1">
      <alignment horizontal="center" vertical="center"/>
    </xf>
    <xf numFmtId="0" fontId="3" fillId="0" borderId="48" xfId="28" applyFont="1" applyBorder="1" applyAlignment="1">
      <alignment horizontal="center" vertical="center"/>
    </xf>
    <xf numFmtId="0" fontId="1" fillId="0" borderId="49" xfId="28" applyFont="1" applyBorder="1" applyAlignment="1">
      <alignment horizontal="left" vertical="center"/>
    </xf>
    <xf numFmtId="167" fontId="1" fillId="0" borderId="52" xfId="28" applyNumberFormat="1" applyFont="1" applyBorder="1" applyAlignment="1">
      <alignment horizontal="right" vertical="center"/>
    </xf>
    <xf numFmtId="0" fontId="1" fillId="0" borderId="37" xfId="28" applyFont="1" applyBorder="1" applyAlignment="1">
      <alignment horizontal="right" vertical="center"/>
    </xf>
    <xf numFmtId="0" fontId="1" fillId="0" borderId="53" xfId="28" applyNumberFormat="1" applyFont="1" applyBorder="1" applyAlignment="1">
      <alignment horizontal="left" vertical="center"/>
    </xf>
    <xf numFmtId="10" fontId="1" fillId="0" borderId="8" xfId="28" applyNumberFormat="1" applyFont="1" applyBorder="1" applyAlignment="1">
      <alignment horizontal="right" vertical="center"/>
    </xf>
    <xf numFmtId="10" fontId="1" fillId="0" borderId="54" xfId="28" applyNumberFormat="1" applyFont="1" applyBorder="1" applyAlignment="1">
      <alignment horizontal="right" vertical="center"/>
    </xf>
    <xf numFmtId="0" fontId="1" fillId="0" borderId="16" xfId="28" applyFont="1" applyBorder="1" applyAlignment="1">
      <alignment horizontal="right" vertical="center"/>
    </xf>
    <xf numFmtId="0" fontId="1" fillId="0" borderId="19" xfId="28" applyFont="1" applyBorder="1" applyAlignment="1">
      <alignment horizontal="right" vertical="center"/>
    </xf>
    <xf numFmtId="0" fontId="1" fillId="0" borderId="20" xfId="28" applyFont="1" applyBorder="1" applyAlignment="1">
      <alignment horizontal="right" vertical="center"/>
    </xf>
    <xf numFmtId="0" fontId="1" fillId="0" borderId="55" xfId="0" applyNumberFormat="1" applyFont="1" applyBorder="1" applyAlignment="1" applyProtection="1">
      <alignment horizontal="center"/>
    </xf>
    <xf numFmtId="0" fontId="1" fillId="0" borderId="56" xfId="0" applyNumberFormat="1" applyFont="1" applyBorder="1" applyAlignment="1" applyProtection="1">
      <alignment horizontal="center"/>
    </xf>
    <xf numFmtId="0" fontId="1" fillId="0" borderId="57" xfId="0" applyNumberFormat="1" applyFont="1" applyBorder="1" applyAlignment="1" applyProtection="1">
      <alignment horizontal="center"/>
    </xf>
    <xf numFmtId="0" fontId="1" fillId="0" borderId="58" xfId="0" applyNumberFormat="1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3" fontId="1" fillId="0" borderId="42" xfId="28" applyNumberFormat="1" applyFont="1" applyBorder="1" applyAlignment="1">
      <alignment horizontal="right" vertical="center"/>
    </xf>
    <xf numFmtId="3" fontId="1" fillId="0" borderId="65" xfId="28" applyNumberFormat="1" applyFont="1" applyBorder="1" applyAlignment="1">
      <alignment horizontal="right" vertical="center"/>
    </xf>
    <xf numFmtId="3" fontId="1" fillId="0" borderId="18" xfId="28" applyNumberFormat="1" applyFont="1" applyBorder="1" applyAlignment="1">
      <alignment horizontal="right" vertical="center"/>
    </xf>
    <xf numFmtId="3" fontId="1" fillId="0" borderId="21" xfId="28" applyNumberFormat="1" applyFont="1" applyBorder="1" applyAlignment="1">
      <alignment horizontal="right" vertical="center"/>
    </xf>
    <xf numFmtId="0" fontId="1" fillId="0" borderId="0" xfId="0" applyFont="1" applyAlignment="1" applyProtection="1">
      <alignment horizontal="right" vertical="top"/>
    </xf>
    <xf numFmtId="49" fontId="1" fillId="0" borderId="0" xfId="0" applyNumberFormat="1" applyFont="1" applyAlignment="1" applyProtection="1">
      <alignment horizontal="center" vertical="top"/>
    </xf>
    <xf numFmtId="49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165" fontId="1" fillId="0" borderId="0" xfId="0" applyNumberFormat="1" applyFont="1" applyAlignment="1" applyProtection="1">
      <alignment vertical="top"/>
    </xf>
    <xf numFmtId="4" fontId="1" fillId="0" borderId="0" xfId="0" applyNumberFormat="1" applyFont="1" applyAlignment="1" applyProtection="1">
      <alignment vertical="top"/>
    </xf>
    <xf numFmtId="166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169" fontId="1" fillId="0" borderId="0" xfId="0" applyNumberFormat="1" applyFont="1" applyAlignment="1" applyProtection="1">
      <alignment vertical="top"/>
    </xf>
    <xf numFmtId="0" fontId="13" fillId="0" borderId="0" xfId="27" applyFont="1"/>
    <xf numFmtId="0" fontId="14" fillId="0" borderId="0" xfId="27" applyFont="1"/>
    <xf numFmtId="49" fontId="14" fillId="0" borderId="0" xfId="27" applyNumberFormat="1" applyFont="1"/>
    <xf numFmtId="0" fontId="1" fillId="0" borderId="68" xfId="0" applyNumberFormat="1" applyFont="1" applyBorder="1" applyAlignment="1" applyProtection="1">
      <alignment horizontal="center"/>
    </xf>
    <xf numFmtId="0" fontId="1" fillId="0" borderId="69" xfId="0" applyNumberFormat="1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1" fillId="0" borderId="62" xfId="0" applyFont="1" applyBorder="1" applyAlignment="1" applyProtection="1">
      <alignment horizontal="centerContinuous"/>
    </xf>
    <xf numFmtId="0" fontId="1" fillId="0" borderId="70" xfId="0" applyFont="1" applyBorder="1" applyAlignment="1" applyProtection="1">
      <alignment horizontal="centerContinuous"/>
    </xf>
    <xf numFmtId="0" fontId="1" fillId="0" borderId="67" xfId="0" applyFont="1" applyBorder="1" applyAlignment="1" applyProtection="1">
      <alignment horizontal="center"/>
    </xf>
    <xf numFmtId="0" fontId="1" fillId="0" borderId="59" xfId="0" applyFont="1" applyBorder="1" applyAlignment="1" applyProtection="1">
      <alignment horizontal="center"/>
    </xf>
    <xf numFmtId="49" fontId="1" fillId="0" borderId="0" xfId="0" applyNumberFormat="1" applyFont="1" applyAlignment="1" applyProtection="1">
      <alignment horizontal="left"/>
    </xf>
    <xf numFmtId="49" fontId="1" fillId="0" borderId="0" xfId="0" applyNumberFormat="1" applyFont="1" applyAlignment="1" applyProtection="1">
      <alignment horizontal="left" vertical="top" wrapText="1"/>
    </xf>
    <xf numFmtId="4" fontId="1" fillId="0" borderId="29" xfId="28" applyNumberFormat="1" applyFont="1" applyBorder="1" applyAlignment="1">
      <alignment horizontal="right" vertical="center"/>
    </xf>
    <xf numFmtId="4" fontId="1" fillId="0" borderId="60" xfId="28" applyNumberFormat="1" applyFont="1" applyBorder="1" applyAlignment="1">
      <alignment horizontal="right" vertical="center"/>
    </xf>
    <xf numFmtId="4" fontId="1" fillId="0" borderId="3" xfId="28" applyNumberFormat="1" applyFont="1" applyBorder="1" applyAlignment="1">
      <alignment horizontal="right" vertical="center"/>
    </xf>
    <xf numFmtId="4" fontId="1" fillId="0" borderId="50" xfId="28" applyNumberFormat="1" applyFont="1" applyBorder="1" applyAlignment="1">
      <alignment horizontal="right" vertical="center"/>
    </xf>
    <xf numFmtId="4" fontId="1" fillId="0" borderId="61" xfId="28" applyNumberFormat="1" applyFont="1" applyBorder="1" applyAlignment="1">
      <alignment horizontal="right" vertical="center"/>
    </xf>
    <xf numFmtId="4" fontId="1" fillId="0" borderId="34" xfId="28" applyNumberFormat="1" applyFont="1" applyBorder="1" applyAlignment="1">
      <alignment horizontal="right" vertical="center"/>
    </xf>
    <xf numFmtId="4" fontId="1" fillId="0" borderId="37" xfId="28" applyNumberFormat="1" applyFont="1" applyBorder="1" applyAlignment="1">
      <alignment horizontal="right" vertical="center"/>
    </xf>
    <xf numFmtId="4" fontId="1" fillId="0" borderId="51" xfId="28" applyNumberFormat="1" applyFont="1" applyBorder="1" applyAlignment="1">
      <alignment horizontal="right" vertical="center"/>
    </xf>
    <xf numFmtId="4" fontId="1" fillId="0" borderId="36" xfId="28" applyNumberFormat="1" applyFont="1" applyBorder="1" applyAlignment="1">
      <alignment horizontal="right" vertical="center"/>
    </xf>
    <xf numFmtId="165" fontId="3" fillId="0" borderId="0" xfId="0" applyNumberFormat="1" applyFont="1" applyAlignment="1" applyProtection="1">
      <alignment vertical="top"/>
    </xf>
    <xf numFmtId="49" fontId="13" fillId="0" borderId="0" xfId="27" applyNumberFormat="1" applyFont="1"/>
    <xf numFmtId="0" fontId="21" fillId="0" borderId="4" xfId="28" applyFont="1" applyBorder="1" applyAlignment="1">
      <alignment horizontal="left" vertical="center"/>
    </xf>
    <xf numFmtId="0" fontId="21" fillId="0" borderId="5" xfId="28" applyFont="1" applyBorder="1" applyAlignment="1">
      <alignment horizontal="left" vertical="center"/>
    </xf>
    <xf numFmtId="0" fontId="21" fillId="0" borderId="5" xfId="28" applyFont="1" applyBorder="1" applyAlignment="1">
      <alignment horizontal="right" vertical="center"/>
    </xf>
    <xf numFmtId="0" fontId="21" fillId="0" borderId="6" xfId="28" applyFont="1" applyBorder="1" applyAlignment="1">
      <alignment horizontal="left" vertical="center"/>
    </xf>
    <xf numFmtId="0" fontId="21" fillId="0" borderId="7" xfId="28" applyFont="1" applyBorder="1" applyAlignment="1">
      <alignment horizontal="left" vertical="center"/>
    </xf>
    <xf numFmtId="0" fontId="21" fillId="0" borderId="8" xfId="28" applyFont="1" applyBorder="1" applyAlignment="1">
      <alignment horizontal="left" vertical="center"/>
    </xf>
    <xf numFmtId="0" fontId="21" fillId="0" borderId="8" xfId="28" applyFont="1" applyBorder="1" applyAlignment="1">
      <alignment horizontal="right" vertical="center"/>
    </xf>
    <xf numFmtId="0" fontId="21" fillId="0" borderId="9" xfId="28" applyFont="1" applyBorder="1" applyAlignment="1">
      <alignment horizontal="left" vertical="center"/>
    </xf>
    <xf numFmtId="0" fontId="21" fillId="0" borderId="10" xfId="28" applyFont="1" applyBorder="1" applyAlignment="1">
      <alignment horizontal="left" vertical="center"/>
    </xf>
    <xf numFmtId="0" fontId="21" fillId="0" borderId="11" xfId="28" applyFont="1" applyBorder="1" applyAlignment="1">
      <alignment horizontal="left" vertical="center"/>
    </xf>
    <xf numFmtId="0" fontId="21" fillId="0" borderId="11" xfId="28" applyFont="1" applyBorder="1" applyAlignment="1">
      <alignment horizontal="right" vertical="center"/>
    </xf>
    <xf numFmtId="0" fontId="21" fillId="0" borderId="12" xfId="28" applyFont="1" applyBorder="1" applyAlignment="1">
      <alignment horizontal="left" vertical="center"/>
    </xf>
    <xf numFmtId="0" fontId="21" fillId="0" borderId="13" xfId="28" applyFont="1" applyBorder="1" applyAlignment="1">
      <alignment horizontal="left" vertical="center"/>
    </xf>
    <xf numFmtId="0" fontId="21" fillId="0" borderId="14" xfId="28" applyFont="1" applyBorder="1" applyAlignment="1">
      <alignment horizontal="left" vertical="center"/>
    </xf>
    <xf numFmtId="0" fontId="21" fillId="0" borderId="14" xfId="28" applyFont="1" applyBorder="1" applyAlignment="1">
      <alignment horizontal="right" vertical="center"/>
    </xf>
    <xf numFmtId="0" fontId="21" fillId="0" borderId="16" xfId="28" applyFont="1" applyBorder="1" applyAlignment="1">
      <alignment horizontal="left" vertical="center"/>
    </xf>
    <xf numFmtId="0" fontId="21" fillId="0" borderId="17" xfId="28" applyFont="1" applyBorder="1" applyAlignment="1">
      <alignment horizontal="right" vertical="center"/>
    </xf>
    <xf numFmtId="0" fontId="21" fillId="0" borderId="17" xfId="28" applyFont="1" applyBorder="1" applyAlignment="1">
      <alignment horizontal="left" vertical="center"/>
    </xf>
    <xf numFmtId="0" fontId="21" fillId="0" borderId="18" xfId="28" applyFont="1" applyBorder="1" applyAlignment="1">
      <alignment horizontal="left" vertical="center"/>
    </xf>
    <xf numFmtId="0" fontId="21" fillId="0" borderId="19" xfId="28" applyFont="1" applyBorder="1" applyAlignment="1">
      <alignment horizontal="left" vertical="center"/>
    </xf>
    <xf numFmtId="0" fontId="21" fillId="0" borderId="20" xfId="28" applyFont="1" applyBorder="1" applyAlignment="1">
      <alignment horizontal="left" vertical="center"/>
    </xf>
    <xf numFmtId="0" fontId="21" fillId="0" borderId="21" xfId="28" applyFont="1" applyBorder="1" applyAlignment="1">
      <alignment horizontal="left" vertical="center"/>
    </xf>
    <xf numFmtId="0" fontId="21" fillId="0" borderId="4" xfId="28" applyFont="1" applyBorder="1" applyAlignment="1">
      <alignment horizontal="right" vertical="center"/>
    </xf>
    <xf numFmtId="3" fontId="21" fillId="0" borderId="64" xfId="28" applyNumberFormat="1" applyFont="1" applyBorder="1" applyAlignment="1">
      <alignment horizontal="right" vertical="center"/>
    </xf>
    <xf numFmtId="3" fontId="21" fillId="0" borderId="6" xfId="28" applyNumberFormat="1" applyFont="1" applyBorder="1" applyAlignment="1">
      <alignment horizontal="right" vertical="center"/>
    </xf>
    <xf numFmtId="0" fontId="21" fillId="0" borderId="30" xfId="28" applyFont="1" applyBorder="1" applyAlignment="1">
      <alignment horizontal="left" vertical="center"/>
    </xf>
    <xf numFmtId="0" fontId="21" fillId="0" borderId="42" xfId="28" applyFont="1" applyBorder="1" applyAlignment="1">
      <alignment horizontal="right" vertical="center"/>
    </xf>
    <xf numFmtId="4" fontId="21" fillId="0" borderId="60" xfId="28" applyNumberFormat="1" applyFont="1" applyBorder="1" applyAlignment="1">
      <alignment horizontal="right" vertical="center"/>
    </xf>
    <xf numFmtId="0" fontId="21" fillId="0" borderId="37" xfId="28" applyFont="1" applyBorder="1" applyAlignment="1">
      <alignment horizontal="left" vertical="center"/>
    </xf>
    <xf numFmtId="0" fontId="21" fillId="0" borderId="35" xfId="28" applyFont="1" applyBorder="1" applyAlignment="1">
      <alignment horizontal="right" vertical="center"/>
    </xf>
    <xf numFmtId="4" fontId="21" fillId="0" borderId="51" xfId="28" applyNumberFormat="1" applyFont="1" applyBorder="1" applyAlignment="1">
      <alignment horizontal="right" vertical="center"/>
    </xf>
    <xf numFmtId="4" fontId="1" fillId="0" borderId="0" xfId="0" applyNumberFormat="1" applyFont="1" applyBorder="1" applyAlignment="1" applyProtection="1">
      <alignment vertical="top"/>
    </xf>
    <xf numFmtId="0" fontId="1" fillId="0" borderId="0" xfId="0" applyFont="1" applyBorder="1" applyAlignment="1" applyProtection="1">
      <alignment vertical="top"/>
    </xf>
    <xf numFmtId="165" fontId="1" fillId="0" borderId="0" xfId="0" applyNumberFormat="1" applyFont="1" applyAlignment="1" applyProtection="1">
      <alignment vertical="top" wrapText="1"/>
    </xf>
    <xf numFmtId="0" fontId="1" fillId="0" borderId="0" xfId="0" applyFont="1" applyAlignment="1" applyProtection="1">
      <alignment vertical="top" wrapText="1"/>
    </xf>
    <xf numFmtId="0" fontId="1" fillId="0" borderId="0" xfId="0" applyFont="1" applyAlignment="1" applyProtection="1">
      <alignment horizontal="center" vertical="top" wrapText="1"/>
    </xf>
    <xf numFmtId="169" fontId="1" fillId="0" borderId="0" xfId="0" applyNumberFormat="1" applyFont="1" applyAlignment="1" applyProtection="1">
      <alignment vertical="top" wrapText="1"/>
    </xf>
    <xf numFmtId="0" fontId="1" fillId="0" borderId="0" xfId="0" applyFont="1" applyProtection="1"/>
    <xf numFmtId="0" fontId="1" fillId="0" borderId="0" xfId="0" applyFont="1" applyAlignment="1" applyProtection="1">
      <alignment vertical="top"/>
    </xf>
    <xf numFmtId="165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Protection="1"/>
    <xf numFmtId="0" fontId="1" fillId="0" borderId="0" xfId="0" applyFont="1" applyAlignment="1" applyProtection="1">
      <alignment vertical="top"/>
    </xf>
    <xf numFmtId="165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Protection="1"/>
    <xf numFmtId="0" fontId="1" fillId="0" borderId="0" xfId="0" applyFont="1" applyAlignment="1" applyProtection="1">
      <alignment vertical="top"/>
    </xf>
    <xf numFmtId="165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Protection="1"/>
    <xf numFmtId="0" fontId="1" fillId="0" borderId="0" xfId="0" applyFont="1" applyAlignment="1" applyProtection="1">
      <alignment vertical="top"/>
    </xf>
    <xf numFmtId="0" fontId="0" fillId="0" borderId="0" xfId="0"/>
    <xf numFmtId="0" fontId="1" fillId="0" borderId="0" xfId="0" applyFont="1" applyProtection="1"/>
    <xf numFmtId="0" fontId="1" fillId="0" borderId="0" xfId="0" applyFont="1" applyAlignment="1" applyProtection="1">
      <alignment vertical="top"/>
    </xf>
    <xf numFmtId="165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vertical="top" wrapText="1"/>
    </xf>
    <xf numFmtId="49" fontId="20" fillId="0" borderId="0" xfId="145" applyNumberFormat="1" applyFont="1" applyFill="1" applyBorder="1" applyAlignment="1" applyProtection="1">
      <alignment horizontal="center" vertical="center"/>
    </xf>
    <xf numFmtId="49" fontId="20" fillId="0" borderId="0" xfId="145" applyNumberFormat="1" applyFont="1" applyFill="1" applyBorder="1" applyAlignment="1" applyProtection="1">
      <alignment vertical="center"/>
    </xf>
    <xf numFmtId="0" fontId="20" fillId="0" borderId="84" xfId="0" applyFont="1" applyBorder="1" applyAlignment="1" applyProtection="1">
      <alignment horizontal="right" vertical="top"/>
    </xf>
    <xf numFmtId="49" fontId="20" fillId="0" borderId="0" xfId="0" applyNumberFormat="1" applyFont="1" applyBorder="1" applyAlignment="1" applyProtection="1">
      <alignment horizontal="center" vertical="top"/>
    </xf>
    <xf numFmtId="49" fontId="20" fillId="0" borderId="0" xfId="0" applyNumberFormat="1" applyFont="1" applyBorder="1" applyAlignment="1" applyProtection="1">
      <alignment vertical="top"/>
    </xf>
    <xf numFmtId="49" fontId="20" fillId="0" borderId="0" xfId="0" applyNumberFormat="1" applyFont="1" applyBorder="1" applyAlignment="1" applyProtection="1">
      <alignment horizontal="left" vertical="top"/>
    </xf>
    <xf numFmtId="165" fontId="20" fillId="0" borderId="0" xfId="0" applyNumberFormat="1" applyFont="1" applyBorder="1" applyAlignment="1" applyProtection="1">
      <alignment vertical="top"/>
    </xf>
    <xf numFmtId="0" fontId="20" fillId="0" borderId="85" xfId="0" applyFont="1" applyBorder="1" applyAlignment="1" applyProtection="1">
      <alignment vertical="top"/>
    </xf>
    <xf numFmtId="49" fontId="21" fillId="0" borderId="0" xfId="145" applyNumberFormat="1" applyFont="1" applyFill="1" applyBorder="1" applyAlignment="1" applyProtection="1">
      <alignment horizontal="center" vertical="center"/>
    </xf>
    <xf numFmtId="49" fontId="20" fillId="0" borderId="0" xfId="0" applyNumberFormat="1" applyFont="1" applyBorder="1" applyAlignment="1" applyProtection="1">
      <alignment horizontal="left" vertical="top" wrapText="1"/>
    </xf>
    <xf numFmtId="0" fontId="1" fillId="0" borderId="0" xfId="0" applyFont="1" applyAlignment="1" applyProtection="1">
      <alignment wrapText="1"/>
    </xf>
    <xf numFmtId="0" fontId="28" fillId="0" borderId="0" xfId="146"/>
    <xf numFmtId="49" fontId="20" fillId="0" borderId="0" xfId="148" applyNumberFormat="1" applyFont="1" applyFill="1" applyBorder="1" applyAlignment="1" applyProtection="1">
      <alignment horizontal="center" vertical="center"/>
    </xf>
    <xf numFmtId="49" fontId="20" fillId="0" borderId="0" xfId="148" applyNumberFormat="1" applyFont="1" applyFill="1" applyBorder="1" applyAlignment="1" applyProtection="1">
      <alignment vertical="center"/>
    </xf>
    <xf numFmtId="49" fontId="20" fillId="0" borderId="0" xfId="148" applyNumberFormat="1" applyFont="1" applyFill="1" applyBorder="1" applyAlignment="1" applyProtection="1">
      <alignment vertical="top" wrapText="1"/>
    </xf>
    <xf numFmtId="49" fontId="20" fillId="0" borderId="0" xfId="149" applyNumberFormat="1" applyFont="1" applyFill="1" applyBorder="1" applyAlignment="1" applyProtection="1">
      <alignment horizontal="center" vertical="center"/>
    </xf>
    <xf numFmtId="49" fontId="20" fillId="0" borderId="0" xfId="145" applyNumberFormat="1" applyFont="1" applyFill="1" applyBorder="1" applyAlignment="1" applyProtection="1">
      <alignment horizontal="center" vertical="top"/>
    </xf>
    <xf numFmtId="49" fontId="20" fillId="0" borderId="0" xfId="145" applyNumberFormat="1" applyFont="1" applyFill="1" applyBorder="1" applyAlignment="1" applyProtection="1">
      <alignment vertical="top"/>
    </xf>
    <xf numFmtId="49" fontId="20" fillId="0" borderId="0" xfId="145" applyNumberFormat="1" applyFont="1" applyFill="1" applyBorder="1" applyAlignment="1" applyProtection="1">
      <alignment vertical="center" wrapText="1"/>
    </xf>
    <xf numFmtId="171" fontId="20" fillId="35" borderId="0" xfId="149" applyNumberFormat="1" applyFont="1" applyFill="1" applyBorder="1" applyAlignment="1" applyProtection="1">
      <alignment wrapText="1"/>
    </xf>
    <xf numFmtId="0" fontId="20" fillId="0" borderId="66" xfId="0" applyFont="1" applyBorder="1" applyAlignment="1" applyProtection="1">
      <alignment horizontal="center"/>
    </xf>
    <xf numFmtId="0" fontId="20" fillId="0" borderId="66" xfId="0" applyFont="1" applyBorder="1" applyAlignment="1" applyProtection="1">
      <alignment horizontal="center" wrapText="1"/>
    </xf>
    <xf numFmtId="0" fontId="20" fillId="0" borderId="67" xfId="0" applyFont="1" applyBorder="1" applyAlignment="1" applyProtection="1">
      <alignment horizontal="center"/>
    </xf>
    <xf numFmtId="0" fontId="20" fillId="0" borderId="67" xfId="0" applyFont="1" applyBorder="1" applyAlignment="1" applyProtection="1">
      <alignment horizontal="center" vertical="center"/>
    </xf>
    <xf numFmtId="0" fontId="20" fillId="0" borderId="67" xfId="0" applyFont="1" applyBorder="1" applyAlignment="1" applyProtection="1">
      <alignment horizontal="center" wrapText="1"/>
    </xf>
    <xf numFmtId="4" fontId="20" fillId="0" borderId="0" xfId="0" applyNumberFormat="1" applyFont="1" applyAlignment="1" applyProtection="1">
      <alignment vertical="top"/>
    </xf>
    <xf numFmtId="49" fontId="20" fillId="0" borderId="87" xfId="0" applyNumberFormat="1" applyFont="1" applyBorder="1" applyAlignment="1" applyProtection="1">
      <alignment vertical="top"/>
    </xf>
    <xf numFmtId="0" fontId="20" fillId="0" borderId="81" xfId="0" applyFont="1" applyBorder="1" applyAlignment="1" applyProtection="1">
      <alignment horizontal="right" vertical="top"/>
    </xf>
    <xf numFmtId="49" fontId="20" fillId="0" borderId="82" xfId="0" applyNumberFormat="1" applyFont="1" applyBorder="1" applyAlignment="1" applyProtection="1">
      <alignment vertical="top"/>
    </xf>
    <xf numFmtId="49" fontId="20" fillId="0" borderId="82" xfId="0" applyNumberFormat="1" applyFont="1" applyBorder="1" applyAlignment="1" applyProtection="1">
      <alignment horizontal="left" vertical="top" wrapText="1"/>
    </xf>
    <xf numFmtId="165" fontId="20" fillId="0" borderId="82" xfId="0" applyNumberFormat="1" applyFont="1" applyBorder="1" applyAlignment="1" applyProtection="1">
      <alignment vertical="top"/>
    </xf>
    <xf numFmtId="0" fontId="20" fillId="0" borderId="83" xfId="0" applyFont="1" applyBorder="1" applyAlignment="1" applyProtection="1">
      <alignment vertical="top"/>
    </xf>
    <xf numFmtId="49" fontId="20" fillId="0" borderId="0" xfId="0" applyNumberFormat="1" applyFont="1" applyBorder="1" applyAlignment="1" applyProtection="1">
      <alignment horizontal="right" vertical="top" wrapText="1"/>
    </xf>
    <xf numFmtId="4" fontId="21" fillId="0" borderId="0" xfId="0" applyNumberFormat="1" applyFont="1" applyBorder="1" applyAlignment="1" applyProtection="1">
      <alignment vertical="top"/>
    </xf>
    <xf numFmtId="0" fontId="20" fillId="0" borderId="84" xfId="0" applyFont="1" applyBorder="1"/>
    <xf numFmtId="0" fontId="20" fillId="0" borderId="0" xfId="0" applyFont="1" applyBorder="1"/>
    <xf numFmtId="0" fontId="20" fillId="0" borderId="85" xfId="0" applyFont="1" applyBorder="1"/>
    <xf numFmtId="0" fontId="20" fillId="0" borderId="0" xfId="0" applyFont="1" applyBorder="1" applyAlignment="1" applyProtection="1">
      <alignment vertical="top" wrapText="1"/>
    </xf>
    <xf numFmtId="0" fontId="20" fillId="0" borderId="86" xfId="0" applyFont="1" applyBorder="1"/>
    <xf numFmtId="0" fontId="20" fillId="0" borderId="87" xfId="0" applyFont="1" applyBorder="1"/>
    <xf numFmtId="0" fontId="20" fillId="0" borderId="87" xfId="0" applyFont="1" applyBorder="1" applyAlignment="1" applyProtection="1">
      <alignment horizontal="right" vertical="top" wrapText="1"/>
    </xf>
    <xf numFmtId="4" fontId="21" fillId="0" borderId="87" xfId="0" applyNumberFormat="1" applyFont="1" applyBorder="1" applyAlignment="1" applyProtection="1">
      <alignment vertical="top"/>
    </xf>
    <xf numFmtId="0" fontId="20" fillId="0" borderId="59" xfId="0" applyFont="1" applyBorder="1"/>
    <xf numFmtId="0" fontId="20" fillId="0" borderId="84" xfId="0" applyFont="1" applyBorder="1" applyProtection="1"/>
    <xf numFmtId="49" fontId="20" fillId="0" borderId="0" xfId="144" applyNumberFormat="1" applyFont="1" applyFill="1" applyBorder="1" applyAlignment="1" applyProtection="1">
      <alignment horizontal="center" vertical="center"/>
    </xf>
    <xf numFmtId="49" fontId="20" fillId="0" borderId="0" xfId="144" applyNumberFormat="1" applyFont="1" applyFill="1" applyBorder="1" applyAlignment="1" applyProtection="1">
      <alignment vertical="center"/>
    </xf>
    <xf numFmtId="2" fontId="20" fillId="0" borderId="0" xfId="144" applyNumberFormat="1" applyFont="1" applyFill="1" applyBorder="1" applyAlignment="1" applyProtection="1">
      <alignment vertical="center"/>
    </xf>
    <xf numFmtId="2" fontId="20" fillId="0" borderId="0" xfId="144" applyNumberFormat="1" applyFont="1" applyFill="1" applyBorder="1" applyAlignment="1" applyProtection="1">
      <alignment horizontal="right" vertical="center"/>
    </xf>
    <xf numFmtId="171" fontId="20" fillId="0" borderId="0" xfId="144" applyNumberFormat="1" applyFont="1" applyFill="1" applyBorder="1" applyAlignment="1" applyProtection="1">
      <alignment horizontal="center" vertical="center"/>
    </xf>
    <xf numFmtId="171" fontId="20" fillId="0" borderId="0" xfId="144" applyNumberFormat="1" applyFont="1" applyFill="1" applyBorder="1" applyAlignment="1" applyProtection="1">
      <alignment horizontal="left" vertical="center"/>
    </xf>
    <xf numFmtId="0" fontId="20" fillId="0" borderId="84" xfId="0" applyFont="1" applyBorder="1" applyAlignment="1" applyProtection="1">
      <alignment vertical="top" wrapText="1"/>
    </xf>
    <xf numFmtId="49" fontId="20" fillId="0" borderId="0" xfId="144" applyNumberFormat="1" applyFont="1" applyFill="1" applyBorder="1" applyAlignment="1" applyProtection="1">
      <alignment horizontal="center" vertical="top" wrapText="1"/>
    </xf>
    <xf numFmtId="49" fontId="20" fillId="0" borderId="0" xfId="144" applyNumberFormat="1" applyFont="1" applyFill="1" applyBorder="1" applyAlignment="1" applyProtection="1">
      <alignment vertical="top" wrapText="1"/>
    </xf>
    <xf numFmtId="2" fontId="20" fillId="0" borderId="0" xfId="144" applyNumberFormat="1" applyFont="1" applyFill="1" applyBorder="1" applyAlignment="1" applyProtection="1">
      <alignment wrapText="1"/>
    </xf>
    <xf numFmtId="0" fontId="20" fillId="0" borderId="85" xfId="0" applyFont="1" applyBorder="1" applyAlignment="1" applyProtection="1">
      <alignment wrapText="1"/>
    </xf>
    <xf numFmtId="0" fontId="20" fillId="0" borderId="84" xfId="0" applyFont="1" applyBorder="1" applyAlignment="1" applyProtection="1">
      <alignment horizontal="right" vertical="top" wrapText="1"/>
    </xf>
    <xf numFmtId="49" fontId="20" fillId="0" borderId="0" xfId="145" applyNumberFormat="1" applyFont="1" applyFill="1" applyBorder="1" applyAlignment="1" applyProtection="1">
      <alignment horizontal="center" vertical="top" wrapText="1"/>
    </xf>
    <xf numFmtId="49" fontId="20" fillId="0" borderId="0" xfId="145" applyNumberFormat="1" applyFont="1" applyFill="1" applyBorder="1" applyAlignment="1" applyProtection="1">
      <alignment vertical="top" wrapText="1"/>
    </xf>
    <xf numFmtId="49" fontId="20" fillId="0" borderId="0" xfId="148" applyNumberFormat="1" applyFont="1" applyFill="1" applyBorder="1" applyAlignment="1" applyProtection="1">
      <alignment horizontal="center" vertical="top"/>
    </xf>
    <xf numFmtId="49" fontId="20" fillId="0" borderId="0" xfId="148" applyNumberFormat="1" applyFont="1" applyFill="1" applyBorder="1" applyAlignment="1" applyProtection="1">
      <alignment vertical="top"/>
    </xf>
    <xf numFmtId="0" fontId="20" fillId="0" borderId="85" xfId="0" applyFont="1" applyBorder="1" applyAlignment="1" applyProtection="1"/>
    <xf numFmtId="171" fontId="40" fillId="35" borderId="0" xfId="149" applyNumberFormat="1" applyFont="1" applyFill="1" applyBorder="1" applyAlignment="1" applyProtection="1">
      <alignment wrapText="1"/>
    </xf>
    <xf numFmtId="0" fontId="20" fillId="0" borderId="86" xfId="0" applyFont="1" applyBorder="1" applyAlignment="1" applyProtection="1">
      <alignment horizontal="right" vertical="top"/>
    </xf>
    <xf numFmtId="49" fontId="20" fillId="0" borderId="87" xfId="0" applyNumberFormat="1" applyFont="1" applyBorder="1" applyAlignment="1" applyProtection="1">
      <alignment horizontal="center" vertical="top"/>
    </xf>
    <xf numFmtId="49" fontId="20" fillId="0" borderId="87" xfId="0" applyNumberFormat="1" applyFont="1" applyBorder="1" applyAlignment="1" applyProtection="1">
      <alignment horizontal="right" vertical="top" wrapText="1"/>
    </xf>
    <xf numFmtId="0" fontId="20" fillId="0" borderId="59" xfId="0" applyFont="1" applyBorder="1" applyAlignment="1" applyProtection="1">
      <alignment vertical="top"/>
    </xf>
    <xf numFmtId="0" fontId="20" fillId="0" borderId="0" xfId="0" applyFont="1" applyBorder="1" applyAlignment="1" applyProtection="1">
      <alignment horizontal="right" vertical="top" wrapText="1"/>
    </xf>
    <xf numFmtId="0" fontId="20" fillId="0" borderId="0" xfId="0" applyFont="1" applyAlignment="1" applyProtection="1">
      <alignment horizontal="right" vertical="top"/>
    </xf>
    <xf numFmtId="49" fontId="20" fillId="0" borderId="0" xfId="0" applyNumberFormat="1" applyFont="1" applyAlignment="1" applyProtection="1">
      <alignment vertical="top"/>
    </xf>
    <xf numFmtId="49" fontId="20" fillId="0" borderId="0" xfId="0" applyNumberFormat="1" applyFont="1" applyAlignment="1" applyProtection="1">
      <alignment horizontal="left" vertical="top" wrapText="1"/>
    </xf>
    <xf numFmtId="165" fontId="20" fillId="0" borderId="0" xfId="0" applyNumberFormat="1" applyFont="1" applyAlignment="1" applyProtection="1">
      <alignment vertical="top"/>
    </xf>
    <xf numFmtId="0" fontId="20" fillId="0" borderId="0" xfId="0" applyFont="1" applyAlignment="1" applyProtection="1">
      <alignment vertical="top"/>
    </xf>
    <xf numFmtId="49" fontId="20" fillId="0" borderId="0" xfId="55" applyNumberFormat="1" applyFont="1" applyBorder="1" applyAlignment="1" applyProtection="1">
      <alignment horizontal="left" vertical="center"/>
    </xf>
    <xf numFmtId="0" fontId="20" fillId="0" borderId="0" xfId="56" applyFont="1" applyBorder="1" applyAlignment="1" applyProtection="1">
      <alignment horizontal="left" vertical="center" wrapText="1"/>
    </xf>
    <xf numFmtId="170" fontId="20" fillId="0" borderId="0" xfId="57" applyNumberFormat="1" applyFont="1" applyBorder="1" applyAlignment="1" applyProtection="1">
      <alignment horizontal="right" vertical="center"/>
    </xf>
    <xf numFmtId="0" fontId="20" fillId="0" borderId="85" xfId="58" applyFont="1" applyBorder="1" applyAlignment="1" applyProtection="1">
      <alignment horizontal="left" vertical="center" wrapText="1"/>
    </xf>
    <xf numFmtId="49" fontId="20" fillId="0" borderId="0" xfId="59" applyNumberFormat="1" applyFont="1" applyBorder="1" applyAlignment="1" applyProtection="1">
      <alignment horizontal="left" vertical="center"/>
    </xf>
    <xf numFmtId="0" fontId="20" fillId="0" borderId="0" xfId="60" applyFont="1" applyBorder="1" applyAlignment="1" applyProtection="1">
      <alignment horizontal="left" vertical="center" wrapText="1"/>
    </xf>
    <xf numFmtId="170" fontId="20" fillId="0" borderId="0" xfId="61" applyNumberFormat="1" applyFont="1" applyBorder="1" applyAlignment="1" applyProtection="1">
      <alignment horizontal="right" vertical="center"/>
    </xf>
    <xf numFmtId="0" fontId="20" fillId="0" borderId="85" xfId="62" applyFont="1" applyBorder="1" applyAlignment="1" applyProtection="1">
      <alignment horizontal="left" vertical="center" wrapText="1"/>
    </xf>
    <xf numFmtId="0" fontId="20" fillId="0" borderId="0" xfId="64" applyFont="1" applyBorder="1" applyAlignment="1" applyProtection="1">
      <alignment horizontal="left" vertical="center" wrapText="1"/>
    </xf>
    <xf numFmtId="49" fontId="20" fillId="0" borderId="0" xfId="64" applyNumberFormat="1" applyFont="1" applyBorder="1" applyAlignment="1" applyProtection="1">
      <alignment horizontal="right"/>
    </xf>
    <xf numFmtId="0" fontId="20" fillId="0" borderId="85" xfId="64" applyFont="1" applyBorder="1" applyAlignment="1" applyProtection="1">
      <alignment horizontal="left"/>
    </xf>
    <xf numFmtId="49" fontId="20" fillId="0" borderId="82" xfId="0" applyNumberFormat="1" applyFont="1" applyBorder="1" applyAlignment="1" applyProtection="1">
      <alignment horizontal="center" vertical="top"/>
    </xf>
    <xf numFmtId="0" fontId="21" fillId="0" borderId="0" xfId="76" applyFont="1" applyFill="1" applyBorder="1" applyAlignment="1">
      <alignment horizontal="left"/>
    </xf>
    <xf numFmtId="49" fontId="40" fillId="0" borderId="0" xfId="0" applyNumberFormat="1" applyFont="1" applyBorder="1" applyAlignment="1" applyProtection="1">
      <alignment horizontal="left" vertical="top" wrapText="1"/>
    </xf>
    <xf numFmtId="0" fontId="20" fillId="0" borderId="0" xfId="67" applyFont="1" applyFill="1" applyBorder="1" applyAlignment="1">
      <alignment vertical="center"/>
    </xf>
    <xf numFmtId="0" fontId="20" fillId="0" borderId="0" xfId="65" applyFont="1" applyFill="1" applyBorder="1" applyAlignment="1">
      <alignment vertical="center"/>
    </xf>
    <xf numFmtId="0" fontId="20" fillId="0" borderId="0" xfId="68" applyFont="1" applyFill="1" applyBorder="1" applyAlignment="1">
      <alignment horizontal="right" vertical="center"/>
    </xf>
    <xf numFmtId="0" fontId="20" fillId="0" borderId="85" xfId="69" applyFont="1" applyFill="1" applyBorder="1" applyAlignment="1">
      <alignment horizontal="left" vertical="center"/>
    </xf>
    <xf numFmtId="4" fontId="20" fillId="0" borderId="0" xfId="0" applyNumberFormat="1" applyFont="1" applyBorder="1" applyAlignment="1" applyProtection="1">
      <alignment vertical="top"/>
    </xf>
    <xf numFmtId="0" fontId="40" fillId="0" borderId="0" xfId="70" applyFont="1" applyFill="1" applyBorder="1" applyAlignment="1">
      <alignment horizontal="left" vertical="center"/>
    </xf>
    <xf numFmtId="0" fontId="20" fillId="0" borderId="0" xfId="70" applyFont="1" applyFill="1" applyBorder="1" applyAlignment="1">
      <alignment horizontal="left" vertical="center"/>
    </xf>
    <xf numFmtId="0" fontId="20" fillId="0" borderId="85" xfId="70" applyFont="1" applyFill="1" applyBorder="1" applyAlignment="1">
      <alignment horizontal="left" vertical="center"/>
    </xf>
    <xf numFmtId="0" fontId="20" fillId="0" borderId="0" xfId="72" applyFont="1" applyFill="1" applyBorder="1" applyAlignment="1">
      <alignment horizontal="left" vertical="center"/>
    </xf>
    <xf numFmtId="0" fontId="20" fillId="0" borderId="0" xfId="71" applyFont="1" applyFill="1" applyBorder="1" applyAlignment="1">
      <alignment horizontal="left" vertical="center"/>
    </xf>
    <xf numFmtId="3" fontId="20" fillId="0" borderId="0" xfId="73" applyNumberFormat="1" applyFont="1" applyFill="1" applyBorder="1" applyAlignment="1">
      <alignment horizontal="right" vertical="center"/>
    </xf>
    <xf numFmtId="0" fontId="20" fillId="0" borderId="85" xfId="74" applyFont="1" applyFill="1" applyBorder="1" applyAlignment="1">
      <alignment horizontal="left" vertical="center"/>
    </xf>
    <xf numFmtId="0" fontId="21" fillId="0" borderId="0" xfId="75" applyFont="1" applyFill="1" applyBorder="1" applyAlignment="1">
      <alignment horizontal="left"/>
    </xf>
    <xf numFmtId="0" fontId="40" fillId="0" borderId="0" xfId="71" applyFont="1" applyFill="1" applyBorder="1" applyAlignment="1">
      <alignment horizontal="left" vertical="center"/>
    </xf>
    <xf numFmtId="0" fontId="20" fillId="0" borderId="0" xfId="77" applyFont="1" applyBorder="1" applyAlignment="1">
      <alignment vertical="center" wrapText="1"/>
    </xf>
    <xf numFmtId="1" fontId="41" fillId="0" borderId="0" xfId="79" applyNumberFormat="1" applyFont="1" applyFill="1" applyBorder="1" applyAlignment="1">
      <alignment horizontal="right"/>
    </xf>
    <xf numFmtId="4" fontId="20" fillId="0" borderId="85" xfId="80" applyNumberFormat="1" applyFont="1" applyBorder="1" applyAlignment="1">
      <alignment horizontal="left"/>
    </xf>
    <xf numFmtId="0" fontId="20" fillId="0" borderId="0" xfId="66" applyFont="1" applyFill="1" applyBorder="1" applyAlignment="1">
      <alignment horizontal="left" vertical="center" wrapText="1"/>
    </xf>
    <xf numFmtId="0" fontId="20" fillId="0" borderId="0" xfId="66" applyFont="1" applyFill="1" applyBorder="1" applyAlignment="1">
      <alignment horizontal="left" vertical="center"/>
    </xf>
    <xf numFmtId="1" fontId="41" fillId="0" borderId="0" xfId="79" applyNumberFormat="1" applyFont="1" applyFill="1" applyBorder="1" applyAlignment="1">
      <alignment horizontal="right" vertical="center"/>
    </xf>
    <xf numFmtId="4" fontId="20" fillId="0" borderId="85" xfId="80" applyNumberFormat="1" applyFont="1" applyBorder="1" applyAlignment="1">
      <alignment horizontal="left" vertical="center"/>
    </xf>
    <xf numFmtId="0" fontId="20" fillId="0" borderId="0" xfId="78" applyFont="1" applyFill="1" applyBorder="1" applyAlignment="1">
      <alignment vertical="center"/>
    </xf>
    <xf numFmtId="0" fontId="20" fillId="0" borderId="0" xfId="77" applyFont="1" applyFill="1" applyBorder="1" applyAlignment="1">
      <alignment vertical="center"/>
    </xf>
    <xf numFmtId="0" fontId="20" fillId="0" borderId="0" xfId="77" applyFont="1" applyFill="1" applyBorder="1" applyAlignment="1">
      <alignment horizontal="left" vertical="center"/>
    </xf>
    <xf numFmtId="0" fontId="20" fillId="0" borderId="0" xfId="77" applyFont="1" applyBorder="1" applyAlignment="1">
      <alignment vertical="top" wrapText="1"/>
    </xf>
    <xf numFmtId="0" fontId="40" fillId="0" borderId="0" xfId="81" applyFont="1" applyFill="1" applyBorder="1" applyAlignment="1">
      <alignment horizontal="left" vertical="center"/>
    </xf>
    <xf numFmtId="0" fontId="20" fillId="0" borderId="0" xfId="81" applyFont="1" applyFill="1" applyBorder="1" applyAlignment="1">
      <alignment horizontal="left" vertical="center"/>
    </xf>
    <xf numFmtId="0" fontId="20" fillId="0" borderId="85" xfId="81" applyFont="1" applyFill="1" applyBorder="1" applyAlignment="1">
      <alignment horizontal="left" vertical="center"/>
    </xf>
    <xf numFmtId="0" fontId="20" fillId="0" borderId="0" xfId="83" applyFont="1" applyFill="1" applyBorder="1" applyAlignment="1">
      <alignment horizontal="left" vertical="center"/>
    </xf>
    <xf numFmtId="0" fontId="20" fillId="0" borderId="0" xfId="82" applyFont="1" applyFill="1" applyBorder="1" applyAlignment="1">
      <alignment horizontal="left" vertical="center"/>
    </xf>
    <xf numFmtId="1" fontId="20" fillId="0" borderId="0" xfId="84" applyNumberFormat="1" applyFont="1" applyFill="1" applyBorder="1" applyAlignment="1">
      <alignment horizontal="right" vertical="center"/>
    </xf>
    <xf numFmtId="4" fontId="20" fillId="0" borderId="85" xfId="85" applyNumberFormat="1" applyFont="1" applyFill="1" applyBorder="1" applyAlignment="1">
      <alignment horizontal="left" vertical="center"/>
    </xf>
    <xf numFmtId="0" fontId="20" fillId="0" borderId="0" xfId="82" applyFont="1" applyFill="1" applyBorder="1" applyAlignment="1">
      <alignment horizontal="left" vertical="top" wrapText="1"/>
    </xf>
    <xf numFmtId="1" fontId="20" fillId="0" borderId="0" xfId="84" applyNumberFormat="1" applyFont="1" applyFill="1" applyBorder="1" applyAlignment="1">
      <alignment horizontal="right" vertical="top" wrapText="1"/>
    </xf>
    <xf numFmtId="4" fontId="20" fillId="0" borderId="85" xfId="85" applyNumberFormat="1" applyFont="1" applyFill="1" applyBorder="1" applyAlignment="1">
      <alignment horizontal="left" vertical="top" wrapText="1"/>
    </xf>
    <xf numFmtId="4" fontId="20" fillId="0" borderId="0" xfId="0" applyNumberFormat="1" applyFont="1" applyBorder="1" applyAlignment="1" applyProtection="1">
      <alignment vertical="top" wrapText="1"/>
    </xf>
    <xf numFmtId="0" fontId="40" fillId="0" borderId="0" xfId="86" applyFont="1" applyFill="1" applyBorder="1" applyAlignment="1">
      <alignment horizontal="left" vertical="center"/>
    </xf>
    <xf numFmtId="0" fontId="20" fillId="0" borderId="0" xfId="86" applyFont="1" applyFill="1" applyBorder="1" applyAlignment="1">
      <alignment horizontal="left" vertical="center"/>
    </xf>
    <xf numFmtId="0" fontId="20" fillId="0" borderId="85" xfId="86" applyFont="1" applyFill="1" applyBorder="1" applyAlignment="1">
      <alignment horizontal="left" vertical="center"/>
    </xf>
    <xf numFmtId="0" fontId="20" fillId="0" borderId="0" xfId="87" applyFont="1" applyBorder="1" applyAlignment="1">
      <alignment vertical="center"/>
    </xf>
    <xf numFmtId="1" fontId="41" fillId="0" borderId="0" xfId="90" applyNumberFormat="1" applyFont="1" applyFill="1" applyBorder="1" applyAlignment="1">
      <alignment horizontal="right" vertical="center"/>
    </xf>
    <xf numFmtId="4" fontId="20" fillId="0" borderId="85" xfId="89" applyNumberFormat="1" applyFont="1" applyBorder="1" applyAlignment="1">
      <alignment horizontal="left" vertical="center"/>
    </xf>
    <xf numFmtId="0" fontId="20" fillId="0" borderId="0" xfId="88" applyFont="1" applyFill="1" applyBorder="1" applyAlignment="1">
      <alignment horizontal="left" vertical="center"/>
    </xf>
    <xf numFmtId="0" fontId="20" fillId="0" borderId="0" xfId="87" applyFont="1" applyFill="1" applyBorder="1" applyAlignment="1">
      <alignment horizontal="left" vertical="center"/>
    </xf>
    <xf numFmtId="3" fontId="20" fillId="0" borderId="0" xfId="90" applyNumberFormat="1" applyFont="1" applyFill="1" applyBorder="1" applyAlignment="1">
      <alignment horizontal="right" vertical="center"/>
    </xf>
    <xf numFmtId="0" fontId="20" fillId="0" borderId="85" xfId="89" applyFont="1" applyFill="1" applyBorder="1" applyAlignment="1">
      <alignment horizontal="left" vertical="center"/>
    </xf>
    <xf numFmtId="0" fontId="21" fillId="29" borderId="0" xfId="91" applyFont="1" applyFill="1" applyBorder="1" applyAlignment="1">
      <alignment horizontal="left"/>
    </xf>
    <xf numFmtId="0" fontId="21" fillId="29" borderId="85" xfId="91" applyFont="1" applyFill="1" applyBorder="1" applyAlignment="1">
      <alignment horizontal="left"/>
    </xf>
    <xf numFmtId="49" fontId="20" fillId="0" borderId="17" xfId="0" applyNumberFormat="1" applyFont="1" applyBorder="1" applyAlignment="1" applyProtection="1">
      <alignment horizontal="center" vertical="top"/>
    </xf>
    <xf numFmtId="49" fontId="20" fillId="0" borderId="17" xfId="0" applyNumberFormat="1" applyFont="1" applyBorder="1" applyAlignment="1" applyProtection="1">
      <alignment vertical="top"/>
    </xf>
    <xf numFmtId="0" fontId="42" fillId="29" borderId="17" xfId="91" applyFont="1" applyFill="1" applyBorder="1" applyAlignment="1">
      <alignment horizontal="left"/>
    </xf>
    <xf numFmtId="0" fontId="21" fillId="29" borderId="17" xfId="91" applyFont="1" applyFill="1" applyBorder="1" applyAlignment="1">
      <alignment horizontal="left"/>
    </xf>
    <xf numFmtId="0" fontId="21" fillId="29" borderId="88" xfId="91" applyFont="1" applyFill="1" applyBorder="1" applyAlignment="1">
      <alignment horizontal="left"/>
    </xf>
    <xf numFmtId="49" fontId="20" fillId="29" borderId="0" xfId="93" applyNumberFormat="1" applyFont="1" applyFill="1" applyBorder="1" applyAlignment="1">
      <alignment horizontal="center"/>
    </xf>
    <xf numFmtId="49" fontId="20" fillId="29" borderId="0" xfId="92" applyNumberFormat="1" applyFont="1" applyFill="1" applyBorder="1" applyAlignment="1"/>
    <xf numFmtId="49" fontId="20" fillId="29" borderId="0" xfId="94" applyNumberFormat="1" applyFont="1" applyFill="1" applyBorder="1" applyAlignment="1">
      <alignment horizontal="right"/>
    </xf>
    <xf numFmtId="49" fontId="20" fillId="29" borderId="85" xfId="95" applyNumberFormat="1" applyFont="1" applyFill="1" applyBorder="1" applyAlignment="1">
      <alignment horizontal="left"/>
    </xf>
    <xf numFmtId="49" fontId="20" fillId="0" borderId="0" xfId="92" applyNumberFormat="1" applyFont="1" applyBorder="1" applyAlignment="1"/>
    <xf numFmtId="49" fontId="20" fillId="29" borderId="0" xfId="92" applyNumberFormat="1" applyFont="1" applyFill="1" applyBorder="1" applyAlignment="1">
      <alignment horizontal="justify"/>
    </xf>
    <xf numFmtId="49" fontId="43" fillId="29" borderId="0" xfId="92" applyNumberFormat="1" applyFont="1" applyFill="1" applyBorder="1" applyAlignment="1">
      <alignment horizontal="left"/>
    </xf>
    <xf numFmtId="49" fontId="20" fillId="29" borderId="0" xfId="92" applyNumberFormat="1" applyFont="1" applyFill="1" applyBorder="1" applyAlignment="1">
      <alignment vertical="top" wrapText="1"/>
    </xf>
    <xf numFmtId="49" fontId="20" fillId="29" borderId="17" xfId="93" applyNumberFormat="1" applyFont="1" applyFill="1" applyBorder="1" applyAlignment="1">
      <alignment horizontal="center"/>
    </xf>
    <xf numFmtId="49" fontId="20" fillId="29" borderId="17" xfId="92" applyNumberFormat="1" applyFont="1" applyFill="1" applyBorder="1" applyAlignment="1">
      <alignment vertical="top" wrapText="1"/>
    </xf>
    <xf numFmtId="49" fontId="20" fillId="29" borderId="17" xfId="94" applyNumberFormat="1" applyFont="1" applyFill="1" applyBorder="1" applyAlignment="1">
      <alignment horizontal="right"/>
    </xf>
    <xf numFmtId="49" fontId="20" fillId="29" borderId="88" xfId="95" applyNumberFormat="1" applyFont="1" applyFill="1" applyBorder="1" applyAlignment="1">
      <alignment horizontal="left"/>
    </xf>
    <xf numFmtId="49" fontId="20" fillId="29" borderId="0" xfId="92" applyNumberFormat="1" applyFont="1" applyFill="1" applyBorder="1" applyAlignment="1">
      <alignment horizontal="left" vertical="top" wrapText="1"/>
    </xf>
    <xf numFmtId="49" fontId="20" fillId="29" borderId="8" xfId="93" applyNumberFormat="1" applyFont="1" applyFill="1" applyBorder="1" applyAlignment="1">
      <alignment horizontal="center"/>
    </xf>
    <xf numFmtId="49" fontId="20" fillId="29" borderId="8" xfId="92" applyNumberFormat="1" applyFont="1" applyFill="1" applyBorder="1" applyAlignment="1">
      <alignment vertical="top" wrapText="1"/>
    </xf>
    <xf numFmtId="49" fontId="20" fillId="29" borderId="8" xfId="94" applyNumberFormat="1" applyFont="1" applyFill="1" applyBorder="1" applyAlignment="1">
      <alignment horizontal="right"/>
    </xf>
    <xf numFmtId="49" fontId="20" fillId="29" borderId="89" xfId="95" applyNumberFormat="1" applyFont="1" applyFill="1" applyBorder="1" applyAlignment="1">
      <alignment horizontal="left"/>
    </xf>
    <xf numFmtId="49" fontId="20" fillId="0" borderId="8" xfId="0" applyNumberFormat="1" applyFont="1" applyBorder="1" applyAlignment="1" applyProtection="1">
      <alignment horizontal="center" vertical="top"/>
    </xf>
    <xf numFmtId="49" fontId="20" fillId="29" borderId="8" xfId="92" applyNumberFormat="1" applyFont="1" applyFill="1" applyBorder="1" applyAlignment="1">
      <alignment horizontal="left"/>
    </xf>
    <xf numFmtId="0" fontId="20" fillId="0" borderId="8" xfId="92" applyFont="1" applyBorder="1" applyAlignment="1">
      <alignment horizontal="left"/>
    </xf>
    <xf numFmtId="49" fontId="20" fillId="29" borderId="8" xfId="92" applyNumberFormat="1" applyFont="1" applyFill="1" applyBorder="1" applyAlignment="1">
      <alignment horizontal="justify"/>
    </xf>
    <xf numFmtId="0" fontId="21" fillId="29" borderId="17" xfId="93" applyFont="1" applyFill="1" applyBorder="1" applyAlignment="1">
      <alignment horizontal="left"/>
    </xf>
    <xf numFmtId="0" fontId="40" fillId="0" borderId="17" xfId="92" applyFont="1" applyBorder="1" applyAlignment="1">
      <alignment horizontal="left"/>
    </xf>
    <xf numFmtId="0" fontId="20" fillId="0" borderId="17" xfId="94" applyFont="1" applyBorder="1" applyAlignment="1">
      <alignment horizontal="right"/>
    </xf>
    <xf numFmtId="0" fontId="20" fillId="0" borderId="88" xfId="95" applyFont="1" applyBorder="1" applyAlignment="1">
      <alignment horizontal="left"/>
    </xf>
    <xf numFmtId="49" fontId="20" fillId="29" borderId="17" xfId="92" applyNumberFormat="1" applyFont="1" applyFill="1" applyBorder="1" applyAlignment="1"/>
    <xf numFmtId="49" fontId="20" fillId="29" borderId="0" xfId="93" applyNumberFormat="1" applyFont="1" applyFill="1" applyBorder="1" applyAlignment="1">
      <alignment horizontal="left"/>
    </xf>
    <xf numFmtId="49" fontId="20" fillId="0" borderId="0" xfId="93" applyNumberFormat="1" applyFont="1" applyFill="1" applyBorder="1" applyAlignment="1">
      <alignment horizontal="center"/>
    </xf>
    <xf numFmtId="0" fontId="20" fillId="0" borderId="0" xfId="94" applyFont="1" applyBorder="1" applyAlignment="1">
      <alignment horizontal="right"/>
    </xf>
    <xf numFmtId="0" fontId="20" fillId="0" borderId="85" xfId="95" applyFont="1" applyFill="1" applyBorder="1" applyAlignment="1">
      <alignment horizontal="left" vertical="center" wrapText="1"/>
    </xf>
    <xf numFmtId="49" fontId="20" fillId="0" borderId="0" xfId="0" applyNumberFormat="1" applyFont="1" applyAlignment="1" applyProtection="1">
      <alignment horizontal="center" vertical="top"/>
    </xf>
    <xf numFmtId="0" fontId="1" fillId="0" borderId="0" xfId="0" applyFont="1" applyAlignment="1" applyProtection="1"/>
    <xf numFmtId="166" fontId="1" fillId="0" borderId="0" xfId="0" applyNumberFormat="1" applyFont="1" applyBorder="1" applyAlignment="1" applyProtection="1">
      <alignment vertical="top"/>
    </xf>
    <xf numFmtId="166" fontId="3" fillId="0" borderId="0" xfId="0" applyNumberFormat="1" applyFont="1" applyBorder="1" applyAlignment="1" applyProtection="1">
      <alignment vertical="top"/>
    </xf>
    <xf numFmtId="0" fontId="1" fillId="0" borderId="0" xfId="0" applyFont="1" applyBorder="1" applyProtection="1"/>
    <xf numFmtId="0" fontId="20" fillId="0" borderId="85" xfId="146" applyFont="1" applyBorder="1"/>
    <xf numFmtId="14" fontId="21" fillId="0" borderId="15" xfId="28" applyNumberFormat="1" applyFont="1" applyBorder="1" applyAlignment="1">
      <alignment horizontal="left" vertical="center"/>
    </xf>
    <xf numFmtId="4" fontId="20" fillId="0" borderId="81" xfId="0" applyNumberFormat="1" applyFont="1" applyBorder="1" applyAlignment="1" applyProtection="1">
      <alignment vertical="top"/>
    </xf>
    <xf numFmtId="4" fontId="20" fillId="0" borderId="83" xfId="0" applyNumberFormat="1" applyFont="1" applyBorder="1" applyAlignment="1" applyProtection="1">
      <alignment vertical="top"/>
    </xf>
    <xf numFmtId="4" fontId="20" fillId="0" borderId="84" xfId="0" applyNumberFormat="1" applyFont="1" applyBorder="1" applyAlignment="1" applyProtection="1">
      <alignment vertical="top"/>
    </xf>
    <xf numFmtId="4" fontId="20" fillId="0" borderId="85" xfId="0" applyNumberFormat="1" applyFont="1" applyBorder="1" applyAlignment="1" applyProtection="1">
      <alignment vertical="top"/>
    </xf>
    <xf numFmtId="4" fontId="1" fillId="0" borderId="85" xfId="0" applyNumberFormat="1" applyFont="1" applyBorder="1" applyAlignment="1" applyProtection="1">
      <alignment vertical="top"/>
    </xf>
    <xf numFmtId="4" fontId="20" fillId="0" borderId="86" xfId="0" applyNumberFormat="1" applyFont="1" applyBorder="1" applyAlignment="1" applyProtection="1">
      <alignment vertical="top"/>
    </xf>
    <xf numFmtId="0" fontId="20" fillId="0" borderId="84" xfId="146" applyFont="1" applyBorder="1"/>
    <xf numFmtId="0" fontId="28" fillId="0" borderId="0" xfId="146" applyBorder="1"/>
    <xf numFmtId="0" fontId="28" fillId="0" borderId="85" xfId="146" applyBorder="1"/>
    <xf numFmtId="0" fontId="0" fillId="0" borderId="0" xfId="0" applyBorder="1"/>
    <xf numFmtId="0" fontId="0" fillId="0" borderId="85" xfId="0" applyBorder="1"/>
    <xf numFmtId="0" fontId="20" fillId="0" borderId="84" xfId="56" applyFont="1" applyBorder="1" applyAlignment="1" applyProtection="1">
      <alignment horizontal="left" vertical="center"/>
    </xf>
    <xf numFmtId="0" fontId="20" fillId="0" borderId="84" xfId="60" applyFont="1" applyBorder="1" applyAlignment="1">
      <alignment vertical="top"/>
      <protection locked="0"/>
    </xf>
    <xf numFmtId="0" fontId="20" fillId="0" borderId="84" xfId="70" applyFont="1" applyFill="1" applyBorder="1" applyAlignment="1">
      <alignment horizontal="left" vertical="center"/>
    </xf>
    <xf numFmtId="166" fontId="1" fillId="0" borderId="85" xfId="0" applyNumberFormat="1" applyFont="1" applyBorder="1" applyAlignment="1" applyProtection="1">
      <alignment vertical="top"/>
    </xf>
    <xf numFmtId="166" fontId="3" fillId="0" borderId="85" xfId="0" applyNumberFormat="1" applyFont="1" applyBorder="1" applyAlignment="1" applyProtection="1">
      <alignment vertical="top"/>
    </xf>
    <xf numFmtId="49" fontId="20" fillId="0" borderId="0" xfId="152" applyNumberFormat="1" applyFont="1" applyBorder="1" applyAlignment="1" applyProtection="1">
      <alignment horizontal="left" vertical="center" wrapText="1"/>
    </xf>
    <xf numFmtId="49" fontId="20" fillId="0" borderId="0" xfId="155" applyNumberFormat="1" applyFont="1" applyBorder="1" applyAlignment="1" applyProtection="1">
      <alignment horizontal="left" vertical="center" wrapText="1"/>
    </xf>
    <xf numFmtId="49" fontId="20" fillId="0" borderId="0" xfId="156" applyNumberFormat="1" applyFont="1" applyBorder="1" applyAlignment="1" applyProtection="1">
      <alignment horizontal="left" vertical="top" wrapText="1"/>
    </xf>
    <xf numFmtId="4" fontId="20" fillId="0" borderId="0" xfId="0" applyNumberFormat="1" applyFont="1" applyBorder="1" applyAlignment="1" applyProtection="1">
      <alignment horizontal="right" vertical="top"/>
    </xf>
    <xf numFmtId="4" fontId="20" fillId="0" borderId="85" xfId="0" applyNumberFormat="1" applyFont="1" applyBorder="1" applyAlignment="1" applyProtection="1">
      <alignment horizontal="right" vertical="top"/>
    </xf>
    <xf numFmtId="0" fontId="20" fillId="0" borderId="84" xfId="64" applyFont="1" applyBorder="1" applyAlignment="1" applyProtection="1">
      <alignment horizontal="right"/>
    </xf>
    <xf numFmtId="4" fontId="20" fillId="0" borderId="0" xfId="0" applyNumberFormat="1" applyFont="1" applyBorder="1" applyAlignment="1" applyProtection="1">
      <alignment horizontal="right"/>
    </xf>
    <xf numFmtId="4" fontId="20" fillId="0" borderId="85" xfId="0" applyNumberFormat="1" applyFont="1" applyBorder="1" applyAlignment="1" applyProtection="1">
      <alignment horizontal="right"/>
    </xf>
    <xf numFmtId="166" fontId="20" fillId="0" borderId="0" xfId="0" applyNumberFormat="1" applyFont="1" applyBorder="1" applyAlignment="1" applyProtection="1">
      <alignment vertical="top"/>
    </xf>
    <xf numFmtId="166" fontId="20" fillId="0" borderId="85" xfId="0" applyNumberFormat="1" applyFont="1" applyBorder="1" applyAlignment="1" applyProtection="1">
      <alignment vertical="top"/>
    </xf>
    <xf numFmtId="4" fontId="21" fillId="0" borderId="85" xfId="0" applyNumberFormat="1" applyFont="1" applyBorder="1" applyAlignment="1" applyProtection="1">
      <alignment vertical="top"/>
    </xf>
    <xf numFmtId="4" fontId="20" fillId="0" borderId="82" xfId="0" applyNumberFormat="1" applyFont="1" applyBorder="1" applyAlignment="1" applyProtection="1">
      <alignment vertical="top"/>
    </xf>
    <xf numFmtId="4" fontId="20" fillId="0" borderId="87" xfId="0" applyNumberFormat="1" applyFont="1" applyBorder="1" applyAlignment="1" applyProtection="1">
      <alignment vertical="top"/>
    </xf>
    <xf numFmtId="0" fontId="20" fillId="0" borderId="84" xfId="70" applyFont="1" applyFill="1" applyBorder="1" applyAlignment="1">
      <alignment horizontal="right" vertical="center"/>
    </xf>
    <xf numFmtId="0" fontId="20" fillId="0" borderId="0" xfId="70" applyFont="1" applyFill="1" applyBorder="1" applyAlignment="1">
      <alignment horizontal="right" vertical="center"/>
    </xf>
    <xf numFmtId="4" fontId="20" fillId="0" borderId="84" xfId="0" applyNumberFormat="1" applyFont="1" applyBorder="1" applyAlignment="1" applyProtection="1">
      <alignment horizontal="right" vertical="top"/>
    </xf>
    <xf numFmtId="4" fontId="20" fillId="0" borderId="84" xfId="0" applyNumberFormat="1" applyFont="1" applyBorder="1" applyAlignment="1" applyProtection="1">
      <alignment horizontal="right" vertical="top" wrapText="1"/>
    </xf>
    <xf numFmtId="4" fontId="20" fillId="0" borderId="0" xfId="0" applyNumberFormat="1" applyFont="1" applyBorder="1" applyAlignment="1" applyProtection="1">
      <alignment horizontal="right" vertical="top" wrapText="1"/>
    </xf>
    <xf numFmtId="4" fontId="20" fillId="0" borderId="85" xfId="0" applyNumberFormat="1" applyFont="1" applyBorder="1" applyAlignment="1" applyProtection="1">
      <alignment horizontal="right" vertical="top" wrapText="1"/>
    </xf>
    <xf numFmtId="0" fontId="20" fillId="0" borderId="84" xfId="81" applyFont="1" applyFill="1" applyBorder="1" applyAlignment="1">
      <alignment horizontal="right" vertical="center"/>
    </xf>
    <xf numFmtId="0" fontId="20" fillId="0" borderId="0" xfId="81" applyFont="1" applyFill="1" applyBorder="1" applyAlignment="1">
      <alignment horizontal="right" vertical="center"/>
    </xf>
    <xf numFmtId="0" fontId="20" fillId="0" borderId="84" xfId="86" applyFont="1" applyFill="1" applyBorder="1" applyAlignment="1">
      <alignment horizontal="right" vertical="center"/>
    </xf>
    <xf numFmtId="0" fontId="20" fillId="0" borderId="0" xfId="86" applyFont="1" applyFill="1" applyBorder="1" applyAlignment="1">
      <alignment horizontal="right" vertical="center"/>
    </xf>
    <xf numFmtId="2" fontId="20" fillId="0" borderId="84" xfId="70" applyNumberFormat="1" applyFont="1" applyFill="1" applyBorder="1" applyAlignment="1">
      <alignment horizontal="right" vertical="center"/>
    </xf>
    <xf numFmtId="4" fontId="20" fillId="0" borderId="84" xfId="0" applyNumberFormat="1" applyFont="1" applyBorder="1" applyAlignment="1" applyProtection="1">
      <alignment horizontal="right"/>
    </xf>
    <xf numFmtId="4" fontId="20" fillId="0" borderId="84" xfId="0" applyNumberFormat="1" applyFont="1" applyBorder="1" applyAlignment="1" applyProtection="1">
      <alignment horizontal="right" wrapText="1"/>
    </xf>
    <xf numFmtId="4" fontId="20" fillId="0" borderId="0" xfId="0" applyNumberFormat="1" applyFont="1" applyBorder="1" applyAlignment="1" applyProtection="1">
      <alignment horizontal="right" wrapText="1"/>
    </xf>
    <xf numFmtId="4" fontId="20" fillId="0" borderId="85" xfId="0" applyNumberFormat="1" applyFont="1" applyBorder="1" applyAlignment="1" applyProtection="1">
      <alignment horizontal="right" wrapText="1"/>
    </xf>
    <xf numFmtId="1" fontId="20" fillId="0" borderId="0" xfId="84" applyNumberFormat="1" applyFont="1" applyFill="1" applyBorder="1" applyAlignment="1">
      <alignment horizontal="right" wrapText="1"/>
    </xf>
    <xf numFmtId="4" fontId="20" fillId="0" borderId="85" xfId="85" applyNumberFormat="1" applyFont="1" applyFill="1" applyBorder="1" applyAlignment="1">
      <alignment horizontal="left" wrapText="1"/>
    </xf>
    <xf numFmtId="4" fontId="21" fillId="37" borderId="85" xfId="0" applyNumberFormat="1" applyFont="1" applyFill="1" applyBorder="1" applyAlignment="1" applyProtection="1">
      <alignment vertical="top"/>
    </xf>
    <xf numFmtId="4" fontId="21" fillId="37" borderId="59" xfId="0" applyNumberFormat="1" applyFont="1" applyFill="1" applyBorder="1" applyAlignment="1" applyProtection="1">
      <alignment vertical="center"/>
    </xf>
    <xf numFmtId="0" fontId="20" fillId="0" borderId="0" xfId="70" applyFont="1" applyFill="1" applyBorder="1" applyAlignment="1">
      <alignment horizontal="left" vertical="center" wrapText="1"/>
    </xf>
    <xf numFmtId="0" fontId="40" fillId="0" borderId="0" xfId="65" applyFont="1" applyFill="1" applyBorder="1" applyAlignment="1">
      <alignment vertical="center"/>
    </xf>
    <xf numFmtId="4" fontId="21" fillId="37" borderId="59" xfId="0" applyNumberFormat="1" applyFont="1" applyFill="1" applyBorder="1" applyAlignment="1" applyProtection="1">
      <alignment vertical="top"/>
    </xf>
    <xf numFmtId="4" fontId="20" fillId="0" borderId="84" xfId="0" applyNumberFormat="1" applyFont="1" applyBorder="1" applyAlignment="1" applyProtection="1"/>
    <xf numFmtId="0" fontId="21" fillId="29" borderId="84" xfId="91" applyFont="1" applyFill="1" applyBorder="1" applyAlignment="1">
      <alignment horizontal="right"/>
    </xf>
    <xf numFmtId="4" fontId="21" fillId="0" borderId="0" xfId="0" applyNumberFormat="1" applyFont="1" applyBorder="1" applyAlignment="1" applyProtection="1">
      <alignment horizontal="right"/>
    </xf>
    <xf numFmtId="4" fontId="20" fillId="0" borderId="84" xfId="0" applyNumberFormat="1" applyFont="1" applyFill="1" applyBorder="1" applyAlignment="1" applyProtection="1">
      <alignment horizontal="right"/>
    </xf>
    <xf numFmtId="4" fontId="20" fillId="0" borderId="0" xfId="0" applyNumberFormat="1" applyFont="1" applyFill="1" applyBorder="1" applyAlignment="1" applyProtection="1">
      <alignment horizontal="right"/>
    </xf>
    <xf numFmtId="4" fontId="20" fillId="0" borderId="85" xfId="0" applyNumberFormat="1" applyFont="1" applyFill="1" applyBorder="1" applyAlignment="1" applyProtection="1">
      <alignment horizontal="right"/>
    </xf>
    <xf numFmtId="4" fontId="20" fillId="0" borderId="86" xfId="0" applyNumberFormat="1" applyFont="1" applyBorder="1" applyAlignment="1" applyProtection="1">
      <alignment horizontal="right"/>
    </xf>
    <xf numFmtId="4" fontId="21" fillId="0" borderId="87" xfId="0" applyNumberFormat="1" applyFont="1" applyBorder="1" applyAlignment="1" applyProtection="1">
      <alignment horizontal="right"/>
    </xf>
    <xf numFmtId="4" fontId="21" fillId="37" borderId="59" xfId="0" applyNumberFormat="1" applyFont="1" applyFill="1" applyBorder="1" applyAlignment="1" applyProtection="1">
      <alignment horizontal="right"/>
    </xf>
    <xf numFmtId="0" fontId="20" fillId="0" borderId="0" xfId="0" applyNumberFormat="1" applyFont="1" applyBorder="1" applyAlignment="1" applyProtection="1">
      <alignment vertical="top"/>
    </xf>
    <xf numFmtId="0" fontId="20" fillId="0" borderId="0" xfId="146" applyFont="1" applyBorder="1"/>
    <xf numFmtId="4" fontId="20" fillId="0" borderId="84" xfId="0" applyNumberFormat="1" applyFont="1" applyBorder="1" applyAlignment="1" applyProtection="1">
      <alignment wrapText="1"/>
    </xf>
    <xf numFmtId="4" fontId="20" fillId="0" borderId="0" xfId="0" applyNumberFormat="1" applyFont="1" applyBorder="1" applyAlignment="1" applyProtection="1">
      <alignment wrapText="1"/>
    </xf>
    <xf numFmtId="4" fontId="20" fillId="0" borderId="85" xfId="0" applyNumberFormat="1" applyFont="1" applyBorder="1" applyAlignment="1" applyProtection="1">
      <alignment wrapText="1"/>
    </xf>
    <xf numFmtId="0" fontId="20" fillId="0" borderId="0" xfId="150" applyNumberFormat="1" applyFont="1" applyFill="1" applyBorder="1" applyAlignment="1" applyProtection="1">
      <alignment vertical="center"/>
    </xf>
    <xf numFmtId="0" fontId="20" fillId="0" borderId="0" xfId="150" applyNumberFormat="1" applyFont="1" applyFill="1" applyBorder="1" applyAlignment="1" applyProtection="1"/>
    <xf numFmtId="165" fontId="20" fillId="0" borderId="0" xfId="0" applyNumberFormat="1" applyFont="1" applyBorder="1" applyAlignment="1" applyProtection="1">
      <alignment wrapText="1"/>
    </xf>
    <xf numFmtId="165" fontId="20" fillId="0" borderId="0" xfId="0" applyNumberFormat="1" applyFont="1" applyBorder="1" applyAlignment="1" applyProtection="1"/>
    <xf numFmtId="4" fontId="20" fillId="0" borderId="85" xfId="0" applyNumberFormat="1" applyFont="1" applyBorder="1" applyAlignment="1" applyProtection="1"/>
    <xf numFmtId="165" fontId="20" fillId="0" borderId="85" xfId="0" applyNumberFormat="1" applyFont="1" applyBorder="1" applyAlignment="1" applyProtection="1">
      <alignment vertical="top"/>
    </xf>
    <xf numFmtId="49" fontId="21" fillId="0" borderId="0" xfId="0" applyNumberFormat="1" applyFont="1" applyBorder="1" applyAlignment="1" applyProtection="1">
      <alignment vertical="center"/>
    </xf>
    <xf numFmtId="49" fontId="20" fillId="0" borderId="0" xfId="0" applyNumberFormat="1" applyFont="1" applyBorder="1" applyAlignment="1" applyProtection="1">
      <alignment vertical="center"/>
    </xf>
    <xf numFmtId="49" fontId="20" fillId="0" borderId="0" xfId="0" applyNumberFormat="1" applyFont="1" applyBorder="1" applyAlignment="1" applyProtection="1">
      <alignment horizontal="left" vertical="center" wrapText="1"/>
    </xf>
    <xf numFmtId="165" fontId="20" fillId="0" borderId="0" xfId="0" applyNumberFormat="1" applyFont="1" applyBorder="1" applyAlignment="1" applyProtection="1">
      <alignment vertical="center"/>
    </xf>
    <xf numFmtId="0" fontId="20" fillId="0" borderId="0" xfId="0" applyFont="1" applyBorder="1" applyAlignment="1" applyProtection="1">
      <alignment vertical="center"/>
    </xf>
    <xf numFmtId="165" fontId="1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169" fontId="1" fillId="0" borderId="0" xfId="0" applyNumberFormat="1" applyFont="1" applyAlignment="1" applyProtection="1">
      <alignment vertical="center"/>
    </xf>
    <xf numFmtId="4" fontId="21" fillId="0" borderId="85" xfId="0" applyNumberFormat="1" applyFont="1" applyFill="1" applyBorder="1" applyAlignment="1" applyProtection="1">
      <alignment vertical="top"/>
    </xf>
    <xf numFmtId="4" fontId="20" fillId="0" borderId="84" xfId="0" applyNumberFormat="1" applyFont="1" applyFill="1" applyBorder="1" applyAlignment="1" applyProtection="1">
      <alignment vertical="top"/>
    </xf>
    <xf numFmtId="4" fontId="20" fillId="0" borderId="0" xfId="0" applyNumberFormat="1" applyFont="1" applyFill="1" applyBorder="1" applyAlignment="1" applyProtection="1">
      <alignment vertical="top"/>
    </xf>
    <xf numFmtId="0" fontId="20" fillId="0" borderId="81" xfId="0" applyFont="1" applyFill="1" applyBorder="1" applyAlignment="1" applyProtection="1">
      <alignment horizontal="right" vertical="top"/>
    </xf>
    <xf numFmtId="49" fontId="20" fillId="0" borderId="82" xfId="0" applyNumberFormat="1" applyFont="1" applyFill="1" applyBorder="1" applyAlignment="1" applyProtection="1">
      <alignment horizontal="center" vertical="top"/>
    </xf>
    <xf numFmtId="49" fontId="20" fillId="0" borderId="82" xfId="0" applyNumberFormat="1" applyFont="1" applyFill="1" applyBorder="1" applyAlignment="1" applyProtection="1">
      <alignment vertical="top"/>
    </xf>
    <xf numFmtId="49" fontId="20" fillId="0" borderId="82" xfId="0" applyNumberFormat="1" applyFont="1" applyFill="1" applyBorder="1" applyAlignment="1" applyProtection="1">
      <alignment horizontal="right" vertical="top" wrapText="1"/>
    </xf>
    <xf numFmtId="4" fontId="21" fillId="0" borderId="82" xfId="0" applyNumberFormat="1" applyFont="1" applyFill="1" applyBorder="1" applyAlignment="1" applyProtection="1">
      <alignment vertical="top"/>
    </xf>
    <xf numFmtId="0" fontId="20" fillId="0" borderId="83" xfId="0" applyFont="1" applyFill="1" applyBorder="1" applyAlignment="1" applyProtection="1">
      <alignment vertical="top"/>
    </xf>
    <xf numFmtId="4" fontId="20" fillId="0" borderId="81" xfId="0" applyNumberFormat="1" applyFont="1" applyFill="1" applyBorder="1" applyAlignment="1" applyProtection="1">
      <alignment vertical="top"/>
    </xf>
    <xf numFmtId="4" fontId="21" fillId="0" borderId="83" xfId="0" applyNumberFormat="1" applyFont="1" applyFill="1" applyBorder="1" applyAlignment="1" applyProtection="1">
      <alignment vertical="top"/>
    </xf>
    <xf numFmtId="0" fontId="20" fillId="37" borderId="62" xfId="0" applyFont="1" applyFill="1" applyBorder="1" applyAlignment="1" applyProtection="1">
      <alignment horizontal="right" vertical="center"/>
    </xf>
    <xf numFmtId="49" fontId="20" fillId="37" borderId="63" xfId="0" applyNumberFormat="1" applyFont="1" applyFill="1" applyBorder="1" applyAlignment="1" applyProtection="1">
      <alignment horizontal="center" vertical="center"/>
    </xf>
    <xf numFmtId="49" fontId="20" fillId="37" borderId="63" xfId="0" applyNumberFormat="1" applyFont="1" applyFill="1" applyBorder="1" applyAlignment="1" applyProtection="1">
      <alignment vertical="center"/>
    </xf>
    <xf numFmtId="49" fontId="21" fillId="37" borderId="63" xfId="0" applyNumberFormat="1" applyFont="1" applyFill="1" applyBorder="1" applyAlignment="1" applyProtection="1">
      <alignment horizontal="right" vertical="center" wrapText="1"/>
    </xf>
    <xf numFmtId="165" fontId="21" fillId="37" borderId="63" xfId="0" applyNumberFormat="1" applyFont="1" applyFill="1" applyBorder="1" applyAlignment="1" applyProtection="1">
      <alignment vertical="center"/>
    </xf>
    <xf numFmtId="0" fontId="20" fillId="37" borderId="70" xfId="0" applyFont="1" applyFill="1" applyBorder="1" applyAlignment="1" applyProtection="1">
      <alignment vertical="center"/>
    </xf>
    <xf numFmtId="4" fontId="20" fillId="37" borderId="62" xfId="0" applyNumberFormat="1" applyFont="1" applyFill="1" applyBorder="1" applyAlignment="1" applyProtection="1">
      <alignment vertical="center"/>
    </xf>
    <xf numFmtId="4" fontId="21" fillId="0" borderId="63" xfId="0" applyNumberFormat="1" applyFont="1" applyBorder="1" applyAlignment="1" applyProtection="1">
      <alignment vertical="center"/>
    </xf>
    <xf numFmtId="165" fontId="3" fillId="0" borderId="0" xfId="0" applyNumberFormat="1" applyFont="1" applyAlignment="1" applyProtection="1">
      <alignment vertical="center"/>
    </xf>
    <xf numFmtId="4" fontId="20" fillId="0" borderId="81" xfId="0" applyNumberFormat="1" applyFont="1" applyBorder="1" applyAlignment="1" applyProtection="1">
      <alignment vertical="center"/>
    </xf>
    <xf numFmtId="49" fontId="21" fillId="0" borderId="82" xfId="0" applyNumberFormat="1" applyFont="1" applyBorder="1" applyAlignment="1" applyProtection="1">
      <alignment vertical="center"/>
    </xf>
    <xf numFmtId="49" fontId="20" fillId="0" borderId="82" xfId="0" applyNumberFormat="1" applyFont="1" applyBorder="1" applyAlignment="1" applyProtection="1">
      <alignment vertical="center"/>
    </xf>
    <xf numFmtId="49" fontId="20" fillId="0" borderId="82" xfId="0" applyNumberFormat="1" applyFont="1" applyBorder="1" applyAlignment="1" applyProtection="1">
      <alignment horizontal="left" vertical="center" wrapText="1"/>
    </xf>
    <xf numFmtId="165" fontId="20" fillId="0" borderId="82" xfId="0" applyNumberFormat="1" applyFont="1" applyBorder="1" applyAlignment="1" applyProtection="1">
      <alignment vertical="center"/>
    </xf>
    <xf numFmtId="0" fontId="20" fillId="0" borderId="82" xfId="0" applyFont="1" applyBorder="1" applyAlignment="1" applyProtection="1">
      <alignment vertical="center"/>
    </xf>
    <xf numFmtId="4" fontId="20" fillId="0" borderId="82" xfId="0" applyNumberFormat="1" applyFont="1" applyBorder="1" applyAlignment="1" applyProtection="1">
      <alignment vertical="center"/>
    </xf>
    <xf numFmtId="4" fontId="1" fillId="0" borderId="82" xfId="0" applyNumberFormat="1" applyFont="1" applyBorder="1" applyAlignment="1" applyProtection="1">
      <alignment vertical="center"/>
    </xf>
    <xf numFmtId="165" fontId="20" fillId="0" borderId="0" xfId="0" applyNumberFormat="1" applyFont="1" applyFill="1" applyBorder="1" applyAlignment="1" applyProtection="1">
      <alignment vertical="top"/>
    </xf>
    <xf numFmtId="4" fontId="21" fillId="0" borderId="85" xfId="0" applyNumberFormat="1" applyFont="1" applyFill="1" applyBorder="1" applyAlignment="1" applyProtection="1">
      <alignment horizontal="right" vertical="top"/>
    </xf>
    <xf numFmtId="4" fontId="21" fillId="0" borderId="85" xfId="0" applyNumberFormat="1" applyFont="1" applyFill="1" applyBorder="1" applyAlignment="1" applyProtection="1">
      <alignment horizontal="right"/>
    </xf>
    <xf numFmtId="166" fontId="1" fillId="0" borderId="0" xfId="0" applyNumberFormat="1" applyFont="1" applyBorder="1" applyAlignment="1" applyProtection="1">
      <alignment vertical="center"/>
    </xf>
    <xf numFmtId="166" fontId="3" fillId="0" borderId="0" xfId="0" applyNumberFormat="1" applyFont="1" applyBorder="1" applyAlignment="1" applyProtection="1">
      <alignment vertical="center"/>
    </xf>
    <xf numFmtId="165" fontId="1" fillId="0" borderId="0" xfId="0" applyNumberFormat="1" applyFont="1" applyBorder="1" applyAlignment="1" applyProtection="1">
      <alignment vertical="center"/>
    </xf>
    <xf numFmtId="165" fontId="3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169" fontId="1" fillId="0" borderId="0" xfId="0" applyNumberFormat="1" applyFont="1" applyBorder="1" applyAlignment="1" applyProtection="1">
      <alignment vertical="center"/>
    </xf>
    <xf numFmtId="0" fontId="20" fillId="37" borderId="81" xfId="0" applyFont="1" applyFill="1" applyBorder="1" applyAlignment="1" applyProtection="1">
      <alignment horizontal="right" vertical="center"/>
    </xf>
    <xf numFmtId="49" fontId="20" fillId="37" borderId="82" xfId="0" applyNumberFormat="1" applyFont="1" applyFill="1" applyBorder="1" applyAlignment="1" applyProtection="1">
      <alignment horizontal="center" vertical="center"/>
    </xf>
    <xf numFmtId="49" fontId="20" fillId="37" borderId="82" xfId="0" applyNumberFormat="1" applyFont="1" applyFill="1" applyBorder="1" applyAlignment="1" applyProtection="1">
      <alignment vertical="center"/>
    </xf>
    <xf numFmtId="49" fontId="21" fillId="37" borderId="82" xfId="0" applyNumberFormat="1" applyFont="1" applyFill="1" applyBorder="1" applyAlignment="1" applyProtection="1">
      <alignment horizontal="right" vertical="center" wrapText="1"/>
    </xf>
    <xf numFmtId="4" fontId="21" fillId="37" borderId="82" xfId="0" applyNumberFormat="1" applyFont="1" applyFill="1" applyBorder="1" applyAlignment="1" applyProtection="1">
      <alignment vertical="center"/>
    </xf>
    <xf numFmtId="0" fontId="20" fillId="37" borderId="83" xfId="0" applyFont="1" applyFill="1" applyBorder="1" applyAlignment="1" applyProtection="1">
      <alignment vertical="center"/>
    </xf>
    <xf numFmtId="4" fontId="20" fillId="37" borderId="81" xfId="0" applyNumberFormat="1" applyFont="1" applyFill="1" applyBorder="1" applyAlignment="1" applyProtection="1">
      <alignment horizontal="right" vertical="center"/>
    </xf>
    <xf numFmtId="4" fontId="21" fillId="37" borderId="82" xfId="0" applyNumberFormat="1" applyFont="1" applyFill="1" applyBorder="1" applyAlignment="1" applyProtection="1">
      <alignment horizontal="right" vertical="center"/>
    </xf>
    <xf numFmtId="0" fontId="20" fillId="0" borderId="90" xfId="0" applyFont="1" applyBorder="1" applyAlignment="1" applyProtection="1">
      <alignment horizontal="right" vertical="center"/>
    </xf>
    <xf numFmtId="49" fontId="20" fillId="0" borderId="91" xfId="0" applyNumberFormat="1" applyFont="1" applyBorder="1" applyAlignment="1" applyProtection="1">
      <alignment horizontal="center" vertical="center"/>
    </xf>
    <xf numFmtId="49" fontId="20" fillId="0" borderId="91" xfId="0" applyNumberFormat="1" applyFont="1" applyBorder="1" applyAlignment="1" applyProtection="1">
      <alignment vertical="center"/>
    </xf>
    <xf numFmtId="49" fontId="46" fillId="0" borderId="91" xfId="0" applyNumberFormat="1" applyFont="1" applyBorder="1" applyAlignment="1" applyProtection="1">
      <alignment horizontal="left" vertical="center" wrapText="1"/>
    </xf>
    <xf numFmtId="0" fontId="20" fillId="0" borderId="84" xfId="0" applyFont="1" applyBorder="1" applyAlignment="1" applyProtection="1">
      <alignment horizontal="left" vertical="top"/>
    </xf>
    <xf numFmtId="0" fontId="20" fillId="0" borderId="85" xfId="0" applyFont="1" applyBorder="1" applyAlignment="1" applyProtection="1">
      <alignment horizontal="left" vertical="top"/>
    </xf>
    <xf numFmtId="165" fontId="20" fillId="0" borderId="0" xfId="0" applyNumberFormat="1" applyFont="1" applyBorder="1" applyAlignment="1" applyProtection="1">
      <alignment horizontal="right" vertical="top"/>
    </xf>
    <xf numFmtId="4" fontId="2" fillId="37" borderId="70" xfId="0" applyNumberFormat="1" applyFont="1" applyFill="1" applyBorder="1" applyAlignment="1" applyProtection="1">
      <alignment vertical="center"/>
    </xf>
    <xf numFmtId="4" fontId="2" fillId="37" borderId="83" xfId="0" applyNumberFormat="1" applyFont="1" applyFill="1" applyBorder="1" applyAlignment="1" applyProtection="1">
      <alignment horizontal="right" vertical="center"/>
    </xf>
    <xf numFmtId="4" fontId="46" fillId="0" borderId="91" xfId="0" applyNumberFormat="1" applyFont="1" applyBorder="1" applyAlignment="1" applyProtection="1">
      <alignment vertical="center"/>
    </xf>
    <xf numFmtId="0" fontId="47" fillId="0" borderId="91" xfId="0" applyFont="1" applyBorder="1" applyAlignment="1" applyProtection="1">
      <alignment vertical="center"/>
    </xf>
    <xf numFmtId="4" fontId="1" fillId="0" borderId="3" xfId="0" applyNumberFormat="1" applyFont="1" applyFill="1" applyBorder="1" applyAlignment="1" applyProtection="1">
      <alignment horizontal="right" vertical="center"/>
    </xf>
    <xf numFmtId="4" fontId="1" fillId="0" borderId="92" xfId="28" applyNumberFormat="1" applyFont="1" applyBorder="1" applyAlignment="1">
      <alignment horizontal="right" vertical="center"/>
    </xf>
    <xf numFmtId="4" fontId="1" fillId="0" borderId="50" xfId="0" applyNumberFormat="1" applyFont="1" applyFill="1" applyBorder="1" applyAlignment="1" applyProtection="1">
      <alignment vertical="center"/>
    </xf>
    <xf numFmtId="0" fontId="20" fillId="0" borderId="81" xfId="0" applyFont="1" applyBorder="1" applyAlignment="1" applyProtection="1">
      <alignment horizontal="right" vertical="center"/>
    </xf>
    <xf numFmtId="4" fontId="20" fillId="0" borderId="83" xfId="0" applyNumberFormat="1" applyFont="1" applyBorder="1" applyAlignment="1" applyProtection="1">
      <alignment vertical="center"/>
    </xf>
    <xf numFmtId="0" fontId="21" fillId="0" borderId="84" xfId="0" applyFont="1" applyBorder="1" applyProtection="1"/>
    <xf numFmtId="0" fontId="20" fillId="0" borderId="0" xfId="0" applyFont="1" applyBorder="1" applyProtection="1"/>
    <xf numFmtId="0" fontId="20" fillId="0" borderId="0" xfId="0" applyFont="1" applyBorder="1" applyAlignment="1" applyProtection="1">
      <alignment wrapText="1"/>
    </xf>
    <xf numFmtId="0" fontId="21" fillId="0" borderId="0" xfId="0" applyFont="1" applyBorder="1" applyProtection="1"/>
    <xf numFmtId="4" fontId="20" fillId="0" borderId="0" xfId="0" applyNumberFormat="1" applyFont="1" applyBorder="1" applyProtection="1"/>
    <xf numFmtId="4" fontId="1" fillId="0" borderId="0" xfId="0" applyNumberFormat="1" applyFont="1" applyBorder="1" applyProtection="1"/>
    <xf numFmtId="166" fontId="1" fillId="0" borderId="0" xfId="0" applyNumberFormat="1" applyFont="1" applyBorder="1" applyProtection="1"/>
    <xf numFmtId="0" fontId="1" fillId="0" borderId="85" xfId="0" applyFont="1" applyBorder="1" applyProtection="1"/>
    <xf numFmtId="49" fontId="1" fillId="0" borderId="0" xfId="0" applyNumberFormat="1" applyFont="1" applyBorder="1" applyProtection="1"/>
    <xf numFmtId="49" fontId="20" fillId="0" borderId="0" xfId="0" applyNumberFormat="1" applyFont="1" applyBorder="1" applyAlignment="1" applyProtection="1">
      <alignment horizontal="center"/>
    </xf>
    <xf numFmtId="49" fontId="20" fillId="0" borderId="0" xfId="0" applyNumberFormat="1" applyFont="1" applyBorder="1" applyAlignment="1" applyProtection="1"/>
    <xf numFmtId="165" fontId="20" fillId="0" borderId="0" xfId="0" applyNumberFormat="1" applyFont="1" applyBorder="1" applyProtection="1"/>
    <xf numFmtId="165" fontId="1" fillId="0" borderId="85" xfId="0" applyNumberFormat="1" applyFont="1" applyBorder="1" applyProtection="1"/>
    <xf numFmtId="0" fontId="21" fillId="0" borderId="0" xfId="0" applyFont="1" applyBorder="1" applyAlignment="1" applyProtection="1">
      <alignment wrapText="1"/>
    </xf>
    <xf numFmtId="165" fontId="1" fillId="0" borderId="85" xfId="0" applyNumberFormat="1" applyFont="1" applyBorder="1" applyAlignment="1" applyProtection="1">
      <alignment vertical="center"/>
    </xf>
    <xf numFmtId="165" fontId="1" fillId="0" borderId="85" xfId="0" applyNumberFormat="1" applyFont="1" applyBorder="1" applyAlignment="1" applyProtection="1">
      <alignment vertical="top"/>
    </xf>
    <xf numFmtId="166" fontId="1" fillId="0" borderId="0" xfId="0" applyNumberFormat="1" applyFont="1" applyBorder="1" applyAlignment="1" applyProtection="1">
      <alignment vertical="top" wrapText="1"/>
    </xf>
    <xf numFmtId="165" fontId="1" fillId="0" borderId="85" xfId="0" applyNumberFormat="1" applyFont="1" applyBorder="1" applyAlignment="1" applyProtection="1">
      <alignment vertical="top" wrapText="1"/>
    </xf>
    <xf numFmtId="49" fontId="20" fillId="0" borderId="0" xfId="146" applyNumberFormat="1" applyFont="1" applyBorder="1" applyAlignment="1" applyProtection="1">
      <alignment vertical="top"/>
    </xf>
    <xf numFmtId="0" fontId="20" fillId="0" borderId="84" xfId="0" applyFont="1" applyBorder="1" applyAlignment="1" applyProtection="1">
      <alignment horizontal="right" vertical="center"/>
    </xf>
    <xf numFmtId="4" fontId="20" fillId="0" borderId="0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0" fontId="13" fillId="0" borderId="0" xfId="27" applyFont="1" applyBorder="1"/>
    <xf numFmtId="0" fontId="14" fillId="0" borderId="0" xfId="27" applyFont="1" applyBorder="1"/>
    <xf numFmtId="0" fontId="1" fillId="0" borderId="0" xfId="0" applyFont="1" applyBorder="1" applyAlignment="1" applyProtection="1">
      <alignment vertical="top" wrapText="1"/>
    </xf>
    <xf numFmtId="0" fontId="20" fillId="0" borderId="85" xfId="0" applyFont="1" applyBorder="1" applyAlignment="1" applyProtection="1">
      <alignment horizontal="left"/>
    </xf>
    <xf numFmtId="0" fontId="1" fillId="0" borderId="84" xfId="0" applyFont="1" applyBorder="1" applyAlignment="1" applyProtection="1">
      <alignment vertical="top"/>
    </xf>
    <xf numFmtId="0" fontId="48" fillId="0" borderId="0" xfId="0" applyFont="1" applyBorder="1" applyAlignment="1" applyProtection="1">
      <alignment horizontal="center" wrapText="1"/>
    </xf>
    <xf numFmtId="0" fontId="46" fillId="0" borderId="0" xfId="27" applyFont="1" applyAlignment="1">
      <alignment horizontal="center" vertical="center"/>
    </xf>
    <xf numFmtId="4" fontId="21" fillId="37" borderId="85" xfId="0" applyNumberFormat="1" applyFont="1" applyFill="1" applyBorder="1" applyAlignment="1" applyProtection="1">
      <alignment horizontal="right"/>
    </xf>
    <xf numFmtId="49" fontId="20" fillId="0" borderId="0" xfId="165" applyNumberFormat="1" applyFont="1" applyAlignment="1" applyProtection="1">
      <alignment horizontal="left" vertical="top" wrapText="1"/>
    </xf>
    <xf numFmtId="49" fontId="20" fillId="0" borderId="0" xfId="166" applyNumberFormat="1" applyFont="1" applyAlignment="1" applyProtection="1">
      <alignment vertical="top"/>
    </xf>
    <xf numFmtId="49" fontId="20" fillId="0" borderId="0" xfId="167" applyNumberFormat="1" applyFont="1" applyAlignment="1" applyProtection="1">
      <alignment horizontal="left" vertical="top" wrapText="1"/>
    </xf>
    <xf numFmtId="49" fontId="20" fillId="0" borderId="0" xfId="168" applyNumberFormat="1" applyFont="1" applyAlignment="1" applyProtection="1">
      <alignment vertical="top"/>
    </xf>
    <xf numFmtId="49" fontId="20" fillId="0" borderId="0" xfId="169" applyNumberFormat="1" applyFont="1" applyAlignment="1" applyProtection="1">
      <alignment horizontal="left" vertical="top" wrapText="1"/>
    </xf>
    <xf numFmtId="3" fontId="20" fillId="0" borderId="0" xfId="0" applyNumberFormat="1" applyFont="1" applyBorder="1" applyAlignment="1" applyProtection="1"/>
    <xf numFmtId="49" fontId="20" fillId="0" borderId="0" xfId="170" applyNumberFormat="1" applyFont="1" applyAlignment="1" applyProtection="1">
      <alignment vertical="top"/>
    </xf>
    <xf numFmtId="49" fontId="20" fillId="0" borderId="0" xfId="171" applyNumberFormat="1" applyFont="1" applyAlignment="1" applyProtection="1">
      <alignment horizontal="left" vertical="top" wrapText="1"/>
    </xf>
    <xf numFmtId="3" fontId="20" fillId="0" borderId="0" xfId="0" applyNumberFormat="1" applyFont="1" applyBorder="1" applyAlignment="1" applyProtection="1">
      <alignment vertical="top"/>
    </xf>
    <xf numFmtId="49" fontId="20" fillId="0" borderId="0" xfId="172" applyNumberFormat="1" applyFont="1" applyAlignment="1" applyProtection="1">
      <alignment vertical="top"/>
    </xf>
    <xf numFmtId="49" fontId="20" fillId="0" borderId="0" xfId="173" applyNumberFormat="1" applyFont="1" applyAlignment="1" applyProtection="1">
      <alignment horizontal="left" vertical="top" wrapText="1"/>
    </xf>
    <xf numFmtId="165" fontId="20" fillId="0" borderId="0" xfId="174" applyNumberFormat="1" applyFont="1" applyAlignment="1" applyProtection="1">
      <alignment vertical="top"/>
    </xf>
    <xf numFmtId="0" fontId="1" fillId="0" borderId="72" xfId="28" applyFont="1" applyBorder="1" applyAlignment="1">
      <alignment horizontal="left" vertical="center"/>
    </xf>
    <xf numFmtId="0" fontId="0" fillId="0" borderId="53" xfId="0" applyBorder="1" applyAlignment="1">
      <alignment vertical="center"/>
    </xf>
    <xf numFmtId="4" fontId="46" fillId="0" borderId="93" xfId="0" applyNumberFormat="1" applyFont="1" applyBorder="1" applyAlignment="1" applyProtection="1">
      <alignment vertical="center"/>
    </xf>
    <xf numFmtId="0" fontId="0" fillId="0" borderId="91" xfId="0" applyBorder="1" applyAlignment="1">
      <alignment vertical="center"/>
    </xf>
    <xf numFmtId="0" fontId="0" fillId="0" borderId="94" xfId="0" applyBorder="1" applyAlignment="1">
      <alignment vertical="center"/>
    </xf>
    <xf numFmtId="0" fontId="20" fillId="0" borderId="0" xfId="83" applyFont="1" applyFill="1" applyBorder="1" applyAlignment="1">
      <alignment horizontal="left" vertical="top" wrapText="1"/>
    </xf>
    <xf numFmtId="0" fontId="20" fillId="0" borderId="0" xfId="0" applyFont="1" applyBorder="1" applyAlignment="1">
      <alignment vertical="top" wrapText="1"/>
    </xf>
    <xf numFmtId="0" fontId="20" fillId="0" borderId="0" xfId="78" applyFont="1" applyBorder="1" applyAlignment="1">
      <alignment vertical="top" wrapText="1"/>
    </xf>
    <xf numFmtId="0" fontId="20" fillId="0" borderId="0" xfId="66" applyFont="1" applyFill="1" applyBorder="1" applyAlignment="1">
      <alignment horizontal="left" vertical="top" wrapText="1"/>
    </xf>
    <xf numFmtId="49" fontId="20" fillId="0" borderId="0" xfId="78" applyNumberFormat="1" applyFont="1" applyFill="1" applyBorder="1" applyAlignment="1">
      <alignment horizontal="left" vertical="center"/>
    </xf>
    <xf numFmtId="0" fontId="20" fillId="0" borderId="0" xfId="0" applyFont="1" applyBorder="1" applyAlignment="1"/>
    <xf numFmtId="4" fontId="20" fillId="0" borderId="84" xfId="151" applyNumberFormat="1" applyFont="1" applyBorder="1" applyAlignment="1" applyProtection="1">
      <alignment horizontal="right" vertical="center"/>
    </xf>
    <xf numFmtId="0" fontId="20" fillId="0" borderId="0" xfId="151" applyFont="1" applyBorder="1" applyAlignment="1" applyProtection="1">
      <alignment horizontal="left" vertical="center"/>
    </xf>
    <xf numFmtId="4" fontId="20" fillId="0" borderId="0" xfId="151" applyNumberFormat="1" applyFont="1" applyBorder="1" applyAlignment="1" applyProtection="1">
      <alignment horizontal="right" vertical="center"/>
    </xf>
    <xf numFmtId="0" fontId="20" fillId="0" borderId="85" xfId="151" applyFont="1" applyBorder="1" applyAlignment="1" applyProtection="1">
      <alignment horizontal="left" vertical="center"/>
    </xf>
    <xf numFmtId="4" fontId="20" fillId="0" borderId="84" xfId="153" applyNumberFormat="1" applyFont="1" applyBorder="1" applyAlignment="1" applyProtection="1">
      <alignment horizontal="right" vertical="center"/>
    </xf>
    <xf numFmtId="0" fontId="20" fillId="0" borderId="0" xfId="153" applyFont="1" applyBorder="1" applyAlignment="1" applyProtection="1">
      <alignment horizontal="right" vertical="center"/>
    </xf>
    <xf numFmtId="4" fontId="20" fillId="0" borderId="0" xfId="154" applyNumberFormat="1" applyFont="1" applyBorder="1" applyAlignment="1" applyProtection="1">
      <alignment horizontal="right" vertical="center"/>
    </xf>
    <xf numFmtId="0" fontId="20" fillId="0" borderId="0" xfId="154" applyFont="1" applyBorder="1" applyAlignment="1" applyProtection="1">
      <alignment horizontal="left" vertical="center"/>
    </xf>
    <xf numFmtId="0" fontId="20" fillId="0" borderId="85" xfId="154" applyFont="1" applyBorder="1" applyAlignment="1" applyProtection="1">
      <alignment horizontal="left" vertical="center"/>
    </xf>
  </cellXfs>
  <cellStyles count="175">
    <cellStyle name="1 000 Sk" xfId="1" xr:uid="{00000000-0005-0000-0000-000000000000}"/>
    <cellStyle name="1 000,-  Sk" xfId="2" xr:uid="{00000000-0005-0000-0000-000001000000}"/>
    <cellStyle name="1 000,- Kč" xfId="3" xr:uid="{00000000-0005-0000-0000-000002000000}"/>
    <cellStyle name="1 000,- Sk" xfId="4" xr:uid="{00000000-0005-0000-0000-000003000000}"/>
    <cellStyle name="1000 Sk_fakturuj99" xfId="5" xr:uid="{00000000-0005-0000-0000-000004000000}"/>
    <cellStyle name="20 % – Zvýraznění1" xfId="6" xr:uid="{00000000-0005-0000-0000-000005000000}"/>
    <cellStyle name="20 % – Zvýraznění2" xfId="7" xr:uid="{00000000-0005-0000-0000-000006000000}"/>
    <cellStyle name="20 % – Zvýraznění3" xfId="8" xr:uid="{00000000-0005-0000-0000-000007000000}"/>
    <cellStyle name="20 % – Zvýraznění4" xfId="9" xr:uid="{00000000-0005-0000-0000-000008000000}"/>
    <cellStyle name="20 % – Zvýraznění5" xfId="10" xr:uid="{00000000-0005-0000-0000-000009000000}"/>
    <cellStyle name="20 % – Zvýraznění6" xfId="11" xr:uid="{00000000-0005-0000-0000-00000A000000}"/>
    <cellStyle name="20 % - zvýraznenie1" xfId="35" builtinId="30" hidden="1"/>
    <cellStyle name="20 % - zvýraznenie2" xfId="38" builtinId="34" hidden="1"/>
    <cellStyle name="20 % - zvýraznenie3" xfId="41" builtinId="38" hidden="1"/>
    <cellStyle name="20 % - zvýraznenie4" xfId="44" builtinId="42" hidden="1"/>
    <cellStyle name="20 % - zvýraznenie5" xfId="47" builtinId="46" hidden="1"/>
    <cellStyle name="20 % - zvýraznenie6" xfId="50" builtinId="50" hidden="1"/>
    <cellStyle name="20% - Accent1" xfId="99" xr:uid="{00000000-0005-0000-0000-000011000000}"/>
    <cellStyle name="20% - Accent2" xfId="100" xr:uid="{00000000-0005-0000-0000-000012000000}"/>
    <cellStyle name="20% - Accent3" xfId="101" xr:uid="{00000000-0005-0000-0000-000013000000}"/>
    <cellStyle name="20% - Accent4" xfId="102" xr:uid="{00000000-0005-0000-0000-000014000000}"/>
    <cellStyle name="20% - Accent5" xfId="103" xr:uid="{00000000-0005-0000-0000-000015000000}"/>
    <cellStyle name="20% - Accent6" xfId="104" xr:uid="{00000000-0005-0000-0000-000016000000}"/>
    <cellStyle name="40 % – Zvýraznění1" xfId="12" xr:uid="{00000000-0005-0000-0000-000017000000}"/>
    <cellStyle name="40 % – Zvýraznění2" xfId="13" xr:uid="{00000000-0005-0000-0000-000018000000}"/>
    <cellStyle name="40 % – Zvýraznění3" xfId="14" xr:uid="{00000000-0005-0000-0000-000019000000}"/>
    <cellStyle name="40 % – Zvýraznění4" xfId="15" xr:uid="{00000000-0005-0000-0000-00001A000000}"/>
    <cellStyle name="40 % – Zvýraznění5" xfId="16" xr:uid="{00000000-0005-0000-0000-00001B000000}"/>
    <cellStyle name="40 % – Zvýraznění6" xfId="17" xr:uid="{00000000-0005-0000-0000-00001C000000}"/>
    <cellStyle name="40 % - zvýraznenie1" xfId="36" builtinId="31" hidden="1"/>
    <cellStyle name="40 % - zvýraznenie2" xfId="39" builtinId="35" hidden="1"/>
    <cellStyle name="40 % - zvýraznenie3" xfId="42" builtinId="39" hidden="1"/>
    <cellStyle name="40 % - zvýraznenie4" xfId="45" builtinId="43" hidden="1"/>
    <cellStyle name="40 % - zvýraznenie5" xfId="48" builtinId="47" hidden="1"/>
    <cellStyle name="40 % - zvýraznenie6" xfId="51" builtinId="51" hidden="1"/>
    <cellStyle name="40% - Accent1" xfId="105" xr:uid="{00000000-0005-0000-0000-000023000000}"/>
    <cellStyle name="40% - Accent2" xfId="106" xr:uid="{00000000-0005-0000-0000-000024000000}"/>
    <cellStyle name="40% - Accent3" xfId="107" xr:uid="{00000000-0005-0000-0000-000025000000}"/>
    <cellStyle name="40% - Accent4" xfId="108" xr:uid="{00000000-0005-0000-0000-000026000000}"/>
    <cellStyle name="40% - Accent5" xfId="109" xr:uid="{00000000-0005-0000-0000-000027000000}"/>
    <cellStyle name="40% - Accent6" xfId="110" xr:uid="{00000000-0005-0000-0000-000028000000}"/>
    <cellStyle name="60 % – Zvýraznění1" xfId="18" xr:uid="{00000000-0005-0000-0000-000029000000}"/>
    <cellStyle name="60 % – Zvýraznění2" xfId="19" xr:uid="{00000000-0005-0000-0000-00002A000000}"/>
    <cellStyle name="60 % – Zvýraznění3" xfId="20" xr:uid="{00000000-0005-0000-0000-00002B000000}"/>
    <cellStyle name="60 % – Zvýraznění4" xfId="21" xr:uid="{00000000-0005-0000-0000-00002C000000}"/>
    <cellStyle name="60 % – Zvýraznění5" xfId="22" xr:uid="{00000000-0005-0000-0000-00002D000000}"/>
    <cellStyle name="60 % – Zvýraznění6" xfId="23" xr:uid="{00000000-0005-0000-0000-00002E000000}"/>
    <cellStyle name="60 % - zvýraznenie1" xfId="37" builtinId="32" hidden="1"/>
    <cellStyle name="60 % - zvýraznenie2" xfId="40" builtinId="36" hidden="1"/>
    <cellStyle name="60 % - zvýraznenie3" xfId="43" builtinId="40" hidden="1"/>
    <cellStyle name="60 % - zvýraznenie4" xfId="46" builtinId="44" hidden="1"/>
    <cellStyle name="60 % - zvýraznenie5" xfId="49" builtinId="48" hidden="1"/>
    <cellStyle name="60 % - zvýraznenie6" xfId="52" builtinId="52" hidden="1"/>
    <cellStyle name="60% - Accent1" xfId="111" xr:uid="{00000000-0005-0000-0000-000035000000}"/>
    <cellStyle name="60% - Accent2" xfId="112" xr:uid="{00000000-0005-0000-0000-000036000000}"/>
    <cellStyle name="60% - Accent3" xfId="113" xr:uid="{00000000-0005-0000-0000-000037000000}"/>
    <cellStyle name="60% - Accent4" xfId="114" xr:uid="{00000000-0005-0000-0000-000038000000}"/>
    <cellStyle name="60% - Accent5" xfId="115" xr:uid="{00000000-0005-0000-0000-000039000000}"/>
    <cellStyle name="60% - Accent6" xfId="116" xr:uid="{00000000-0005-0000-0000-00003A000000}"/>
    <cellStyle name="Accent1" xfId="117" xr:uid="{00000000-0005-0000-0000-00003B000000}"/>
    <cellStyle name="Accent2" xfId="118" xr:uid="{00000000-0005-0000-0000-00003C000000}"/>
    <cellStyle name="Accent3" xfId="119" xr:uid="{00000000-0005-0000-0000-00003D000000}"/>
    <cellStyle name="Accent4" xfId="120" xr:uid="{00000000-0005-0000-0000-00003E000000}"/>
    <cellStyle name="Accent5" xfId="121" xr:uid="{00000000-0005-0000-0000-00003F000000}"/>
    <cellStyle name="Accent6" xfId="122" xr:uid="{00000000-0005-0000-0000-000040000000}"/>
    <cellStyle name="Bad" xfId="123" xr:uid="{00000000-0005-0000-0000-000041000000}"/>
    <cellStyle name="Calculation" xfId="124" xr:uid="{00000000-0005-0000-0000-000042000000}"/>
    <cellStyle name="Celkem" xfId="24" xr:uid="{00000000-0005-0000-0000-000043000000}"/>
    <cellStyle name="data" xfId="25" xr:uid="{00000000-0005-0000-0000-000044000000}"/>
    <cellStyle name="data 2" xfId="125" xr:uid="{00000000-0005-0000-0000-000045000000}"/>
    <cellStyle name="data 3" xfId="141" xr:uid="{00000000-0005-0000-0000-000046000000}"/>
    <cellStyle name="data 4" xfId="97" xr:uid="{00000000-0005-0000-0000-000047000000}"/>
    <cellStyle name="data 5" xfId="142" xr:uid="{00000000-0005-0000-0000-000048000000}"/>
    <cellStyle name="data 6" xfId="98" xr:uid="{00000000-0005-0000-0000-000049000000}"/>
    <cellStyle name="data 7" xfId="143" xr:uid="{00000000-0005-0000-0000-00004A000000}"/>
    <cellStyle name="data 8" xfId="147" xr:uid="{00000000-0005-0000-0000-00004B000000}"/>
    <cellStyle name="Explanatory Text" xfId="126" xr:uid="{00000000-0005-0000-0000-00004C000000}"/>
    <cellStyle name="Good" xfId="127" xr:uid="{00000000-0005-0000-0000-00004D000000}"/>
    <cellStyle name="Heading 1" xfId="128" xr:uid="{00000000-0005-0000-0000-00004E000000}"/>
    <cellStyle name="Heading 2" xfId="129" xr:uid="{00000000-0005-0000-0000-00004F000000}"/>
    <cellStyle name="Heading 3" xfId="130" xr:uid="{00000000-0005-0000-0000-000050000000}"/>
    <cellStyle name="Heading 4" xfId="131" xr:uid="{00000000-0005-0000-0000-000051000000}"/>
    <cellStyle name="Hypertextové prepojenie" xfId="53" builtinId="8" customBuiltin="1"/>
    <cellStyle name="Check Cell" xfId="132" xr:uid="{00000000-0005-0000-0000-000053000000}"/>
    <cellStyle name="Input" xfId="133" xr:uid="{00000000-0005-0000-0000-000054000000}"/>
    <cellStyle name="Linked Cell" xfId="134" xr:uid="{00000000-0005-0000-0000-000055000000}"/>
    <cellStyle name="Název" xfId="26" xr:uid="{00000000-0005-0000-0000-000056000000}"/>
    <cellStyle name="Názov" xfId="32" builtinId="15" hidden="1"/>
    <cellStyle name="Neutral" xfId="135" xr:uid="{00000000-0005-0000-0000-000057000000}"/>
    <cellStyle name="Normal 4" xfId="158" xr:uid="{00000000-0005-0000-0000-000058000000}"/>
    <cellStyle name="Normal 5" xfId="159" xr:uid="{00000000-0005-0000-0000-000059000000}"/>
    <cellStyle name="Normal_Podklad_s_technol_giami" xfId="66" xr:uid="{00000000-0005-0000-0000-00005A000000}"/>
    <cellStyle name="Normálna" xfId="0" builtinId="0"/>
    <cellStyle name="normálne 10" xfId="61" xr:uid="{00000000-0005-0000-0000-00005C000000}"/>
    <cellStyle name="normálne 11" xfId="62" xr:uid="{00000000-0005-0000-0000-00005D000000}"/>
    <cellStyle name="normálne 12" xfId="63" xr:uid="{00000000-0005-0000-0000-00005E000000}"/>
    <cellStyle name="normálne 13" xfId="64" xr:uid="{00000000-0005-0000-0000-00005F000000}"/>
    <cellStyle name="normálne 14" xfId="65" xr:uid="{00000000-0005-0000-0000-000060000000}"/>
    <cellStyle name="normálne 15" xfId="146" xr:uid="{00000000-0005-0000-0000-000061000000}"/>
    <cellStyle name="normálne 16" xfId="67" xr:uid="{00000000-0005-0000-0000-000062000000}"/>
    <cellStyle name="normálne 17" xfId="68" xr:uid="{00000000-0005-0000-0000-000063000000}"/>
    <cellStyle name="normálne 18" xfId="69" xr:uid="{00000000-0005-0000-0000-000064000000}"/>
    <cellStyle name="normálne 19" xfId="70" xr:uid="{00000000-0005-0000-0000-000065000000}"/>
    <cellStyle name="normálne 2" xfId="144" xr:uid="{00000000-0005-0000-0000-000066000000}"/>
    <cellStyle name="Normálne 2 2" xfId="160" xr:uid="{00000000-0005-0000-0000-000067000000}"/>
    <cellStyle name="Normálne 2 3" xfId="162" xr:uid="{00000000-0005-0000-0000-000068000000}"/>
    <cellStyle name="Normálne 2 4" xfId="164" xr:uid="{00000000-0005-0000-0000-000069000000}"/>
    <cellStyle name="normálne 20" xfId="71" xr:uid="{00000000-0005-0000-0000-00006A000000}"/>
    <cellStyle name="normálne 21" xfId="72" xr:uid="{00000000-0005-0000-0000-00006B000000}"/>
    <cellStyle name="normálne 22" xfId="73" xr:uid="{00000000-0005-0000-0000-00006C000000}"/>
    <cellStyle name="normálne 23" xfId="74" xr:uid="{00000000-0005-0000-0000-00006D000000}"/>
    <cellStyle name="normálne 24" xfId="75" xr:uid="{00000000-0005-0000-0000-00006E000000}"/>
    <cellStyle name="normálne 25" xfId="76" xr:uid="{00000000-0005-0000-0000-00006F000000}"/>
    <cellStyle name="normálne 26" xfId="77" xr:uid="{00000000-0005-0000-0000-000070000000}"/>
    <cellStyle name="normálne 27" xfId="78" xr:uid="{00000000-0005-0000-0000-000071000000}"/>
    <cellStyle name="normálne 28" xfId="79" xr:uid="{00000000-0005-0000-0000-000072000000}"/>
    <cellStyle name="normálne 29" xfId="80" xr:uid="{00000000-0005-0000-0000-000073000000}"/>
    <cellStyle name="normálne 3" xfId="55" xr:uid="{00000000-0005-0000-0000-000074000000}"/>
    <cellStyle name="normálne 30" xfId="81" xr:uid="{00000000-0005-0000-0000-000075000000}"/>
    <cellStyle name="normálne 31" xfId="82" xr:uid="{00000000-0005-0000-0000-000076000000}"/>
    <cellStyle name="normálne 32" xfId="83" xr:uid="{00000000-0005-0000-0000-000077000000}"/>
    <cellStyle name="normálne 33" xfId="84" xr:uid="{00000000-0005-0000-0000-000078000000}"/>
    <cellStyle name="normálne 34" xfId="85" xr:uid="{00000000-0005-0000-0000-000079000000}"/>
    <cellStyle name="normálne 35" xfId="86" xr:uid="{00000000-0005-0000-0000-00007A000000}"/>
    <cellStyle name="normálne 36" xfId="87" xr:uid="{00000000-0005-0000-0000-00007B000000}"/>
    <cellStyle name="normálne 37" xfId="88" xr:uid="{00000000-0005-0000-0000-00007C000000}"/>
    <cellStyle name="normálne 38" xfId="89" xr:uid="{00000000-0005-0000-0000-00007D000000}"/>
    <cellStyle name="normálne 39" xfId="90" xr:uid="{00000000-0005-0000-0000-00007E000000}"/>
    <cellStyle name="normálne 4" xfId="145" xr:uid="{00000000-0005-0000-0000-00007F000000}"/>
    <cellStyle name="normálne 40" xfId="91" xr:uid="{00000000-0005-0000-0000-000080000000}"/>
    <cellStyle name="normálne 41" xfId="92" xr:uid="{00000000-0005-0000-0000-000081000000}"/>
    <cellStyle name="normálne 42" xfId="151" xr:uid="{00000000-0005-0000-0000-000082000000}"/>
    <cellStyle name="normálne 43" xfId="93" xr:uid="{00000000-0005-0000-0000-000083000000}"/>
    <cellStyle name="normálne 44" xfId="148" xr:uid="{00000000-0005-0000-0000-000084000000}"/>
    <cellStyle name="normálne 45" xfId="149" xr:uid="{00000000-0005-0000-0000-000085000000}"/>
    <cellStyle name="normálne 46" xfId="94" xr:uid="{00000000-0005-0000-0000-000086000000}"/>
    <cellStyle name="normálne 47" xfId="95" xr:uid="{00000000-0005-0000-0000-000087000000}"/>
    <cellStyle name="normálne 48" xfId="96" xr:uid="{00000000-0005-0000-0000-000088000000}"/>
    <cellStyle name="normálne 49" xfId="150" xr:uid="{00000000-0005-0000-0000-000089000000}"/>
    <cellStyle name="normálne 5" xfId="56" xr:uid="{00000000-0005-0000-0000-00008A000000}"/>
    <cellStyle name="normálne 50" xfId="165" xr:uid="{00000000-0005-0000-0000-00008B000000}"/>
    <cellStyle name="normálne 51" xfId="152" xr:uid="{00000000-0005-0000-0000-00008C000000}"/>
    <cellStyle name="normálne 52" xfId="153" xr:uid="{00000000-0005-0000-0000-00008D000000}"/>
    <cellStyle name="normálne 53" xfId="154" xr:uid="{00000000-0005-0000-0000-00008E000000}"/>
    <cellStyle name="normálne 54" xfId="155" xr:uid="{00000000-0005-0000-0000-00008F000000}"/>
    <cellStyle name="normálne 55" xfId="156" xr:uid="{00000000-0005-0000-0000-000090000000}"/>
    <cellStyle name="normálne 57" xfId="157" xr:uid="{00000000-0005-0000-0000-000091000000}"/>
    <cellStyle name="normálne 58" xfId="161" xr:uid="{00000000-0005-0000-0000-000092000000}"/>
    <cellStyle name="normálne 59" xfId="163" xr:uid="{00000000-0005-0000-0000-000093000000}"/>
    <cellStyle name="normálne 6" xfId="57" xr:uid="{00000000-0005-0000-0000-000094000000}"/>
    <cellStyle name="normálne 61" xfId="166" xr:uid="{00000000-0005-0000-0000-000095000000}"/>
    <cellStyle name="normálne 62" xfId="167" xr:uid="{00000000-0005-0000-0000-000096000000}"/>
    <cellStyle name="normálne 63" xfId="168" xr:uid="{00000000-0005-0000-0000-000097000000}"/>
    <cellStyle name="normálne 64" xfId="169" xr:uid="{00000000-0005-0000-0000-000098000000}"/>
    <cellStyle name="normálne 67" xfId="170" xr:uid="{00000000-0005-0000-0000-000099000000}"/>
    <cellStyle name="normálne 68" xfId="171" xr:uid="{00000000-0005-0000-0000-00009A000000}"/>
    <cellStyle name="normálne 69" xfId="172" xr:uid="{00000000-0005-0000-0000-00009B000000}"/>
    <cellStyle name="normálne 7" xfId="58" xr:uid="{00000000-0005-0000-0000-00009C000000}"/>
    <cellStyle name="normálne 70" xfId="173" xr:uid="{00000000-0005-0000-0000-00009D000000}"/>
    <cellStyle name="normálne 71" xfId="174" xr:uid="{00000000-0005-0000-0000-00009E000000}"/>
    <cellStyle name="normálne 8" xfId="59" xr:uid="{00000000-0005-0000-0000-00009F000000}"/>
    <cellStyle name="normálne 9" xfId="60" xr:uid="{00000000-0005-0000-0000-0000A0000000}"/>
    <cellStyle name="normálne_KLs" xfId="27" xr:uid="{00000000-0005-0000-0000-0000A1000000}"/>
    <cellStyle name="normálne_KLv" xfId="28" xr:uid="{00000000-0005-0000-0000-0000A2000000}"/>
    <cellStyle name="Note" xfId="136" xr:uid="{00000000-0005-0000-0000-0000A3000000}"/>
    <cellStyle name="Output" xfId="137" xr:uid="{00000000-0005-0000-0000-0000A4000000}"/>
    <cellStyle name="Spolu" xfId="34" builtinId="25" hidden="1"/>
    <cellStyle name="TEXT" xfId="29" xr:uid="{00000000-0005-0000-0000-0000A6000000}"/>
    <cellStyle name="Text upozornění" xfId="30" xr:uid="{00000000-0005-0000-0000-0000A7000000}"/>
    <cellStyle name="Text upozornenia" xfId="33" builtinId="11" hidden="1"/>
    <cellStyle name="TEXT1" xfId="31" xr:uid="{00000000-0005-0000-0000-0000A9000000}"/>
    <cellStyle name="Title" xfId="138" xr:uid="{00000000-0005-0000-0000-0000AA000000}"/>
    <cellStyle name="Total" xfId="139" xr:uid="{00000000-0005-0000-0000-0000AC000000}"/>
    <cellStyle name="Warning Text" xfId="140" xr:uid="{00000000-0005-0000-0000-0000AD000000}"/>
    <cellStyle name="WindingsStyle" xfId="54" xr:uid="{00000000-0005-0000-0000-0000A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32</xdr:row>
      <xdr:rowOff>9525</xdr:rowOff>
    </xdr:from>
    <xdr:to>
      <xdr:col>5</xdr:col>
      <xdr:colOff>533400</xdr:colOff>
      <xdr:row>40</xdr:row>
      <xdr:rowOff>285750</xdr:rowOff>
    </xdr:to>
    <xdr:sp macro="" textlink="">
      <xdr:nvSpPr>
        <xdr:cNvPr id="1040" name="Line 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ShapeType="1"/>
        </xdr:cNvSpPr>
      </xdr:nvSpPr>
      <xdr:spPr bwMode="auto">
        <a:xfrm>
          <a:off x="3152775" y="7458075"/>
          <a:ext cx="0" cy="2047875"/>
        </a:xfrm>
        <a:prstGeom prst="line">
          <a:avLst/>
        </a:prstGeom>
        <a:noFill/>
        <a:ln w="9525" cap="flat">
          <a:solidFill>
            <a:srgbClr val="000000"/>
          </a:solidFill>
          <a:prstDash val="solid"/>
          <a:round/>
          <a:headEnd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43"/>
  <sheetViews>
    <sheetView showGridLines="0" showZeros="0" tabSelected="1" zoomScale="150" zoomScaleNormal="150" workbookViewId="0">
      <selection activeCell="B1" sqref="B1"/>
    </sheetView>
  </sheetViews>
  <sheetFormatPr defaultColWidth="9.109375" defaultRowHeight="10.199999999999999"/>
  <cols>
    <col min="1" max="1" width="0.6640625" style="47" customWidth="1"/>
    <col min="2" max="2" width="3.6640625" style="47" customWidth="1"/>
    <col min="3" max="3" width="7.88671875" style="47" customWidth="1"/>
    <col min="4" max="6" width="14" style="47" customWidth="1"/>
    <col min="7" max="7" width="3.88671875" style="47" customWidth="1"/>
    <col min="8" max="8" width="17.6640625" style="47" customWidth="1"/>
    <col min="9" max="9" width="8.6640625" style="47" customWidth="1"/>
    <col min="10" max="10" width="14" style="47" customWidth="1"/>
    <col min="11" max="11" width="2.33203125" style="47" customWidth="1"/>
    <col min="12" max="12" width="6.88671875" style="47" customWidth="1"/>
    <col min="13" max="23" width="9.109375" style="47"/>
    <col min="24" max="25" width="5.6640625" style="47" customWidth="1"/>
    <col min="26" max="26" width="6.5546875" style="47" customWidth="1"/>
    <col min="27" max="27" width="21.44140625" style="47" customWidth="1"/>
    <col min="28" max="28" width="4.33203125" style="47" customWidth="1"/>
    <col min="29" max="29" width="8.33203125" style="47" customWidth="1"/>
    <col min="30" max="30" width="8.6640625" style="47" customWidth="1"/>
    <col min="31" max="16384" width="9.109375" style="47"/>
  </cols>
  <sheetData>
    <row r="1" spans="2:30" ht="28.5" customHeight="1" thickBot="1">
      <c r="B1" s="48"/>
      <c r="C1" s="48"/>
      <c r="D1" s="48"/>
      <c r="F1" s="506" t="s">
        <v>711</v>
      </c>
      <c r="G1" s="48"/>
      <c r="H1" s="48"/>
      <c r="I1" s="48"/>
      <c r="J1" s="48"/>
      <c r="Z1" s="80" t="s">
        <v>4</v>
      </c>
      <c r="AA1" s="80" t="s">
        <v>5</v>
      </c>
      <c r="AB1" s="80" t="s">
        <v>6</v>
      </c>
      <c r="AC1" s="80" t="s">
        <v>7</v>
      </c>
      <c r="AD1" s="80" t="s">
        <v>8</v>
      </c>
    </row>
    <row r="2" spans="2:30" ht="18" customHeight="1" thickTop="1">
      <c r="B2" s="103"/>
      <c r="C2" s="104" t="s">
        <v>713</v>
      </c>
      <c r="D2" s="104"/>
      <c r="E2" s="104"/>
      <c r="F2" s="104"/>
      <c r="G2" s="105"/>
      <c r="H2" s="104"/>
      <c r="I2" s="104"/>
      <c r="J2" s="106"/>
      <c r="Z2" s="80" t="s">
        <v>9</v>
      </c>
      <c r="AA2" s="81" t="s">
        <v>10</v>
      </c>
      <c r="AB2" s="81" t="s">
        <v>11</v>
      </c>
      <c r="AC2" s="81"/>
      <c r="AD2" s="82"/>
    </row>
    <row r="3" spans="2:30" ht="18" customHeight="1">
      <c r="B3" s="107"/>
      <c r="C3" s="108" t="s">
        <v>709</v>
      </c>
      <c r="D3" s="108"/>
      <c r="E3" s="108"/>
      <c r="F3" s="108"/>
      <c r="G3" s="109"/>
      <c r="H3" s="108"/>
      <c r="I3" s="108"/>
      <c r="J3" s="110"/>
      <c r="Z3" s="80" t="s">
        <v>12</v>
      </c>
      <c r="AA3" s="81" t="s">
        <v>13</v>
      </c>
      <c r="AB3" s="81" t="s">
        <v>11</v>
      </c>
      <c r="AC3" s="81" t="s">
        <v>14</v>
      </c>
      <c r="AD3" s="82" t="s">
        <v>15</v>
      </c>
    </row>
    <row r="4" spans="2:30" ht="18" customHeight="1">
      <c r="B4" s="111"/>
      <c r="C4" s="112"/>
      <c r="D4" s="112"/>
      <c r="E4" s="112"/>
      <c r="F4" s="112"/>
      <c r="G4" s="113"/>
      <c r="H4" s="112"/>
      <c r="I4" s="112"/>
      <c r="J4" s="114"/>
      <c r="Z4" s="80" t="s">
        <v>16</v>
      </c>
      <c r="AA4" s="81" t="s">
        <v>17</v>
      </c>
      <c r="AB4" s="81" t="s">
        <v>11</v>
      </c>
      <c r="AC4" s="81"/>
      <c r="AD4" s="82"/>
    </row>
    <row r="5" spans="2:30" ht="18" customHeight="1" thickBot="1">
      <c r="B5" s="115"/>
      <c r="C5" s="116" t="s">
        <v>18</v>
      </c>
      <c r="D5" s="116"/>
      <c r="E5" s="116" t="s">
        <v>19</v>
      </c>
      <c r="F5" s="117"/>
      <c r="G5" s="117"/>
      <c r="H5" s="116"/>
      <c r="I5" s="117" t="s">
        <v>20</v>
      </c>
      <c r="J5" s="335">
        <v>43753</v>
      </c>
      <c r="Z5" s="80" t="s">
        <v>21</v>
      </c>
      <c r="AA5" s="81" t="s">
        <v>13</v>
      </c>
      <c r="AB5" s="81" t="s">
        <v>11</v>
      </c>
      <c r="AC5" s="81" t="s">
        <v>14</v>
      </c>
      <c r="AD5" s="82" t="s">
        <v>15</v>
      </c>
    </row>
    <row r="6" spans="2:30" ht="18" customHeight="1" thickTop="1">
      <c r="B6" s="103"/>
      <c r="C6" s="104" t="s">
        <v>1</v>
      </c>
      <c r="D6" s="104" t="s">
        <v>94</v>
      </c>
      <c r="E6" s="104"/>
      <c r="F6" s="104"/>
      <c r="G6" s="104"/>
      <c r="H6" s="104"/>
      <c r="I6" s="104"/>
      <c r="J6" s="106"/>
    </row>
    <row r="7" spans="2:30" ht="18" customHeight="1">
      <c r="B7" s="118"/>
      <c r="C7" s="119"/>
      <c r="D7" s="120"/>
      <c r="E7" s="120"/>
      <c r="F7" s="120"/>
      <c r="G7" s="120"/>
      <c r="H7" s="120"/>
      <c r="I7" s="120"/>
      <c r="J7" s="121"/>
    </row>
    <row r="8" spans="2:30" ht="18" customHeight="1">
      <c r="B8" s="107"/>
      <c r="C8" s="108" t="s">
        <v>0</v>
      </c>
      <c r="D8" s="108"/>
      <c r="E8" s="108"/>
      <c r="F8" s="108"/>
      <c r="G8" s="108"/>
      <c r="H8" s="108"/>
      <c r="I8" s="108"/>
      <c r="J8" s="110"/>
    </row>
    <row r="9" spans="2:30" ht="18" customHeight="1">
      <c r="B9" s="111"/>
      <c r="C9" s="113"/>
      <c r="D9" s="112"/>
      <c r="E9" s="112"/>
      <c r="F9" s="112"/>
      <c r="G9" s="120"/>
      <c r="H9" s="112"/>
      <c r="I9" s="112"/>
      <c r="J9" s="114"/>
    </row>
    <row r="10" spans="2:30" ht="18" customHeight="1">
      <c r="B10" s="107"/>
      <c r="C10" s="108" t="s">
        <v>22</v>
      </c>
      <c r="D10" s="108" t="s">
        <v>95</v>
      </c>
      <c r="E10" s="108"/>
      <c r="F10" s="108"/>
      <c r="G10" s="108"/>
      <c r="H10" s="108"/>
      <c r="I10" s="108"/>
      <c r="J10" s="110"/>
    </row>
    <row r="11" spans="2:30" ht="18" customHeight="1" thickBot="1">
      <c r="B11" s="122"/>
      <c r="C11" s="123"/>
      <c r="D11" s="123"/>
      <c r="E11" s="123"/>
      <c r="F11" s="123"/>
      <c r="G11" s="123"/>
      <c r="H11" s="123"/>
      <c r="I11" s="123"/>
      <c r="J11" s="124"/>
    </row>
    <row r="12" spans="2:30" ht="18" customHeight="1" thickTop="1">
      <c r="B12" s="125"/>
      <c r="C12" s="104"/>
      <c r="D12" s="104"/>
      <c r="E12" s="104"/>
      <c r="F12" s="126">
        <f>IF(B12&lt;&gt;0,ROUND($J$31/B12,0),0)</f>
        <v>0</v>
      </c>
      <c r="G12" s="105"/>
      <c r="H12" s="104"/>
      <c r="I12" s="104"/>
      <c r="J12" s="127">
        <f>IF(G12&lt;&gt;0,ROUND($J$31/G12,0),0)</f>
        <v>0</v>
      </c>
    </row>
    <row r="13" spans="2:30" ht="18" customHeight="1">
      <c r="B13" s="58"/>
      <c r="C13" s="8"/>
      <c r="D13" s="8"/>
      <c r="E13" s="8"/>
      <c r="F13" s="67">
        <f>IF(B13&lt;&gt;0,ROUND($J$31/B13,0),0)</f>
        <v>0</v>
      </c>
      <c r="G13" s="7"/>
      <c r="H13" s="8"/>
      <c r="I13" s="8"/>
      <c r="J13" s="69">
        <f>IF(G13&lt;&gt;0,ROUND($J$31/G13,0),0)</f>
        <v>0</v>
      </c>
    </row>
    <row r="14" spans="2:30" ht="18" customHeight="1" thickBot="1">
      <c r="B14" s="59"/>
      <c r="C14" s="10"/>
      <c r="D14" s="10"/>
      <c r="E14" s="10"/>
      <c r="F14" s="68">
        <f>IF(B14&lt;&gt;0,ROUND($J$31/B14,0),0)</f>
        <v>0</v>
      </c>
      <c r="G14" s="60"/>
      <c r="H14" s="10"/>
      <c r="I14" s="10"/>
      <c r="J14" s="70">
        <f>IF(G14&lt;&gt;0,ROUND($J$31/G14,0),0)</f>
        <v>0</v>
      </c>
    </row>
    <row r="15" spans="2:30" ht="18" customHeight="1" thickTop="1">
      <c r="B15" s="50" t="s">
        <v>23</v>
      </c>
      <c r="C15" s="13" t="s">
        <v>24</v>
      </c>
      <c r="D15" s="14" t="s">
        <v>25</v>
      </c>
      <c r="E15" s="14" t="s">
        <v>26</v>
      </c>
      <c r="F15" s="15" t="s">
        <v>27</v>
      </c>
      <c r="G15" s="50" t="s">
        <v>28</v>
      </c>
      <c r="H15" s="16" t="s">
        <v>29</v>
      </c>
      <c r="I15" s="17"/>
      <c r="J15" s="18"/>
    </row>
    <row r="16" spans="2:30" ht="18" customHeight="1">
      <c r="B16" s="19">
        <v>1</v>
      </c>
      <c r="C16" s="20" t="s">
        <v>30</v>
      </c>
      <c r="D16" s="92"/>
      <c r="E16" s="92"/>
      <c r="F16" s="474">
        <f>D16+E16</f>
        <v>0</v>
      </c>
      <c r="G16" s="19">
        <v>6</v>
      </c>
      <c r="H16" s="21" t="s">
        <v>96</v>
      </c>
      <c r="I16" s="55"/>
      <c r="J16" s="93">
        <v>0</v>
      </c>
    </row>
    <row r="17" spans="2:10" ht="18" customHeight="1">
      <c r="B17" s="22">
        <v>2</v>
      </c>
      <c r="C17" s="23" t="s">
        <v>31</v>
      </c>
      <c r="E17" s="94">
        <f>Prehlad!I147</f>
        <v>0</v>
      </c>
      <c r="F17" s="475"/>
      <c r="G17" s="22">
        <v>7</v>
      </c>
      <c r="H17" s="24" t="s">
        <v>97</v>
      </c>
      <c r="I17" s="4"/>
      <c r="J17" s="95">
        <v>0</v>
      </c>
    </row>
    <row r="18" spans="2:10" ht="18" customHeight="1">
      <c r="B18" s="22">
        <v>3</v>
      </c>
      <c r="C18" s="23" t="s">
        <v>32</v>
      </c>
      <c r="D18" s="473"/>
      <c r="E18" s="100">
        <f>Prehlad!I451</f>
        <v>0</v>
      </c>
      <c r="F18" s="473"/>
      <c r="G18" s="22">
        <v>8</v>
      </c>
      <c r="H18" s="24" t="s">
        <v>98</v>
      </c>
      <c r="I18" s="4"/>
      <c r="J18" s="95">
        <v>0</v>
      </c>
    </row>
    <row r="19" spans="2:10" ht="18" customHeight="1" thickBot="1">
      <c r="B19" s="22">
        <v>4</v>
      </c>
      <c r="C19" s="23" t="s">
        <v>33</v>
      </c>
      <c r="D19" s="94"/>
      <c r="E19" s="94"/>
      <c r="F19" s="96">
        <f>D19+E19</f>
        <v>0</v>
      </c>
      <c r="G19" s="22">
        <v>9</v>
      </c>
      <c r="H19" s="24" t="s">
        <v>2</v>
      </c>
      <c r="I19" s="4"/>
      <c r="J19" s="95">
        <v>0</v>
      </c>
    </row>
    <row r="20" spans="2:10" ht="18" customHeight="1" thickBot="1">
      <c r="B20" s="25">
        <v>5</v>
      </c>
      <c r="C20" s="26" t="s">
        <v>34</v>
      </c>
      <c r="D20" s="97">
        <f>SUM(D16:D19)</f>
        <v>0</v>
      </c>
      <c r="E20" s="98">
        <f>SUM(E16:E19)</f>
        <v>0</v>
      </c>
      <c r="F20" s="99">
        <f>SUM(F16:F19)</f>
        <v>0</v>
      </c>
      <c r="G20" s="27">
        <v>10</v>
      </c>
      <c r="I20" s="54" t="s">
        <v>35</v>
      </c>
      <c r="J20" s="99">
        <f>SUM(J16:J19)</f>
        <v>0</v>
      </c>
    </row>
    <row r="21" spans="2:10" ht="18" customHeight="1" thickTop="1">
      <c r="B21" s="50" t="s">
        <v>36</v>
      </c>
      <c r="C21" s="49"/>
      <c r="D21" s="17" t="s">
        <v>37</v>
      </c>
      <c r="E21" s="17"/>
      <c r="F21" s="18"/>
      <c r="G21" s="50" t="s">
        <v>38</v>
      </c>
      <c r="H21" s="16" t="s">
        <v>39</v>
      </c>
      <c r="I21" s="17"/>
      <c r="J21" s="18"/>
    </row>
    <row r="22" spans="2:10" ht="18" customHeight="1">
      <c r="B22" s="19">
        <v>11</v>
      </c>
      <c r="C22" s="520" t="s">
        <v>99</v>
      </c>
      <c r="D22" s="521"/>
      <c r="E22" s="57"/>
      <c r="F22" s="93">
        <f>SUM(F20*E22)</f>
        <v>0</v>
      </c>
      <c r="G22" s="22">
        <v>16</v>
      </c>
      <c r="H22" s="24" t="s">
        <v>40</v>
      </c>
      <c r="I22" s="28"/>
      <c r="J22" s="95">
        <v>0</v>
      </c>
    </row>
    <row r="23" spans="2:10" ht="18" customHeight="1">
      <c r="B23" s="22">
        <v>12</v>
      </c>
      <c r="C23" s="24" t="s">
        <v>100</v>
      </c>
      <c r="D23" s="56"/>
      <c r="E23" s="29">
        <v>0</v>
      </c>
      <c r="F23" s="95">
        <v>0</v>
      </c>
      <c r="G23" s="22">
        <v>17</v>
      </c>
      <c r="H23" s="24" t="s">
        <v>102</v>
      </c>
      <c r="I23" s="57"/>
      <c r="J23" s="95">
        <f>SUM(F20*I23)</f>
        <v>0</v>
      </c>
    </row>
    <row r="24" spans="2:10" ht="18" customHeight="1">
      <c r="B24" s="22">
        <v>13</v>
      </c>
      <c r="C24" s="24" t="s">
        <v>101</v>
      </c>
      <c r="D24" s="56"/>
      <c r="E24" s="29">
        <v>0</v>
      </c>
      <c r="F24" s="95">
        <v>0</v>
      </c>
      <c r="G24" s="22">
        <v>18</v>
      </c>
      <c r="H24" s="24" t="s">
        <v>103</v>
      </c>
      <c r="I24" s="28"/>
      <c r="J24" s="95">
        <v>0</v>
      </c>
    </row>
    <row r="25" spans="2:10" ht="18" customHeight="1" thickBot="1">
      <c r="B25" s="22">
        <v>14</v>
      </c>
      <c r="C25" s="24" t="s">
        <v>233</v>
      </c>
      <c r="D25" s="56"/>
      <c r="E25" s="29"/>
      <c r="F25" s="95">
        <f>SUM(F20*E25)</f>
        <v>0</v>
      </c>
      <c r="G25" s="22">
        <v>19</v>
      </c>
      <c r="H25" s="24" t="s">
        <v>2</v>
      </c>
      <c r="I25" s="28"/>
      <c r="J25" s="95">
        <v>0</v>
      </c>
    </row>
    <row r="26" spans="2:10" ht="18" customHeight="1" thickBot="1">
      <c r="B26" s="25">
        <v>15</v>
      </c>
      <c r="C26" s="30"/>
      <c r="D26" s="31"/>
      <c r="E26" s="31" t="s">
        <v>41</v>
      </c>
      <c r="F26" s="99">
        <f>SUM(F22:F25)</f>
        <v>0</v>
      </c>
      <c r="G26" s="25">
        <v>20</v>
      </c>
      <c r="H26" s="30"/>
      <c r="I26" s="31" t="s">
        <v>42</v>
      </c>
      <c r="J26" s="99">
        <f>SUM(J22:J25)</f>
        <v>0</v>
      </c>
    </row>
    <row r="27" spans="2:10" ht="18" customHeight="1" thickTop="1">
      <c r="B27" s="32"/>
      <c r="C27" s="33" t="s">
        <v>43</v>
      </c>
      <c r="D27" s="34"/>
      <c r="E27" s="35" t="s">
        <v>44</v>
      </c>
      <c r="F27" s="36"/>
      <c r="G27" s="50" t="s">
        <v>45</v>
      </c>
      <c r="H27" s="16" t="s">
        <v>46</v>
      </c>
      <c r="I27" s="17"/>
      <c r="J27" s="18"/>
    </row>
    <row r="28" spans="2:10" ht="18" customHeight="1">
      <c r="B28" s="37"/>
      <c r="C28" s="38"/>
      <c r="D28" s="39"/>
      <c r="E28" s="40"/>
      <c r="F28" s="36"/>
      <c r="G28" s="19">
        <v>21</v>
      </c>
      <c r="H28" s="128"/>
      <c r="I28" s="129" t="s">
        <v>218</v>
      </c>
      <c r="J28" s="130">
        <f>ROUND(F20,2)+J20+F26+J26</f>
        <v>0</v>
      </c>
    </row>
    <row r="29" spans="2:10" ht="18" customHeight="1">
      <c r="B29" s="37"/>
      <c r="C29" s="39" t="s">
        <v>47</v>
      </c>
      <c r="D29" s="39"/>
      <c r="E29" s="41"/>
      <c r="F29" s="36"/>
      <c r="G29" s="22">
        <v>22</v>
      </c>
      <c r="H29" s="24" t="s">
        <v>104</v>
      </c>
      <c r="I29" s="100">
        <f>J28-I30</f>
        <v>0</v>
      </c>
      <c r="J29" s="95">
        <f>ROUND((I29*20)/100,2)</f>
        <v>0</v>
      </c>
    </row>
    <row r="30" spans="2:10" ht="18" customHeight="1" thickBot="1">
      <c r="B30" s="3"/>
      <c r="C30" s="4" t="s">
        <v>48</v>
      </c>
      <c r="D30" s="4"/>
      <c r="E30" s="41"/>
      <c r="F30" s="36"/>
      <c r="G30" s="22">
        <v>23</v>
      </c>
      <c r="H30" s="24" t="s">
        <v>105</v>
      </c>
      <c r="I30" s="100">
        <f>SUMIF(Prehlad!O13:O10338,0,Prehlad!J13:J10338)</f>
        <v>0</v>
      </c>
      <c r="J30" s="95">
        <f>ROUND((I30*0)/100,1)</f>
        <v>0</v>
      </c>
    </row>
    <row r="31" spans="2:10" ht="18" customHeight="1" thickBot="1">
      <c r="B31" s="37"/>
      <c r="C31" s="39"/>
      <c r="D31" s="39"/>
      <c r="E31" s="41"/>
      <c r="F31" s="36"/>
      <c r="G31" s="25">
        <v>24</v>
      </c>
      <c r="H31" s="131"/>
      <c r="I31" s="132" t="s">
        <v>219</v>
      </c>
      <c r="J31" s="133">
        <f>SUM(J28:J30)</f>
        <v>0</v>
      </c>
    </row>
    <row r="32" spans="2:10" ht="18" customHeight="1" thickTop="1" thickBot="1">
      <c r="B32" s="32"/>
      <c r="C32" s="39"/>
      <c r="D32" s="36"/>
      <c r="E32" s="42"/>
      <c r="F32" s="36"/>
      <c r="G32" s="51" t="s">
        <v>49</v>
      </c>
      <c r="H32" s="52" t="s">
        <v>106</v>
      </c>
      <c r="I32" s="12"/>
      <c r="J32" s="53">
        <v>0</v>
      </c>
    </row>
    <row r="33" spans="2:10" ht="18" customHeight="1" thickTop="1">
      <c r="B33" s="43"/>
      <c r="C33" s="44"/>
      <c r="D33" s="33" t="s">
        <v>50</v>
      </c>
      <c r="E33" s="44"/>
      <c r="F33" s="44"/>
      <c r="G33" s="44"/>
      <c r="H33" s="44" t="s">
        <v>51</v>
      </c>
      <c r="I33" s="44"/>
      <c r="J33" s="45"/>
    </row>
    <row r="34" spans="2:10" ht="18" customHeight="1">
      <c r="B34" s="37"/>
      <c r="C34" s="38"/>
      <c r="D34" s="39"/>
      <c r="E34" s="39"/>
      <c r="F34" s="38"/>
      <c r="G34" s="39"/>
      <c r="H34" s="39"/>
      <c r="I34" s="39"/>
      <c r="J34" s="46"/>
    </row>
    <row r="35" spans="2:10" ht="18" customHeight="1">
      <c r="B35" s="37"/>
      <c r="C35" s="39" t="s">
        <v>47</v>
      </c>
      <c r="D35" s="39"/>
      <c r="E35" s="39"/>
      <c r="F35" s="38"/>
      <c r="G35" s="39" t="s">
        <v>47</v>
      </c>
      <c r="H35" s="39"/>
      <c r="I35" s="39"/>
      <c r="J35" s="46"/>
    </row>
    <row r="36" spans="2:10" ht="18" customHeight="1">
      <c r="B36" s="3"/>
      <c r="C36" s="4" t="s">
        <v>48</v>
      </c>
      <c r="D36" s="4"/>
      <c r="E36" s="4"/>
      <c r="F36" s="5"/>
      <c r="G36" s="4" t="s">
        <v>48</v>
      </c>
      <c r="H36" s="4"/>
      <c r="I36" s="4"/>
      <c r="J36" s="6"/>
    </row>
    <row r="37" spans="2:10" ht="18" customHeight="1">
      <c r="B37" s="37"/>
      <c r="C37" s="39" t="s">
        <v>44</v>
      </c>
      <c r="D37" s="39"/>
      <c r="E37" s="39"/>
      <c r="F37" s="38"/>
      <c r="G37" s="39" t="s">
        <v>44</v>
      </c>
      <c r="H37" s="39"/>
      <c r="I37" s="39"/>
      <c r="J37" s="46"/>
    </row>
    <row r="38" spans="2:10" ht="18" customHeight="1">
      <c r="B38" s="37"/>
      <c r="C38" s="39"/>
      <c r="D38" s="39"/>
      <c r="E38" s="39"/>
      <c r="F38" s="39"/>
      <c r="G38" s="39"/>
      <c r="H38" s="39"/>
      <c r="I38" s="39"/>
      <c r="J38" s="46"/>
    </row>
    <row r="39" spans="2:10" ht="18" customHeight="1">
      <c r="B39" s="37"/>
      <c r="C39" s="39"/>
      <c r="D39" s="39"/>
      <c r="E39" s="39"/>
      <c r="F39" s="39"/>
      <c r="G39" s="39"/>
      <c r="H39" s="39"/>
      <c r="I39" s="39"/>
      <c r="J39" s="46"/>
    </row>
    <row r="40" spans="2:10" ht="18" customHeight="1">
      <c r="B40" s="37"/>
      <c r="C40" s="39"/>
      <c r="D40" s="39"/>
      <c r="E40" s="39"/>
      <c r="F40" s="39"/>
      <c r="G40" s="39"/>
      <c r="H40" s="39"/>
      <c r="I40" s="39"/>
      <c r="J40" s="46"/>
    </row>
    <row r="41" spans="2:10" ht="18" customHeight="1" thickBot="1">
      <c r="B41" s="9"/>
      <c r="C41" s="10"/>
      <c r="D41" s="10"/>
      <c r="E41" s="10"/>
      <c r="F41" s="10"/>
      <c r="G41" s="10"/>
      <c r="H41" s="10"/>
      <c r="I41" s="10"/>
      <c r="J41" s="11"/>
    </row>
    <row r="42" spans="2:10" ht="14.25" customHeight="1" thickTop="1"/>
    <row r="43" spans="2:10" ht="2.25" customHeight="1"/>
  </sheetData>
  <mergeCells count="1">
    <mergeCell ref="C22:D22"/>
  </mergeCells>
  <printOptions horizontalCentered="1" verticalCentered="1"/>
  <pageMargins left="0.24" right="0.27" top="0.35433070866141736" bottom="0.43307086614173229" header="0.31496062992125984" footer="0.35433070866141736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456"/>
  <sheetViews>
    <sheetView showGridLines="0" zoomScale="150" zoomScaleNormal="150" zoomScaleSheetLayoutView="100" workbookViewId="0"/>
  </sheetViews>
  <sheetFormatPr defaultColWidth="9.109375" defaultRowHeight="10.199999999999999"/>
  <cols>
    <col min="1" max="1" width="4.33203125" style="71" customWidth="1"/>
    <col min="2" max="2" width="3.6640625" style="72" customWidth="1"/>
    <col min="3" max="3" width="9.6640625" style="73" customWidth="1"/>
    <col min="4" max="4" width="55.44140625" style="91" customWidth="1"/>
    <col min="5" max="5" width="9.5546875" style="75" customWidth="1"/>
    <col min="6" max="6" width="5.33203125" style="74" customWidth="1"/>
    <col min="7" max="7" width="8.33203125" style="76" customWidth="1"/>
    <col min="8" max="9" width="9.6640625" style="76" hidden="1" customWidth="1"/>
    <col min="10" max="10" width="9.88671875" style="76" customWidth="1"/>
    <col min="11" max="11" width="7.44140625" style="77" hidden="1" customWidth="1"/>
    <col min="12" max="12" width="8.33203125" style="77" hidden="1" customWidth="1"/>
    <col min="13" max="13" width="9.109375" style="75" hidden="1" customWidth="1"/>
    <col min="14" max="14" width="7" style="75" hidden="1" customWidth="1"/>
    <col min="15" max="15" width="3.5546875" style="74" hidden="1" customWidth="1"/>
    <col min="16" max="16" width="12.6640625" style="74" hidden="1" customWidth="1"/>
    <col min="17" max="19" width="13.33203125" style="75" hidden="1" customWidth="1"/>
    <col min="20" max="20" width="10.5546875" style="78" hidden="1" customWidth="1"/>
    <col min="21" max="21" width="10.33203125" style="78" hidden="1" customWidth="1"/>
    <col min="22" max="22" width="5.6640625" style="78" hidden="1" customWidth="1"/>
    <col min="23" max="23" width="9.109375" style="79" hidden="1" customWidth="1"/>
    <col min="24" max="25" width="5.6640625" style="74" hidden="1" customWidth="1"/>
    <col min="26" max="26" width="7.5546875" style="74" hidden="1" customWidth="1"/>
    <col min="27" max="27" width="24.88671875" style="74" hidden="1" customWidth="1"/>
    <col min="28" max="28" width="6.5546875" style="74" customWidth="1"/>
    <col min="29" max="29" width="8.33203125" style="74" customWidth="1"/>
    <col min="30" max="30" width="8.6640625" style="74" customWidth="1"/>
    <col min="31" max="34" width="9.109375" style="74"/>
    <col min="35" max="16384" width="9.109375" style="1"/>
  </cols>
  <sheetData>
    <row r="1" spans="1:34" ht="13.2">
      <c r="A1" s="478" t="s">
        <v>92</v>
      </c>
      <c r="B1" s="479"/>
      <c r="C1" s="479"/>
      <c r="D1" s="480"/>
      <c r="E1" s="481"/>
      <c r="F1" s="479"/>
      <c r="G1" s="482"/>
      <c r="H1" s="333"/>
      <c r="I1" s="333"/>
      <c r="J1" s="483"/>
      <c r="K1" s="484"/>
      <c r="L1" s="333"/>
      <c r="M1" s="485"/>
      <c r="N1" s="1"/>
      <c r="O1" s="1"/>
      <c r="P1" s="1"/>
      <c r="Q1" s="2"/>
      <c r="R1" s="2"/>
      <c r="S1" s="2"/>
      <c r="T1" s="1"/>
      <c r="U1" s="1"/>
      <c r="V1" s="1"/>
      <c r="W1" s="1"/>
      <c r="X1" s="1"/>
      <c r="Y1" s="1"/>
      <c r="Z1" s="80" t="s">
        <v>4</v>
      </c>
      <c r="AA1" s="102" t="s">
        <v>5</v>
      </c>
      <c r="AB1" s="500"/>
      <c r="AC1" s="80"/>
      <c r="AD1" s="80"/>
      <c r="AE1" s="1"/>
      <c r="AF1" s="1"/>
      <c r="AG1" s="1"/>
      <c r="AH1" s="1"/>
    </row>
    <row r="2" spans="1:34" ht="13.2">
      <c r="A2" s="478" t="s">
        <v>93</v>
      </c>
      <c r="B2" s="479"/>
      <c r="C2" s="479"/>
      <c r="D2" s="480"/>
      <c r="E2" s="481"/>
      <c r="F2" s="479"/>
      <c r="G2" s="482"/>
      <c r="H2" s="486"/>
      <c r="I2" s="333"/>
      <c r="J2" s="483"/>
      <c r="K2" s="484"/>
      <c r="L2" s="333"/>
      <c r="M2" s="485"/>
      <c r="N2" s="1"/>
      <c r="O2" s="1"/>
      <c r="P2" s="1"/>
      <c r="Q2" s="2"/>
      <c r="R2" s="2"/>
      <c r="S2" s="2"/>
      <c r="T2" s="1"/>
      <c r="U2" s="1"/>
      <c r="V2" s="1"/>
      <c r="W2" s="1"/>
      <c r="X2" s="1"/>
      <c r="Y2" s="1"/>
      <c r="Z2" s="80" t="s">
        <v>9</v>
      </c>
      <c r="AA2" s="81" t="s">
        <v>59</v>
      </c>
      <c r="AB2" s="501"/>
      <c r="AC2" s="81"/>
      <c r="AD2" s="82"/>
      <c r="AE2" s="1"/>
      <c r="AF2" s="1"/>
      <c r="AG2" s="1"/>
      <c r="AH2" s="1"/>
    </row>
    <row r="3" spans="1:34" ht="13.2">
      <c r="A3" s="478" t="s">
        <v>52</v>
      </c>
      <c r="B3" s="479"/>
      <c r="C3" s="479"/>
      <c r="D3" s="480"/>
      <c r="E3" s="481"/>
      <c r="F3" s="479"/>
      <c r="G3" s="482"/>
      <c r="H3" s="333"/>
      <c r="I3" s="333"/>
      <c r="J3" s="483"/>
      <c r="K3" s="484"/>
      <c r="L3" s="333"/>
      <c r="M3" s="485"/>
      <c r="N3" s="1"/>
      <c r="O3" s="1"/>
      <c r="P3" s="1"/>
      <c r="Q3" s="2"/>
      <c r="R3" s="2"/>
      <c r="S3" s="2"/>
      <c r="T3" s="1"/>
      <c r="U3" s="1"/>
      <c r="V3" s="1"/>
      <c r="W3" s="1"/>
      <c r="X3" s="1"/>
      <c r="Y3" s="1"/>
      <c r="Z3" s="80" t="s">
        <v>12</v>
      </c>
      <c r="AA3" s="81" t="s">
        <v>60</v>
      </c>
      <c r="AB3" s="501"/>
      <c r="AC3" s="81"/>
      <c r="AD3" s="82"/>
      <c r="AE3" s="1"/>
      <c r="AF3" s="1"/>
      <c r="AG3" s="1"/>
      <c r="AH3" s="1"/>
    </row>
    <row r="4" spans="1:34" ht="13.2">
      <c r="A4" s="203"/>
      <c r="B4" s="479"/>
      <c r="C4" s="479"/>
      <c r="D4" s="480"/>
      <c r="E4" s="479"/>
      <c r="F4" s="479"/>
      <c r="G4" s="479"/>
      <c r="H4" s="333"/>
      <c r="I4" s="333"/>
      <c r="J4" s="333"/>
      <c r="K4" s="333"/>
      <c r="L4" s="333"/>
      <c r="M4" s="485"/>
      <c r="N4" s="1"/>
      <c r="O4" s="1"/>
      <c r="P4" s="1"/>
      <c r="Q4" s="2"/>
      <c r="R4" s="2"/>
      <c r="S4" s="2"/>
      <c r="T4" s="1"/>
      <c r="U4" s="1"/>
      <c r="V4" s="1"/>
      <c r="W4" s="1"/>
      <c r="X4" s="1"/>
      <c r="Y4" s="1"/>
      <c r="Z4" s="80" t="s">
        <v>16</v>
      </c>
      <c r="AA4" s="81" t="s">
        <v>61</v>
      </c>
      <c r="AB4" s="501"/>
      <c r="AC4" s="81"/>
      <c r="AD4" s="82"/>
      <c r="AE4" s="1"/>
      <c r="AF4" s="1"/>
      <c r="AG4" s="1"/>
      <c r="AH4" s="1"/>
    </row>
    <row r="5" spans="1:34" ht="13.2">
      <c r="A5" s="478" t="s">
        <v>713</v>
      </c>
      <c r="B5" s="479"/>
      <c r="C5" s="479"/>
      <c r="D5" s="480"/>
      <c r="E5" s="479"/>
      <c r="F5" s="479"/>
      <c r="G5" s="479"/>
      <c r="H5" s="333"/>
      <c r="I5" s="333"/>
      <c r="J5" s="333"/>
      <c r="K5" s="333"/>
      <c r="L5" s="333"/>
      <c r="M5" s="485"/>
      <c r="N5" s="1"/>
      <c r="O5" s="1"/>
      <c r="P5" s="1"/>
      <c r="Q5" s="2"/>
      <c r="R5" s="2"/>
      <c r="S5" s="2"/>
      <c r="T5" s="1"/>
      <c r="U5" s="1"/>
      <c r="V5" s="1"/>
      <c r="W5" s="1"/>
      <c r="X5" s="1"/>
      <c r="Y5" s="1"/>
      <c r="Z5" s="80" t="s">
        <v>21</v>
      </c>
      <c r="AA5" s="81" t="s">
        <v>60</v>
      </c>
      <c r="AB5" s="501"/>
      <c r="AC5" s="81"/>
      <c r="AD5" s="82"/>
      <c r="AE5" s="1"/>
      <c r="AF5" s="1"/>
      <c r="AG5" s="1"/>
      <c r="AH5" s="1"/>
    </row>
    <row r="6" spans="1:34" ht="13.2">
      <c r="A6" s="478" t="s">
        <v>709</v>
      </c>
      <c r="B6" s="479"/>
      <c r="C6" s="479"/>
      <c r="D6" s="480"/>
      <c r="E6" s="479"/>
      <c r="F6" s="479"/>
      <c r="G6" s="479"/>
      <c r="H6" s="333"/>
      <c r="I6" s="333"/>
      <c r="J6" s="333"/>
      <c r="K6" s="333"/>
      <c r="L6" s="333"/>
      <c r="M6" s="485"/>
      <c r="N6" s="1"/>
      <c r="O6" s="1"/>
      <c r="P6" s="1"/>
      <c r="Q6" s="2"/>
      <c r="R6" s="2"/>
      <c r="S6" s="2"/>
      <c r="T6" s="1"/>
      <c r="U6" s="1"/>
      <c r="V6" s="1"/>
      <c r="W6" s="1"/>
      <c r="X6" s="1"/>
      <c r="Y6" s="1"/>
      <c r="Z6" s="1"/>
      <c r="AA6" s="1"/>
      <c r="AB6" s="333"/>
      <c r="AC6" s="1"/>
      <c r="AD6" s="1"/>
      <c r="AE6" s="1"/>
      <c r="AF6" s="1"/>
      <c r="AG6" s="1"/>
      <c r="AH6" s="1"/>
    </row>
    <row r="7" spans="1:34" ht="13.2">
      <c r="A7" s="478"/>
      <c r="B7" s="479"/>
      <c r="C7" s="479"/>
      <c r="D7" s="480"/>
      <c r="E7" s="479"/>
      <c r="F7" s="479"/>
      <c r="G7" s="479"/>
      <c r="H7" s="333"/>
      <c r="I7" s="333"/>
      <c r="J7" s="333"/>
      <c r="K7" s="333"/>
      <c r="L7" s="333"/>
      <c r="M7" s="485"/>
      <c r="N7" s="1"/>
      <c r="O7" s="1"/>
      <c r="P7" s="1"/>
      <c r="Q7" s="2"/>
      <c r="R7" s="2"/>
      <c r="S7" s="2"/>
      <c r="T7" s="1"/>
      <c r="U7" s="1"/>
      <c r="V7" s="1"/>
      <c r="W7" s="1"/>
      <c r="X7" s="1"/>
      <c r="Y7" s="1"/>
      <c r="Z7" s="1"/>
      <c r="AA7" s="1"/>
      <c r="AB7" s="333"/>
      <c r="AC7" s="1"/>
      <c r="AD7" s="1"/>
      <c r="AE7" s="1"/>
      <c r="AF7" s="1"/>
      <c r="AG7" s="1"/>
      <c r="AH7" s="1"/>
    </row>
    <row r="8" spans="1:34" ht="13.2">
      <c r="A8" s="478" t="s">
        <v>722</v>
      </c>
      <c r="B8" s="479"/>
      <c r="C8" s="479"/>
      <c r="D8" s="480"/>
      <c r="E8" s="479"/>
      <c r="F8" s="479"/>
      <c r="G8" s="479"/>
      <c r="H8" s="333"/>
      <c r="I8" s="333"/>
      <c r="J8" s="333"/>
      <c r="K8" s="333"/>
      <c r="L8" s="333"/>
      <c r="M8" s="485"/>
      <c r="N8" s="1"/>
      <c r="O8" s="1"/>
      <c r="P8" s="1"/>
      <c r="Q8" s="2"/>
      <c r="R8" s="2"/>
      <c r="S8" s="2"/>
      <c r="T8" s="1"/>
      <c r="U8" s="1"/>
      <c r="V8" s="1"/>
      <c r="W8" s="1"/>
      <c r="X8" s="1"/>
      <c r="Y8" s="1"/>
      <c r="Z8" s="1"/>
      <c r="AA8" s="1"/>
      <c r="AB8" s="333"/>
      <c r="AC8" s="1"/>
      <c r="AD8" s="1"/>
      <c r="AE8" s="1"/>
      <c r="AF8" s="1"/>
      <c r="AG8" s="1"/>
      <c r="AH8" s="1"/>
    </row>
    <row r="9" spans="1:34" ht="14.4">
      <c r="A9" s="203"/>
      <c r="B9" s="487"/>
      <c r="C9" s="488"/>
      <c r="D9" s="505" t="s">
        <v>710</v>
      </c>
      <c r="E9" s="489"/>
      <c r="F9" s="479"/>
      <c r="G9" s="482"/>
      <c r="H9" s="483"/>
      <c r="I9" s="483"/>
      <c r="J9" s="482"/>
      <c r="K9" s="484"/>
      <c r="L9" s="484"/>
      <c r="M9" s="490"/>
      <c r="N9" s="2"/>
      <c r="O9" s="1"/>
      <c r="P9" s="1"/>
      <c r="Q9" s="2"/>
      <c r="R9" s="2"/>
      <c r="S9" s="2"/>
      <c r="T9" s="1"/>
      <c r="U9" s="1"/>
      <c r="V9" s="1"/>
      <c r="W9" s="1"/>
      <c r="X9" s="1"/>
      <c r="Y9" s="1"/>
      <c r="Z9" s="1"/>
      <c r="AA9" s="1"/>
      <c r="AB9" s="333"/>
      <c r="AC9" s="1"/>
      <c r="AD9" s="1"/>
      <c r="AE9" s="1"/>
      <c r="AF9" s="1"/>
      <c r="AG9" s="1"/>
      <c r="AH9" s="1"/>
    </row>
    <row r="10" spans="1:34" ht="13.8" thickBot="1">
      <c r="A10" s="203"/>
      <c r="B10" s="487"/>
      <c r="C10" s="488"/>
      <c r="D10" s="491"/>
      <c r="E10" s="489"/>
      <c r="F10" s="479"/>
      <c r="G10" s="482"/>
      <c r="H10" s="483"/>
      <c r="I10" s="483"/>
      <c r="J10" s="482"/>
      <c r="K10" s="484"/>
      <c r="L10" s="484"/>
      <c r="M10" s="490"/>
      <c r="N10" s="2"/>
      <c r="O10" s="1"/>
      <c r="P10" s="1"/>
      <c r="Q10" s="2"/>
      <c r="R10" s="2"/>
      <c r="S10" s="2"/>
      <c r="T10" s="1"/>
      <c r="U10" s="1"/>
      <c r="V10" s="1"/>
      <c r="W10" s="1"/>
      <c r="X10" s="1"/>
      <c r="Y10" s="1"/>
      <c r="Z10" s="1"/>
      <c r="AA10" s="1"/>
      <c r="AB10" s="333"/>
      <c r="AC10" s="1"/>
      <c r="AD10" s="1"/>
      <c r="AE10" s="1"/>
      <c r="AF10" s="1"/>
      <c r="AG10" s="1"/>
      <c r="AH10" s="1"/>
    </row>
    <row r="11" spans="1:34" ht="13.8" thickTop="1">
      <c r="A11" s="180" t="s">
        <v>62</v>
      </c>
      <c r="B11" s="180" t="s">
        <v>63</v>
      </c>
      <c r="C11" s="180" t="s">
        <v>64</v>
      </c>
      <c r="D11" s="181" t="s">
        <v>65</v>
      </c>
      <c r="E11" s="180" t="s">
        <v>66</v>
      </c>
      <c r="F11" s="180" t="s">
        <v>67</v>
      </c>
      <c r="G11" s="180" t="s">
        <v>68</v>
      </c>
      <c r="H11" s="85" t="s">
        <v>25</v>
      </c>
      <c r="I11" s="85" t="s">
        <v>53</v>
      </c>
      <c r="J11" s="180" t="s">
        <v>54</v>
      </c>
      <c r="K11" s="86" t="s">
        <v>55</v>
      </c>
      <c r="L11" s="87"/>
      <c r="M11" s="87" t="s">
        <v>56</v>
      </c>
      <c r="N11" s="87"/>
      <c r="O11" s="85" t="s">
        <v>3</v>
      </c>
      <c r="P11" s="83" t="s">
        <v>69</v>
      </c>
      <c r="Q11" s="61" t="s">
        <v>66</v>
      </c>
      <c r="R11" s="61" t="s">
        <v>66</v>
      </c>
      <c r="S11" s="62" t="s">
        <v>66</v>
      </c>
      <c r="T11" s="65" t="s">
        <v>70</v>
      </c>
      <c r="U11" s="65" t="s">
        <v>71</v>
      </c>
      <c r="V11" s="65" t="s">
        <v>72</v>
      </c>
      <c r="W11" s="66" t="s">
        <v>58</v>
      </c>
      <c r="X11" s="66" t="s">
        <v>73</v>
      </c>
      <c r="Y11" s="66" t="s">
        <v>74</v>
      </c>
      <c r="Z11" s="90" t="s">
        <v>75</v>
      </c>
      <c r="AA11" s="90" t="s">
        <v>76</v>
      </c>
      <c r="AB11" s="333"/>
      <c r="AC11" s="1"/>
      <c r="AD11" s="1"/>
      <c r="AE11" s="1"/>
      <c r="AF11" s="1"/>
      <c r="AG11" s="1"/>
      <c r="AH11" s="1"/>
    </row>
    <row r="12" spans="1:34" ht="13.8" thickBot="1">
      <c r="A12" s="182" t="s">
        <v>77</v>
      </c>
      <c r="B12" s="182" t="s">
        <v>78</v>
      </c>
      <c r="C12" s="183"/>
      <c r="D12" s="184" t="s">
        <v>79</v>
      </c>
      <c r="E12" s="182" t="s">
        <v>80</v>
      </c>
      <c r="F12" s="182" t="s">
        <v>81</v>
      </c>
      <c r="G12" s="182" t="s">
        <v>82</v>
      </c>
      <c r="H12" s="88" t="s">
        <v>83</v>
      </c>
      <c r="I12" s="88" t="s">
        <v>57</v>
      </c>
      <c r="J12" s="182"/>
      <c r="K12" s="88" t="s">
        <v>68</v>
      </c>
      <c r="L12" s="88" t="s">
        <v>54</v>
      </c>
      <c r="M12" s="89" t="s">
        <v>68</v>
      </c>
      <c r="N12" s="89" t="s">
        <v>54</v>
      </c>
      <c r="O12" s="88" t="s">
        <v>84</v>
      </c>
      <c r="P12" s="84"/>
      <c r="Q12" s="63" t="s">
        <v>85</v>
      </c>
      <c r="R12" s="63" t="s">
        <v>86</v>
      </c>
      <c r="S12" s="64" t="s">
        <v>87</v>
      </c>
      <c r="T12" s="65" t="s">
        <v>88</v>
      </c>
      <c r="U12" s="65" t="s">
        <v>89</v>
      </c>
      <c r="V12" s="65" t="s">
        <v>90</v>
      </c>
      <c r="W12" s="66"/>
      <c r="X12" s="1"/>
      <c r="Y12" s="1"/>
      <c r="Z12" s="90" t="s">
        <v>91</v>
      </c>
      <c r="AA12" s="90" t="s">
        <v>77</v>
      </c>
      <c r="AB12" s="333"/>
      <c r="AC12" s="1"/>
      <c r="AD12" s="1"/>
      <c r="AE12" s="1"/>
      <c r="AF12" s="1"/>
      <c r="AG12" s="1"/>
      <c r="AH12" s="1"/>
    </row>
    <row r="13" spans="1:34" s="413" customFormat="1" ht="25.5" customHeight="1" thickTop="1">
      <c r="A13" s="476"/>
      <c r="B13" s="437" t="s">
        <v>107</v>
      </c>
      <c r="C13" s="438"/>
      <c r="D13" s="439"/>
      <c r="E13" s="440"/>
      <c r="F13" s="441"/>
      <c r="G13" s="442"/>
      <c r="H13" s="443"/>
      <c r="I13" s="443"/>
      <c r="J13" s="477"/>
      <c r="K13" s="447"/>
      <c r="L13" s="447"/>
      <c r="M13" s="492"/>
      <c r="N13" s="412"/>
      <c r="Q13" s="412"/>
      <c r="R13" s="412"/>
      <c r="S13" s="412"/>
      <c r="T13" s="414"/>
      <c r="U13" s="414"/>
      <c r="V13" s="414"/>
      <c r="W13" s="415"/>
      <c r="AB13" s="451"/>
    </row>
    <row r="14" spans="1:34" s="413" customFormat="1" ht="13.5" customHeight="1">
      <c r="A14" s="476"/>
      <c r="B14" s="437"/>
      <c r="C14" s="438"/>
      <c r="D14" s="439"/>
      <c r="E14" s="440"/>
      <c r="F14" s="441"/>
      <c r="G14" s="436"/>
      <c r="H14" s="443"/>
      <c r="I14" s="443"/>
      <c r="J14" s="477"/>
      <c r="K14" s="447"/>
      <c r="L14" s="447"/>
      <c r="M14" s="492"/>
      <c r="N14" s="412"/>
      <c r="Q14" s="412"/>
      <c r="R14" s="412"/>
      <c r="S14" s="412"/>
      <c r="T14" s="414"/>
      <c r="U14" s="414"/>
      <c r="V14" s="414"/>
      <c r="W14" s="415"/>
      <c r="AB14" s="451"/>
    </row>
    <row r="15" spans="1:34" ht="13.2">
      <c r="A15" s="162"/>
      <c r="B15" s="164" t="s">
        <v>108</v>
      </c>
      <c r="C15" s="164"/>
      <c r="D15" s="169"/>
      <c r="E15" s="166"/>
      <c r="F15" s="167"/>
      <c r="G15" s="338"/>
      <c r="H15" s="250"/>
      <c r="I15" s="250"/>
      <c r="J15" s="339"/>
      <c r="K15" s="331"/>
      <c r="L15" s="331"/>
      <c r="M15" s="493"/>
      <c r="AB15" s="135"/>
    </row>
    <row r="16" spans="1:34" ht="13.2">
      <c r="A16" s="162">
        <v>1</v>
      </c>
      <c r="B16" s="163" t="s">
        <v>109</v>
      </c>
      <c r="C16" s="164" t="s">
        <v>110</v>
      </c>
      <c r="D16" s="169" t="s">
        <v>111</v>
      </c>
      <c r="E16" s="166">
        <v>31.75</v>
      </c>
      <c r="F16" s="167" t="s">
        <v>112</v>
      </c>
      <c r="G16" s="338"/>
      <c r="H16" s="250"/>
      <c r="I16" s="250"/>
      <c r="J16" s="339"/>
      <c r="K16" s="331"/>
      <c r="L16" s="331"/>
      <c r="M16" s="493"/>
      <c r="O16" s="74">
        <v>20</v>
      </c>
      <c r="P16" s="74" t="s">
        <v>113</v>
      </c>
      <c r="V16" s="78" t="s">
        <v>114</v>
      </c>
      <c r="W16" s="79">
        <v>6.3179999999999996</v>
      </c>
      <c r="Z16" s="74" t="s">
        <v>115</v>
      </c>
      <c r="AB16" s="135"/>
    </row>
    <row r="17" spans="1:34" ht="13.2">
      <c r="A17" s="162">
        <v>2</v>
      </c>
      <c r="B17" s="163" t="s">
        <v>109</v>
      </c>
      <c r="C17" s="164" t="s">
        <v>116</v>
      </c>
      <c r="D17" s="169" t="s">
        <v>117</v>
      </c>
      <c r="E17" s="166"/>
      <c r="F17" s="167" t="s">
        <v>84</v>
      </c>
      <c r="G17" s="338"/>
      <c r="H17" s="250"/>
      <c r="I17" s="250"/>
      <c r="J17" s="339"/>
      <c r="K17" s="331"/>
      <c r="L17" s="331"/>
      <c r="M17" s="493"/>
      <c r="O17" s="74">
        <v>20</v>
      </c>
      <c r="P17" s="74" t="s">
        <v>113</v>
      </c>
      <c r="V17" s="78" t="s">
        <v>114</v>
      </c>
      <c r="Z17" s="74" t="s">
        <v>115</v>
      </c>
      <c r="AB17" s="135"/>
    </row>
    <row r="18" spans="1:34" ht="13.2">
      <c r="A18" s="222"/>
      <c r="B18" s="223"/>
      <c r="C18" s="186"/>
      <c r="D18" s="224" t="s">
        <v>118</v>
      </c>
      <c r="E18" s="201"/>
      <c r="F18" s="225"/>
      <c r="G18" s="341"/>
      <c r="H18" s="201"/>
      <c r="I18" s="201"/>
      <c r="J18" s="386"/>
      <c r="K18" s="331"/>
      <c r="L18" s="332"/>
      <c r="M18" s="493"/>
      <c r="N18" s="101">
        <f>SUM(N13:N17)</f>
        <v>0</v>
      </c>
      <c r="W18" s="79">
        <f>SUM(W13:W17)</f>
        <v>6.3179999999999996</v>
      </c>
      <c r="AB18" s="135"/>
    </row>
    <row r="19" spans="1:34" s="155" customFormat="1" ht="13.2">
      <c r="A19" s="162"/>
      <c r="B19" s="163"/>
      <c r="C19" s="164"/>
      <c r="D19" s="192"/>
      <c r="E19" s="193"/>
      <c r="F19" s="167"/>
      <c r="G19" s="338"/>
      <c r="H19" s="193"/>
      <c r="I19" s="193"/>
      <c r="J19" s="416"/>
      <c r="K19" s="331"/>
      <c r="L19" s="332"/>
      <c r="M19" s="493"/>
      <c r="N19" s="101"/>
      <c r="O19" s="156"/>
      <c r="P19" s="156"/>
      <c r="Q19" s="157"/>
      <c r="R19" s="157"/>
      <c r="S19" s="157"/>
      <c r="T19" s="158"/>
      <c r="U19" s="158"/>
      <c r="V19" s="158"/>
      <c r="W19" s="79"/>
      <c r="X19" s="156"/>
      <c r="Y19" s="156"/>
      <c r="Z19" s="156"/>
      <c r="AA19" s="156"/>
      <c r="AB19" s="135"/>
      <c r="AC19" s="156"/>
      <c r="AD19" s="156"/>
      <c r="AE19" s="156"/>
      <c r="AF19" s="156"/>
      <c r="AG19" s="156"/>
      <c r="AH19" s="156"/>
    </row>
    <row r="20" spans="1:34" ht="13.2">
      <c r="A20" s="194"/>
      <c r="B20" s="164" t="s">
        <v>511</v>
      </c>
      <c r="C20" s="195"/>
      <c r="D20" s="195"/>
      <c r="E20" s="195"/>
      <c r="F20" s="196"/>
      <c r="G20" s="338"/>
      <c r="H20" s="250"/>
      <c r="I20" s="250"/>
      <c r="J20" s="339"/>
      <c r="K20" s="331"/>
      <c r="L20" s="331"/>
      <c r="M20" s="493"/>
      <c r="AB20" s="135"/>
    </row>
    <row r="21" spans="1:34" ht="13.2">
      <c r="A21" s="162">
        <v>1</v>
      </c>
      <c r="B21" s="163" t="s">
        <v>512</v>
      </c>
      <c r="C21" s="164" t="s">
        <v>513</v>
      </c>
      <c r="D21" s="197" t="s">
        <v>514</v>
      </c>
      <c r="E21" s="166">
        <v>216.02799999999999</v>
      </c>
      <c r="F21" s="167" t="s">
        <v>515</v>
      </c>
      <c r="G21" s="338"/>
      <c r="H21" s="250"/>
      <c r="I21" s="250"/>
      <c r="J21" s="339"/>
      <c r="K21" s="331"/>
      <c r="L21" s="331"/>
      <c r="M21" s="493"/>
      <c r="AB21" s="135"/>
    </row>
    <row r="22" spans="1:34" ht="13.2">
      <c r="A22" s="162">
        <v>2</v>
      </c>
      <c r="B22" s="163" t="s">
        <v>151</v>
      </c>
      <c r="C22" s="164" t="s">
        <v>516</v>
      </c>
      <c r="D22" s="197" t="s">
        <v>517</v>
      </c>
      <c r="E22" s="166">
        <v>226.82900000000001</v>
      </c>
      <c r="F22" s="167" t="s">
        <v>515</v>
      </c>
      <c r="G22" s="338"/>
      <c r="H22" s="250"/>
      <c r="I22" s="250"/>
      <c r="J22" s="339"/>
      <c r="K22" s="331"/>
      <c r="L22" s="331"/>
      <c r="M22" s="493"/>
      <c r="O22" s="74">
        <v>20</v>
      </c>
      <c r="P22" s="74" t="s">
        <v>113</v>
      </c>
      <c r="V22" s="78" t="s">
        <v>114</v>
      </c>
      <c r="Z22" s="74" t="s">
        <v>119</v>
      </c>
      <c r="AB22" s="135"/>
    </row>
    <row r="23" spans="1:34" ht="13.2">
      <c r="A23" s="162">
        <v>3</v>
      </c>
      <c r="B23" s="163" t="s">
        <v>512</v>
      </c>
      <c r="C23" s="164" t="s">
        <v>518</v>
      </c>
      <c r="D23" s="197" t="s">
        <v>519</v>
      </c>
      <c r="E23" s="166">
        <v>216.02799999999999</v>
      </c>
      <c r="F23" s="167" t="s">
        <v>515</v>
      </c>
      <c r="G23" s="338"/>
      <c r="H23" s="250"/>
      <c r="I23" s="250"/>
      <c r="J23" s="339"/>
      <c r="K23" s="331"/>
      <c r="L23" s="331"/>
      <c r="M23" s="493"/>
      <c r="O23" s="74">
        <v>20</v>
      </c>
      <c r="P23" s="74" t="s">
        <v>113</v>
      </c>
      <c r="V23" s="78" t="s">
        <v>114</v>
      </c>
      <c r="Z23" s="74" t="s">
        <v>119</v>
      </c>
      <c r="AB23" s="135"/>
    </row>
    <row r="24" spans="1:34" ht="13.2">
      <c r="A24" s="162">
        <v>4</v>
      </c>
      <c r="B24" s="163" t="s">
        <v>512</v>
      </c>
      <c r="C24" s="164" t="s">
        <v>520</v>
      </c>
      <c r="D24" s="197" t="s">
        <v>521</v>
      </c>
      <c r="E24" s="195"/>
      <c r="F24" s="167" t="s">
        <v>522</v>
      </c>
      <c r="G24" s="338"/>
      <c r="H24" s="193"/>
      <c r="I24" s="193"/>
      <c r="J24" s="362"/>
      <c r="K24" s="331"/>
      <c r="L24" s="332"/>
      <c r="M24" s="493"/>
      <c r="N24" s="101">
        <f>SUM(N21:N23)</f>
        <v>0</v>
      </c>
      <c r="W24" s="79">
        <f>SUM(W21:W23)</f>
        <v>0</v>
      </c>
      <c r="AB24" s="135"/>
    </row>
    <row r="25" spans="1:34" ht="13.2">
      <c r="A25" s="198"/>
      <c r="B25" s="199"/>
      <c r="C25" s="199"/>
      <c r="D25" s="200" t="s">
        <v>523</v>
      </c>
      <c r="E25" s="201"/>
      <c r="F25" s="202"/>
      <c r="G25" s="341"/>
      <c r="H25" s="364"/>
      <c r="I25" s="364"/>
      <c r="J25" s="386"/>
      <c r="K25" s="331"/>
      <c r="L25" s="331"/>
      <c r="M25" s="493"/>
      <c r="AB25" s="135"/>
    </row>
    <row r="26" spans="1:34" s="155" customFormat="1" ht="13.2">
      <c r="A26" s="194"/>
      <c r="B26" s="195"/>
      <c r="C26" s="195"/>
      <c r="D26" s="226"/>
      <c r="E26" s="193"/>
      <c r="F26" s="196"/>
      <c r="G26" s="417"/>
      <c r="H26" s="418"/>
      <c r="I26" s="418"/>
      <c r="J26" s="416"/>
      <c r="K26" s="331"/>
      <c r="L26" s="331"/>
      <c r="M26" s="493"/>
      <c r="N26" s="157"/>
      <c r="O26" s="156"/>
      <c r="P26" s="156"/>
      <c r="Q26" s="157"/>
      <c r="R26" s="157"/>
      <c r="S26" s="157"/>
      <c r="T26" s="158"/>
      <c r="U26" s="158"/>
      <c r="V26" s="158"/>
      <c r="W26" s="79"/>
      <c r="X26" s="156"/>
      <c r="Y26" s="156"/>
      <c r="Z26" s="156"/>
      <c r="AA26" s="156"/>
      <c r="AB26" s="135"/>
      <c r="AC26" s="156"/>
      <c r="AD26" s="156"/>
      <c r="AE26" s="156"/>
      <c r="AF26" s="156"/>
      <c r="AG26" s="156"/>
      <c r="AH26" s="156"/>
    </row>
    <row r="27" spans="1:34" ht="12.75" customHeight="1">
      <c r="A27" s="162"/>
      <c r="B27" s="164" t="s">
        <v>543</v>
      </c>
      <c r="C27" s="164"/>
      <c r="D27" s="165"/>
      <c r="E27" s="166"/>
      <c r="F27" s="167"/>
      <c r="G27" s="338"/>
      <c r="H27" s="363"/>
      <c r="I27" s="363"/>
      <c r="J27" s="339"/>
      <c r="K27" s="331"/>
      <c r="L27" s="331"/>
      <c r="M27" s="493"/>
      <c r="AB27" s="135"/>
    </row>
    <row r="28" spans="1:34" ht="13.2">
      <c r="A28" s="203"/>
      <c r="B28" s="204" t="s">
        <v>545</v>
      </c>
      <c r="C28" s="205" t="s">
        <v>511</v>
      </c>
      <c r="D28" s="205"/>
      <c r="E28" s="206"/>
      <c r="F28" s="167"/>
      <c r="G28" s="338"/>
      <c r="H28" s="250"/>
      <c r="I28" s="250"/>
      <c r="J28" s="339"/>
      <c r="K28" s="331"/>
      <c r="L28" s="331"/>
      <c r="M28" s="493"/>
      <c r="O28" s="74">
        <v>20</v>
      </c>
      <c r="P28" s="74" t="s">
        <v>113</v>
      </c>
      <c r="V28" s="78" t="s">
        <v>114</v>
      </c>
      <c r="Z28" s="74" t="s">
        <v>119</v>
      </c>
      <c r="AB28" s="135"/>
    </row>
    <row r="29" spans="1:34" s="155" customFormat="1" ht="13.2">
      <c r="A29" s="203"/>
      <c r="B29" s="204" t="s">
        <v>512</v>
      </c>
      <c r="C29" s="205" t="s">
        <v>546</v>
      </c>
      <c r="D29" s="205" t="s">
        <v>547</v>
      </c>
      <c r="E29" s="207">
        <v>10</v>
      </c>
      <c r="F29" s="167" t="s">
        <v>132</v>
      </c>
      <c r="G29" s="338"/>
      <c r="H29" s="250"/>
      <c r="I29" s="250"/>
      <c r="J29" s="339"/>
      <c r="K29" s="331"/>
      <c r="L29" s="331"/>
      <c r="M29" s="493"/>
      <c r="N29" s="157"/>
      <c r="O29" s="156"/>
      <c r="P29" s="156"/>
      <c r="Q29" s="157"/>
      <c r="R29" s="157"/>
      <c r="S29" s="157"/>
      <c r="T29" s="158"/>
      <c r="U29" s="158"/>
      <c r="V29" s="158"/>
      <c r="W29" s="79"/>
      <c r="X29" s="156"/>
      <c r="Y29" s="156"/>
      <c r="Z29" s="156"/>
      <c r="AA29" s="156"/>
      <c r="AB29" s="135"/>
      <c r="AC29" s="156"/>
      <c r="AD29" s="156"/>
      <c r="AE29" s="156"/>
      <c r="AF29" s="156"/>
      <c r="AG29" s="156"/>
      <c r="AH29" s="156"/>
    </row>
    <row r="30" spans="1:34" s="155" customFormat="1" ht="13.2">
      <c r="A30" s="203"/>
      <c r="B30" s="208" t="s">
        <v>548</v>
      </c>
      <c r="C30" s="209">
        <v>283766213</v>
      </c>
      <c r="D30" s="209" t="s">
        <v>614</v>
      </c>
      <c r="E30" s="207">
        <v>10</v>
      </c>
      <c r="F30" s="167" t="s">
        <v>132</v>
      </c>
      <c r="G30" s="338"/>
      <c r="H30" s="250"/>
      <c r="I30" s="250"/>
      <c r="J30" s="339"/>
      <c r="K30" s="331"/>
      <c r="L30" s="331"/>
      <c r="M30" s="493"/>
      <c r="N30" s="157"/>
      <c r="O30" s="156"/>
      <c r="P30" s="156"/>
      <c r="Q30" s="157"/>
      <c r="R30" s="157"/>
      <c r="S30" s="157"/>
      <c r="T30" s="158"/>
      <c r="U30" s="158"/>
      <c r="V30" s="158"/>
      <c r="W30" s="79"/>
      <c r="X30" s="156"/>
      <c r="Y30" s="156"/>
      <c r="Z30" s="156"/>
      <c r="AA30" s="156"/>
      <c r="AB30" s="135"/>
      <c r="AC30" s="156"/>
      <c r="AD30" s="156"/>
      <c r="AE30" s="156"/>
      <c r="AF30" s="156"/>
      <c r="AG30" s="156"/>
      <c r="AH30" s="156"/>
    </row>
    <row r="31" spans="1:34" s="159" customFormat="1" ht="25.5" customHeight="1">
      <c r="A31" s="210"/>
      <c r="B31" s="211" t="s">
        <v>512</v>
      </c>
      <c r="C31" s="212" t="s">
        <v>549</v>
      </c>
      <c r="D31" s="212" t="s">
        <v>617</v>
      </c>
      <c r="E31" s="213">
        <v>0.01</v>
      </c>
      <c r="F31" s="214" t="s">
        <v>550</v>
      </c>
      <c r="G31" s="398"/>
      <c r="H31" s="399"/>
      <c r="I31" s="399"/>
      <c r="J31" s="400"/>
      <c r="K31" s="494"/>
      <c r="L31" s="494"/>
      <c r="M31" s="495"/>
      <c r="N31" s="136"/>
      <c r="Q31" s="136"/>
      <c r="R31" s="136"/>
      <c r="S31" s="136"/>
      <c r="T31" s="138"/>
      <c r="U31" s="138"/>
      <c r="V31" s="138"/>
      <c r="W31" s="139"/>
      <c r="AB31" s="502"/>
    </row>
    <row r="32" spans="1:34" s="159" customFormat="1" ht="13.5" customHeight="1">
      <c r="A32" s="210"/>
      <c r="B32" s="211"/>
      <c r="C32" s="212"/>
      <c r="D32" s="212"/>
      <c r="E32" s="213"/>
      <c r="F32" s="214"/>
      <c r="G32" s="398"/>
      <c r="H32" s="399"/>
      <c r="I32" s="399"/>
      <c r="J32" s="400"/>
      <c r="K32" s="494"/>
      <c r="L32" s="494"/>
      <c r="M32" s="495"/>
      <c r="N32" s="136"/>
      <c r="Q32" s="136"/>
      <c r="R32" s="136"/>
      <c r="S32" s="136"/>
      <c r="T32" s="138"/>
      <c r="U32" s="138"/>
      <c r="V32" s="138"/>
      <c r="W32" s="139"/>
      <c r="AB32" s="502"/>
    </row>
    <row r="33" spans="1:34" s="155" customFormat="1" ht="13.2">
      <c r="A33" s="162"/>
      <c r="B33" s="168" t="s">
        <v>545</v>
      </c>
      <c r="C33" s="161" t="s">
        <v>610</v>
      </c>
      <c r="D33" s="161"/>
      <c r="E33" s="166"/>
      <c r="F33" s="167"/>
      <c r="G33" s="338"/>
      <c r="H33" s="250"/>
      <c r="I33" s="250"/>
      <c r="J33" s="339"/>
      <c r="K33" s="331"/>
      <c r="L33" s="331"/>
      <c r="M33" s="493"/>
      <c r="N33" s="157"/>
      <c r="O33" s="156"/>
      <c r="P33" s="156"/>
      <c r="Q33" s="157"/>
      <c r="R33" s="157"/>
      <c r="S33" s="157"/>
      <c r="T33" s="158"/>
      <c r="U33" s="158"/>
      <c r="V33" s="158"/>
      <c r="W33" s="79"/>
      <c r="X33" s="156"/>
      <c r="Y33" s="156"/>
      <c r="Z33" s="156"/>
      <c r="AA33" s="156"/>
      <c r="AB33" s="135"/>
      <c r="AC33" s="156"/>
      <c r="AD33" s="156"/>
      <c r="AE33" s="156"/>
      <c r="AF33" s="156"/>
      <c r="AG33" s="156"/>
      <c r="AH33" s="156"/>
    </row>
    <row r="34" spans="1:34" s="155" customFormat="1" ht="13.2">
      <c r="A34" s="162"/>
      <c r="B34" s="160">
        <v>11</v>
      </c>
      <c r="C34" s="161" t="s">
        <v>551</v>
      </c>
      <c r="D34" s="161" t="s">
        <v>552</v>
      </c>
      <c r="E34" s="250">
        <v>10</v>
      </c>
      <c r="F34" s="167" t="s">
        <v>132</v>
      </c>
      <c r="G34" s="338"/>
      <c r="H34" s="250"/>
      <c r="I34" s="250"/>
      <c r="J34" s="339"/>
      <c r="K34" s="331"/>
      <c r="L34" s="331"/>
      <c r="M34" s="493"/>
      <c r="N34" s="157"/>
      <c r="O34" s="156"/>
      <c r="P34" s="156"/>
      <c r="Q34" s="157"/>
      <c r="R34" s="157"/>
      <c r="S34" s="157"/>
      <c r="T34" s="158"/>
      <c r="U34" s="158"/>
      <c r="V34" s="158"/>
      <c r="W34" s="79"/>
      <c r="X34" s="156"/>
      <c r="Y34" s="156"/>
      <c r="Z34" s="156"/>
      <c r="AA34" s="156"/>
      <c r="AB34" s="135"/>
      <c r="AC34" s="156"/>
      <c r="AD34" s="156"/>
      <c r="AE34" s="156"/>
      <c r="AF34" s="156"/>
      <c r="AG34" s="156"/>
      <c r="AH34" s="156"/>
    </row>
    <row r="35" spans="1:34" s="155" customFormat="1" ht="13.2">
      <c r="A35" s="162"/>
      <c r="B35" s="160" t="s">
        <v>548</v>
      </c>
      <c r="C35" s="161" t="s">
        <v>553</v>
      </c>
      <c r="D35" s="161" t="s">
        <v>573</v>
      </c>
      <c r="E35" s="396">
        <v>6</v>
      </c>
      <c r="F35" s="167" t="s">
        <v>139</v>
      </c>
      <c r="G35" s="338"/>
      <c r="H35" s="250"/>
      <c r="I35" s="250"/>
      <c r="J35" s="339"/>
      <c r="K35" s="331"/>
      <c r="L35" s="331"/>
      <c r="M35" s="493"/>
      <c r="N35" s="157"/>
      <c r="O35" s="156"/>
      <c r="P35" s="156"/>
      <c r="Q35" s="157"/>
      <c r="R35" s="157"/>
      <c r="S35" s="157"/>
      <c r="T35" s="158"/>
      <c r="U35" s="158"/>
      <c r="V35" s="158"/>
      <c r="W35" s="79"/>
      <c r="X35" s="156"/>
      <c r="Y35" s="156"/>
      <c r="Z35" s="156"/>
      <c r="AA35" s="156"/>
      <c r="AB35" s="135"/>
      <c r="AC35" s="156"/>
      <c r="AD35" s="156"/>
      <c r="AE35" s="156"/>
      <c r="AF35" s="156"/>
      <c r="AG35" s="156"/>
      <c r="AH35" s="156"/>
    </row>
    <row r="36" spans="1:34" s="155" customFormat="1" ht="13.2">
      <c r="A36" s="162"/>
      <c r="B36" s="160" t="s">
        <v>120</v>
      </c>
      <c r="C36" s="161" t="s">
        <v>554</v>
      </c>
      <c r="D36" s="161" t="s">
        <v>574</v>
      </c>
      <c r="E36" s="396">
        <v>3</v>
      </c>
      <c r="F36" s="167" t="s">
        <v>139</v>
      </c>
      <c r="G36" s="338"/>
      <c r="H36" s="250"/>
      <c r="I36" s="250"/>
      <c r="J36" s="339"/>
      <c r="K36" s="331"/>
      <c r="L36" s="331"/>
      <c r="M36" s="493"/>
      <c r="N36" s="157"/>
      <c r="O36" s="156"/>
      <c r="P36" s="156"/>
      <c r="Q36" s="157"/>
      <c r="R36" s="157"/>
      <c r="S36" s="157"/>
      <c r="T36" s="158"/>
      <c r="U36" s="158"/>
      <c r="V36" s="158"/>
      <c r="W36" s="79"/>
      <c r="X36" s="156"/>
      <c r="Y36" s="156"/>
      <c r="Z36" s="156"/>
      <c r="AA36" s="156"/>
      <c r="AB36" s="135"/>
      <c r="AC36" s="156"/>
      <c r="AD36" s="156"/>
      <c r="AE36" s="156"/>
      <c r="AF36" s="156"/>
      <c r="AG36" s="156"/>
      <c r="AH36" s="156"/>
    </row>
    <row r="37" spans="1:34" s="155" customFormat="1" ht="13.2">
      <c r="A37" s="162"/>
      <c r="B37" s="160" t="s">
        <v>120</v>
      </c>
      <c r="C37" s="161" t="s">
        <v>555</v>
      </c>
      <c r="D37" s="161" t="s">
        <v>556</v>
      </c>
      <c r="E37" s="396">
        <v>2</v>
      </c>
      <c r="F37" s="167" t="s">
        <v>139</v>
      </c>
      <c r="G37" s="338"/>
      <c r="H37" s="250"/>
      <c r="I37" s="250"/>
      <c r="J37" s="339"/>
      <c r="K37" s="331"/>
      <c r="L37" s="331"/>
      <c r="M37" s="493"/>
      <c r="N37" s="157"/>
      <c r="O37" s="156"/>
      <c r="P37" s="156"/>
      <c r="Q37" s="157"/>
      <c r="R37" s="157"/>
      <c r="S37" s="157"/>
      <c r="T37" s="158"/>
      <c r="U37" s="158"/>
      <c r="V37" s="158"/>
      <c r="W37" s="79"/>
      <c r="X37" s="156"/>
      <c r="Y37" s="156"/>
      <c r="Z37" s="156"/>
      <c r="AA37" s="156"/>
      <c r="AB37" s="135"/>
      <c r="AC37" s="156"/>
      <c r="AD37" s="156"/>
      <c r="AE37" s="156"/>
      <c r="AF37" s="156"/>
      <c r="AG37" s="156"/>
      <c r="AH37" s="156"/>
    </row>
    <row r="38" spans="1:34" s="155" customFormat="1" ht="13.2">
      <c r="A38" s="162"/>
      <c r="B38" s="160" t="s">
        <v>120</v>
      </c>
      <c r="C38" s="161" t="s">
        <v>557</v>
      </c>
      <c r="D38" s="161" t="s">
        <v>558</v>
      </c>
      <c r="E38" s="250">
        <v>10</v>
      </c>
      <c r="F38" s="167" t="s">
        <v>132</v>
      </c>
      <c r="G38" s="338"/>
      <c r="H38" s="250"/>
      <c r="I38" s="250"/>
      <c r="J38" s="339"/>
      <c r="K38" s="331"/>
      <c r="L38" s="331"/>
      <c r="M38" s="493"/>
      <c r="N38" s="157"/>
      <c r="O38" s="156"/>
      <c r="P38" s="156"/>
      <c r="Q38" s="157"/>
      <c r="R38" s="157"/>
      <c r="S38" s="157"/>
      <c r="T38" s="158"/>
      <c r="U38" s="158"/>
      <c r="V38" s="158"/>
      <c r="W38" s="79"/>
      <c r="X38" s="156"/>
      <c r="Y38" s="156"/>
      <c r="Z38" s="156"/>
      <c r="AA38" s="156"/>
      <c r="AB38" s="135"/>
      <c r="AC38" s="156"/>
      <c r="AD38" s="156"/>
      <c r="AE38" s="156"/>
      <c r="AF38" s="156"/>
      <c r="AG38" s="156"/>
      <c r="AH38" s="156"/>
    </row>
    <row r="39" spans="1:34" s="155" customFormat="1" ht="13.2">
      <c r="A39" s="162"/>
      <c r="B39" s="160" t="s">
        <v>120</v>
      </c>
      <c r="C39" s="161" t="s">
        <v>559</v>
      </c>
      <c r="D39" s="161" t="s">
        <v>560</v>
      </c>
      <c r="E39" s="166">
        <v>0.13800000000000001</v>
      </c>
      <c r="F39" s="167" t="s">
        <v>550</v>
      </c>
      <c r="G39" s="338"/>
      <c r="H39" s="250"/>
      <c r="I39" s="250"/>
      <c r="J39" s="339"/>
      <c r="K39" s="331"/>
      <c r="L39" s="331"/>
      <c r="M39" s="493"/>
      <c r="N39" s="157"/>
      <c r="O39" s="156"/>
      <c r="P39" s="156"/>
      <c r="Q39" s="157"/>
      <c r="R39" s="157"/>
      <c r="S39" s="157"/>
      <c r="T39" s="158"/>
      <c r="U39" s="158"/>
      <c r="V39" s="158"/>
      <c r="W39" s="79"/>
      <c r="X39" s="156"/>
      <c r="Y39" s="156"/>
      <c r="Z39" s="156"/>
      <c r="AA39" s="156"/>
      <c r="AB39" s="135"/>
      <c r="AC39" s="156"/>
      <c r="AD39" s="156"/>
      <c r="AE39" s="156"/>
      <c r="AF39" s="156"/>
      <c r="AG39" s="156"/>
      <c r="AH39" s="156"/>
    </row>
    <row r="40" spans="1:34" s="170" customFormat="1" ht="25.5" customHeight="1">
      <c r="A40" s="215"/>
      <c r="B40" s="216" t="s">
        <v>120</v>
      </c>
      <c r="C40" s="217" t="s">
        <v>561</v>
      </c>
      <c r="D40" s="178" t="s">
        <v>572</v>
      </c>
      <c r="E40" s="403">
        <v>0.14000000000000001</v>
      </c>
      <c r="F40" s="214" t="s">
        <v>550</v>
      </c>
      <c r="G40" s="398"/>
      <c r="H40" s="281"/>
      <c r="I40" s="281"/>
      <c r="J40" s="400"/>
      <c r="K40" s="494"/>
      <c r="L40" s="494"/>
      <c r="M40" s="495"/>
      <c r="N40" s="136"/>
      <c r="O40" s="159"/>
      <c r="P40" s="159"/>
      <c r="Q40" s="136"/>
      <c r="R40" s="136"/>
      <c r="S40" s="136"/>
      <c r="T40" s="138"/>
      <c r="U40" s="138"/>
      <c r="V40" s="138"/>
      <c r="W40" s="139"/>
      <c r="X40" s="159"/>
      <c r="Y40" s="159"/>
      <c r="Z40" s="159"/>
      <c r="AA40" s="159"/>
      <c r="AB40" s="502"/>
      <c r="AC40" s="159"/>
      <c r="AD40" s="159"/>
      <c r="AE40" s="159"/>
      <c r="AF40" s="159"/>
      <c r="AG40" s="159"/>
      <c r="AH40" s="159"/>
    </row>
    <row r="41" spans="1:34" s="170" customFormat="1" ht="13.5" customHeight="1">
      <c r="A41" s="215"/>
      <c r="B41" s="216"/>
      <c r="C41" s="217"/>
      <c r="D41" s="178"/>
      <c r="E41" s="403"/>
      <c r="F41" s="214"/>
      <c r="G41" s="398"/>
      <c r="H41" s="281"/>
      <c r="I41" s="281"/>
      <c r="J41" s="400"/>
      <c r="K41" s="494"/>
      <c r="L41" s="494"/>
      <c r="M41" s="495"/>
      <c r="N41" s="136"/>
      <c r="O41" s="159"/>
      <c r="P41" s="159"/>
      <c r="Q41" s="136"/>
      <c r="R41" s="136"/>
      <c r="S41" s="136"/>
      <c r="T41" s="138"/>
      <c r="U41" s="138"/>
      <c r="V41" s="138"/>
      <c r="W41" s="139"/>
      <c r="X41" s="159"/>
      <c r="Y41" s="159"/>
      <c r="Z41" s="159"/>
      <c r="AA41" s="159"/>
      <c r="AB41" s="502"/>
      <c r="AC41" s="159"/>
      <c r="AD41" s="159"/>
      <c r="AE41" s="159"/>
      <c r="AF41" s="159"/>
      <c r="AG41" s="159"/>
      <c r="AH41" s="159"/>
    </row>
    <row r="42" spans="1:34" s="155" customFormat="1" ht="13.2">
      <c r="A42" s="162"/>
      <c r="B42" s="160" t="s">
        <v>545</v>
      </c>
      <c r="C42" s="161" t="s">
        <v>611</v>
      </c>
      <c r="D42" s="161"/>
      <c r="E42" s="166"/>
      <c r="F42" s="167"/>
      <c r="G42" s="338"/>
      <c r="H42" s="250"/>
      <c r="I42" s="250"/>
      <c r="J42" s="339"/>
      <c r="K42" s="331"/>
      <c r="L42" s="331"/>
      <c r="M42" s="493"/>
      <c r="N42" s="157"/>
      <c r="O42" s="156"/>
      <c r="P42" s="156"/>
      <c r="Q42" s="157"/>
      <c r="R42" s="157"/>
      <c r="S42" s="157"/>
      <c r="T42" s="158"/>
      <c r="U42" s="158"/>
      <c r="V42" s="158"/>
      <c r="W42" s="79"/>
      <c r="X42" s="156"/>
      <c r="Y42" s="156"/>
      <c r="Z42" s="156"/>
      <c r="AA42" s="156"/>
      <c r="AB42" s="135"/>
      <c r="AC42" s="156"/>
      <c r="AD42" s="156"/>
      <c r="AE42" s="156"/>
      <c r="AF42" s="156"/>
      <c r="AG42" s="156"/>
      <c r="AH42" s="156"/>
    </row>
    <row r="43" spans="1:34" s="155" customFormat="1" ht="13.2">
      <c r="A43" s="162"/>
      <c r="B43" s="160" t="s">
        <v>120</v>
      </c>
      <c r="C43" s="161" t="s">
        <v>562</v>
      </c>
      <c r="D43" s="161" t="s">
        <v>563</v>
      </c>
      <c r="E43" s="396">
        <v>3</v>
      </c>
      <c r="F43" s="167" t="s">
        <v>139</v>
      </c>
      <c r="G43" s="338"/>
      <c r="H43" s="250"/>
      <c r="I43" s="250"/>
      <c r="J43" s="339"/>
      <c r="K43" s="331"/>
      <c r="L43" s="331"/>
      <c r="M43" s="493"/>
      <c r="N43" s="157"/>
      <c r="O43" s="156"/>
      <c r="P43" s="156"/>
      <c r="Q43" s="157"/>
      <c r="R43" s="157"/>
      <c r="S43" s="157"/>
      <c r="T43" s="158"/>
      <c r="U43" s="158"/>
      <c r="V43" s="158"/>
      <c r="W43" s="79"/>
      <c r="X43" s="156"/>
      <c r="Y43" s="156"/>
      <c r="Z43" s="156"/>
      <c r="AA43" s="156"/>
      <c r="AB43" s="135"/>
      <c r="AC43" s="156"/>
      <c r="AD43" s="156"/>
      <c r="AE43" s="156"/>
      <c r="AF43" s="156"/>
      <c r="AG43" s="156"/>
      <c r="AH43" s="156"/>
    </row>
    <row r="44" spans="1:34" s="155" customFormat="1" ht="13.2">
      <c r="A44" s="162"/>
      <c r="B44" s="160" t="s">
        <v>548</v>
      </c>
      <c r="C44" s="161" t="s">
        <v>564</v>
      </c>
      <c r="D44" s="161" t="s">
        <v>575</v>
      </c>
      <c r="E44" s="396">
        <v>3</v>
      </c>
      <c r="F44" s="167" t="s">
        <v>139</v>
      </c>
      <c r="G44" s="338"/>
      <c r="H44" s="250"/>
      <c r="I44" s="250"/>
      <c r="J44" s="339"/>
      <c r="K44" s="331"/>
      <c r="L44" s="331"/>
      <c r="M44" s="493"/>
      <c r="N44" s="157"/>
      <c r="O44" s="156"/>
      <c r="P44" s="156"/>
      <c r="Q44" s="157"/>
      <c r="R44" s="157"/>
      <c r="S44" s="157"/>
      <c r="T44" s="158"/>
      <c r="U44" s="158"/>
      <c r="V44" s="158"/>
      <c r="W44" s="79"/>
      <c r="X44" s="156"/>
      <c r="Y44" s="156"/>
      <c r="Z44" s="156"/>
      <c r="AA44" s="156"/>
      <c r="AB44" s="135"/>
      <c r="AC44" s="156"/>
      <c r="AD44" s="156"/>
      <c r="AE44" s="156"/>
      <c r="AF44" s="156"/>
      <c r="AG44" s="156"/>
      <c r="AH44" s="156"/>
    </row>
    <row r="45" spans="1:34" s="155" customFormat="1" ht="13.2">
      <c r="A45" s="162"/>
      <c r="B45" s="160" t="s">
        <v>120</v>
      </c>
      <c r="C45" s="161" t="s">
        <v>565</v>
      </c>
      <c r="D45" s="161" t="s">
        <v>566</v>
      </c>
      <c r="E45" s="396">
        <v>3</v>
      </c>
      <c r="F45" s="167" t="s">
        <v>139</v>
      </c>
      <c r="G45" s="338"/>
      <c r="H45" s="250"/>
      <c r="I45" s="250"/>
      <c r="J45" s="339"/>
      <c r="K45" s="331"/>
      <c r="L45" s="331"/>
      <c r="M45" s="493"/>
      <c r="N45" s="157"/>
      <c r="O45" s="156"/>
      <c r="P45" s="156"/>
      <c r="Q45" s="157"/>
      <c r="R45" s="157"/>
      <c r="S45" s="157"/>
      <c r="T45" s="158"/>
      <c r="U45" s="158"/>
      <c r="V45" s="158"/>
      <c r="W45" s="79"/>
      <c r="X45" s="156"/>
      <c r="Y45" s="156"/>
      <c r="Z45" s="156"/>
      <c r="AA45" s="156"/>
      <c r="AB45" s="135"/>
      <c r="AC45" s="156"/>
      <c r="AD45" s="156"/>
      <c r="AE45" s="156"/>
      <c r="AF45" s="156"/>
      <c r="AG45" s="156"/>
      <c r="AH45" s="156"/>
    </row>
    <row r="46" spans="1:34" s="155" customFormat="1" ht="13.2">
      <c r="A46" s="162"/>
      <c r="B46" s="160" t="s">
        <v>548</v>
      </c>
      <c r="C46" s="161" t="s">
        <v>567</v>
      </c>
      <c r="D46" s="161" t="s">
        <v>576</v>
      </c>
      <c r="E46" s="396">
        <v>3</v>
      </c>
      <c r="F46" s="167" t="s">
        <v>139</v>
      </c>
      <c r="G46" s="338"/>
      <c r="H46" s="250"/>
      <c r="I46" s="250"/>
      <c r="J46" s="339"/>
      <c r="K46" s="331"/>
      <c r="L46" s="331"/>
      <c r="M46" s="493"/>
      <c r="N46" s="157"/>
      <c r="O46" s="156"/>
      <c r="P46" s="156"/>
      <c r="Q46" s="157"/>
      <c r="R46" s="157"/>
      <c r="S46" s="157"/>
      <c r="T46" s="158"/>
      <c r="U46" s="158"/>
      <c r="V46" s="158"/>
      <c r="W46" s="79"/>
      <c r="X46" s="156"/>
      <c r="Y46" s="156"/>
      <c r="Z46" s="156"/>
      <c r="AA46" s="156"/>
      <c r="AB46" s="135"/>
      <c r="AC46" s="156"/>
      <c r="AD46" s="156"/>
      <c r="AE46" s="156"/>
      <c r="AF46" s="156"/>
      <c r="AG46" s="156"/>
      <c r="AH46" s="156"/>
    </row>
    <row r="47" spans="1:34" s="155" customFormat="1" ht="13.2">
      <c r="A47" s="162"/>
      <c r="B47" s="160" t="s">
        <v>120</v>
      </c>
      <c r="C47" s="161" t="s">
        <v>565</v>
      </c>
      <c r="D47" s="161" t="s">
        <v>566</v>
      </c>
      <c r="E47" s="396">
        <v>3</v>
      </c>
      <c r="F47" s="167" t="s">
        <v>139</v>
      </c>
      <c r="G47" s="338"/>
      <c r="H47" s="250"/>
      <c r="I47" s="250"/>
      <c r="J47" s="339"/>
      <c r="K47" s="331"/>
      <c r="L47" s="331"/>
      <c r="M47" s="493"/>
      <c r="N47" s="157"/>
      <c r="O47" s="156"/>
      <c r="P47" s="156"/>
      <c r="Q47" s="157"/>
      <c r="R47" s="157"/>
      <c r="S47" s="157"/>
      <c r="T47" s="158"/>
      <c r="U47" s="158"/>
      <c r="V47" s="158"/>
      <c r="W47" s="79"/>
      <c r="X47" s="156"/>
      <c r="Y47" s="156"/>
      <c r="Z47" s="156"/>
      <c r="AA47" s="156"/>
      <c r="AB47" s="135"/>
      <c r="AC47" s="156"/>
      <c r="AD47" s="156"/>
      <c r="AE47" s="156"/>
      <c r="AF47" s="156"/>
      <c r="AG47" s="156"/>
      <c r="AH47" s="156"/>
    </row>
    <row r="48" spans="1:34" s="155" customFormat="1" ht="13.2">
      <c r="A48" s="162"/>
      <c r="B48" s="160" t="s">
        <v>548</v>
      </c>
      <c r="C48" s="161" t="s">
        <v>567</v>
      </c>
      <c r="D48" s="161" t="s">
        <v>577</v>
      </c>
      <c r="E48" s="396">
        <v>3</v>
      </c>
      <c r="F48" s="167" t="s">
        <v>139</v>
      </c>
      <c r="G48" s="338"/>
      <c r="H48" s="250"/>
      <c r="I48" s="250"/>
      <c r="J48" s="339"/>
      <c r="K48" s="331"/>
      <c r="L48" s="331"/>
      <c r="M48" s="493"/>
      <c r="N48" s="157"/>
      <c r="O48" s="156"/>
      <c r="P48" s="156"/>
      <c r="Q48" s="157"/>
      <c r="R48" s="157"/>
      <c r="S48" s="157"/>
      <c r="T48" s="158"/>
      <c r="U48" s="158"/>
      <c r="V48" s="158"/>
      <c r="W48" s="79"/>
      <c r="X48" s="156"/>
      <c r="Y48" s="156"/>
      <c r="Z48" s="156"/>
      <c r="AA48" s="156"/>
      <c r="AB48" s="135"/>
      <c r="AC48" s="156"/>
      <c r="AD48" s="156"/>
      <c r="AE48" s="156"/>
      <c r="AF48" s="156"/>
      <c r="AG48" s="156"/>
      <c r="AH48" s="156"/>
    </row>
    <row r="49" spans="1:34" s="155" customFormat="1" ht="13.2">
      <c r="A49" s="162"/>
      <c r="B49" s="160" t="s">
        <v>120</v>
      </c>
      <c r="C49" s="161" t="s">
        <v>565</v>
      </c>
      <c r="D49" s="161" t="s">
        <v>566</v>
      </c>
      <c r="E49" s="396">
        <v>3</v>
      </c>
      <c r="F49" s="167" t="s">
        <v>139</v>
      </c>
      <c r="G49" s="338"/>
      <c r="H49" s="250"/>
      <c r="I49" s="250"/>
      <c r="J49" s="339"/>
      <c r="K49" s="331"/>
      <c r="L49" s="331"/>
      <c r="M49" s="493"/>
      <c r="N49" s="157"/>
      <c r="O49" s="156"/>
      <c r="P49" s="156"/>
      <c r="Q49" s="157"/>
      <c r="R49" s="157"/>
      <c r="S49" s="157"/>
      <c r="T49" s="158"/>
      <c r="U49" s="158"/>
      <c r="V49" s="158"/>
      <c r="W49" s="79"/>
      <c r="X49" s="156"/>
      <c r="Y49" s="156"/>
      <c r="Z49" s="156"/>
      <c r="AA49" s="156"/>
      <c r="AB49" s="135"/>
      <c r="AC49" s="156"/>
      <c r="AD49" s="156"/>
      <c r="AE49" s="156"/>
      <c r="AF49" s="156"/>
      <c r="AG49" s="156"/>
      <c r="AH49" s="156"/>
    </row>
    <row r="50" spans="1:34" s="155" customFormat="1" ht="13.2">
      <c r="A50" s="162"/>
      <c r="B50" s="160" t="s">
        <v>120</v>
      </c>
      <c r="C50" s="161" t="s">
        <v>568</v>
      </c>
      <c r="D50" s="161" t="s">
        <v>569</v>
      </c>
      <c r="E50" s="166">
        <v>0.08</v>
      </c>
      <c r="F50" s="167" t="s">
        <v>550</v>
      </c>
      <c r="G50" s="338"/>
      <c r="H50" s="250"/>
      <c r="I50" s="250"/>
      <c r="J50" s="339"/>
      <c r="K50" s="331"/>
      <c r="L50" s="331"/>
      <c r="M50" s="493"/>
      <c r="N50" s="157"/>
      <c r="O50" s="156"/>
      <c r="P50" s="156"/>
      <c r="Q50" s="157"/>
      <c r="R50" s="157"/>
      <c r="S50" s="157"/>
      <c r="T50" s="158"/>
      <c r="U50" s="158"/>
      <c r="V50" s="158"/>
      <c r="W50" s="79"/>
      <c r="X50" s="156"/>
      <c r="Y50" s="156"/>
      <c r="Z50" s="156"/>
      <c r="AA50" s="156"/>
      <c r="AB50" s="135"/>
      <c r="AC50" s="156"/>
      <c r="AD50" s="156"/>
      <c r="AE50" s="156"/>
      <c r="AF50" s="156"/>
      <c r="AG50" s="156"/>
      <c r="AH50" s="156"/>
    </row>
    <row r="51" spans="1:34" s="155" customFormat="1" ht="25.5" customHeight="1">
      <c r="A51" s="162"/>
      <c r="B51" s="176" t="s">
        <v>120</v>
      </c>
      <c r="C51" s="177" t="s">
        <v>570</v>
      </c>
      <c r="D51" s="178" t="s">
        <v>571</v>
      </c>
      <c r="E51" s="404">
        <v>0.08</v>
      </c>
      <c r="F51" s="220" t="s">
        <v>550</v>
      </c>
      <c r="G51" s="387"/>
      <c r="H51" s="250"/>
      <c r="I51" s="250"/>
      <c r="J51" s="405"/>
      <c r="K51" s="331"/>
      <c r="L51" s="331"/>
      <c r="M51" s="493"/>
      <c r="N51" s="157"/>
      <c r="O51" s="156"/>
      <c r="P51" s="156"/>
      <c r="Q51" s="157"/>
      <c r="R51" s="157"/>
      <c r="S51" s="157"/>
      <c r="T51" s="158"/>
      <c r="U51" s="158"/>
      <c r="V51" s="158"/>
      <c r="W51" s="79"/>
      <c r="X51" s="156"/>
      <c r="Y51" s="156"/>
      <c r="Z51" s="156"/>
      <c r="AA51" s="156"/>
      <c r="AB51" s="135"/>
      <c r="AC51" s="156"/>
      <c r="AD51" s="156"/>
      <c r="AE51" s="156"/>
      <c r="AF51" s="156"/>
      <c r="AG51" s="156"/>
      <c r="AH51" s="156"/>
    </row>
    <row r="52" spans="1:34" s="155" customFormat="1" ht="13.5" customHeight="1">
      <c r="A52" s="162"/>
      <c r="B52" s="176"/>
      <c r="C52" s="177"/>
      <c r="D52" s="178"/>
      <c r="E52" s="404"/>
      <c r="F52" s="220"/>
      <c r="G52" s="387"/>
      <c r="H52" s="250"/>
      <c r="I52" s="250"/>
      <c r="J52" s="405"/>
      <c r="K52" s="331"/>
      <c r="L52" s="331"/>
      <c r="M52" s="493"/>
      <c r="N52" s="157"/>
      <c r="O52" s="156"/>
      <c r="P52" s="156"/>
      <c r="Q52" s="157"/>
      <c r="R52" s="157"/>
      <c r="S52" s="157"/>
      <c r="T52" s="158"/>
      <c r="U52" s="158"/>
      <c r="V52" s="158"/>
      <c r="W52" s="79"/>
      <c r="X52" s="156"/>
      <c r="Y52" s="156"/>
      <c r="Z52" s="156"/>
      <c r="AA52" s="156"/>
      <c r="AB52" s="135"/>
      <c r="AC52" s="156"/>
      <c r="AD52" s="156"/>
      <c r="AE52" s="156"/>
      <c r="AF52" s="156"/>
      <c r="AG52" s="156"/>
      <c r="AH52" s="156"/>
    </row>
    <row r="53" spans="1:34" s="155" customFormat="1" ht="12.75" customHeight="1">
      <c r="A53" s="162"/>
      <c r="B53" s="176"/>
      <c r="C53" s="177" t="s">
        <v>612</v>
      </c>
      <c r="D53" s="178"/>
      <c r="E53" s="166"/>
      <c r="F53" s="167"/>
      <c r="G53" s="338"/>
      <c r="H53" s="250"/>
      <c r="I53" s="250"/>
      <c r="J53" s="339"/>
      <c r="K53" s="331"/>
      <c r="L53" s="331"/>
      <c r="M53" s="493"/>
      <c r="N53" s="157"/>
      <c r="O53" s="156"/>
      <c r="P53" s="156"/>
      <c r="Q53" s="157"/>
      <c r="R53" s="157"/>
      <c r="S53" s="157"/>
      <c r="T53" s="158"/>
      <c r="U53" s="158"/>
      <c r="V53" s="158"/>
      <c r="W53" s="79"/>
      <c r="X53" s="156"/>
      <c r="Y53" s="156"/>
      <c r="Z53" s="156"/>
      <c r="AA53" s="156"/>
      <c r="AB53" s="135"/>
      <c r="AC53" s="156"/>
      <c r="AD53" s="156"/>
      <c r="AE53" s="156"/>
      <c r="AF53" s="156"/>
      <c r="AG53" s="156"/>
      <c r="AH53" s="156"/>
    </row>
    <row r="54" spans="1:34" s="155" customFormat="1" ht="12.75" customHeight="1">
      <c r="A54" s="162"/>
      <c r="B54" s="172" t="s">
        <v>120</v>
      </c>
      <c r="C54" s="173" t="s">
        <v>578</v>
      </c>
      <c r="D54" s="173" t="s">
        <v>579</v>
      </c>
      <c r="E54" s="401">
        <v>3</v>
      </c>
      <c r="F54" s="167" t="s">
        <v>139</v>
      </c>
      <c r="G54" s="338"/>
      <c r="H54" s="250"/>
      <c r="I54" s="250"/>
      <c r="J54" s="339"/>
      <c r="K54" s="331"/>
      <c r="L54" s="331"/>
      <c r="M54" s="493"/>
      <c r="N54" s="157"/>
      <c r="O54" s="156"/>
      <c r="P54" s="156"/>
      <c r="Q54" s="157"/>
      <c r="R54" s="157"/>
      <c r="S54" s="157"/>
      <c r="T54" s="158"/>
      <c r="U54" s="158"/>
      <c r="V54" s="158"/>
      <c r="W54" s="79"/>
      <c r="X54" s="156"/>
      <c r="Y54" s="156"/>
      <c r="Z54" s="156"/>
      <c r="AA54" s="156"/>
      <c r="AB54" s="135"/>
      <c r="AC54" s="156"/>
      <c r="AD54" s="156"/>
      <c r="AE54" s="156"/>
      <c r="AF54" s="156"/>
      <c r="AG54" s="156"/>
      <c r="AH54" s="156"/>
    </row>
    <row r="55" spans="1:34" s="155" customFormat="1" ht="13.2">
      <c r="A55" s="162"/>
      <c r="B55" s="172" t="s">
        <v>120</v>
      </c>
      <c r="C55" s="173" t="s">
        <v>578</v>
      </c>
      <c r="D55" s="173" t="s">
        <v>580</v>
      </c>
      <c r="E55" s="401">
        <v>3</v>
      </c>
      <c r="F55" s="167" t="s">
        <v>139</v>
      </c>
      <c r="G55" s="338"/>
      <c r="H55" s="250"/>
      <c r="I55" s="250"/>
      <c r="J55" s="339"/>
      <c r="K55" s="331"/>
      <c r="L55" s="331"/>
      <c r="M55" s="493"/>
      <c r="N55" s="157"/>
      <c r="O55" s="156"/>
      <c r="P55" s="156"/>
      <c r="Q55" s="157"/>
      <c r="R55" s="157"/>
      <c r="S55" s="157"/>
      <c r="T55" s="158"/>
      <c r="U55" s="158"/>
      <c r="V55" s="158"/>
      <c r="W55" s="79"/>
      <c r="X55" s="156"/>
      <c r="Y55" s="156"/>
      <c r="Z55" s="156"/>
      <c r="AA55" s="156"/>
      <c r="AB55" s="135"/>
      <c r="AC55" s="156"/>
      <c r="AD55" s="156"/>
      <c r="AE55" s="156"/>
      <c r="AF55" s="156"/>
      <c r="AG55" s="156"/>
      <c r="AH55" s="156"/>
    </row>
    <row r="56" spans="1:34" s="155" customFormat="1" ht="13.2">
      <c r="A56" s="162"/>
      <c r="B56" s="172" t="s">
        <v>120</v>
      </c>
      <c r="C56" s="173" t="s">
        <v>581</v>
      </c>
      <c r="D56" s="173" t="s">
        <v>582</v>
      </c>
      <c r="E56" s="401">
        <v>3</v>
      </c>
      <c r="F56" s="167" t="s">
        <v>139</v>
      </c>
      <c r="G56" s="338"/>
      <c r="H56" s="250"/>
      <c r="I56" s="250"/>
      <c r="J56" s="339"/>
      <c r="K56" s="331"/>
      <c r="L56" s="331"/>
      <c r="M56" s="493"/>
      <c r="N56" s="157"/>
      <c r="O56" s="156"/>
      <c r="P56" s="156"/>
      <c r="Q56" s="157"/>
      <c r="R56" s="157"/>
      <c r="S56" s="157"/>
      <c r="T56" s="158"/>
      <c r="U56" s="158"/>
      <c r="V56" s="158"/>
      <c r="W56" s="79"/>
      <c r="X56" s="156"/>
      <c r="Y56" s="156"/>
      <c r="Z56" s="156"/>
      <c r="AA56" s="156"/>
      <c r="AB56" s="135"/>
      <c r="AC56" s="156"/>
      <c r="AD56" s="156"/>
      <c r="AE56" s="156"/>
      <c r="AF56" s="156"/>
      <c r="AG56" s="156"/>
      <c r="AH56" s="156"/>
    </row>
    <row r="57" spans="1:34" s="330" customFormat="1" ht="12.75" customHeight="1">
      <c r="A57" s="162"/>
      <c r="B57" s="218" t="s">
        <v>120</v>
      </c>
      <c r="C57" s="219" t="s">
        <v>619</v>
      </c>
      <c r="D57" s="219" t="s">
        <v>583</v>
      </c>
      <c r="E57" s="402">
        <v>3</v>
      </c>
      <c r="F57" s="220" t="s">
        <v>139</v>
      </c>
      <c r="G57" s="338"/>
      <c r="H57" s="250"/>
      <c r="I57" s="250"/>
      <c r="J57" s="339"/>
      <c r="K57" s="331"/>
      <c r="L57" s="331"/>
      <c r="M57" s="493"/>
      <c r="N57" s="157"/>
      <c r="O57" s="156"/>
      <c r="P57" s="156"/>
      <c r="Q57" s="157"/>
      <c r="R57" s="157"/>
      <c r="S57" s="157"/>
      <c r="T57" s="158"/>
      <c r="U57" s="158"/>
      <c r="V57" s="158"/>
      <c r="W57" s="79"/>
      <c r="X57" s="156"/>
      <c r="Y57" s="156"/>
      <c r="Z57" s="156"/>
      <c r="AA57" s="156"/>
      <c r="AB57" s="135"/>
      <c r="AC57" s="156"/>
      <c r="AD57" s="156"/>
      <c r="AE57" s="156"/>
      <c r="AF57" s="156"/>
      <c r="AG57" s="156"/>
      <c r="AH57" s="156"/>
    </row>
    <row r="58" spans="1:34" s="155" customFormat="1" ht="12.75" customHeight="1">
      <c r="A58" s="162"/>
      <c r="B58" s="172" t="s">
        <v>120</v>
      </c>
      <c r="C58" s="173" t="s">
        <v>584</v>
      </c>
      <c r="D58" s="173" t="s">
        <v>585</v>
      </c>
      <c r="E58" s="401">
        <v>3</v>
      </c>
      <c r="F58" s="167" t="s">
        <v>613</v>
      </c>
      <c r="G58" s="338"/>
      <c r="H58" s="250"/>
      <c r="I58" s="250"/>
      <c r="J58" s="339"/>
      <c r="K58" s="331"/>
      <c r="L58" s="331"/>
      <c r="M58" s="493"/>
      <c r="N58" s="157"/>
      <c r="O58" s="156"/>
      <c r="P58" s="156"/>
      <c r="Q58" s="157"/>
      <c r="R58" s="157"/>
      <c r="S58" s="157"/>
      <c r="T58" s="158"/>
      <c r="U58" s="158"/>
      <c r="V58" s="158"/>
      <c r="W58" s="79"/>
      <c r="X58" s="156"/>
      <c r="Y58" s="156"/>
      <c r="Z58" s="156"/>
      <c r="AA58" s="156"/>
      <c r="AB58" s="135"/>
      <c r="AC58" s="156"/>
      <c r="AD58" s="156"/>
      <c r="AE58" s="156"/>
      <c r="AF58" s="156"/>
      <c r="AG58" s="156"/>
      <c r="AH58" s="156"/>
    </row>
    <row r="59" spans="1:34" s="155" customFormat="1" ht="12.75" customHeight="1">
      <c r="A59" s="162"/>
      <c r="B59" s="172" t="s">
        <v>548</v>
      </c>
      <c r="C59" s="173" t="s">
        <v>586</v>
      </c>
      <c r="D59" s="173" t="s">
        <v>587</v>
      </c>
      <c r="E59" s="401">
        <v>1</v>
      </c>
      <c r="F59" s="167" t="s">
        <v>139</v>
      </c>
      <c r="G59" s="338"/>
      <c r="H59" s="250"/>
      <c r="I59" s="250"/>
      <c r="J59" s="339"/>
      <c r="K59" s="331"/>
      <c r="L59" s="331"/>
      <c r="M59" s="493"/>
      <c r="N59" s="157"/>
      <c r="O59" s="156"/>
      <c r="P59" s="156"/>
      <c r="Q59" s="157"/>
      <c r="R59" s="157"/>
      <c r="S59" s="157"/>
      <c r="T59" s="158"/>
      <c r="U59" s="158"/>
      <c r="V59" s="158"/>
      <c r="W59" s="79"/>
      <c r="X59" s="156"/>
      <c r="Y59" s="156"/>
      <c r="Z59" s="156"/>
      <c r="AA59" s="156"/>
      <c r="AB59" s="135"/>
      <c r="AC59" s="156"/>
      <c r="AD59" s="156"/>
      <c r="AE59" s="156"/>
      <c r="AF59" s="156"/>
      <c r="AG59" s="156"/>
      <c r="AH59" s="156"/>
    </row>
    <row r="60" spans="1:34" s="155" customFormat="1" ht="12.75" customHeight="1">
      <c r="A60" s="162"/>
      <c r="B60" s="172" t="s">
        <v>548</v>
      </c>
      <c r="C60" s="173" t="s">
        <v>586</v>
      </c>
      <c r="D60" s="173" t="s">
        <v>588</v>
      </c>
      <c r="E60" s="401">
        <v>2</v>
      </c>
      <c r="F60" s="167" t="s">
        <v>139</v>
      </c>
      <c r="G60" s="338"/>
      <c r="H60" s="250"/>
      <c r="I60" s="250"/>
      <c r="J60" s="339"/>
      <c r="K60" s="331"/>
      <c r="L60" s="331"/>
      <c r="M60" s="493"/>
      <c r="N60" s="157"/>
      <c r="O60" s="156"/>
      <c r="P60" s="156"/>
      <c r="Q60" s="157"/>
      <c r="R60" s="157"/>
      <c r="S60" s="157"/>
      <c r="T60" s="158"/>
      <c r="U60" s="158"/>
      <c r="V60" s="158"/>
      <c r="W60" s="79"/>
      <c r="X60" s="156"/>
      <c r="Y60" s="156"/>
      <c r="Z60" s="156"/>
      <c r="AA60" s="156"/>
      <c r="AB60" s="135"/>
      <c r="AC60" s="156"/>
      <c r="AD60" s="156"/>
      <c r="AE60" s="156"/>
      <c r="AF60" s="156"/>
      <c r="AG60" s="156"/>
      <c r="AH60" s="156"/>
    </row>
    <row r="61" spans="1:34" s="155" customFormat="1" ht="12.75" customHeight="1">
      <c r="A61" s="162"/>
      <c r="B61" s="172" t="s">
        <v>548</v>
      </c>
      <c r="C61" s="173" t="s">
        <v>589</v>
      </c>
      <c r="D61" s="173" t="s">
        <v>590</v>
      </c>
      <c r="E61" s="401">
        <v>3</v>
      </c>
      <c r="F61" s="167" t="s">
        <v>139</v>
      </c>
      <c r="G61" s="338"/>
      <c r="H61" s="250"/>
      <c r="I61" s="250"/>
      <c r="J61" s="339"/>
      <c r="K61" s="331"/>
      <c r="L61" s="331"/>
      <c r="M61" s="493"/>
      <c r="N61" s="157"/>
      <c r="O61" s="156"/>
      <c r="P61" s="156"/>
      <c r="Q61" s="157"/>
      <c r="R61" s="157"/>
      <c r="S61" s="157"/>
      <c r="T61" s="158"/>
      <c r="U61" s="158"/>
      <c r="V61" s="158"/>
      <c r="W61" s="79"/>
      <c r="X61" s="156"/>
      <c r="Y61" s="156"/>
      <c r="Z61" s="156"/>
      <c r="AA61" s="156"/>
      <c r="AB61" s="135"/>
      <c r="AC61" s="156"/>
      <c r="AD61" s="156"/>
      <c r="AE61" s="156"/>
      <c r="AF61" s="156"/>
      <c r="AG61" s="156"/>
      <c r="AH61" s="156"/>
    </row>
    <row r="62" spans="1:34" s="155" customFormat="1" ht="12.75" customHeight="1">
      <c r="A62" s="162"/>
      <c r="B62" s="172" t="s">
        <v>548</v>
      </c>
      <c r="C62" s="173" t="s">
        <v>589</v>
      </c>
      <c r="D62" s="173" t="s">
        <v>591</v>
      </c>
      <c r="E62" s="401">
        <v>3</v>
      </c>
      <c r="F62" s="167" t="s">
        <v>139</v>
      </c>
      <c r="G62" s="338"/>
      <c r="H62" s="250"/>
      <c r="I62" s="250"/>
      <c r="J62" s="339"/>
      <c r="K62" s="331"/>
      <c r="L62" s="331"/>
      <c r="M62" s="493"/>
      <c r="N62" s="157"/>
      <c r="O62" s="156"/>
      <c r="P62" s="156"/>
      <c r="Q62" s="157"/>
      <c r="R62" s="157"/>
      <c r="S62" s="157"/>
      <c r="T62" s="158"/>
      <c r="U62" s="158"/>
      <c r="V62" s="158"/>
      <c r="W62" s="79"/>
      <c r="X62" s="156"/>
      <c r="Y62" s="156"/>
      <c r="Z62" s="156"/>
      <c r="AA62" s="156"/>
      <c r="AB62" s="135"/>
      <c r="AC62" s="156"/>
      <c r="AD62" s="156"/>
      <c r="AE62" s="156"/>
      <c r="AF62" s="156"/>
      <c r="AG62" s="156"/>
      <c r="AH62" s="156"/>
    </row>
    <row r="63" spans="1:34" s="155" customFormat="1" ht="12.75" customHeight="1">
      <c r="A63" s="162"/>
      <c r="B63" s="172" t="s">
        <v>548</v>
      </c>
      <c r="C63" s="173" t="s">
        <v>589</v>
      </c>
      <c r="D63" s="173" t="s">
        <v>592</v>
      </c>
      <c r="E63" s="401">
        <v>3</v>
      </c>
      <c r="F63" s="167" t="s">
        <v>139</v>
      </c>
      <c r="G63" s="338"/>
      <c r="H63" s="250"/>
      <c r="I63" s="250"/>
      <c r="J63" s="339"/>
      <c r="K63" s="331"/>
      <c r="L63" s="331"/>
      <c r="M63" s="493"/>
      <c r="N63" s="157"/>
      <c r="O63" s="156"/>
      <c r="P63" s="156"/>
      <c r="Q63" s="157"/>
      <c r="R63" s="157"/>
      <c r="S63" s="157"/>
      <c r="T63" s="158"/>
      <c r="U63" s="158"/>
      <c r="V63" s="158"/>
      <c r="W63" s="79"/>
      <c r="X63" s="156"/>
      <c r="Y63" s="156"/>
      <c r="Z63" s="156"/>
      <c r="AA63" s="156"/>
      <c r="AB63" s="135"/>
      <c r="AC63" s="156"/>
      <c r="AD63" s="156"/>
      <c r="AE63" s="156"/>
      <c r="AF63" s="156"/>
      <c r="AG63" s="156"/>
      <c r="AH63" s="156"/>
    </row>
    <row r="64" spans="1:34" s="155" customFormat="1" ht="13.2">
      <c r="A64" s="162"/>
      <c r="B64" s="172" t="s">
        <v>548</v>
      </c>
      <c r="C64" s="173" t="s">
        <v>589</v>
      </c>
      <c r="D64" s="173" t="s">
        <v>593</v>
      </c>
      <c r="E64" s="401">
        <v>3</v>
      </c>
      <c r="F64" s="167" t="s">
        <v>139</v>
      </c>
      <c r="G64" s="338"/>
      <c r="H64" s="250"/>
      <c r="I64" s="250"/>
      <c r="J64" s="339"/>
      <c r="K64" s="331"/>
      <c r="L64" s="331"/>
      <c r="M64" s="493"/>
      <c r="N64" s="157"/>
      <c r="O64" s="156"/>
      <c r="P64" s="156"/>
      <c r="Q64" s="157"/>
      <c r="R64" s="157"/>
      <c r="S64" s="157"/>
      <c r="T64" s="158"/>
      <c r="U64" s="158"/>
      <c r="V64" s="158"/>
      <c r="W64" s="79"/>
      <c r="X64" s="156"/>
      <c r="Y64" s="156"/>
      <c r="Z64" s="156"/>
      <c r="AA64" s="156"/>
      <c r="AB64" s="135"/>
      <c r="AC64" s="156"/>
      <c r="AD64" s="156"/>
      <c r="AE64" s="156"/>
      <c r="AF64" s="156"/>
      <c r="AG64" s="156"/>
      <c r="AH64" s="156"/>
    </row>
    <row r="65" spans="1:34" s="155" customFormat="1" ht="13.2">
      <c r="A65" s="162"/>
      <c r="B65" s="172" t="s">
        <v>548</v>
      </c>
      <c r="C65" s="173" t="s">
        <v>589</v>
      </c>
      <c r="D65" s="173" t="s">
        <v>594</v>
      </c>
      <c r="E65" s="401">
        <v>3</v>
      </c>
      <c r="F65" s="167" t="s">
        <v>139</v>
      </c>
      <c r="G65" s="338"/>
      <c r="H65" s="250"/>
      <c r="I65" s="250"/>
      <c r="J65" s="339"/>
      <c r="K65" s="331"/>
      <c r="L65" s="331"/>
      <c r="M65" s="493"/>
      <c r="N65" s="157"/>
      <c r="O65" s="156"/>
      <c r="P65" s="156"/>
      <c r="Q65" s="157"/>
      <c r="R65" s="157"/>
      <c r="S65" s="157"/>
      <c r="T65" s="158"/>
      <c r="U65" s="158"/>
      <c r="V65" s="158"/>
      <c r="W65" s="79"/>
      <c r="X65" s="156"/>
      <c r="Y65" s="156"/>
      <c r="Z65" s="156"/>
      <c r="AA65" s="156"/>
      <c r="AB65" s="135"/>
      <c r="AC65" s="156"/>
      <c r="AD65" s="156"/>
      <c r="AE65" s="156"/>
      <c r="AF65" s="156"/>
      <c r="AG65" s="156"/>
      <c r="AH65" s="156"/>
    </row>
    <row r="66" spans="1:34" s="155" customFormat="1" ht="12.75" customHeight="1">
      <c r="A66" s="162"/>
      <c r="B66" s="172" t="s">
        <v>120</v>
      </c>
      <c r="C66" s="173" t="s">
        <v>595</v>
      </c>
      <c r="D66" s="173" t="s">
        <v>596</v>
      </c>
      <c r="E66" s="166">
        <v>0.25700000000000001</v>
      </c>
      <c r="F66" s="167" t="s">
        <v>550</v>
      </c>
      <c r="G66" s="338"/>
      <c r="H66" s="250"/>
      <c r="I66" s="250"/>
      <c r="J66" s="339"/>
      <c r="K66" s="331"/>
      <c r="L66" s="331"/>
      <c r="M66" s="493"/>
      <c r="N66" s="157"/>
      <c r="O66" s="156"/>
      <c r="P66" s="156"/>
      <c r="Q66" s="157"/>
      <c r="R66" s="157"/>
      <c r="S66" s="157"/>
      <c r="T66" s="158"/>
      <c r="U66" s="158"/>
      <c r="V66" s="158"/>
      <c r="W66" s="79"/>
      <c r="X66" s="156"/>
      <c r="Y66" s="156"/>
      <c r="Z66" s="156"/>
      <c r="AA66" s="156"/>
      <c r="AB66" s="135"/>
      <c r="AC66" s="156"/>
      <c r="AD66" s="156"/>
      <c r="AE66" s="156"/>
      <c r="AF66" s="156"/>
      <c r="AG66" s="156"/>
      <c r="AH66" s="156"/>
    </row>
    <row r="67" spans="1:34" s="155" customFormat="1" ht="25.5" customHeight="1">
      <c r="A67" s="162"/>
      <c r="B67" s="218" t="s">
        <v>120</v>
      </c>
      <c r="C67" s="219" t="s">
        <v>597</v>
      </c>
      <c r="D67" s="174" t="s">
        <v>572</v>
      </c>
      <c r="E67" s="404">
        <v>0.25700000000000001</v>
      </c>
      <c r="F67" s="220" t="s">
        <v>550</v>
      </c>
      <c r="G67" s="387"/>
      <c r="H67" s="250"/>
      <c r="I67" s="250"/>
      <c r="J67" s="405"/>
      <c r="K67" s="331"/>
      <c r="L67" s="331"/>
      <c r="M67" s="493"/>
      <c r="N67" s="157"/>
      <c r="O67" s="156"/>
      <c r="P67" s="156"/>
      <c r="Q67" s="157"/>
      <c r="R67" s="157"/>
      <c r="S67" s="157"/>
      <c r="T67" s="158"/>
      <c r="U67" s="158"/>
      <c r="V67" s="158"/>
      <c r="W67" s="79"/>
      <c r="X67" s="156"/>
      <c r="Y67" s="156"/>
      <c r="Z67" s="156"/>
      <c r="AA67" s="156"/>
      <c r="AB67" s="135"/>
      <c r="AC67" s="156"/>
      <c r="AD67" s="156"/>
      <c r="AE67" s="156"/>
      <c r="AF67" s="156"/>
      <c r="AG67" s="156"/>
      <c r="AH67" s="156"/>
    </row>
    <row r="68" spans="1:34" s="155" customFormat="1" ht="13.5" customHeight="1">
      <c r="A68" s="162"/>
      <c r="B68" s="218"/>
      <c r="C68" s="219"/>
      <c r="D68" s="174"/>
      <c r="E68" s="404"/>
      <c r="F68" s="220"/>
      <c r="G68" s="387"/>
      <c r="H68" s="250"/>
      <c r="I68" s="250"/>
      <c r="J68" s="405"/>
      <c r="K68" s="331"/>
      <c r="L68" s="331"/>
      <c r="M68" s="493"/>
      <c r="N68" s="157"/>
      <c r="O68" s="156"/>
      <c r="P68" s="156"/>
      <c r="Q68" s="157"/>
      <c r="R68" s="157"/>
      <c r="S68" s="157"/>
      <c r="T68" s="158"/>
      <c r="U68" s="158"/>
      <c r="V68" s="158"/>
      <c r="W68" s="79"/>
      <c r="X68" s="156"/>
      <c r="Y68" s="156"/>
      <c r="Z68" s="156"/>
      <c r="AA68" s="156"/>
      <c r="AB68" s="135"/>
      <c r="AC68" s="156"/>
      <c r="AD68" s="156"/>
      <c r="AE68" s="156"/>
      <c r="AF68" s="156"/>
      <c r="AG68" s="156"/>
      <c r="AH68" s="156"/>
    </row>
    <row r="69" spans="1:34" s="155" customFormat="1" ht="12.75" customHeight="1">
      <c r="A69" s="162"/>
      <c r="B69" s="175" t="s">
        <v>545</v>
      </c>
      <c r="C69" s="179"/>
      <c r="D69" s="221" t="s">
        <v>598</v>
      </c>
      <c r="E69" s="166"/>
      <c r="F69" s="167"/>
      <c r="G69" s="338"/>
      <c r="H69" s="250"/>
      <c r="I69" s="250"/>
      <c r="J69" s="339"/>
      <c r="K69" s="331"/>
      <c r="L69" s="331"/>
      <c r="M69" s="493"/>
      <c r="N69" s="157"/>
      <c r="O69" s="156"/>
      <c r="P69" s="156"/>
      <c r="Q69" s="157"/>
      <c r="R69" s="157"/>
      <c r="S69" s="157"/>
      <c r="T69" s="158"/>
      <c r="U69" s="158"/>
      <c r="V69" s="158"/>
      <c r="W69" s="79"/>
      <c r="X69" s="156"/>
      <c r="Y69" s="156"/>
      <c r="Z69" s="156"/>
      <c r="AA69" s="156"/>
      <c r="AB69" s="135"/>
      <c r="AC69" s="156"/>
      <c r="AD69" s="156"/>
      <c r="AE69" s="156"/>
      <c r="AF69" s="156"/>
      <c r="AG69" s="156"/>
      <c r="AH69" s="156"/>
    </row>
    <row r="70" spans="1:34" s="155" customFormat="1" ht="12.75" customHeight="1">
      <c r="A70" s="162"/>
      <c r="B70" s="175" t="s">
        <v>599</v>
      </c>
      <c r="C70" s="179" t="s">
        <v>600</v>
      </c>
      <c r="D70" s="179" t="s">
        <v>601</v>
      </c>
      <c r="E70" s="166">
        <v>16</v>
      </c>
      <c r="F70" s="167" t="s">
        <v>618</v>
      </c>
      <c r="G70" s="338"/>
      <c r="H70" s="250"/>
      <c r="I70" s="250"/>
      <c r="J70" s="339"/>
      <c r="K70" s="331"/>
      <c r="L70" s="331"/>
      <c r="M70" s="493"/>
      <c r="N70" s="157"/>
      <c r="O70" s="156"/>
      <c r="P70" s="156"/>
      <c r="Q70" s="157"/>
      <c r="R70" s="157"/>
      <c r="S70" s="157"/>
      <c r="T70" s="158"/>
      <c r="U70" s="158"/>
      <c r="V70" s="158"/>
      <c r="W70" s="79"/>
      <c r="X70" s="156"/>
      <c r="Y70" s="156"/>
      <c r="Z70" s="156"/>
      <c r="AA70" s="156"/>
      <c r="AB70" s="135"/>
      <c r="AC70" s="156"/>
      <c r="AD70" s="156"/>
      <c r="AE70" s="156"/>
      <c r="AF70" s="156"/>
      <c r="AG70" s="156"/>
      <c r="AH70" s="156"/>
    </row>
    <row r="71" spans="1:34" s="155" customFormat="1" ht="12.75" customHeight="1">
      <c r="A71" s="162"/>
      <c r="B71" s="175" t="s">
        <v>599</v>
      </c>
      <c r="C71" s="179" t="s">
        <v>602</v>
      </c>
      <c r="D71" s="179" t="s">
        <v>603</v>
      </c>
      <c r="E71" s="166">
        <v>4</v>
      </c>
      <c r="F71" s="167" t="s">
        <v>618</v>
      </c>
      <c r="G71" s="338"/>
      <c r="H71" s="250"/>
      <c r="I71" s="250"/>
      <c r="J71" s="339"/>
      <c r="K71" s="331"/>
      <c r="L71" s="331"/>
      <c r="M71" s="493"/>
      <c r="N71" s="157"/>
      <c r="O71" s="156"/>
      <c r="P71" s="156"/>
      <c r="Q71" s="157"/>
      <c r="R71" s="157"/>
      <c r="S71" s="157"/>
      <c r="T71" s="158"/>
      <c r="U71" s="158"/>
      <c r="V71" s="158"/>
      <c r="W71" s="79"/>
      <c r="X71" s="156"/>
      <c r="Y71" s="156"/>
      <c r="Z71" s="156"/>
      <c r="AA71" s="156"/>
      <c r="AB71" s="135"/>
      <c r="AC71" s="156"/>
      <c r="AD71" s="156"/>
      <c r="AE71" s="156"/>
      <c r="AF71" s="156"/>
      <c r="AG71" s="156"/>
      <c r="AH71" s="156"/>
    </row>
    <row r="72" spans="1:34" s="155" customFormat="1" ht="12.75" customHeight="1">
      <c r="A72" s="162"/>
      <c r="B72" s="175"/>
      <c r="C72" s="179"/>
      <c r="D72" s="179"/>
      <c r="E72" s="166"/>
      <c r="F72" s="167"/>
      <c r="G72" s="338"/>
      <c r="H72" s="250"/>
      <c r="I72" s="250"/>
      <c r="J72" s="339"/>
      <c r="K72" s="331"/>
      <c r="L72" s="331"/>
      <c r="M72" s="493"/>
      <c r="N72" s="157"/>
      <c r="O72" s="156"/>
      <c r="P72" s="156"/>
      <c r="Q72" s="157"/>
      <c r="R72" s="157"/>
      <c r="S72" s="157"/>
      <c r="T72" s="158"/>
      <c r="U72" s="158"/>
      <c r="V72" s="158"/>
      <c r="W72" s="79"/>
      <c r="X72" s="156"/>
      <c r="Y72" s="156"/>
      <c r="Z72" s="156"/>
      <c r="AA72" s="156"/>
      <c r="AB72" s="135"/>
      <c r="AC72" s="156"/>
      <c r="AD72" s="156"/>
      <c r="AE72" s="156"/>
      <c r="AF72" s="156"/>
      <c r="AG72" s="156"/>
      <c r="AH72" s="156"/>
    </row>
    <row r="73" spans="1:34" s="155" customFormat="1" ht="12.75" customHeight="1">
      <c r="A73" s="162"/>
      <c r="B73" s="175" t="s">
        <v>545</v>
      </c>
      <c r="C73" s="179" t="s">
        <v>604</v>
      </c>
      <c r="D73" s="179" t="s">
        <v>605</v>
      </c>
      <c r="E73" s="166"/>
      <c r="F73" s="167"/>
      <c r="G73" s="338"/>
      <c r="H73" s="250"/>
      <c r="I73" s="250"/>
      <c r="J73" s="339"/>
      <c r="K73" s="331"/>
      <c r="L73" s="331"/>
      <c r="M73" s="493"/>
      <c r="N73" s="157"/>
      <c r="O73" s="156"/>
      <c r="P73" s="156"/>
      <c r="Q73" s="157"/>
      <c r="R73" s="157"/>
      <c r="S73" s="157"/>
      <c r="T73" s="158"/>
      <c r="U73" s="158"/>
      <c r="V73" s="158"/>
      <c r="W73" s="79"/>
      <c r="X73" s="156"/>
      <c r="Y73" s="156"/>
      <c r="Z73" s="156"/>
      <c r="AA73" s="156"/>
      <c r="AB73" s="135"/>
      <c r="AC73" s="156"/>
      <c r="AD73" s="156"/>
      <c r="AE73" s="156"/>
      <c r="AF73" s="156"/>
      <c r="AG73" s="156"/>
      <c r="AH73" s="156"/>
    </row>
    <row r="74" spans="1:34" s="155" customFormat="1" ht="13.2">
      <c r="A74" s="162"/>
      <c r="B74" s="175" t="s">
        <v>599</v>
      </c>
      <c r="C74" s="179" t="s">
        <v>606</v>
      </c>
      <c r="D74" s="179" t="s">
        <v>607</v>
      </c>
      <c r="E74" s="166">
        <v>6</v>
      </c>
      <c r="F74" s="167" t="s">
        <v>618</v>
      </c>
      <c r="G74" s="338"/>
      <c r="H74" s="250"/>
      <c r="I74" s="250"/>
      <c r="J74" s="339"/>
      <c r="K74" s="331"/>
      <c r="L74" s="331"/>
      <c r="M74" s="493"/>
      <c r="N74" s="157"/>
      <c r="O74" s="156"/>
      <c r="P74" s="156"/>
      <c r="Q74" s="157"/>
      <c r="R74" s="157"/>
      <c r="S74" s="157"/>
      <c r="T74" s="158"/>
      <c r="U74" s="158"/>
      <c r="V74" s="158"/>
      <c r="W74" s="79"/>
      <c r="X74" s="156"/>
      <c r="Y74" s="156"/>
      <c r="Z74" s="156"/>
      <c r="AA74" s="156"/>
      <c r="AB74" s="135"/>
      <c r="AC74" s="156"/>
      <c r="AD74" s="156"/>
      <c r="AE74" s="156"/>
      <c r="AF74" s="156"/>
      <c r="AG74" s="156"/>
      <c r="AH74" s="156"/>
    </row>
    <row r="75" spans="1:34" s="155" customFormat="1" ht="13.2">
      <c r="A75" s="162"/>
      <c r="B75" s="175" t="s">
        <v>599</v>
      </c>
      <c r="C75" s="179" t="s">
        <v>608</v>
      </c>
      <c r="D75" s="179" t="s">
        <v>609</v>
      </c>
      <c r="E75" s="166">
        <v>12</v>
      </c>
      <c r="F75" s="167" t="s">
        <v>618</v>
      </c>
      <c r="G75" s="338"/>
      <c r="H75" s="250"/>
      <c r="I75" s="250"/>
      <c r="J75" s="339"/>
      <c r="K75" s="331"/>
      <c r="L75" s="331"/>
      <c r="M75" s="493"/>
      <c r="N75" s="157"/>
      <c r="O75" s="156"/>
      <c r="P75" s="156"/>
      <c r="Q75" s="157"/>
      <c r="R75" s="157"/>
      <c r="S75" s="157"/>
      <c r="T75" s="158"/>
      <c r="U75" s="158"/>
      <c r="V75" s="158"/>
      <c r="W75" s="79"/>
      <c r="X75" s="156"/>
      <c r="Y75" s="156"/>
      <c r="Z75" s="156"/>
      <c r="AA75" s="156"/>
      <c r="AB75" s="135"/>
      <c r="AC75" s="156"/>
      <c r="AD75" s="156"/>
      <c r="AE75" s="156"/>
      <c r="AF75" s="156"/>
      <c r="AG75" s="156"/>
      <c r="AH75" s="156"/>
    </row>
    <row r="76" spans="1:34" ht="13.2">
      <c r="A76" s="222"/>
      <c r="B76" s="223"/>
      <c r="C76" s="186"/>
      <c r="D76" s="224" t="s">
        <v>544</v>
      </c>
      <c r="E76" s="201"/>
      <c r="F76" s="225"/>
      <c r="G76" s="341"/>
      <c r="H76" s="201"/>
      <c r="I76" s="201"/>
      <c r="J76" s="386"/>
      <c r="K76" s="331"/>
      <c r="L76" s="332"/>
      <c r="M76" s="493"/>
      <c r="N76" s="101">
        <f>SUM(N27:N28)</f>
        <v>0</v>
      </c>
      <c r="W76" s="79">
        <f>SUM(W27:W28)</f>
        <v>0</v>
      </c>
      <c r="AB76" s="135"/>
    </row>
    <row r="77" spans="1:34" s="155" customFormat="1" ht="13.2">
      <c r="A77" s="419"/>
      <c r="B77" s="420"/>
      <c r="C77" s="421"/>
      <c r="D77" s="422"/>
      <c r="E77" s="423"/>
      <c r="F77" s="424"/>
      <c r="G77" s="425"/>
      <c r="H77" s="423"/>
      <c r="I77" s="423"/>
      <c r="J77" s="426"/>
      <c r="K77" s="331"/>
      <c r="L77" s="332"/>
      <c r="M77" s="493"/>
      <c r="N77" s="101"/>
      <c r="O77" s="156"/>
      <c r="P77" s="156"/>
      <c r="Q77" s="157"/>
      <c r="R77" s="157"/>
      <c r="S77" s="157"/>
      <c r="T77" s="158"/>
      <c r="U77" s="158"/>
      <c r="V77" s="158"/>
      <c r="W77" s="79"/>
      <c r="X77" s="156"/>
      <c r="Y77" s="156"/>
      <c r="Z77" s="156"/>
      <c r="AA77" s="156"/>
      <c r="AB77" s="135"/>
      <c r="AC77" s="156"/>
      <c r="AD77" s="156"/>
      <c r="AE77" s="156"/>
      <c r="AF77" s="156"/>
      <c r="AG77" s="156"/>
      <c r="AH77" s="156"/>
    </row>
    <row r="78" spans="1:34" ht="13.2">
      <c r="A78" s="162"/>
      <c r="B78" s="164" t="s">
        <v>541</v>
      </c>
      <c r="C78" s="164"/>
      <c r="D78" s="169"/>
      <c r="E78" s="166"/>
      <c r="F78" s="167"/>
      <c r="G78" s="338"/>
      <c r="H78" s="250"/>
      <c r="I78" s="250"/>
      <c r="J78" s="339"/>
      <c r="K78" s="331"/>
      <c r="L78" s="331"/>
      <c r="M78" s="493"/>
      <c r="AB78" s="135"/>
    </row>
    <row r="79" spans="1:34" ht="13.2">
      <c r="A79" s="162">
        <v>6</v>
      </c>
      <c r="B79" s="163" t="s">
        <v>121</v>
      </c>
      <c r="C79" s="164" t="s">
        <v>122</v>
      </c>
      <c r="D79" s="169" t="s">
        <v>123</v>
      </c>
      <c r="E79" s="166">
        <v>60.732999999999997</v>
      </c>
      <c r="F79" s="167" t="s">
        <v>112</v>
      </c>
      <c r="G79" s="338"/>
      <c r="H79" s="250"/>
      <c r="I79" s="250"/>
      <c r="J79" s="339"/>
      <c r="K79" s="331"/>
      <c r="L79" s="331"/>
      <c r="M79" s="493"/>
      <c r="O79" s="74">
        <v>20</v>
      </c>
      <c r="P79" s="74" t="s">
        <v>113</v>
      </c>
      <c r="V79" s="78" t="s">
        <v>114</v>
      </c>
      <c r="W79" s="79">
        <v>62.737000000000002</v>
      </c>
      <c r="Z79" s="74" t="s">
        <v>119</v>
      </c>
      <c r="AB79" s="135"/>
    </row>
    <row r="80" spans="1:34" ht="13.2">
      <c r="A80" s="162">
        <v>7</v>
      </c>
      <c r="B80" s="163" t="s">
        <v>121</v>
      </c>
      <c r="C80" s="164" t="s">
        <v>124</v>
      </c>
      <c r="D80" s="169" t="s">
        <v>125</v>
      </c>
      <c r="E80" s="166">
        <v>22.099</v>
      </c>
      <c r="F80" s="167" t="s">
        <v>112</v>
      </c>
      <c r="G80" s="338"/>
      <c r="H80" s="250"/>
      <c r="I80" s="250"/>
      <c r="J80" s="339"/>
      <c r="K80" s="331"/>
      <c r="L80" s="331"/>
      <c r="M80" s="493"/>
      <c r="O80" s="74">
        <v>20</v>
      </c>
      <c r="P80" s="74" t="s">
        <v>113</v>
      </c>
      <c r="V80" s="78" t="s">
        <v>114</v>
      </c>
      <c r="W80" s="79">
        <v>22.827999999999999</v>
      </c>
      <c r="Z80" s="74" t="s">
        <v>119</v>
      </c>
      <c r="AB80" s="135"/>
    </row>
    <row r="81" spans="1:34" ht="13.2">
      <c r="A81" s="162">
        <v>8</v>
      </c>
      <c r="B81" s="163" t="s">
        <v>121</v>
      </c>
      <c r="C81" s="164" t="s">
        <v>220</v>
      </c>
      <c r="D81" s="169" t="s">
        <v>126</v>
      </c>
      <c r="E81" s="166">
        <v>160.661</v>
      </c>
      <c r="F81" s="167" t="s">
        <v>112</v>
      </c>
      <c r="G81" s="338"/>
      <c r="H81" s="250"/>
      <c r="I81" s="250"/>
      <c r="J81" s="339"/>
      <c r="K81" s="331"/>
      <c r="L81" s="331"/>
      <c r="M81" s="493"/>
      <c r="O81" s="74">
        <v>20</v>
      </c>
      <c r="P81" s="74" t="s">
        <v>113</v>
      </c>
      <c r="V81" s="78" t="s">
        <v>114</v>
      </c>
      <c r="W81" s="79">
        <v>118.086</v>
      </c>
      <c r="Z81" s="74" t="s">
        <v>127</v>
      </c>
      <c r="AB81" s="135"/>
    </row>
    <row r="82" spans="1:34" ht="13.2">
      <c r="A82" s="162">
        <v>9</v>
      </c>
      <c r="B82" s="163" t="s">
        <v>121</v>
      </c>
      <c r="C82" s="164" t="s">
        <v>128</v>
      </c>
      <c r="D82" s="169" t="s">
        <v>129</v>
      </c>
      <c r="E82" s="166">
        <v>226</v>
      </c>
      <c r="F82" s="167" t="s">
        <v>112</v>
      </c>
      <c r="G82" s="338"/>
      <c r="H82" s="250"/>
      <c r="I82" s="250"/>
      <c r="J82" s="339"/>
      <c r="K82" s="331"/>
      <c r="L82" s="331"/>
      <c r="M82" s="493"/>
      <c r="O82" s="74">
        <v>20</v>
      </c>
      <c r="P82" s="74" t="s">
        <v>113</v>
      </c>
      <c r="V82" s="78" t="s">
        <v>114</v>
      </c>
      <c r="W82" s="79">
        <v>274.81599999999997</v>
      </c>
      <c r="Z82" s="74" t="s">
        <v>119</v>
      </c>
      <c r="AB82" s="135"/>
    </row>
    <row r="83" spans="1:34" ht="13.2">
      <c r="A83" s="162">
        <v>10</v>
      </c>
      <c r="B83" s="163" t="s">
        <v>121</v>
      </c>
      <c r="C83" s="164" t="s">
        <v>130</v>
      </c>
      <c r="D83" s="169" t="s">
        <v>131</v>
      </c>
      <c r="E83" s="166">
        <v>44.2</v>
      </c>
      <c r="F83" s="167" t="s">
        <v>132</v>
      </c>
      <c r="G83" s="338"/>
      <c r="H83" s="250"/>
      <c r="I83" s="250"/>
      <c r="J83" s="339"/>
      <c r="K83" s="331"/>
      <c r="L83" s="331"/>
      <c r="M83" s="493"/>
      <c r="O83" s="74">
        <v>20</v>
      </c>
      <c r="P83" s="74" t="s">
        <v>113</v>
      </c>
      <c r="V83" s="78" t="s">
        <v>114</v>
      </c>
      <c r="W83" s="79">
        <v>3.9340000000000002</v>
      </c>
      <c r="Z83" s="74" t="s">
        <v>127</v>
      </c>
      <c r="AB83" s="135"/>
    </row>
    <row r="84" spans="1:34" ht="13.2">
      <c r="A84" s="162">
        <v>11</v>
      </c>
      <c r="B84" s="163" t="s">
        <v>121</v>
      </c>
      <c r="C84" s="164" t="s">
        <v>133</v>
      </c>
      <c r="D84" s="169" t="s">
        <v>134</v>
      </c>
      <c r="E84" s="166"/>
      <c r="F84" s="167" t="s">
        <v>84</v>
      </c>
      <c r="G84" s="338"/>
      <c r="H84" s="250"/>
      <c r="I84" s="250"/>
      <c r="J84" s="339"/>
      <c r="K84" s="331"/>
      <c r="L84" s="331"/>
      <c r="M84" s="493"/>
      <c r="O84" s="74">
        <v>20</v>
      </c>
      <c r="P84" s="74" t="s">
        <v>113</v>
      </c>
      <c r="V84" s="78" t="s">
        <v>114</v>
      </c>
      <c r="Z84" s="74" t="s">
        <v>135</v>
      </c>
      <c r="AB84" s="135"/>
    </row>
    <row r="85" spans="1:34" ht="13.2">
      <c r="A85" s="222"/>
      <c r="B85" s="223"/>
      <c r="C85" s="186"/>
      <c r="D85" s="224" t="s">
        <v>136</v>
      </c>
      <c r="E85" s="201"/>
      <c r="F85" s="225"/>
      <c r="G85" s="341"/>
      <c r="H85" s="201"/>
      <c r="I85" s="201"/>
      <c r="J85" s="386"/>
      <c r="K85" s="331"/>
      <c r="L85" s="332"/>
      <c r="M85" s="493"/>
      <c r="N85" s="101">
        <f>SUM(N78:N84)</f>
        <v>0</v>
      </c>
      <c r="W85" s="79">
        <f>SUM(W78:W84)</f>
        <v>482.40100000000001</v>
      </c>
      <c r="AB85" s="135"/>
    </row>
    <row r="86" spans="1:34" s="155" customFormat="1" ht="13.2">
      <c r="A86" s="419"/>
      <c r="B86" s="420"/>
      <c r="C86" s="421"/>
      <c r="D86" s="422"/>
      <c r="E86" s="423"/>
      <c r="F86" s="424"/>
      <c r="G86" s="425"/>
      <c r="H86" s="423"/>
      <c r="I86" s="423"/>
      <c r="J86" s="426"/>
      <c r="K86" s="331"/>
      <c r="L86" s="332"/>
      <c r="M86" s="493"/>
      <c r="N86" s="101"/>
      <c r="O86" s="156"/>
      <c r="P86" s="156"/>
      <c r="Q86" s="157"/>
      <c r="R86" s="157"/>
      <c r="S86" s="157"/>
      <c r="T86" s="158"/>
      <c r="U86" s="158"/>
      <c r="V86" s="158"/>
      <c r="W86" s="79"/>
      <c r="X86" s="156"/>
      <c r="Y86" s="156"/>
      <c r="Z86" s="156"/>
      <c r="AA86" s="156"/>
      <c r="AB86" s="135"/>
      <c r="AC86" s="156"/>
      <c r="AD86" s="156"/>
      <c r="AE86" s="156"/>
      <c r="AF86" s="156"/>
      <c r="AG86" s="156"/>
      <c r="AH86" s="156"/>
    </row>
    <row r="87" spans="1:34" ht="13.2">
      <c r="A87" s="162"/>
      <c r="B87" s="164" t="s">
        <v>137</v>
      </c>
      <c r="C87" s="164"/>
      <c r="D87" s="169"/>
      <c r="E87" s="166"/>
      <c r="F87" s="167"/>
      <c r="G87" s="338"/>
      <c r="H87" s="250"/>
      <c r="I87" s="250"/>
      <c r="J87" s="339"/>
      <c r="K87" s="331"/>
      <c r="L87" s="331"/>
      <c r="M87" s="493"/>
      <c r="AB87" s="135"/>
    </row>
    <row r="88" spans="1:34" ht="13.2">
      <c r="A88" s="162">
        <v>5</v>
      </c>
      <c r="B88" s="163" t="s">
        <v>138</v>
      </c>
      <c r="C88" s="164" t="s">
        <v>524</v>
      </c>
      <c r="D88" s="197" t="s">
        <v>525</v>
      </c>
      <c r="E88" s="166">
        <v>15.2</v>
      </c>
      <c r="F88" s="167" t="s">
        <v>515</v>
      </c>
      <c r="G88" s="338"/>
      <c r="H88" s="250"/>
      <c r="I88" s="250"/>
      <c r="J88" s="339"/>
      <c r="K88" s="331"/>
      <c r="L88" s="331"/>
      <c r="M88" s="493"/>
      <c r="O88" s="74">
        <v>20</v>
      </c>
      <c r="P88" s="74" t="s">
        <v>113</v>
      </c>
      <c r="V88" s="78" t="s">
        <v>114</v>
      </c>
      <c r="Z88" s="74" t="s">
        <v>119</v>
      </c>
      <c r="AB88" s="135"/>
    </row>
    <row r="89" spans="1:34" ht="13.2">
      <c r="A89" s="162">
        <v>6</v>
      </c>
      <c r="B89" s="163" t="s">
        <v>138</v>
      </c>
      <c r="C89" s="164" t="s">
        <v>170</v>
      </c>
      <c r="D89" s="197" t="s">
        <v>526</v>
      </c>
      <c r="E89" s="195">
        <v>26.402999999999999</v>
      </c>
      <c r="F89" s="167" t="s">
        <v>522</v>
      </c>
      <c r="G89" s="338"/>
      <c r="H89" s="250"/>
      <c r="I89" s="250"/>
      <c r="J89" s="339"/>
      <c r="K89" s="331"/>
      <c r="L89" s="331"/>
      <c r="M89" s="493"/>
      <c r="O89" s="74">
        <v>20</v>
      </c>
      <c r="P89" s="74" t="s">
        <v>113</v>
      </c>
      <c r="V89" s="78" t="s">
        <v>114</v>
      </c>
      <c r="Z89" s="74" t="s">
        <v>119</v>
      </c>
      <c r="AB89" s="135"/>
    </row>
    <row r="90" spans="1:34" ht="13.2">
      <c r="A90" s="162">
        <v>12</v>
      </c>
      <c r="B90" s="163" t="s">
        <v>138</v>
      </c>
      <c r="C90" s="164" t="s">
        <v>221</v>
      </c>
      <c r="D90" s="169" t="s">
        <v>697</v>
      </c>
      <c r="E90" s="396">
        <v>1</v>
      </c>
      <c r="F90" s="167" t="s">
        <v>139</v>
      </c>
      <c r="G90" s="338"/>
      <c r="H90" s="250"/>
      <c r="I90" s="250"/>
      <c r="J90" s="339"/>
      <c r="K90" s="331"/>
      <c r="L90" s="331"/>
      <c r="M90" s="493"/>
      <c r="O90" s="74">
        <v>20</v>
      </c>
      <c r="P90" s="74" t="s">
        <v>113</v>
      </c>
      <c r="V90" s="78" t="s">
        <v>114</v>
      </c>
      <c r="Z90" s="74" t="s">
        <v>119</v>
      </c>
      <c r="AB90" s="135"/>
    </row>
    <row r="91" spans="1:34" ht="13.2">
      <c r="A91" s="162">
        <v>13</v>
      </c>
      <c r="B91" s="163" t="s">
        <v>138</v>
      </c>
      <c r="C91" s="164" t="s">
        <v>222</v>
      </c>
      <c r="D91" s="169" t="s">
        <v>140</v>
      </c>
      <c r="E91" s="396">
        <v>1</v>
      </c>
      <c r="F91" s="167" t="s">
        <v>139</v>
      </c>
      <c r="G91" s="338"/>
      <c r="H91" s="250"/>
      <c r="I91" s="250"/>
      <c r="J91" s="339"/>
      <c r="K91" s="331"/>
      <c r="L91" s="331"/>
      <c r="M91" s="493"/>
      <c r="O91" s="74">
        <v>20</v>
      </c>
      <c r="P91" s="74" t="s">
        <v>113</v>
      </c>
      <c r="V91" s="78" t="s">
        <v>114</v>
      </c>
      <c r="Z91" s="74" t="s">
        <v>119</v>
      </c>
      <c r="AB91" s="135"/>
    </row>
    <row r="92" spans="1:34" ht="13.2">
      <c r="A92" s="162">
        <v>14</v>
      </c>
      <c r="B92" s="163" t="s">
        <v>138</v>
      </c>
      <c r="C92" s="164" t="s">
        <v>542</v>
      </c>
      <c r="D92" s="169" t="s">
        <v>141</v>
      </c>
      <c r="E92" s="396">
        <v>1</v>
      </c>
      <c r="F92" s="167" t="s">
        <v>139</v>
      </c>
      <c r="G92" s="338"/>
      <c r="H92" s="250"/>
      <c r="I92" s="250"/>
      <c r="J92" s="339"/>
      <c r="K92" s="331"/>
      <c r="L92" s="331"/>
      <c r="M92" s="493"/>
      <c r="O92" s="74">
        <v>20</v>
      </c>
      <c r="P92" s="74" t="s">
        <v>113</v>
      </c>
      <c r="V92" s="78" t="s">
        <v>114</v>
      </c>
      <c r="Z92" s="74" t="s">
        <v>119</v>
      </c>
      <c r="AB92" s="135"/>
    </row>
    <row r="93" spans="1:34" ht="13.2">
      <c r="A93" s="162">
        <v>15</v>
      </c>
      <c r="B93" s="163" t="s">
        <v>138</v>
      </c>
      <c r="C93" s="164" t="s">
        <v>223</v>
      </c>
      <c r="D93" s="169" t="s">
        <v>142</v>
      </c>
      <c r="E93" s="396">
        <v>1</v>
      </c>
      <c r="F93" s="167" t="s">
        <v>139</v>
      </c>
      <c r="G93" s="338"/>
      <c r="H93" s="250"/>
      <c r="I93" s="250"/>
      <c r="J93" s="339"/>
      <c r="K93" s="331"/>
      <c r="L93" s="331"/>
      <c r="M93" s="493"/>
      <c r="O93" s="74">
        <v>20</v>
      </c>
      <c r="P93" s="74" t="s">
        <v>113</v>
      </c>
      <c r="V93" s="78" t="s">
        <v>114</v>
      </c>
      <c r="Z93" s="74" t="s">
        <v>119</v>
      </c>
      <c r="AB93" s="135"/>
    </row>
    <row r="94" spans="1:34" ht="13.2">
      <c r="A94" s="162">
        <v>18</v>
      </c>
      <c r="B94" s="163" t="s">
        <v>138</v>
      </c>
      <c r="C94" s="164" t="s">
        <v>143</v>
      </c>
      <c r="D94" s="169" t="s">
        <v>144</v>
      </c>
      <c r="E94" s="396">
        <v>3</v>
      </c>
      <c r="F94" s="167" t="s">
        <v>145</v>
      </c>
      <c r="G94" s="338"/>
      <c r="H94" s="250"/>
      <c r="I94" s="250"/>
      <c r="J94" s="339"/>
      <c r="K94" s="331"/>
      <c r="L94" s="331"/>
      <c r="M94" s="493"/>
      <c r="O94" s="74">
        <v>20</v>
      </c>
      <c r="P94" s="74" t="s">
        <v>113</v>
      </c>
      <c r="V94" s="78" t="s">
        <v>114</v>
      </c>
      <c r="W94" s="79">
        <v>0.96699999999999997</v>
      </c>
      <c r="Z94" s="74" t="s">
        <v>146</v>
      </c>
      <c r="AB94" s="135"/>
    </row>
    <row r="95" spans="1:34" ht="13.2">
      <c r="A95" s="162">
        <v>19</v>
      </c>
      <c r="B95" s="163" t="s">
        <v>138</v>
      </c>
      <c r="C95" s="164" t="s">
        <v>147</v>
      </c>
      <c r="D95" s="169" t="s">
        <v>148</v>
      </c>
      <c r="E95" s="396">
        <v>5</v>
      </c>
      <c r="F95" s="167" t="s">
        <v>145</v>
      </c>
      <c r="G95" s="338"/>
      <c r="H95" s="250"/>
      <c r="I95" s="250"/>
      <c r="J95" s="339"/>
      <c r="K95" s="331"/>
      <c r="L95" s="331"/>
      <c r="M95" s="493"/>
      <c r="O95" s="74">
        <v>20</v>
      </c>
      <c r="P95" s="74" t="s">
        <v>113</v>
      </c>
      <c r="V95" s="78" t="s">
        <v>114</v>
      </c>
      <c r="W95" s="79">
        <v>1.6339999999999999</v>
      </c>
      <c r="Z95" s="74" t="s">
        <v>146</v>
      </c>
      <c r="AB95" s="135"/>
    </row>
    <row r="96" spans="1:34" ht="13.2">
      <c r="A96" s="162">
        <v>20</v>
      </c>
      <c r="B96" s="163" t="s">
        <v>138</v>
      </c>
      <c r="C96" s="164" t="s">
        <v>224</v>
      </c>
      <c r="D96" s="169" t="s">
        <v>149</v>
      </c>
      <c r="E96" s="396">
        <v>1</v>
      </c>
      <c r="F96" s="167" t="s">
        <v>145</v>
      </c>
      <c r="G96" s="338"/>
      <c r="H96" s="250"/>
      <c r="I96" s="250"/>
      <c r="J96" s="339"/>
      <c r="K96" s="331"/>
      <c r="L96" s="331"/>
      <c r="M96" s="493"/>
      <c r="O96" s="74">
        <v>20</v>
      </c>
      <c r="P96" s="74" t="s">
        <v>113</v>
      </c>
      <c r="V96" s="78" t="s">
        <v>38</v>
      </c>
      <c r="Z96" s="74" t="s">
        <v>153</v>
      </c>
      <c r="AA96" s="74" t="s">
        <v>113</v>
      </c>
      <c r="AB96" s="135"/>
    </row>
    <row r="97" spans="1:34" ht="13.2">
      <c r="A97" s="162">
        <v>21</v>
      </c>
      <c r="B97" s="163" t="s">
        <v>138</v>
      </c>
      <c r="C97" s="164" t="s">
        <v>225</v>
      </c>
      <c r="D97" s="169" t="s">
        <v>150</v>
      </c>
      <c r="E97" s="396">
        <v>1</v>
      </c>
      <c r="F97" s="167" t="s">
        <v>145</v>
      </c>
      <c r="G97" s="338"/>
      <c r="H97" s="250"/>
      <c r="I97" s="250"/>
      <c r="J97" s="339"/>
      <c r="K97" s="331"/>
      <c r="L97" s="331"/>
      <c r="M97" s="493"/>
      <c r="O97" s="74">
        <v>20</v>
      </c>
      <c r="P97" s="74" t="s">
        <v>113</v>
      </c>
      <c r="V97" s="78" t="s">
        <v>38</v>
      </c>
      <c r="Z97" s="74" t="s">
        <v>153</v>
      </c>
      <c r="AA97" s="74" t="s">
        <v>113</v>
      </c>
      <c r="AB97" s="135"/>
    </row>
    <row r="98" spans="1:34" ht="13.2">
      <c r="A98" s="162">
        <v>22</v>
      </c>
      <c r="B98" s="163" t="s">
        <v>151</v>
      </c>
      <c r="C98" s="164" t="s">
        <v>226</v>
      </c>
      <c r="D98" s="169" t="s">
        <v>152</v>
      </c>
      <c r="E98" s="396">
        <v>1</v>
      </c>
      <c r="F98" s="167" t="s">
        <v>145</v>
      </c>
      <c r="G98" s="338"/>
      <c r="H98" s="250"/>
      <c r="I98" s="250"/>
      <c r="J98" s="339"/>
      <c r="K98" s="331"/>
      <c r="L98" s="331"/>
      <c r="M98" s="493"/>
      <c r="O98" s="74">
        <v>20</v>
      </c>
      <c r="P98" s="74" t="s">
        <v>113</v>
      </c>
      <c r="V98" s="78" t="s">
        <v>38</v>
      </c>
      <c r="Z98" s="74" t="s">
        <v>153</v>
      </c>
      <c r="AA98" s="74" t="s">
        <v>113</v>
      </c>
      <c r="AB98" s="135"/>
    </row>
    <row r="99" spans="1:34" ht="13.2">
      <c r="A99" s="162">
        <v>23</v>
      </c>
      <c r="B99" s="163" t="s">
        <v>151</v>
      </c>
      <c r="C99" s="164" t="s">
        <v>154</v>
      </c>
      <c r="D99" s="169" t="s">
        <v>155</v>
      </c>
      <c r="E99" s="396">
        <v>2</v>
      </c>
      <c r="F99" s="167" t="s">
        <v>145</v>
      </c>
      <c r="G99" s="338"/>
      <c r="H99" s="250"/>
      <c r="I99" s="250"/>
      <c r="J99" s="339"/>
      <c r="K99" s="331"/>
      <c r="L99" s="331"/>
      <c r="M99" s="493"/>
      <c r="O99" s="74">
        <v>20</v>
      </c>
      <c r="P99" s="74" t="s">
        <v>113</v>
      </c>
      <c r="V99" s="78" t="s">
        <v>38</v>
      </c>
      <c r="Z99" s="74" t="s">
        <v>153</v>
      </c>
      <c r="AA99" s="74" t="s">
        <v>113</v>
      </c>
      <c r="AB99" s="135"/>
    </row>
    <row r="100" spans="1:34" ht="13.2">
      <c r="A100" s="162">
        <v>24</v>
      </c>
      <c r="B100" s="163" t="s">
        <v>151</v>
      </c>
      <c r="C100" s="164" t="s">
        <v>156</v>
      </c>
      <c r="D100" s="169" t="s">
        <v>157</v>
      </c>
      <c r="E100" s="396">
        <v>2</v>
      </c>
      <c r="F100" s="167" t="s">
        <v>145</v>
      </c>
      <c r="G100" s="338"/>
      <c r="H100" s="250"/>
      <c r="I100" s="250"/>
      <c r="J100" s="339"/>
      <c r="K100" s="331"/>
      <c r="L100" s="331"/>
      <c r="M100" s="493"/>
      <c r="O100" s="74">
        <v>20</v>
      </c>
      <c r="P100" s="74" t="s">
        <v>113</v>
      </c>
      <c r="V100" s="78" t="s">
        <v>38</v>
      </c>
      <c r="Z100" s="74" t="s">
        <v>153</v>
      </c>
      <c r="AA100" s="74" t="s">
        <v>113</v>
      </c>
      <c r="AB100" s="135"/>
    </row>
    <row r="101" spans="1:34" ht="13.2">
      <c r="A101" s="162">
        <v>25</v>
      </c>
      <c r="B101" s="163" t="s">
        <v>151</v>
      </c>
      <c r="C101" s="164" t="s">
        <v>158</v>
      </c>
      <c r="D101" s="169" t="s">
        <v>159</v>
      </c>
      <c r="E101" s="396">
        <v>2</v>
      </c>
      <c r="F101" s="167" t="s">
        <v>145</v>
      </c>
      <c r="G101" s="338"/>
      <c r="H101" s="250"/>
      <c r="I101" s="250"/>
      <c r="J101" s="339"/>
      <c r="K101" s="331"/>
      <c r="L101" s="331"/>
      <c r="M101" s="493"/>
      <c r="O101" s="74">
        <v>20</v>
      </c>
      <c r="P101" s="74" t="s">
        <v>113</v>
      </c>
      <c r="V101" s="78" t="s">
        <v>38</v>
      </c>
      <c r="Z101" s="74" t="s">
        <v>153</v>
      </c>
      <c r="AA101" s="74" t="s">
        <v>113</v>
      </c>
      <c r="AB101" s="135"/>
    </row>
    <row r="102" spans="1:34" ht="13.2">
      <c r="A102" s="162">
        <v>26</v>
      </c>
      <c r="B102" s="163" t="s">
        <v>151</v>
      </c>
      <c r="C102" s="164" t="s">
        <v>227</v>
      </c>
      <c r="D102" s="169" t="s">
        <v>160</v>
      </c>
      <c r="E102" s="396">
        <v>1</v>
      </c>
      <c r="F102" s="167" t="s">
        <v>145</v>
      </c>
      <c r="G102" s="338"/>
      <c r="H102" s="250"/>
      <c r="I102" s="250"/>
      <c r="J102" s="339"/>
      <c r="K102" s="331"/>
      <c r="L102" s="331"/>
      <c r="M102" s="493"/>
      <c r="O102" s="74">
        <v>20</v>
      </c>
      <c r="P102" s="74" t="s">
        <v>113</v>
      </c>
      <c r="V102" s="78" t="s">
        <v>38</v>
      </c>
      <c r="Z102" s="74" t="s">
        <v>153</v>
      </c>
      <c r="AA102" s="74" t="s">
        <v>113</v>
      </c>
      <c r="AB102" s="135"/>
    </row>
    <row r="103" spans="1:34" ht="13.2">
      <c r="A103" s="162">
        <v>27</v>
      </c>
      <c r="B103" s="163" t="s">
        <v>151</v>
      </c>
      <c r="C103" s="164" t="s">
        <v>161</v>
      </c>
      <c r="D103" s="169" t="s">
        <v>162</v>
      </c>
      <c r="E103" s="396">
        <v>1</v>
      </c>
      <c r="F103" s="167" t="s">
        <v>145</v>
      </c>
      <c r="G103" s="338"/>
      <c r="H103" s="250"/>
      <c r="I103" s="250"/>
      <c r="J103" s="339"/>
      <c r="K103" s="331"/>
      <c r="L103" s="331"/>
      <c r="M103" s="493"/>
      <c r="O103" s="74">
        <v>20</v>
      </c>
      <c r="P103" s="74" t="s">
        <v>113</v>
      </c>
      <c r="V103" s="78" t="s">
        <v>38</v>
      </c>
      <c r="Z103" s="74" t="s">
        <v>153</v>
      </c>
      <c r="AA103" s="74" t="s">
        <v>113</v>
      </c>
      <c r="AB103" s="135"/>
    </row>
    <row r="104" spans="1:34" ht="13.2">
      <c r="A104" s="162">
        <v>29</v>
      </c>
      <c r="B104" s="163" t="s">
        <v>151</v>
      </c>
      <c r="C104" s="164" t="s">
        <v>228</v>
      </c>
      <c r="D104" s="169" t="s">
        <v>163</v>
      </c>
      <c r="E104" s="396">
        <v>5</v>
      </c>
      <c r="F104" s="167" t="s">
        <v>145</v>
      </c>
      <c r="G104" s="338"/>
      <c r="H104" s="250"/>
      <c r="I104" s="250"/>
      <c r="J104" s="339"/>
      <c r="K104" s="331"/>
      <c r="L104" s="331"/>
      <c r="M104" s="493"/>
      <c r="O104" s="74">
        <v>20</v>
      </c>
      <c r="P104" s="74" t="s">
        <v>113</v>
      </c>
      <c r="V104" s="78" t="s">
        <v>38</v>
      </c>
      <c r="Z104" s="74" t="s">
        <v>153</v>
      </c>
      <c r="AA104" s="74" t="s">
        <v>113</v>
      </c>
      <c r="AB104" s="135"/>
    </row>
    <row r="105" spans="1:34" ht="13.2">
      <c r="A105" s="162">
        <v>30</v>
      </c>
      <c r="B105" s="163" t="s">
        <v>151</v>
      </c>
      <c r="C105" s="164" t="s">
        <v>229</v>
      </c>
      <c r="D105" s="169" t="s">
        <v>164</v>
      </c>
      <c r="E105" s="396">
        <v>2</v>
      </c>
      <c r="F105" s="167" t="s">
        <v>145</v>
      </c>
      <c r="G105" s="338"/>
      <c r="H105" s="250"/>
      <c r="I105" s="250"/>
      <c r="J105" s="339"/>
      <c r="K105" s="331"/>
      <c r="L105" s="331"/>
      <c r="M105" s="493"/>
      <c r="O105" s="74">
        <v>20</v>
      </c>
      <c r="P105" s="74" t="s">
        <v>113</v>
      </c>
      <c r="V105" s="78" t="s">
        <v>114</v>
      </c>
      <c r="W105" s="79">
        <v>19.593</v>
      </c>
      <c r="Z105" s="74" t="s">
        <v>119</v>
      </c>
      <c r="AB105" s="135"/>
    </row>
    <row r="106" spans="1:34" ht="13.2">
      <c r="A106" s="162">
        <v>31</v>
      </c>
      <c r="B106" s="163" t="s">
        <v>151</v>
      </c>
      <c r="C106" s="164" t="s">
        <v>230</v>
      </c>
      <c r="D106" s="169" t="s">
        <v>165</v>
      </c>
      <c r="E106" s="396">
        <v>1</v>
      </c>
      <c r="F106" s="167" t="s">
        <v>145</v>
      </c>
      <c r="G106" s="338"/>
      <c r="H106" s="250"/>
      <c r="I106" s="250"/>
      <c r="J106" s="339"/>
      <c r="K106" s="331"/>
      <c r="L106" s="331"/>
      <c r="M106" s="493"/>
      <c r="O106" s="74">
        <v>20</v>
      </c>
      <c r="P106" s="74" t="s">
        <v>113</v>
      </c>
      <c r="V106" s="78" t="s">
        <v>114</v>
      </c>
      <c r="W106" s="79">
        <v>3.8370000000000002</v>
      </c>
      <c r="Z106" s="74" t="s">
        <v>119</v>
      </c>
      <c r="AB106" s="135"/>
    </row>
    <row r="107" spans="1:34" ht="13.2">
      <c r="A107" s="162">
        <v>32</v>
      </c>
      <c r="B107" s="163" t="s">
        <v>138</v>
      </c>
      <c r="C107" s="164" t="s">
        <v>166</v>
      </c>
      <c r="D107" s="169" t="s">
        <v>167</v>
      </c>
      <c r="E107" s="396">
        <v>7</v>
      </c>
      <c r="F107" s="167" t="s">
        <v>145</v>
      </c>
      <c r="G107" s="338"/>
      <c r="H107" s="250"/>
      <c r="I107" s="250"/>
      <c r="J107" s="339"/>
      <c r="K107" s="331"/>
      <c r="L107" s="331"/>
      <c r="M107" s="493"/>
      <c r="O107" s="74">
        <v>20</v>
      </c>
      <c r="P107" s="74" t="s">
        <v>113</v>
      </c>
      <c r="V107" s="78" t="s">
        <v>114</v>
      </c>
      <c r="Z107" s="74" t="s">
        <v>135</v>
      </c>
      <c r="AB107" s="135"/>
    </row>
    <row r="108" spans="1:34" s="140" customFormat="1" ht="13.2">
      <c r="A108" s="162">
        <v>33</v>
      </c>
      <c r="B108" s="163" t="s">
        <v>138</v>
      </c>
      <c r="C108" s="164" t="s">
        <v>168</v>
      </c>
      <c r="D108" s="169" t="s">
        <v>169</v>
      </c>
      <c r="E108" s="396">
        <v>1</v>
      </c>
      <c r="F108" s="167" t="s">
        <v>145</v>
      </c>
      <c r="G108" s="338"/>
      <c r="H108" s="250"/>
      <c r="I108" s="250"/>
      <c r="J108" s="339"/>
      <c r="K108" s="331"/>
      <c r="L108" s="331"/>
      <c r="M108" s="493"/>
      <c r="N108" s="142"/>
      <c r="O108" s="141"/>
      <c r="P108" s="141"/>
      <c r="Q108" s="142"/>
      <c r="R108" s="142"/>
      <c r="S108" s="142"/>
      <c r="T108" s="143"/>
      <c r="U108" s="143"/>
      <c r="V108" s="143"/>
      <c r="W108" s="79"/>
      <c r="X108" s="141"/>
      <c r="Y108" s="141"/>
      <c r="Z108" s="141"/>
      <c r="AA108" s="141"/>
      <c r="AB108" s="135"/>
      <c r="AC108" s="141"/>
      <c r="AD108" s="141"/>
      <c r="AE108" s="141"/>
      <c r="AF108" s="141"/>
      <c r="AG108" s="141"/>
      <c r="AH108" s="141"/>
    </row>
    <row r="109" spans="1:34" s="140" customFormat="1" ht="13.2">
      <c r="A109" s="162">
        <v>34</v>
      </c>
      <c r="B109" s="163" t="s">
        <v>138</v>
      </c>
      <c r="C109" s="164" t="s">
        <v>170</v>
      </c>
      <c r="D109" s="169" t="s">
        <v>171</v>
      </c>
      <c r="E109" s="166"/>
      <c r="F109" s="167" t="s">
        <v>84</v>
      </c>
      <c r="G109" s="338"/>
      <c r="H109" s="250"/>
      <c r="I109" s="250"/>
      <c r="J109" s="339"/>
      <c r="K109" s="331"/>
      <c r="L109" s="331"/>
      <c r="M109" s="493"/>
      <c r="N109" s="142"/>
      <c r="O109" s="141"/>
      <c r="P109" s="141"/>
      <c r="Q109" s="142"/>
      <c r="R109" s="142"/>
      <c r="S109" s="142"/>
      <c r="T109" s="143"/>
      <c r="U109" s="143"/>
      <c r="V109" s="143"/>
      <c r="W109" s="79"/>
      <c r="X109" s="141"/>
      <c r="Y109" s="141"/>
      <c r="Z109" s="141"/>
      <c r="AA109" s="141"/>
      <c r="AB109" s="135"/>
      <c r="AC109" s="141"/>
      <c r="AD109" s="141"/>
      <c r="AE109" s="141"/>
      <c r="AF109" s="141"/>
      <c r="AG109" s="141"/>
      <c r="AH109" s="141"/>
    </row>
    <row r="110" spans="1:34" ht="13.2">
      <c r="A110" s="222"/>
      <c r="B110" s="223"/>
      <c r="C110" s="186"/>
      <c r="D110" s="224" t="s">
        <v>172</v>
      </c>
      <c r="E110" s="201"/>
      <c r="F110" s="225"/>
      <c r="G110" s="341"/>
      <c r="H110" s="201"/>
      <c r="I110" s="201"/>
      <c r="J110" s="386"/>
      <c r="K110" s="331"/>
      <c r="L110" s="332"/>
      <c r="M110" s="493"/>
      <c r="N110" s="101">
        <f>SUM(N87:N107)</f>
        <v>0</v>
      </c>
      <c r="W110" s="79">
        <f>SUM(W87:W107)</f>
        <v>26.030999999999999</v>
      </c>
      <c r="AB110" s="135"/>
    </row>
    <row r="111" spans="1:34" s="155" customFormat="1" ht="13.2">
      <c r="A111" s="419"/>
      <c r="B111" s="420"/>
      <c r="C111" s="421"/>
      <c r="D111" s="422"/>
      <c r="E111" s="423"/>
      <c r="F111" s="424"/>
      <c r="G111" s="425"/>
      <c r="H111" s="423"/>
      <c r="I111" s="423"/>
      <c r="J111" s="426"/>
      <c r="K111" s="331"/>
      <c r="L111" s="332"/>
      <c r="M111" s="493"/>
      <c r="N111" s="101"/>
      <c r="O111" s="156"/>
      <c r="P111" s="156"/>
      <c r="Q111" s="157"/>
      <c r="R111" s="157"/>
      <c r="S111" s="157"/>
      <c r="T111" s="158"/>
      <c r="U111" s="158"/>
      <c r="V111" s="158"/>
      <c r="W111" s="79"/>
      <c r="X111" s="156"/>
      <c r="Y111" s="156"/>
      <c r="Z111" s="156"/>
      <c r="AA111" s="156"/>
      <c r="AB111" s="135"/>
      <c r="AC111" s="156"/>
      <c r="AD111" s="156"/>
      <c r="AE111" s="156"/>
      <c r="AF111" s="156"/>
      <c r="AG111" s="156"/>
      <c r="AH111" s="156"/>
    </row>
    <row r="112" spans="1:34" s="155" customFormat="1" ht="13.8">
      <c r="A112" s="342"/>
      <c r="B112" s="496" t="s">
        <v>173</v>
      </c>
      <c r="C112" s="397"/>
      <c r="D112" s="397"/>
      <c r="E112" s="397"/>
      <c r="F112" s="334"/>
      <c r="G112" s="342"/>
      <c r="H112" s="397"/>
      <c r="I112" s="397"/>
      <c r="J112" s="334"/>
      <c r="K112" s="343"/>
      <c r="L112" s="343"/>
      <c r="M112" s="344"/>
      <c r="N112" s="171"/>
      <c r="O112" s="171"/>
      <c r="P112" s="171"/>
      <c r="Q112" s="171"/>
      <c r="R112" s="171"/>
      <c r="S112" s="171"/>
      <c r="T112" s="171"/>
      <c r="U112" s="171"/>
      <c r="V112" s="171"/>
      <c r="W112" s="171"/>
      <c r="X112" s="171"/>
      <c r="Y112" s="171"/>
      <c r="Z112" s="171"/>
      <c r="AA112" s="171"/>
      <c r="AB112" s="135"/>
      <c r="AC112" s="156"/>
      <c r="AD112" s="156"/>
      <c r="AE112" s="156"/>
      <c r="AF112" s="156"/>
      <c r="AG112" s="156"/>
      <c r="AH112" s="156"/>
    </row>
    <row r="113" spans="1:34" ht="13.2">
      <c r="A113" s="162">
        <v>9</v>
      </c>
      <c r="B113" s="163" t="s">
        <v>174</v>
      </c>
      <c r="C113" s="164" t="s">
        <v>529</v>
      </c>
      <c r="D113" s="197" t="s">
        <v>530</v>
      </c>
      <c r="E113" s="166">
        <v>12.882</v>
      </c>
      <c r="F113" s="167" t="s">
        <v>515</v>
      </c>
      <c r="G113" s="338"/>
      <c r="H113" s="250"/>
      <c r="I113" s="250"/>
      <c r="J113" s="339"/>
      <c r="K113" s="331"/>
      <c r="L113" s="331"/>
      <c r="M113" s="493"/>
      <c r="O113" s="74">
        <v>20</v>
      </c>
      <c r="P113" s="74" t="s">
        <v>113</v>
      </c>
      <c r="V113" s="78" t="s">
        <v>38</v>
      </c>
      <c r="Z113" s="74" t="s">
        <v>176</v>
      </c>
      <c r="AA113" s="74" t="s">
        <v>113</v>
      </c>
      <c r="AB113" s="135"/>
    </row>
    <row r="114" spans="1:34" ht="13.2">
      <c r="A114" s="162">
        <v>10</v>
      </c>
      <c r="B114" s="163" t="s">
        <v>174</v>
      </c>
      <c r="C114" s="164" t="s">
        <v>531</v>
      </c>
      <c r="D114" s="197" t="s">
        <v>532</v>
      </c>
      <c r="E114" s="166">
        <v>12.882</v>
      </c>
      <c r="F114" s="167" t="s">
        <v>515</v>
      </c>
      <c r="G114" s="338"/>
      <c r="H114" s="250"/>
      <c r="I114" s="250"/>
      <c r="J114" s="339"/>
      <c r="K114" s="331"/>
      <c r="L114" s="331"/>
      <c r="M114" s="493"/>
      <c r="O114" s="74">
        <v>20</v>
      </c>
      <c r="P114" s="74" t="s">
        <v>113</v>
      </c>
      <c r="V114" s="78" t="s">
        <v>114</v>
      </c>
      <c r="Z114" s="74" t="s">
        <v>175</v>
      </c>
      <c r="AB114" s="135"/>
    </row>
    <row r="115" spans="1:34" s="144" customFormat="1" ht="13.2">
      <c r="A115" s="162">
        <v>11</v>
      </c>
      <c r="B115" s="163" t="s">
        <v>151</v>
      </c>
      <c r="C115" s="164" t="s">
        <v>527</v>
      </c>
      <c r="D115" s="197" t="s">
        <v>528</v>
      </c>
      <c r="E115" s="166">
        <v>13.526</v>
      </c>
      <c r="F115" s="167" t="s">
        <v>515</v>
      </c>
      <c r="G115" s="338"/>
      <c r="H115" s="250"/>
      <c r="I115" s="250"/>
      <c r="J115" s="339"/>
      <c r="K115" s="331"/>
      <c r="L115" s="331"/>
      <c r="M115" s="493"/>
      <c r="N115" s="146"/>
      <c r="O115" s="145"/>
      <c r="P115" s="145"/>
      <c r="Q115" s="146"/>
      <c r="R115" s="146"/>
      <c r="S115" s="146"/>
      <c r="T115" s="147"/>
      <c r="U115" s="147"/>
      <c r="V115" s="147"/>
      <c r="W115" s="79"/>
      <c r="X115" s="145"/>
      <c r="Y115" s="145"/>
      <c r="Z115" s="145"/>
      <c r="AA115" s="145"/>
      <c r="AB115" s="135"/>
      <c r="AC115" s="145"/>
      <c r="AD115" s="145"/>
      <c r="AE115" s="145"/>
      <c r="AF115" s="145"/>
      <c r="AG115" s="145"/>
      <c r="AH115" s="145"/>
    </row>
    <row r="116" spans="1:34" s="144" customFormat="1" ht="13.2">
      <c r="A116" s="162">
        <v>12</v>
      </c>
      <c r="B116" s="163" t="s">
        <v>174</v>
      </c>
      <c r="C116" s="164" t="s">
        <v>177</v>
      </c>
      <c r="D116" s="197" t="s">
        <v>533</v>
      </c>
      <c r="E116" s="195"/>
      <c r="F116" s="167" t="s">
        <v>522</v>
      </c>
      <c r="G116" s="338"/>
      <c r="H116" s="250"/>
      <c r="I116" s="250"/>
      <c r="J116" s="339"/>
      <c r="K116" s="331"/>
      <c r="L116" s="331"/>
      <c r="M116" s="493"/>
      <c r="N116" s="146"/>
      <c r="O116" s="145"/>
      <c r="P116" s="145"/>
      <c r="Q116" s="146"/>
      <c r="R116" s="146"/>
      <c r="S116" s="146"/>
      <c r="T116" s="147"/>
      <c r="U116" s="147"/>
      <c r="V116" s="147"/>
      <c r="W116" s="79"/>
      <c r="X116" s="145"/>
      <c r="Y116" s="145"/>
      <c r="Z116" s="145"/>
      <c r="AA116" s="145"/>
      <c r="AB116" s="135"/>
      <c r="AC116" s="145"/>
      <c r="AD116" s="145"/>
      <c r="AE116" s="145"/>
      <c r="AF116" s="145"/>
      <c r="AG116" s="145"/>
      <c r="AH116" s="145"/>
    </row>
    <row r="117" spans="1:34" s="144" customFormat="1" ht="13.2">
      <c r="A117" s="162">
        <v>13</v>
      </c>
      <c r="B117" s="163" t="s">
        <v>174</v>
      </c>
      <c r="C117" s="164" t="s">
        <v>177</v>
      </c>
      <c r="D117" s="197" t="s">
        <v>533</v>
      </c>
      <c r="E117" s="195"/>
      <c r="F117" s="167" t="s">
        <v>522</v>
      </c>
      <c r="G117" s="338"/>
      <c r="H117" s="250"/>
      <c r="I117" s="250"/>
      <c r="J117" s="339"/>
      <c r="K117" s="331"/>
      <c r="L117" s="331"/>
      <c r="M117" s="493"/>
      <c r="N117" s="146"/>
      <c r="O117" s="145"/>
      <c r="P117" s="145"/>
      <c r="Q117" s="146"/>
      <c r="R117" s="146"/>
      <c r="S117" s="146"/>
      <c r="T117" s="147"/>
      <c r="U117" s="147"/>
      <c r="V117" s="147"/>
      <c r="W117" s="79"/>
      <c r="X117" s="145"/>
      <c r="Y117" s="145"/>
      <c r="Z117" s="145"/>
      <c r="AA117" s="145"/>
      <c r="AB117" s="135"/>
      <c r="AC117" s="145"/>
      <c r="AD117" s="145"/>
      <c r="AE117" s="145"/>
      <c r="AF117" s="145"/>
      <c r="AG117" s="145"/>
      <c r="AH117" s="145"/>
    </row>
    <row r="118" spans="1:34" ht="13.2">
      <c r="A118" s="222"/>
      <c r="B118" s="223"/>
      <c r="C118" s="186"/>
      <c r="D118" s="224" t="s">
        <v>178</v>
      </c>
      <c r="E118" s="201"/>
      <c r="F118" s="225"/>
      <c r="G118" s="341"/>
      <c r="H118" s="201"/>
      <c r="I118" s="201"/>
      <c r="J118" s="386"/>
      <c r="K118" s="331"/>
      <c r="L118" s="332"/>
      <c r="M118" s="493"/>
      <c r="N118" s="101">
        <f>SUM(N113:N114)</f>
        <v>0</v>
      </c>
      <c r="W118" s="79">
        <f>SUM(W113:W114)</f>
        <v>0</v>
      </c>
      <c r="AB118" s="135"/>
    </row>
    <row r="119" spans="1:34" s="155" customFormat="1" ht="13.2">
      <c r="A119" s="419"/>
      <c r="B119" s="420"/>
      <c r="C119" s="421"/>
      <c r="D119" s="422"/>
      <c r="E119" s="423"/>
      <c r="F119" s="424"/>
      <c r="G119" s="425"/>
      <c r="H119" s="423"/>
      <c r="I119" s="423"/>
      <c r="J119" s="426"/>
      <c r="K119" s="331"/>
      <c r="L119" s="332"/>
      <c r="M119" s="493"/>
      <c r="N119" s="101"/>
      <c r="O119" s="156"/>
      <c r="P119" s="156"/>
      <c r="Q119" s="157"/>
      <c r="R119" s="157"/>
      <c r="S119" s="157"/>
      <c r="T119" s="158"/>
      <c r="U119" s="158"/>
      <c r="V119" s="158"/>
      <c r="W119" s="79"/>
      <c r="X119" s="156"/>
      <c r="Y119" s="156"/>
      <c r="Z119" s="156"/>
      <c r="AA119" s="156"/>
      <c r="AB119" s="135"/>
      <c r="AC119" s="156"/>
      <c r="AD119" s="156"/>
      <c r="AE119" s="156"/>
      <c r="AF119" s="156"/>
      <c r="AG119" s="156"/>
      <c r="AH119" s="156"/>
    </row>
    <row r="120" spans="1:34" ht="13.2">
      <c r="A120" s="162"/>
      <c r="B120" s="164" t="s">
        <v>179</v>
      </c>
      <c r="C120" s="164"/>
      <c r="D120" s="169"/>
      <c r="E120" s="166"/>
      <c r="F120" s="167"/>
      <c r="G120" s="338"/>
      <c r="H120" s="250"/>
      <c r="I120" s="250"/>
      <c r="J120" s="339"/>
      <c r="K120" s="331"/>
      <c r="L120" s="331"/>
      <c r="M120" s="493"/>
      <c r="AB120" s="135"/>
    </row>
    <row r="121" spans="1:34" ht="13.2">
      <c r="A121" s="162">
        <v>38</v>
      </c>
      <c r="B121" s="163" t="s">
        <v>180</v>
      </c>
      <c r="C121" s="164" t="s">
        <v>181</v>
      </c>
      <c r="D121" s="169" t="s">
        <v>182</v>
      </c>
      <c r="E121" s="166">
        <v>175.4</v>
      </c>
      <c r="F121" s="167" t="s">
        <v>132</v>
      </c>
      <c r="G121" s="338"/>
      <c r="H121" s="250"/>
      <c r="I121" s="250"/>
      <c r="J121" s="339"/>
      <c r="K121" s="331"/>
      <c r="L121" s="331"/>
      <c r="M121" s="493"/>
      <c r="O121" s="74">
        <v>20</v>
      </c>
      <c r="P121" s="74" t="s">
        <v>113</v>
      </c>
      <c r="V121" s="78" t="s">
        <v>114</v>
      </c>
      <c r="W121" s="79">
        <v>25.433</v>
      </c>
      <c r="Z121" s="74" t="s">
        <v>183</v>
      </c>
      <c r="AB121" s="135"/>
    </row>
    <row r="122" spans="1:34" ht="13.2">
      <c r="A122" s="162">
        <v>39</v>
      </c>
      <c r="B122" s="163" t="s">
        <v>151</v>
      </c>
      <c r="C122" s="164" t="s">
        <v>231</v>
      </c>
      <c r="D122" s="169" t="s">
        <v>184</v>
      </c>
      <c r="E122" s="166">
        <v>175.4</v>
      </c>
      <c r="F122" s="167" t="s">
        <v>132</v>
      </c>
      <c r="G122" s="338"/>
      <c r="H122" s="250"/>
      <c r="I122" s="250"/>
      <c r="J122" s="339"/>
      <c r="K122" s="331"/>
      <c r="L122" s="331"/>
      <c r="M122" s="493"/>
      <c r="O122" s="74">
        <v>20</v>
      </c>
      <c r="P122" s="74" t="s">
        <v>113</v>
      </c>
      <c r="V122" s="78" t="s">
        <v>38</v>
      </c>
      <c r="Z122" s="74" t="s">
        <v>185</v>
      </c>
      <c r="AA122" s="74" t="s">
        <v>113</v>
      </c>
      <c r="AB122" s="135"/>
    </row>
    <row r="123" spans="1:34" ht="13.2">
      <c r="A123" s="162">
        <v>40</v>
      </c>
      <c r="B123" s="163" t="s">
        <v>180</v>
      </c>
      <c r="C123" s="164" t="s">
        <v>186</v>
      </c>
      <c r="D123" s="169" t="s">
        <v>187</v>
      </c>
      <c r="E123" s="166">
        <v>175.4</v>
      </c>
      <c r="F123" s="167" t="s">
        <v>112</v>
      </c>
      <c r="G123" s="338"/>
      <c r="H123" s="250"/>
      <c r="I123" s="250"/>
      <c r="J123" s="339"/>
      <c r="K123" s="331"/>
      <c r="L123" s="331"/>
      <c r="M123" s="493"/>
      <c r="O123" s="74">
        <v>20</v>
      </c>
      <c r="P123" s="74" t="s">
        <v>113</v>
      </c>
      <c r="V123" s="78" t="s">
        <v>114</v>
      </c>
      <c r="W123" s="79">
        <v>41.219000000000001</v>
      </c>
      <c r="Z123" s="74" t="s">
        <v>183</v>
      </c>
      <c r="AB123" s="135"/>
    </row>
    <row r="124" spans="1:34" ht="13.2">
      <c r="A124" s="162">
        <v>41</v>
      </c>
      <c r="B124" s="163" t="s">
        <v>151</v>
      </c>
      <c r="C124" s="164" t="s">
        <v>232</v>
      </c>
      <c r="D124" s="169" t="s">
        <v>188</v>
      </c>
      <c r="E124" s="166">
        <v>192.94</v>
      </c>
      <c r="F124" s="167" t="s">
        <v>112</v>
      </c>
      <c r="G124" s="338"/>
      <c r="H124" s="250"/>
      <c r="I124" s="250"/>
      <c r="J124" s="339"/>
      <c r="K124" s="331"/>
      <c r="L124" s="331"/>
      <c r="M124" s="493"/>
      <c r="O124" s="74">
        <v>20</v>
      </c>
      <c r="P124" s="74" t="s">
        <v>113</v>
      </c>
      <c r="V124" s="78" t="s">
        <v>38</v>
      </c>
      <c r="Z124" s="74" t="s">
        <v>189</v>
      </c>
      <c r="AA124" s="74" t="s">
        <v>113</v>
      </c>
      <c r="AB124" s="135"/>
    </row>
    <row r="125" spans="1:34" ht="13.2">
      <c r="A125" s="162">
        <v>42</v>
      </c>
      <c r="B125" s="163" t="s">
        <v>180</v>
      </c>
      <c r="C125" s="164" t="s">
        <v>190</v>
      </c>
      <c r="D125" s="169" t="s">
        <v>191</v>
      </c>
      <c r="E125" s="166">
        <v>175.4</v>
      </c>
      <c r="F125" s="167" t="s">
        <v>112</v>
      </c>
      <c r="G125" s="338"/>
      <c r="H125" s="250"/>
      <c r="I125" s="250"/>
      <c r="J125" s="339"/>
      <c r="K125" s="331"/>
      <c r="L125" s="331"/>
      <c r="M125" s="493"/>
      <c r="O125" s="74">
        <v>20</v>
      </c>
      <c r="P125" s="74" t="s">
        <v>113</v>
      </c>
      <c r="V125" s="78" t="s">
        <v>114</v>
      </c>
      <c r="W125" s="79">
        <v>7.1909999999999998</v>
      </c>
      <c r="Z125" s="74" t="s">
        <v>183</v>
      </c>
      <c r="AB125" s="135"/>
    </row>
    <row r="126" spans="1:34" ht="13.2">
      <c r="A126" s="162">
        <v>43</v>
      </c>
      <c r="B126" s="163" t="s">
        <v>180</v>
      </c>
      <c r="C126" s="164" t="s">
        <v>192</v>
      </c>
      <c r="D126" s="169" t="s">
        <v>193</v>
      </c>
      <c r="E126" s="166"/>
      <c r="F126" s="167" t="s">
        <v>84</v>
      </c>
      <c r="G126" s="338"/>
      <c r="H126" s="250"/>
      <c r="I126" s="250"/>
      <c r="J126" s="339"/>
      <c r="K126" s="331"/>
      <c r="L126" s="331"/>
      <c r="M126" s="493"/>
      <c r="O126" s="74">
        <v>20</v>
      </c>
      <c r="P126" s="74" t="s">
        <v>113</v>
      </c>
      <c r="V126" s="78" t="s">
        <v>114</v>
      </c>
      <c r="Z126" s="74" t="s">
        <v>183</v>
      </c>
      <c r="AB126" s="135"/>
    </row>
    <row r="127" spans="1:34" ht="13.2">
      <c r="A127" s="222"/>
      <c r="B127" s="223"/>
      <c r="C127" s="186"/>
      <c r="D127" s="224" t="s">
        <v>194</v>
      </c>
      <c r="E127" s="201"/>
      <c r="F127" s="225"/>
      <c r="G127" s="341"/>
      <c r="H127" s="201"/>
      <c r="I127" s="201"/>
      <c r="J127" s="386"/>
      <c r="K127" s="331"/>
      <c r="L127" s="332"/>
      <c r="M127" s="493"/>
      <c r="N127" s="101">
        <f>SUM(N120:N126)</f>
        <v>0</v>
      </c>
      <c r="W127" s="79">
        <f>SUM(W120:W126)</f>
        <v>73.843000000000004</v>
      </c>
      <c r="AB127" s="135"/>
    </row>
    <row r="128" spans="1:34" s="155" customFormat="1" ht="13.2">
      <c r="A128" s="419"/>
      <c r="B128" s="420"/>
      <c r="C128" s="421"/>
      <c r="D128" s="422"/>
      <c r="E128" s="423"/>
      <c r="F128" s="424"/>
      <c r="G128" s="425"/>
      <c r="H128" s="423"/>
      <c r="I128" s="423"/>
      <c r="J128" s="426"/>
      <c r="K128" s="331"/>
      <c r="L128" s="332"/>
      <c r="M128" s="493"/>
      <c r="N128" s="101"/>
      <c r="O128" s="156"/>
      <c r="P128" s="156"/>
      <c r="Q128" s="157"/>
      <c r="R128" s="157"/>
      <c r="S128" s="157"/>
      <c r="T128" s="158"/>
      <c r="U128" s="158"/>
      <c r="V128" s="158"/>
      <c r="W128" s="79"/>
      <c r="X128" s="156"/>
      <c r="Y128" s="156"/>
      <c r="Z128" s="156"/>
      <c r="AA128" s="156"/>
      <c r="AB128" s="135"/>
      <c r="AC128" s="156"/>
      <c r="AD128" s="156"/>
      <c r="AE128" s="156"/>
      <c r="AF128" s="156"/>
      <c r="AG128" s="156"/>
      <c r="AH128" s="156"/>
    </row>
    <row r="129" spans="1:34" ht="13.2">
      <c r="A129" s="162"/>
      <c r="B129" s="164" t="s">
        <v>195</v>
      </c>
      <c r="C129" s="164"/>
      <c r="D129" s="169"/>
      <c r="E129" s="166"/>
      <c r="F129" s="167"/>
      <c r="G129" s="338"/>
      <c r="H129" s="250"/>
      <c r="I129" s="250"/>
      <c r="J129" s="339"/>
      <c r="K129" s="331"/>
      <c r="L129" s="331"/>
      <c r="M129" s="493"/>
      <c r="AB129" s="135"/>
    </row>
    <row r="130" spans="1:34" s="155" customFormat="1" ht="13.2">
      <c r="A130" s="162">
        <v>46</v>
      </c>
      <c r="B130" s="163" t="s">
        <v>174</v>
      </c>
      <c r="C130" s="228" t="s">
        <v>714</v>
      </c>
      <c r="D130" s="508" t="s">
        <v>715</v>
      </c>
      <c r="E130" s="166">
        <v>11.1</v>
      </c>
      <c r="F130" s="167" t="s">
        <v>112</v>
      </c>
      <c r="G130" s="338"/>
      <c r="H130" s="250"/>
      <c r="I130" s="250"/>
      <c r="J130" s="339"/>
      <c r="K130" s="331"/>
      <c r="L130" s="331"/>
      <c r="M130" s="493"/>
      <c r="N130" s="157"/>
      <c r="O130" s="156"/>
      <c r="P130" s="156"/>
      <c r="Q130" s="157"/>
      <c r="R130" s="157"/>
      <c r="S130" s="157"/>
      <c r="T130" s="158"/>
      <c r="U130" s="158"/>
      <c r="V130" s="158"/>
      <c r="W130" s="79"/>
      <c r="X130" s="156"/>
      <c r="Y130" s="156"/>
      <c r="Z130" s="156"/>
      <c r="AA130" s="156"/>
      <c r="AB130" s="135"/>
      <c r="AC130" s="156"/>
      <c r="AD130" s="156"/>
      <c r="AE130" s="156"/>
      <c r="AF130" s="156"/>
      <c r="AG130" s="156"/>
      <c r="AH130" s="156"/>
    </row>
    <row r="131" spans="1:34" s="155" customFormat="1" ht="13.2">
      <c r="A131" s="162">
        <v>47</v>
      </c>
      <c r="B131" s="163" t="s">
        <v>151</v>
      </c>
      <c r="C131" s="509" t="s">
        <v>716</v>
      </c>
      <c r="D131" s="510" t="s">
        <v>717</v>
      </c>
      <c r="E131" s="166">
        <v>11.654999999999999</v>
      </c>
      <c r="F131" s="167" t="s">
        <v>112</v>
      </c>
      <c r="G131" s="338"/>
      <c r="H131" s="250"/>
      <c r="I131" s="250"/>
      <c r="J131" s="339"/>
      <c r="K131" s="331"/>
      <c r="L131" s="331"/>
      <c r="M131" s="493"/>
      <c r="N131" s="157"/>
      <c r="O131" s="156"/>
      <c r="P131" s="156"/>
      <c r="Q131" s="157"/>
      <c r="R131" s="157"/>
      <c r="S131" s="157"/>
      <c r="T131" s="158"/>
      <c r="U131" s="158"/>
      <c r="V131" s="158"/>
      <c r="W131" s="79"/>
      <c r="X131" s="156"/>
      <c r="Y131" s="156"/>
      <c r="Z131" s="156"/>
      <c r="AA131" s="156"/>
      <c r="AB131" s="135"/>
      <c r="AC131" s="156"/>
      <c r="AD131" s="156"/>
      <c r="AE131" s="156"/>
      <c r="AF131" s="156"/>
      <c r="AG131" s="156"/>
      <c r="AH131" s="156"/>
    </row>
    <row r="132" spans="1:34" ht="25.5" customHeight="1">
      <c r="A132" s="162"/>
      <c r="B132" s="163" t="s">
        <v>174</v>
      </c>
      <c r="C132" s="511" t="s">
        <v>718</v>
      </c>
      <c r="D132" s="512" t="s">
        <v>719</v>
      </c>
      <c r="E132" s="513">
        <v>768</v>
      </c>
      <c r="F132" s="220" t="s">
        <v>139</v>
      </c>
      <c r="G132" s="338"/>
      <c r="H132" s="250"/>
      <c r="I132" s="250"/>
      <c r="J132" s="339"/>
      <c r="K132" s="331"/>
      <c r="L132" s="331"/>
      <c r="M132" s="493"/>
      <c r="O132" s="74">
        <v>20</v>
      </c>
      <c r="P132" s="74" t="s">
        <v>113</v>
      </c>
      <c r="V132" s="78" t="s">
        <v>114</v>
      </c>
      <c r="W132" s="79">
        <v>25.591000000000001</v>
      </c>
      <c r="Z132" s="74" t="s">
        <v>175</v>
      </c>
      <c r="AB132" s="135"/>
    </row>
    <row r="133" spans="1:34" ht="13.2">
      <c r="A133" s="162"/>
      <c r="B133" s="163" t="s">
        <v>151</v>
      </c>
      <c r="C133" s="514" t="s">
        <v>720</v>
      </c>
      <c r="D133" s="515" t="s">
        <v>721</v>
      </c>
      <c r="E133" s="516">
        <v>807</v>
      </c>
      <c r="F133" s="167" t="s">
        <v>139</v>
      </c>
      <c r="G133" s="338"/>
      <c r="H133" s="250"/>
      <c r="I133" s="250"/>
      <c r="J133" s="339"/>
      <c r="K133" s="331"/>
      <c r="L133" s="331"/>
      <c r="M133" s="493"/>
      <c r="O133" s="74">
        <v>20</v>
      </c>
      <c r="P133" s="74" t="s">
        <v>113</v>
      </c>
      <c r="V133" s="78" t="s">
        <v>38</v>
      </c>
      <c r="Z133" s="74" t="s">
        <v>196</v>
      </c>
      <c r="AA133" s="74" t="s">
        <v>113</v>
      </c>
      <c r="AB133" s="135"/>
    </row>
    <row r="134" spans="1:34" ht="13.2">
      <c r="A134" s="162">
        <v>48</v>
      </c>
      <c r="B134" s="163" t="s">
        <v>174</v>
      </c>
      <c r="C134" s="517" t="s">
        <v>197</v>
      </c>
      <c r="D134" s="518" t="s">
        <v>198</v>
      </c>
      <c r="E134" s="519">
        <v>26.992000000000001</v>
      </c>
      <c r="F134" s="167" t="s">
        <v>84</v>
      </c>
      <c r="G134" s="338"/>
      <c r="H134" s="250"/>
      <c r="I134" s="250"/>
      <c r="J134" s="339"/>
      <c r="K134" s="331"/>
      <c r="L134" s="331"/>
      <c r="M134" s="493"/>
      <c r="O134" s="74">
        <v>20</v>
      </c>
      <c r="P134" s="74" t="s">
        <v>113</v>
      </c>
      <c r="V134" s="78" t="s">
        <v>114</v>
      </c>
      <c r="Z134" s="74" t="s">
        <v>175</v>
      </c>
      <c r="AB134" s="135"/>
    </row>
    <row r="135" spans="1:34" ht="13.2">
      <c r="A135" s="222"/>
      <c r="B135" s="223"/>
      <c r="C135" s="186"/>
      <c r="D135" s="224" t="s">
        <v>199</v>
      </c>
      <c r="E135" s="201"/>
      <c r="F135" s="225"/>
      <c r="G135" s="341"/>
      <c r="H135" s="201"/>
      <c r="I135" s="201"/>
      <c r="J135" s="386"/>
      <c r="K135" s="331"/>
      <c r="L135" s="332"/>
      <c r="M135" s="493"/>
      <c r="N135" s="101">
        <f>SUM(N129:N134)</f>
        <v>0</v>
      </c>
      <c r="W135" s="79">
        <f>SUM(W129:W134)</f>
        <v>25.591000000000001</v>
      </c>
      <c r="AB135" s="135"/>
    </row>
    <row r="136" spans="1:34" s="155" customFormat="1" ht="13.2">
      <c r="A136" s="419"/>
      <c r="B136" s="420"/>
      <c r="C136" s="421"/>
      <c r="D136" s="422"/>
      <c r="E136" s="423"/>
      <c r="F136" s="424"/>
      <c r="G136" s="425"/>
      <c r="H136" s="423"/>
      <c r="I136" s="423"/>
      <c r="J136" s="426"/>
      <c r="K136" s="331"/>
      <c r="L136" s="332"/>
      <c r="M136" s="493"/>
      <c r="N136" s="101"/>
      <c r="O136" s="156"/>
      <c r="P136" s="156"/>
      <c r="Q136" s="157"/>
      <c r="R136" s="157"/>
      <c r="S136" s="157"/>
      <c r="T136" s="158"/>
      <c r="U136" s="158"/>
      <c r="V136" s="158"/>
      <c r="W136" s="79"/>
      <c r="X136" s="156"/>
      <c r="Y136" s="156"/>
      <c r="Z136" s="156"/>
      <c r="AA136" s="156"/>
      <c r="AB136" s="135"/>
      <c r="AC136" s="156"/>
      <c r="AD136" s="156"/>
      <c r="AE136" s="156"/>
      <c r="AF136" s="156"/>
      <c r="AG136" s="156"/>
      <c r="AH136" s="156"/>
    </row>
    <row r="137" spans="1:34" s="152" customFormat="1" ht="13.8">
      <c r="A137" s="194"/>
      <c r="B137" s="164" t="s">
        <v>540</v>
      </c>
      <c r="C137" s="195"/>
      <c r="D137" s="195"/>
      <c r="E137" s="195"/>
      <c r="F137" s="196"/>
      <c r="G137" s="194"/>
      <c r="H137" s="195"/>
      <c r="I137" s="195"/>
      <c r="J137" s="196"/>
      <c r="K137" s="345"/>
      <c r="L137" s="345"/>
      <c r="M137" s="346"/>
      <c r="N137" s="154"/>
      <c r="O137" s="154"/>
      <c r="P137" s="154"/>
      <c r="Q137" s="154"/>
      <c r="R137" s="154"/>
      <c r="S137" s="154"/>
      <c r="T137" s="154"/>
      <c r="U137" s="154"/>
      <c r="V137" s="154"/>
      <c r="W137" s="154"/>
      <c r="X137" s="154"/>
      <c r="Y137" s="154"/>
      <c r="Z137" s="154"/>
      <c r="AA137" s="154"/>
      <c r="AB137" s="135"/>
      <c r="AC137" s="153"/>
      <c r="AD137" s="153"/>
      <c r="AE137" s="153"/>
      <c r="AF137" s="153"/>
      <c r="AG137" s="153"/>
      <c r="AH137" s="153"/>
    </row>
    <row r="138" spans="1:34" s="148" customFormat="1" ht="13.2">
      <c r="A138" s="162">
        <v>18</v>
      </c>
      <c r="B138" s="163" t="s">
        <v>534</v>
      </c>
      <c r="C138" s="164" t="s">
        <v>535</v>
      </c>
      <c r="D138" s="197" t="s">
        <v>536</v>
      </c>
      <c r="E138" s="166">
        <v>53.2</v>
      </c>
      <c r="F138" s="167" t="s">
        <v>515</v>
      </c>
      <c r="G138" s="338"/>
      <c r="H138" s="193"/>
      <c r="I138" s="193"/>
      <c r="J138" s="339"/>
      <c r="K138" s="331"/>
      <c r="L138" s="332"/>
      <c r="M138" s="493"/>
      <c r="N138" s="101"/>
      <c r="O138" s="149"/>
      <c r="P138" s="149"/>
      <c r="Q138" s="150"/>
      <c r="R138" s="150"/>
      <c r="S138" s="150"/>
      <c r="T138" s="151"/>
      <c r="U138" s="151"/>
      <c r="V138" s="151"/>
      <c r="W138" s="79"/>
      <c r="X138" s="149"/>
      <c r="Y138" s="149"/>
      <c r="Z138" s="149"/>
      <c r="AA138" s="149"/>
      <c r="AB138" s="135"/>
      <c r="AC138" s="149"/>
      <c r="AD138" s="149"/>
      <c r="AE138" s="149"/>
      <c r="AF138" s="149"/>
      <c r="AG138" s="149"/>
      <c r="AH138" s="149"/>
    </row>
    <row r="139" spans="1:34" s="148" customFormat="1" ht="13.2">
      <c r="A139" s="162">
        <v>19</v>
      </c>
      <c r="B139" s="163" t="s">
        <v>534</v>
      </c>
      <c r="C139" s="164" t="s">
        <v>537</v>
      </c>
      <c r="D139" s="197" t="s">
        <v>538</v>
      </c>
      <c r="E139" s="444">
        <v>30.4</v>
      </c>
      <c r="F139" s="167" t="s">
        <v>515</v>
      </c>
      <c r="G139" s="338"/>
      <c r="H139" s="193"/>
      <c r="I139" s="193"/>
      <c r="J139" s="339"/>
      <c r="K139" s="331"/>
      <c r="L139" s="332"/>
      <c r="M139" s="493"/>
      <c r="N139" s="101"/>
      <c r="O139" s="149"/>
      <c r="P139" s="149"/>
      <c r="Q139" s="150"/>
      <c r="R139" s="150"/>
      <c r="S139" s="150"/>
      <c r="T139" s="151"/>
      <c r="U139" s="151"/>
      <c r="V139" s="151"/>
      <c r="W139" s="79"/>
      <c r="X139" s="149"/>
      <c r="Y139" s="149"/>
      <c r="Z139" s="149"/>
      <c r="AA139" s="149"/>
      <c r="AB139" s="135"/>
      <c r="AC139" s="149"/>
      <c r="AD139" s="149"/>
      <c r="AE139" s="149"/>
      <c r="AF139" s="149"/>
      <c r="AG139" s="149"/>
      <c r="AH139" s="149"/>
    </row>
    <row r="140" spans="1:34" s="148" customFormat="1" ht="13.2">
      <c r="A140" s="198"/>
      <c r="B140" s="199"/>
      <c r="C140" s="199"/>
      <c r="D140" s="200" t="s">
        <v>539</v>
      </c>
      <c r="E140" s="201"/>
      <c r="F140" s="202"/>
      <c r="G140" s="341"/>
      <c r="H140" s="201"/>
      <c r="I140" s="201"/>
      <c r="J140" s="386"/>
      <c r="K140" s="331"/>
      <c r="L140" s="332"/>
      <c r="M140" s="493"/>
      <c r="N140" s="101"/>
      <c r="O140" s="149"/>
      <c r="P140" s="149"/>
      <c r="Q140" s="150"/>
      <c r="R140" s="150"/>
      <c r="S140" s="150"/>
      <c r="T140" s="151"/>
      <c r="U140" s="151"/>
      <c r="V140" s="151"/>
      <c r="W140" s="79"/>
      <c r="X140" s="149"/>
      <c r="Y140" s="149"/>
      <c r="Z140" s="149"/>
      <c r="AA140" s="149"/>
      <c r="AB140" s="135"/>
      <c r="AC140" s="149"/>
      <c r="AD140" s="149"/>
      <c r="AE140" s="149"/>
      <c r="AF140" s="149"/>
      <c r="AG140" s="149"/>
      <c r="AH140" s="149"/>
    </row>
    <row r="141" spans="1:34" s="155" customFormat="1" ht="13.2">
      <c r="A141" s="419"/>
      <c r="B141" s="420"/>
      <c r="C141" s="421"/>
      <c r="D141" s="422"/>
      <c r="E141" s="423"/>
      <c r="F141" s="424"/>
      <c r="G141" s="425"/>
      <c r="H141" s="423"/>
      <c r="I141" s="423"/>
      <c r="J141" s="426"/>
      <c r="K141" s="331"/>
      <c r="L141" s="332"/>
      <c r="M141" s="493"/>
      <c r="N141" s="101"/>
      <c r="O141" s="156"/>
      <c r="P141" s="156"/>
      <c r="Q141" s="157"/>
      <c r="R141" s="157"/>
      <c r="S141" s="157"/>
      <c r="T141" s="158"/>
      <c r="U141" s="158"/>
      <c r="V141" s="158"/>
      <c r="W141" s="79"/>
      <c r="X141" s="156"/>
      <c r="Y141" s="156"/>
      <c r="Z141" s="156"/>
      <c r="AA141" s="156"/>
      <c r="AB141" s="135"/>
      <c r="AC141" s="156"/>
      <c r="AD141" s="156"/>
      <c r="AE141" s="156"/>
      <c r="AF141" s="156"/>
      <c r="AG141" s="156"/>
      <c r="AH141" s="156"/>
    </row>
    <row r="142" spans="1:34" ht="13.2">
      <c r="A142" s="162"/>
      <c r="B142" s="164" t="s">
        <v>200</v>
      </c>
      <c r="C142" s="164"/>
      <c r="D142" s="169"/>
      <c r="E142" s="166"/>
      <c r="F142" s="167"/>
      <c r="G142" s="338"/>
      <c r="H142" s="250"/>
      <c r="I142" s="250"/>
      <c r="J142" s="339"/>
      <c r="K142" s="331"/>
      <c r="L142" s="331"/>
      <c r="M142" s="493"/>
      <c r="AB142" s="135"/>
    </row>
    <row r="143" spans="1:34" ht="13.2">
      <c r="A143" s="162">
        <v>49</v>
      </c>
      <c r="B143" s="163" t="s">
        <v>201</v>
      </c>
      <c r="C143" s="164" t="s">
        <v>202</v>
      </c>
      <c r="D143" s="169" t="s">
        <v>203</v>
      </c>
      <c r="E143" s="166">
        <v>471.59300000000002</v>
      </c>
      <c r="F143" s="167" t="s">
        <v>112</v>
      </c>
      <c r="G143" s="338"/>
      <c r="H143" s="250"/>
      <c r="I143" s="250"/>
      <c r="J143" s="339"/>
      <c r="K143" s="331"/>
      <c r="L143" s="331"/>
      <c r="M143" s="493"/>
      <c r="O143" s="74">
        <v>20</v>
      </c>
      <c r="P143" s="74" t="s">
        <v>113</v>
      </c>
      <c r="V143" s="78" t="s">
        <v>114</v>
      </c>
      <c r="W143" s="79">
        <v>60.363999999999997</v>
      </c>
      <c r="Z143" s="74" t="s">
        <v>204</v>
      </c>
      <c r="AB143" s="135"/>
    </row>
    <row r="144" spans="1:34" ht="13.2">
      <c r="A144" s="162">
        <v>50</v>
      </c>
      <c r="B144" s="163" t="s">
        <v>201</v>
      </c>
      <c r="C144" s="164" t="s">
        <v>205</v>
      </c>
      <c r="D144" s="169" t="s">
        <v>206</v>
      </c>
      <c r="E144" s="166">
        <v>471.59300000000002</v>
      </c>
      <c r="F144" s="167" t="s">
        <v>112</v>
      </c>
      <c r="G144" s="338"/>
      <c r="H144" s="250"/>
      <c r="I144" s="250"/>
      <c r="J144" s="339"/>
      <c r="K144" s="331"/>
      <c r="L144" s="331"/>
      <c r="M144" s="493"/>
      <c r="O144" s="74">
        <v>20</v>
      </c>
      <c r="P144" s="74" t="s">
        <v>113</v>
      </c>
      <c r="V144" s="78" t="s">
        <v>114</v>
      </c>
      <c r="W144" s="79">
        <v>86.772999999999996</v>
      </c>
      <c r="Z144" s="74" t="s">
        <v>204</v>
      </c>
      <c r="AB144" s="135"/>
    </row>
    <row r="145" spans="1:34" ht="13.2">
      <c r="A145" s="162">
        <v>51</v>
      </c>
      <c r="B145" s="163" t="s">
        <v>201</v>
      </c>
      <c r="C145" s="164" t="s">
        <v>207</v>
      </c>
      <c r="D145" s="169" t="s">
        <v>208</v>
      </c>
      <c r="E145" s="166">
        <v>471.59300000000002</v>
      </c>
      <c r="F145" s="167" t="s">
        <v>112</v>
      </c>
      <c r="G145" s="338"/>
      <c r="H145" s="250"/>
      <c r="I145" s="250"/>
      <c r="J145" s="339"/>
      <c r="K145" s="331"/>
      <c r="L145" s="331"/>
      <c r="M145" s="493"/>
      <c r="O145" s="74">
        <v>20</v>
      </c>
      <c r="P145" s="74" t="s">
        <v>113</v>
      </c>
      <c r="V145" s="78" t="s">
        <v>114</v>
      </c>
      <c r="W145" s="79">
        <v>33.012</v>
      </c>
      <c r="Z145" s="74" t="s">
        <v>204</v>
      </c>
      <c r="AB145" s="135"/>
    </row>
    <row r="146" spans="1:34" ht="13.2">
      <c r="A146" s="162"/>
      <c r="B146" s="163"/>
      <c r="C146" s="164"/>
      <c r="D146" s="192" t="s">
        <v>209</v>
      </c>
      <c r="E146" s="193"/>
      <c r="F146" s="167"/>
      <c r="G146" s="338"/>
      <c r="H146" s="193"/>
      <c r="I146" s="193"/>
      <c r="J146" s="382"/>
      <c r="K146" s="331"/>
      <c r="L146" s="332"/>
      <c r="M146" s="493"/>
      <c r="N146" s="101">
        <f>SUM(N142:N145)</f>
        <v>0</v>
      </c>
      <c r="W146" s="79">
        <f>SUM(W142:W145)</f>
        <v>180.149</v>
      </c>
      <c r="AB146" s="135"/>
    </row>
    <row r="147" spans="1:34" s="413" customFormat="1" ht="23.4" customHeight="1">
      <c r="A147" s="427"/>
      <c r="B147" s="428"/>
      <c r="C147" s="429"/>
      <c r="D147" s="430" t="s">
        <v>210</v>
      </c>
      <c r="E147" s="431"/>
      <c r="F147" s="432"/>
      <c r="G147" s="433"/>
      <c r="H147" s="434"/>
      <c r="I147" s="434"/>
      <c r="J147" s="469"/>
      <c r="K147" s="447"/>
      <c r="L147" s="448"/>
      <c r="M147" s="492"/>
      <c r="N147" s="435">
        <f>+N18+N24+N76+N85+N110+N118+N127+N135+N146</f>
        <v>0</v>
      </c>
      <c r="Q147" s="412"/>
      <c r="R147" s="412"/>
      <c r="S147" s="412"/>
      <c r="T147" s="414"/>
      <c r="U147" s="414"/>
      <c r="V147" s="414"/>
      <c r="W147" s="415">
        <f>+W18+W24+W76+W85+W110+W118+W127+W135+W146</f>
        <v>794.33299999999997</v>
      </c>
      <c r="AB147" s="451"/>
    </row>
    <row r="148" spans="1:34" s="413" customFormat="1" ht="23.4" customHeight="1">
      <c r="A148" s="497"/>
      <c r="B148" s="407" t="s">
        <v>211</v>
      </c>
      <c r="C148" s="408"/>
      <c r="D148" s="409"/>
      <c r="E148" s="410"/>
      <c r="F148" s="411" t="s">
        <v>2</v>
      </c>
      <c r="G148" s="498"/>
      <c r="H148" s="499"/>
      <c r="I148" s="499"/>
      <c r="J148" s="499"/>
      <c r="K148" s="447"/>
      <c r="L148" s="447"/>
      <c r="M148" s="492"/>
      <c r="N148" s="412"/>
      <c r="Q148" s="412"/>
      <c r="R148" s="412"/>
      <c r="S148" s="412"/>
      <c r="T148" s="414"/>
      <c r="U148" s="414"/>
      <c r="V148" s="414"/>
      <c r="W148" s="415"/>
      <c r="AB148" s="451"/>
    </row>
    <row r="149" spans="1:34" s="155" customFormat="1" ht="13.2">
      <c r="A149" s="419"/>
      <c r="B149" s="420"/>
      <c r="C149" s="421"/>
      <c r="D149" s="422"/>
      <c r="E149" s="423"/>
      <c r="F149" s="424"/>
      <c r="G149" s="425"/>
      <c r="H149" s="423"/>
      <c r="I149" s="423"/>
      <c r="J149" s="426"/>
      <c r="K149" s="331"/>
      <c r="L149" s="332"/>
      <c r="M149" s="493"/>
      <c r="N149" s="101"/>
      <c r="O149" s="156"/>
      <c r="P149" s="156"/>
      <c r="Q149" s="157"/>
      <c r="R149" s="157"/>
      <c r="S149" s="157"/>
      <c r="T149" s="158"/>
      <c r="U149" s="158"/>
      <c r="V149" s="158"/>
      <c r="W149" s="79"/>
      <c r="X149" s="156"/>
      <c r="Y149" s="156"/>
      <c r="Z149" s="156"/>
      <c r="AA149" s="156"/>
      <c r="AB149" s="135"/>
      <c r="AC149" s="156"/>
      <c r="AD149" s="156"/>
      <c r="AE149" s="156"/>
      <c r="AF149" s="156"/>
      <c r="AG149" s="156"/>
      <c r="AH149" s="156"/>
    </row>
    <row r="150" spans="1:34" ht="13.2">
      <c r="A150" s="162"/>
      <c r="B150" s="164" t="s">
        <v>698</v>
      </c>
      <c r="C150" s="164"/>
      <c r="D150" s="169"/>
      <c r="E150" s="166"/>
      <c r="F150" s="167"/>
      <c r="G150" s="338"/>
      <c r="H150" s="134"/>
      <c r="I150" s="134"/>
      <c r="J150" s="340"/>
      <c r="K150" s="331"/>
      <c r="L150" s="350"/>
      <c r="M150" s="493"/>
      <c r="AB150" s="135"/>
    </row>
    <row r="151" spans="1:34" ht="13.2">
      <c r="A151" s="162"/>
      <c r="B151" s="163"/>
      <c r="C151" s="164"/>
      <c r="D151" s="245" t="s">
        <v>235</v>
      </c>
      <c r="E151" s="166"/>
      <c r="F151" s="167"/>
      <c r="G151" s="338"/>
      <c r="H151" s="134"/>
      <c r="I151" s="134"/>
      <c r="J151" s="134"/>
      <c r="K151" s="331"/>
      <c r="L151" s="350"/>
      <c r="M151" s="493"/>
      <c r="O151" s="74">
        <v>20</v>
      </c>
      <c r="P151" s="74" t="s">
        <v>113</v>
      </c>
      <c r="V151" s="78" t="s">
        <v>212</v>
      </c>
      <c r="Z151" s="74" t="s">
        <v>119</v>
      </c>
      <c r="AB151" s="504"/>
    </row>
    <row r="152" spans="1:34" ht="12.75" customHeight="1">
      <c r="A152" s="162"/>
      <c r="B152" s="232" t="s">
        <v>234</v>
      </c>
      <c r="C152" s="352" t="s">
        <v>622</v>
      </c>
      <c r="D152" s="233" t="s">
        <v>236</v>
      </c>
      <c r="E152" s="234">
        <v>200</v>
      </c>
      <c r="F152" s="235" t="s">
        <v>132</v>
      </c>
      <c r="G152" s="531"/>
      <c r="H152" s="532"/>
      <c r="I152" s="533"/>
      <c r="J152" s="532"/>
      <c r="K152" s="532"/>
      <c r="L152" s="534"/>
      <c r="M152" s="406"/>
      <c r="AB152" s="504"/>
    </row>
    <row r="153" spans="1:34" ht="12.75" customHeight="1">
      <c r="A153" s="162"/>
      <c r="B153" s="232" t="s">
        <v>212</v>
      </c>
      <c r="C153" s="352" t="s">
        <v>623</v>
      </c>
      <c r="D153" s="233" t="s">
        <v>237</v>
      </c>
      <c r="E153" s="234">
        <v>200</v>
      </c>
      <c r="F153" s="235" t="s">
        <v>132</v>
      </c>
      <c r="G153" s="531"/>
      <c r="H153" s="532"/>
      <c r="I153" s="533"/>
      <c r="J153" s="532"/>
      <c r="K153" s="532"/>
      <c r="L153" s="534"/>
      <c r="M153" s="406"/>
      <c r="AB153" s="504"/>
    </row>
    <row r="154" spans="1:34" ht="12.75" customHeight="1">
      <c r="A154" s="162"/>
      <c r="B154" s="232" t="s">
        <v>234</v>
      </c>
      <c r="C154" s="352" t="s">
        <v>624</v>
      </c>
      <c r="D154" s="233" t="s">
        <v>238</v>
      </c>
      <c r="E154" s="234">
        <v>45</v>
      </c>
      <c r="F154" s="235" t="s">
        <v>139</v>
      </c>
      <c r="G154" s="531"/>
      <c r="H154" s="532"/>
      <c r="I154" s="533"/>
      <c r="J154" s="532"/>
      <c r="K154" s="532"/>
      <c r="L154" s="534"/>
      <c r="M154" s="406"/>
      <c r="AB154" s="504"/>
    </row>
    <row r="155" spans="1:34" ht="12.75" customHeight="1">
      <c r="A155" s="162"/>
      <c r="B155" s="232" t="s">
        <v>212</v>
      </c>
      <c r="C155" s="352" t="s">
        <v>625</v>
      </c>
      <c r="D155" s="233" t="s">
        <v>239</v>
      </c>
      <c r="E155" s="234">
        <v>45</v>
      </c>
      <c r="F155" s="235" t="s">
        <v>139</v>
      </c>
      <c r="G155" s="531"/>
      <c r="H155" s="532"/>
      <c r="I155" s="533"/>
      <c r="J155" s="532"/>
      <c r="K155" s="532"/>
      <c r="L155" s="534"/>
      <c r="M155" s="406"/>
      <c r="AB155" s="504"/>
    </row>
    <row r="156" spans="1:34" ht="12.75" customHeight="1">
      <c r="A156" s="162"/>
      <c r="B156" s="232" t="s">
        <v>234</v>
      </c>
      <c r="C156" s="352" t="s">
        <v>626</v>
      </c>
      <c r="D156" s="233" t="s">
        <v>240</v>
      </c>
      <c r="E156" s="234">
        <v>50</v>
      </c>
      <c r="F156" s="235" t="s">
        <v>139</v>
      </c>
      <c r="G156" s="531"/>
      <c r="H156" s="532"/>
      <c r="I156" s="533"/>
      <c r="J156" s="532"/>
      <c r="K156" s="532"/>
      <c r="L156" s="534"/>
      <c r="M156" s="406"/>
      <c r="AB156" s="504"/>
    </row>
    <row r="157" spans="1:34" ht="12.75" customHeight="1">
      <c r="A157" s="162"/>
      <c r="B157" s="232" t="s">
        <v>212</v>
      </c>
      <c r="C157" s="352" t="s">
        <v>627</v>
      </c>
      <c r="D157" s="233" t="s">
        <v>241</v>
      </c>
      <c r="E157" s="234">
        <v>30</v>
      </c>
      <c r="F157" s="235" t="s">
        <v>139</v>
      </c>
      <c r="G157" s="531"/>
      <c r="H157" s="532"/>
      <c r="I157" s="533"/>
      <c r="J157" s="532"/>
      <c r="K157" s="532"/>
      <c r="L157" s="534"/>
      <c r="M157" s="406"/>
      <c r="AB157" s="504"/>
    </row>
    <row r="158" spans="1:34" ht="12.75" customHeight="1">
      <c r="A158" s="162"/>
      <c r="B158" s="232" t="s">
        <v>212</v>
      </c>
      <c r="C158" s="352" t="s">
        <v>628</v>
      </c>
      <c r="D158" s="233" t="s">
        <v>242</v>
      </c>
      <c r="E158" s="234">
        <v>20</v>
      </c>
      <c r="F158" s="235" t="s">
        <v>139</v>
      </c>
      <c r="G158" s="531"/>
      <c r="H158" s="532"/>
      <c r="I158" s="533"/>
      <c r="J158" s="532"/>
      <c r="K158" s="532"/>
      <c r="L158" s="534"/>
      <c r="M158" s="406"/>
      <c r="AB158" s="504"/>
    </row>
    <row r="159" spans="1:34" ht="12.75" customHeight="1">
      <c r="A159" s="162"/>
      <c r="B159" s="232" t="s">
        <v>234</v>
      </c>
      <c r="C159" s="352" t="s">
        <v>629</v>
      </c>
      <c r="D159" s="233" t="s">
        <v>243</v>
      </c>
      <c r="E159" s="234">
        <v>4</v>
      </c>
      <c r="F159" s="235" t="s">
        <v>139</v>
      </c>
      <c r="G159" s="531"/>
      <c r="H159" s="532"/>
      <c r="I159" s="533"/>
      <c r="J159" s="532"/>
      <c r="K159" s="532"/>
      <c r="L159" s="534"/>
      <c r="M159" s="406"/>
      <c r="AB159" s="504"/>
    </row>
    <row r="160" spans="1:34" ht="12.75" customHeight="1">
      <c r="A160" s="162"/>
      <c r="B160" s="232" t="s">
        <v>212</v>
      </c>
      <c r="C160" s="352" t="s">
        <v>630</v>
      </c>
      <c r="D160" s="233" t="s">
        <v>244</v>
      </c>
      <c r="E160" s="234">
        <v>4</v>
      </c>
      <c r="F160" s="235" t="s">
        <v>139</v>
      </c>
      <c r="G160" s="531"/>
      <c r="H160" s="532"/>
      <c r="I160" s="533"/>
      <c r="J160" s="532"/>
      <c r="K160" s="532"/>
      <c r="L160" s="534"/>
      <c r="M160" s="406"/>
      <c r="AB160" s="504"/>
    </row>
    <row r="161" spans="1:28" ht="12.75" customHeight="1">
      <c r="A161" s="162"/>
      <c r="B161" s="232" t="s">
        <v>234</v>
      </c>
      <c r="C161" s="352" t="s">
        <v>631</v>
      </c>
      <c r="D161" s="233" t="s">
        <v>245</v>
      </c>
      <c r="E161" s="234">
        <v>3</v>
      </c>
      <c r="F161" s="235" t="s">
        <v>139</v>
      </c>
      <c r="G161" s="531"/>
      <c r="H161" s="532"/>
      <c r="I161" s="533"/>
      <c r="J161" s="532"/>
      <c r="K161" s="532"/>
      <c r="L161" s="534"/>
      <c r="M161" s="406"/>
      <c r="AB161" s="504"/>
    </row>
    <row r="162" spans="1:28" ht="12.75" customHeight="1">
      <c r="A162" s="162"/>
      <c r="B162" s="232" t="s">
        <v>212</v>
      </c>
      <c r="C162" s="352" t="s">
        <v>632</v>
      </c>
      <c r="D162" s="233" t="s">
        <v>246</v>
      </c>
      <c r="E162" s="234">
        <v>3</v>
      </c>
      <c r="F162" s="235" t="s">
        <v>139</v>
      </c>
      <c r="G162" s="531"/>
      <c r="H162" s="532"/>
      <c r="I162" s="533"/>
      <c r="J162" s="532"/>
      <c r="K162" s="532"/>
      <c r="L162" s="534"/>
      <c r="M162" s="406"/>
      <c r="AB162" s="504"/>
    </row>
    <row r="163" spans="1:28" ht="12.75" customHeight="1">
      <c r="A163" s="162"/>
      <c r="B163" s="232" t="s">
        <v>234</v>
      </c>
      <c r="C163" s="352" t="s">
        <v>633</v>
      </c>
      <c r="D163" s="233" t="s">
        <v>247</v>
      </c>
      <c r="E163" s="234">
        <v>4</v>
      </c>
      <c r="F163" s="235" t="s">
        <v>139</v>
      </c>
      <c r="G163" s="531"/>
      <c r="H163" s="532"/>
      <c r="I163" s="533"/>
      <c r="J163" s="532"/>
      <c r="K163" s="532"/>
      <c r="L163" s="534"/>
      <c r="M163" s="406"/>
      <c r="AB163" s="504"/>
    </row>
    <row r="164" spans="1:28" ht="12.75" customHeight="1">
      <c r="A164" s="162"/>
      <c r="B164" s="232" t="s">
        <v>212</v>
      </c>
      <c r="C164" s="352" t="s">
        <v>634</v>
      </c>
      <c r="D164" s="233" t="s">
        <v>248</v>
      </c>
      <c r="E164" s="234">
        <v>4</v>
      </c>
      <c r="F164" s="235" t="s">
        <v>139</v>
      </c>
      <c r="G164" s="531"/>
      <c r="H164" s="532"/>
      <c r="I164" s="533"/>
      <c r="J164" s="532"/>
      <c r="K164" s="532"/>
      <c r="L164" s="534"/>
      <c r="M164" s="406"/>
      <c r="AB164" s="504"/>
    </row>
    <row r="165" spans="1:28" ht="12.75" customHeight="1">
      <c r="A165" s="162"/>
      <c r="B165" s="232" t="s">
        <v>234</v>
      </c>
      <c r="C165" s="352" t="s">
        <v>635</v>
      </c>
      <c r="D165" s="233" t="s">
        <v>249</v>
      </c>
      <c r="E165" s="234">
        <v>2</v>
      </c>
      <c r="F165" s="235" t="s">
        <v>139</v>
      </c>
      <c r="G165" s="531"/>
      <c r="H165" s="532"/>
      <c r="I165" s="533"/>
      <c r="J165" s="532"/>
      <c r="K165" s="532"/>
      <c r="L165" s="534"/>
      <c r="M165" s="406"/>
      <c r="AB165" s="504"/>
    </row>
    <row r="166" spans="1:28" ht="12.75" customHeight="1">
      <c r="A166" s="162"/>
      <c r="B166" s="232" t="s">
        <v>212</v>
      </c>
      <c r="C166" s="352" t="s">
        <v>636</v>
      </c>
      <c r="D166" s="233" t="s">
        <v>250</v>
      </c>
      <c r="E166" s="234">
        <v>2</v>
      </c>
      <c r="F166" s="235" t="s">
        <v>139</v>
      </c>
      <c r="G166" s="531"/>
      <c r="H166" s="532"/>
      <c r="I166" s="533"/>
      <c r="J166" s="532"/>
      <c r="K166" s="532"/>
      <c r="L166" s="534"/>
      <c r="M166" s="406"/>
      <c r="AB166" s="504"/>
    </row>
    <row r="167" spans="1:28" ht="12.75" customHeight="1">
      <c r="A167" s="162"/>
      <c r="B167" s="232" t="s">
        <v>234</v>
      </c>
      <c r="C167" s="352" t="s">
        <v>637</v>
      </c>
      <c r="D167" s="233" t="s">
        <v>251</v>
      </c>
      <c r="E167" s="234">
        <v>23</v>
      </c>
      <c r="F167" s="235" t="s">
        <v>139</v>
      </c>
      <c r="G167" s="531"/>
      <c r="H167" s="532"/>
      <c r="I167" s="533"/>
      <c r="J167" s="532"/>
      <c r="K167" s="532"/>
      <c r="L167" s="534"/>
      <c r="M167" s="406"/>
      <c r="AB167" s="504"/>
    </row>
    <row r="168" spans="1:28" ht="12.75" customHeight="1">
      <c r="A168" s="162"/>
      <c r="B168" s="232" t="s">
        <v>212</v>
      </c>
      <c r="C168" s="352" t="s">
        <v>638</v>
      </c>
      <c r="D168" s="233" t="s">
        <v>252</v>
      </c>
      <c r="E168" s="234">
        <v>23</v>
      </c>
      <c r="F168" s="235" t="s">
        <v>139</v>
      </c>
      <c r="G168" s="531"/>
      <c r="H168" s="532"/>
      <c r="I168" s="533"/>
      <c r="J168" s="532"/>
      <c r="K168" s="532"/>
      <c r="L168" s="534"/>
      <c r="M168" s="406"/>
      <c r="AB168" s="504"/>
    </row>
    <row r="169" spans="1:28" ht="12.75" customHeight="1">
      <c r="A169" s="162"/>
      <c r="B169" s="232" t="s">
        <v>234</v>
      </c>
      <c r="C169" s="352" t="s">
        <v>639</v>
      </c>
      <c r="D169" s="233" t="s">
        <v>253</v>
      </c>
      <c r="E169" s="234">
        <v>1</v>
      </c>
      <c r="F169" s="235" t="s">
        <v>139</v>
      </c>
      <c r="G169" s="531"/>
      <c r="H169" s="532"/>
      <c r="I169" s="533"/>
      <c r="J169" s="532"/>
      <c r="K169" s="532"/>
      <c r="L169" s="534"/>
      <c r="M169" s="406"/>
      <c r="AB169" s="504"/>
    </row>
    <row r="170" spans="1:28" ht="12.75" customHeight="1">
      <c r="A170" s="162"/>
      <c r="B170" s="232" t="s">
        <v>212</v>
      </c>
      <c r="C170" s="352" t="s">
        <v>640</v>
      </c>
      <c r="D170" s="233" t="s">
        <v>254</v>
      </c>
      <c r="E170" s="234">
        <v>1</v>
      </c>
      <c r="F170" s="235" t="s">
        <v>139</v>
      </c>
      <c r="G170" s="531"/>
      <c r="H170" s="532"/>
      <c r="I170" s="533"/>
      <c r="J170" s="532"/>
      <c r="K170" s="532"/>
      <c r="L170" s="534"/>
      <c r="M170" s="406"/>
      <c r="AB170" s="504"/>
    </row>
    <row r="171" spans="1:28" ht="12.75" customHeight="1">
      <c r="A171" s="162"/>
      <c r="B171" s="232" t="s">
        <v>234</v>
      </c>
      <c r="C171" s="352" t="s">
        <v>641</v>
      </c>
      <c r="D171" s="233" t="s">
        <v>255</v>
      </c>
      <c r="E171" s="234">
        <v>1</v>
      </c>
      <c r="F171" s="235" t="s">
        <v>139</v>
      </c>
      <c r="G171" s="531"/>
      <c r="H171" s="532"/>
      <c r="I171" s="533"/>
      <c r="J171" s="532"/>
      <c r="K171" s="532"/>
      <c r="L171" s="534"/>
      <c r="M171" s="406"/>
      <c r="AB171" s="504"/>
    </row>
    <row r="172" spans="1:28" ht="12.75" customHeight="1">
      <c r="A172" s="162"/>
      <c r="B172" s="232" t="s">
        <v>212</v>
      </c>
      <c r="C172" s="352" t="s">
        <v>640</v>
      </c>
      <c r="D172" s="233" t="s">
        <v>256</v>
      </c>
      <c r="E172" s="234">
        <v>1</v>
      </c>
      <c r="F172" s="235" t="s">
        <v>139</v>
      </c>
      <c r="G172" s="531"/>
      <c r="H172" s="532"/>
      <c r="I172" s="533"/>
      <c r="J172" s="532"/>
      <c r="K172" s="532"/>
      <c r="L172" s="534"/>
      <c r="M172" s="406"/>
      <c r="AB172" s="504"/>
    </row>
    <row r="173" spans="1:28" ht="12.75" customHeight="1">
      <c r="A173" s="162"/>
      <c r="B173" s="232" t="s">
        <v>234</v>
      </c>
      <c r="C173" s="352" t="s">
        <v>642</v>
      </c>
      <c r="D173" s="233" t="s">
        <v>257</v>
      </c>
      <c r="E173" s="234">
        <v>1</v>
      </c>
      <c r="F173" s="235" t="s">
        <v>139</v>
      </c>
      <c r="G173" s="531"/>
      <c r="H173" s="532"/>
      <c r="I173" s="533"/>
      <c r="J173" s="532"/>
      <c r="K173" s="532"/>
      <c r="L173" s="534"/>
      <c r="M173" s="406"/>
      <c r="AB173" s="504"/>
    </row>
    <row r="174" spans="1:28" ht="12.75" customHeight="1">
      <c r="A174" s="162"/>
      <c r="B174" s="232" t="s">
        <v>212</v>
      </c>
      <c r="C174" s="352" t="s">
        <v>640</v>
      </c>
      <c r="D174" s="233" t="s">
        <v>258</v>
      </c>
      <c r="E174" s="234">
        <v>1</v>
      </c>
      <c r="F174" s="235" t="s">
        <v>139</v>
      </c>
      <c r="G174" s="531"/>
      <c r="H174" s="532"/>
      <c r="I174" s="533"/>
      <c r="J174" s="532"/>
      <c r="K174" s="532"/>
      <c r="L174" s="534"/>
      <c r="M174" s="406"/>
      <c r="AB174" s="504"/>
    </row>
    <row r="175" spans="1:28" ht="12.75" customHeight="1">
      <c r="A175" s="162"/>
      <c r="B175" s="232" t="s">
        <v>234</v>
      </c>
      <c r="C175" s="352" t="s">
        <v>643</v>
      </c>
      <c r="D175" s="233" t="s">
        <v>259</v>
      </c>
      <c r="E175" s="234">
        <v>2</v>
      </c>
      <c r="F175" s="235" t="s">
        <v>139</v>
      </c>
      <c r="G175" s="531"/>
      <c r="H175" s="532"/>
      <c r="I175" s="533"/>
      <c r="J175" s="532"/>
      <c r="K175" s="532"/>
      <c r="L175" s="534"/>
      <c r="M175" s="406"/>
      <c r="AB175" s="504"/>
    </row>
    <row r="176" spans="1:28" ht="12.75" customHeight="1">
      <c r="A176" s="162"/>
      <c r="B176" s="232" t="s">
        <v>234</v>
      </c>
      <c r="C176" s="352" t="s">
        <v>644</v>
      </c>
      <c r="D176" s="233" t="s">
        <v>260</v>
      </c>
      <c r="E176" s="234">
        <v>10</v>
      </c>
      <c r="F176" s="235" t="s">
        <v>139</v>
      </c>
      <c r="G176" s="531"/>
      <c r="H176" s="532"/>
      <c r="I176" s="533"/>
      <c r="J176" s="532"/>
      <c r="K176" s="532"/>
      <c r="L176" s="534"/>
      <c r="M176" s="406"/>
      <c r="AB176" s="504"/>
    </row>
    <row r="177" spans="1:28" ht="12.75" customHeight="1">
      <c r="A177" s="162"/>
      <c r="B177" s="232" t="s">
        <v>212</v>
      </c>
      <c r="C177" s="352" t="s">
        <v>640</v>
      </c>
      <c r="D177" s="233" t="s">
        <v>261</v>
      </c>
      <c r="E177" s="234">
        <v>5</v>
      </c>
      <c r="F177" s="235" t="s">
        <v>139</v>
      </c>
      <c r="G177" s="531"/>
      <c r="H177" s="532"/>
      <c r="I177" s="533"/>
      <c r="J177" s="532"/>
      <c r="K177" s="532"/>
      <c r="L177" s="534"/>
      <c r="M177" s="406"/>
      <c r="AB177" s="504"/>
    </row>
    <row r="178" spans="1:28" ht="12.75" customHeight="1">
      <c r="A178" s="162"/>
      <c r="B178" s="232" t="s">
        <v>212</v>
      </c>
      <c r="C178" s="352" t="s">
        <v>640</v>
      </c>
      <c r="D178" s="233" t="s">
        <v>262</v>
      </c>
      <c r="E178" s="234">
        <v>3</v>
      </c>
      <c r="F178" s="235" t="s">
        <v>139</v>
      </c>
      <c r="G178" s="531"/>
      <c r="H178" s="532"/>
      <c r="I178" s="533"/>
      <c r="J178" s="532"/>
      <c r="K178" s="532"/>
      <c r="L178" s="534"/>
      <c r="M178" s="406"/>
      <c r="AB178" s="504"/>
    </row>
    <row r="179" spans="1:28" ht="12.75" customHeight="1">
      <c r="A179" s="162"/>
      <c r="B179" s="232" t="s">
        <v>212</v>
      </c>
      <c r="C179" s="352" t="s">
        <v>640</v>
      </c>
      <c r="D179" s="233" t="s">
        <v>263</v>
      </c>
      <c r="E179" s="234">
        <v>2</v>
      </c>
      <c r="F179" s="235" t="s">
        <v>139</v>
      </c>
      <c r="G179" s="531"/>
      <c r="H179" s="532"/>
      <c r="I179" s="533"/>
      <c r="J179" s="532"/>
      <c r="K179" s="532"/>
      <c r="L179" s="534"/>
      <c r="M179" s="406"/>
      <c r="AB179" s="504"/>
    </row>
    <row r="180" spans="1:28" ht="12.75" customHeight="1">
      <c r="A180" s="162"/>
      <c r="B180" s="232" t="s">
        <v>234</v>
      </c>
      <c r="C180" s="352" t="s">
        <v>645</v>
      </c>
      <c r="D180" s="233" t="s">
        <v>264</v>
      </c>
      <c r="E180" s="234">
        <v>6</v>
      </c>
      <c r="F180" s="235" t="s">
        <v>139</v>
      </c>
      <c r="G180" s="531"/>
      <c r="H180" s="532"/>
      <c r="I180" s="533"/>
      <c r="J180" s="532"/>
      <c r="K180" s="532"/>
      <c r="L180" s="534"/>
      <c r="M180" s="406"/>
      <c r="AB180" s="504"/>
    </row>
    <row r="181" spans="1:28" ht="12.75" customHeight="1">
      <c r="A181" s="162"/>
      <c r="B181" s="232" t="s">
        <v>212</v>
      </c>
      <c r="C181" s="352" t="s">
        <v>640</v>
      </c>
      <c r="D181" s="233" t="s">
        <v>265</v>
      </c>
      <c r="E181" s="234">
        <v>2</v>
      </c>
      <c r="F181" s="235" t="s">
        <v>139</v>
      </c>
      <c r="G181" s="531"/>
      <c r="H181" s="532"/>
      <c r="I181" s="533"/>
      <c r="J181" s="532"/>
      <c r="K181" s="532"/>
      <c r="L181" s="534"/>
      <c r="M181" s="406"/>
      <c r="AB181" s="504"/>
    </row>
    <row r="182" spans="1:28" ht="12.75" customHeight="1">
      <c r="A182" s="162"/>
      <c r="B182" s="232" t="s">
        <v>212</v>
      </c>
      <c r="C182" s="352" t="s">
        <v>640</v>
      </c>
      <c r="D182" s="233" t="s">
        <v>266</v>
      </c>
      <c r="E182" s="234">
        <v>4</v>
      </c>
      <c r="F182" s="235" t="s">
        <v>139</v>
      </c>
      <c r="G182" s="531"/>
      <c r="H182" s="532"/>
      <c r="I182" s="533"/>
      <c r="J182" s="532"/>
      <c r="K182" s="532"/>
      <c r="L182" s="534"/>
      <c r="M182" s="406"/>
      <c r="AB182" s="504"/>
    </row>
    <row r="183" spans="1:28" ht="12.75" customHeight="1">
      <c r="A183" s="162"/>
      <c r="B183" s="232" t="s">
        <v>234</v>
      </c>
      <c r="C183" s="352" t="s">
        <v>646</v>
      </c>
      <c r="D183" s="233" t="s">
        <v>267</v>
      </c>
      <c r="E183" s="234">
        <v>50</v>
      </c>
      <c r="F183" s="235" t="s">
        <v>139</v>
      </c>
      <c r="G183" s="531"/>
      <c r="H183" s="532"/>
      <c r="I183" s="533"/>
      <c r="J183" s="532"/>
      <c r="K183" s="532"/>
      <c r="L183" s="534"/>
      <c r="M183" s="406"/>
      <c r="AB183" s="504"/>
    </row>
    <row r="184" spans="1:28" ht="12.75" customHeight="1">
      <c r="A184" s="162"/>
      <c r="B184" s="232" t="s">
        <v>212</v>
      </c>
      <c r="C184" s="352" t="s">
        <v>640</v>
      </c>
      <c r="D184" s="233" t="s">
        <v>268</v>
      </c>
      <c r="E184" s="234">
        <v>23</v>
      </c>
      <c r="F184" s="235" t="s">
        <v>139</v>
      </c>
      <c r="G184" s="531"/>
      <c r="H184" s="532"/>
      <c r="I184" s="533"/>
      <c r="J184" s="532"/>
      <c r="K184" s="532"/>
      <c r="L184" s="534"/>
      <c r="M184" s="406"/>
      <c r="AB184" s="504"/>
    </row>
    <row r="185" spans="1:28" ht="12.75" customHeight="1">
      <c r="A185" s="162"/>
      <c r="B185" s="232" t="s">
        <v>212</v>
      </c>
      <c r="C185" s="352" t="s">
        <v>640</v>
      </c>
      <c r="D185" s="233" t="s">
        <v>269</v>
      </c>
      <c r="E185" s="234">
        <v>27</v>
      </c>
      <c r="F185" s="235" t="s">
        <v>139</v>
      </c>
      <c r="G185" s="531"/>
      <c r="H185" s="532"/>
      <c r="I185" s="533"/>
      <c r="J185" s="532"/>
      <c r="K185" s="532"/>
      <c r="L185" s="534"/>
      <c r="M185" s="406"/>
      <c r="AB185" s="504"/>
    </row>
    <row r="186" spans="1:28" ht="12.75" customHeight="1">
      <c r="A186" s="162"/>
      <c r="B186" s="232" t="s">
        <v>234</v>
      </c>
      <c r="C186" s="352" t="s">
        <v>647</v>
      </c>
      <c r="D186" s="233" t="s">
        <v>270</v>
      </c>
      <c r="E186" s="234">
        <v>10</v>
      </c>
      <c r="F186" s="235" t="s">
        <v>139</v>
      </c>
      <c r="G186" s="531"/>
      <c r="H186" s="532"/>
      <c r="I186" s="533"/>
      <c r="J186" s="532"/>
      <c r="K186" s="532"/>
      <c r="L186" s="534"/>
      <c r="M186" s="406"/>
      <c r="AB186" s="504"/>
    </row>
    <row r="187" spans="1:28" ht="12.75" customHeight="1">
      <c r="A187" s="162"/>
      <c r="B187" s="232" t="s">
        <v>212</v>
      </c>
      <c r="C187" s="352" t="s">
        <v>648</v>
      </c>
      <c r="D187" s="233" t="s">
        <v>311</v>
      </c>
      <c r="E187" s="234">
        <v>10</v>
      </c>
      <c r="F187" s="235" t="s">
        <v>139</v>
      </c>
      <c r="G187" s="531"/>
      <c r="H187" s="532"/>
      <c r="I187" s="533"/>
      <c r="J187" s="532"/>
      <c r="K187" s="532"/>
      <c r="L187" s="534"/>
      <c r="M187" s="406"/>
      <c r="AB187" s="504"/>
    </row>
    <row r="188" spans="1:28" ht="12.75" customHeight="1">
      <c r="A188" s="162"/>
      <c r="B188" s="232" t="s">
        <v>234</v>
      </c>
      <c r="C188" s="352" t="s">
        <v>649</v>
      </c>
      <c r="D188" s="233" t="s">
        <v>271</v>
      </c>
      <c r="E188" s="234">
        <v>56</v>
      </c>
      <c r="F188" s="235" t="s">
        <v>132</v>
      </c>
      <c r="G188" s="531"/>
      <c r="H188" s="532"/>
      <c r="I188" s="533"/>
      <c r="J188" s="532"/>
      <c r="K188" s="532"/>
      <c r="L188" s="534"/>
      <c r="M188" s="406"/>
      <c r="AB188" s="504"/>
    </row>
    <row r="189" spans="1:28" ht="12.75" customHeight="1">
      <c r="A189" s="162"/>
      <c r="B189" s="232" t="s">
        <v>212</v>
      </c>
      <c r="C189" s="352" t="s">
        <v>640</v>
      </c>
      <c r="D189" s="233" t="s">
        <v>272</v>
      </c>
      <c r="E189" s="234">
        <v>3</v>
      </c>
      <c r="F189" s="235" t="s">
        <v>139</v>
      </c>
      <c r="G189" s="531"/>
      <c r="H189" s="532"/>
      <c r="I189" s="533"/>
      <c r="J189" s="532"/>
      <c r="K189" s="532"/>
      <c r="L189" s="534"/>
      <c r="M189" s="406"/>
      <c r="AB189" s="504"/>
    </row>
    <row r="190" spans="1:28" ht="12.75" customHeight="1">
      <c r="A190" s="162"/>
      <c r="B190" s="232" t="s">
        <v>212</v>
      </c>
      <c r="C190" s="352" t="s">
        <v>640</v>
      </c>
      <c r="D190" s="233" t="s">
        <v>273</v>
      </c>
      <c r="E190" s="234">
        <v>2</v>
      </c>
      <c r="F190" s="235" t="s">
        <v>139</v>
      </c>
      <c r="G190" s="531"/>
      <c r="H190" s="532"/>
      <c r="I190" s="533"/>
      <c r="J190" s="532"/>
      <c r="K190" s="532"/>
      <c r="L190" s="534"/>
      <c r="M190" s="406"/>
      <c r="AB190" s="504"/>
    </row>
    <row r="191" spans="1:28" ht="12.75" customHeight="1">
      <c r="A191" s="162"/>
      <c r="B191" s="232" t="s">
        <v>212</v>
      </c>
      <c r="C191" s="352" t="s">
        <v>640</v>
      </c>
      <c r="D191" s="233" t="s">
        <v>274</v>
      </c>
      <c r="E191" s="234">
        <v>11</v>
      </c>
      <c r="F191" s="235" t="s">
        <v>139</v>
      </c>
      <c r="G191" s="531"/>
      <c r="H191" s="532"/>
      <c r="I191" s="533"/>
      <c r="J191" s="532"/>
      <c r="K191" s="532"/>
      <c r="L191" s="534"/>
      <c r="M191" s="406"/>
      <c r="AB191" s="504"/>
    </row>
    <row r="192" spans="1:28" ht="12.75" customHeight="1">
      <c r="A192" s="162"/>
      <c r="B192" s="232" t="s">
        <v>212</v>
      </c>
      <c r="C192" s="352" t="s">
        <v>640</v>
      </c>
      <c r="D192" s="233" t="s">
        <v>275</v>
      </c>
      <c r="E192" s="234">
        <v>7</v>
      </c>
      <c r="F192" s="235" t="s">
        <v>139</v>
      </c>
      <c r="G192" s="531"/>
      <c r="H192" s="532"/>
      <c r="I192" s="533"/>
      <c r="J192" s="532"/>
      <c r="K192" s="532"/>
      <c r="L192" s="534"/>
      <c r="M192" s="406"/>
      <c r="AB192" s="504"/>
    </row>
    <row r="193" spans="1:28" ht="12.75" customHeight="1">
      <c r="A193" s="162"/>
      <c r="B193" s="232" t="s">
        <v>212</v>
      </c>
      <c r="C193" s="352" t="s">
        <v>640</v>
      </c>
      <c r="D193" s="233" t="s">
        <v>276</v>
      </c>
      <c r="E193" s="234">
        <v>9</v>
      </c>
      <c r="F193" s="235" t="s">
        <v>139</v>
      </c>
      <c r="G193" s="531"/>
      <c r="H193" s="532"/>
      <c r="I193" s="533"/>
      <c r="J193" s="532"/>
      <c r="K193" s="532"/>
      <c r="L193" s="534"/>
      <c r="M193" s="406"/>
      <c r="AB193" s="504"/>
    </row>
    <row r="194" spans="1:28" ht="12.75" customHeight="1">
      <c r="A194" s="162"/>
      <c r="B194" s="232" t="s">
        <v>212</v>
      </c>
      <c r="C194" s="352" t="s">
        <v>640</v>
      </c>
      <c r="D194" s="233" t="s">
        <v>277</v>
      </c>
      <c r="E194" s="234">
        <v>1</v>
      </c>
      <c r="F194" s="235" t="s">
        <v>139</v>
      </c>
      <c r="G194" s="531"/>
      <c r="H194" s="532"/>
      <c r="I194" s="533"/>
      <c r="J194" s="532"/>
      <c r="K194" s="532"/>
      <c r="L194" s="534"/>
      <c r="M194" s="406"/>
      <c r="AB194" s="504"/>
    </row>
    <row r="195" spans="1:28" ht="12.75" customHeight="1">
      <c r="A195" s="162"/>
      <c r="B195" s="232" t="s">
        <v>212</v>
      </c>
      <c r="C195" s="352" t="s">
        <v>640</v>
      </c>
      <c r="D195" s="233" t="s">
        <v>278</v>
      </c>
      <c r="E195" s="234">
        <v>56</v>
      </c>
      <c r="F195" s="235" t="s">
        <v>139</v>
      </c>
      <c r="G195" s="531"/>
      <c r="H195" s="532"/>
      <c r="I195" s="533"/>
      <c r="J195" s="532"/>
      <c r="K195" s="532"/>
      <c r="L195" s="534"/>
      <c r="M195" s="406"/>
      <c r="AB195" s="504"/>
    </row>
    <row r="196" spans="1:28" ht="12.75" customHeight="1">
      <c r="A196" s="162"/>
      <c r="B196" s="232" t="s">
        <v>234</v>
      </c>
      <c r="C196" s="352" t="s">
        <v>650</v>
      </c>
      <c r="D196" s="233" t="s">
        <v>279</v>
      </c>
      <c r="E196" s="234">
        <v>60</v>
      </c>
      <c r="F196" s="235" t="s">
        <v>132</v>
      </c>
      <c r="G196" s="531"/>
      <c r="H196" s="532"/>
      <c r="I196" s="533"/>
      <c r="J196" s="532"/>
      <c r="K196" s="532"/>
      <c r="L196" s="534"/>
      <c r="M196" s="406"/>
      <c r="AB196" s="504"/>
    </row>
    <row r="197" spans="1:28" ht="12.75" customHeight="1">
      <c r="A197" s="162"/>
      <c r="B197" s="232" t="s">
        <v>212</v>
      </c>
      <c r="C197" s="352" t="s">
        <v>651</v>
      </c>
      <c r="D197" s="233" t="s">
        <v>280</v>
      </c>
      <c r="E197" s="234">
        <v>60</v>
      </c>
      <c r="F197" s="235" t="s">
        <v>315</v>
      </c>
      <c r="G197" s="531"/>
      <c r="H197" s="532"/>
      <c r="I197" s="533"/>
      <c r="J197" s="532"/>
      <c r="K197" s="532"/>
      <c r="L197" s="534"/>
      <c r="M197" s="406"/>
      <c r="AB197" s="504"/>
    </row>
    <row r="198" spans="1:28" ht="12.75" customHeight="1">
      <c r="A198" s="162"/>
      <c r="B198" s="232" t="s">
        <v>234</v>
      </c>
      <c r="C198" s="352" t="s">
        <v>652</v>
      </c>
      <c r="D198" s="233" t="s">
        <v>281</v>
      </c>
      <c r="E198" s="234">
        <v>20</v>
      </c>
      <c r="F198" s="235" t="s">
        <v>132</v>
      </c>
      <c r="G198" s="531"/>
      <c r="H198" s="532"/>
      <c r="I198" s="533"/>
      <c r="J198" s="532"/>
      <c r="K198" s="532"/>
      <c r="L198" s="534"/>
      <c r="M198" s="406"/>
      <c r="AB198" s="504"/>
    </row>
    <row r="199" spans="1:28" ht="12.75" customHeight="1">
      <c r="A199" s="162"/>
      <c r="B199" s="232" t="s">
        <v>212</v>
      </c>
      <c r="C199" s="352" t="s">
        <v>653</v>
      </c>
      <c r="D199" s="233" t="s">
        <v>282</v>
      </c>
      <c r="E199" s="234">
        <v>20</v>
      </c>
      <c r="F199" s="235" t="s">
        <v>315</v>
      </c>
      <c r="G199" s="531"/>
      <c r="H199" s="532"/>
      <c r="I199" s="533"/>
      <c r="J199" s="532"/>
      <c r="K199" s="532"/>
      <c r="L199" s="534"/>
      <c r="M199" s="406"/>
      <c r="AB199" s="504"/>
    </row>
    <row r="200" spans="1:28" ht="12.75" customHeight="1">
      <c r="A200" s="162"/>
      <c r="B200" s="232" t="s">
        <v>234</v>
      </c>
      <c r="C200" s="352" t="s">
        <v>654</v>
      </c>
      <c r="D200" s="233" t="s">
        <v>283</v>
      </c>
      <c r="E200" s="234">
        <v>20</v>
      </c>
      <c r="F200" s="235" t="s">
        <v>139</v>
      </c>
      <c r="G200" s="531"/>
      <c r="H200" s="532"/>
      <c r="I200" s="533"/>
      <c r="J200" s="532"/>
      <c r="K200" s="532"/>
      <c r="L200" s="534"/>
      <c r="M200" s="406"/>
      <c r="AB200" s="504"/>
    </row>
    <row r="201" spans="1:28" ht="12.75" customHeight="1">
      <c r="A201" s="162"/>
      <c r="B201" s="232" t="s">
        <v>212</v>
      </c>
      <c r="C201" s="352" t="s">
        <v>655</v>
      </c>
      <c r="D201" s="233" t="s">
        <v>284</v>
      </c>
      <c r="E201" s="234">
        <v>20</v>
      </c>
      <c r="F201" s="235" t="s">
        <v>139</v>
      </c>
      <c r="G201" s="531"/>
      <c r="H201" s="532"/>
      <c r="I201" s="533"/>
      <c r="J201" s="532"/>
      <c r="K201" s="532"/>
      <c r="L201" s="534"/>
      <c r="M201" s="406"/>
      <c r="AB201" s="504"/>
    </row>
    <row r="202" spans="1:28" ht="12.75" customHeight="1">
      <c r="A202" s="162"/>
      <c r="B202" s="232" t="s">
        <v>234</v>
      </c>
      <c r="C202" s="352" t="s">
        <v>656</v>
      </c>
      <c r="D202" s="233" t="s">
        <v>285</v>
      </c>
      <c r="E202" s="234">
        <v>30</v>
      </c>
      <c r="F202" s="235" t="s">
        <v>139</v>
      </c>
      <c r="G202" s="531"/>
      <c r="H202" s="532"/>
      <c r="I202" s="533"/>
      <c r="J202" s="532"/>
      <c r="K202" s="532"/>
      <c r="L202" s="534"/>
      <c r="M202" s="406"/>
      <c r="AB202" s="504"/>
    </row>
    <row r="203" spans="1:28" ht="12.75" customHeight="1">
      <c r="A203" s="162"/>
      <c r="B203" s="232" t="s">
        <v>212</v>
      </c>
      <c r="C203" s="352" t="s">
        <v>657</v>
      </c>
      <c r="D203" s="233" t="s">
        <v>286</v>
      </c>
      <c r="E203" s="234">
        <v>30</v>
      </c>
      <c r="F203" s="235" t="s">
        <v>139</v>
      </c>
      <c r="G203" s="531"/>
      <c r="H203" s="532"/>
      <c r="I203" s="533"/>
      <c r="J203" s="532"/>
      <c r="K203" s="532"/>
      <c r="L203" s="534"/>
      <c r="M203" s="406"/>
      <c r="AB203" s="504"/>
    </row>
    <row r="204" spans="1:28" ht="12.75" customHeight="1">
      <c r="A204" s="162"/>
      <c r="B204" s="232" t="s">
        <v>234</v>
      </c>
      <c r="C204" s="352" t="s">
        <v>658</v>
      </c>
      <c r="D204" s="233" t="s">
        <v>287</v>
      </c>
      <c r="E204" s="234">
        <v>1</v>
      </c>
      <c r="F204" s="235" t="s">
        <v>139</v>
      </c>
      <c r="G204" s="531"/>
      <c r="H204" s="532"/>
      <c r="I204" s="533"/>
      <c r="J204" s="532"/>
      <c r="K204" s="532"/>
      <c r="L204" s="534"/>
      <c r="M204" s="406"/>
      <c r="AB204" s="504"/>
    </row>
    <row r="205" spans="1:28" ht="12.75" customHeight="1">
      <c r="A205" s="162"/>
      <c r="B205" s="232" t="s">
        <v>212</v>
      </c>
      <c r="C205" s="352" t="s">
        <v>659</v>
      </c>
      <c r="D205" s="233" t="s">
        <v>314</v>
      </c>
      <c r="E205" s="234">
        <v>1</v>
      </c>
      <c r="F205" s="235" t="s">
        <v>139</v>
      </c>
      <c r="G205" s="531"/>
      <c r="H205" s="532"/>
      <c r="I205" s="533"/>
      <c r="J205" s="532"/>
      <c r="K205" s="532"/>
      <c r="L205" s="534"/>
      <c r="M205" s="406"/>
      <c r="AB205" s="504"/>
    </row>
    <row r="206" spans="1:28" ht="12.75" customHeight="1">
      <c r="A206" s="162"/>
      <c r="B206" s="232" t="s">
        <v>234</v>
      </c>
      <c r="C206" s="352" t="s">
        <v>660</v>
      </c>
      <c r="D206" s="233" t="s">
        <v>288</v>
      </c>
      <c r="E206" s="234">
        <v>5</v>
      </c>
      <c r="F206" s="235" t="s">
        <v>139</v>
      </c>
      <c r="G206" s="531"/>
      <c r="H206" s="532"/>
      <c r="I206" s="533"/>
      <c r="J206" s="532"/>
      <c r="K206" s="532"/>
      <c r="L206" s="534"/>
      <c r="M206" s="406"/>
      <c r="AB206" s="504"/>
    </row>
    <row r="207" spans="1:28" ht="12.75" customHeight="1">
      <c r="A207" s="162"/>
      <c r="B207" s="232" t="s">
        <v>212</v>
      </c>
      <c r="C207" s="352" t="s">
        <v>661</v>
      </c>
      <c r="D207" s="233" t="s">
        <v>289</v>
      </c>
      <c r="E207" s="234">
        <v>5</v>
      </c>
      <c r="F207" s="235" t="s">
        <v>139</v>
      </c>
      <c r="G207" s="531"/>
      <c r="H207" s="532"/>
      <c r="I207" s="533"/>
      <c r="J207" s="532"/>
      <c r="K207" s="532"/>
      <c r="L207" s="534"/>
      <c r="M207" s="406"/>
      <c r="AB207" s="504"/>
    </row>
    <row r="208" spans="1:28" ht="12.75" customHeight="1">
      <c r="A208" s="162"/>
      <c r="B208" s="232" t="s">
        <v>234</v>
      </c>
      <c r="C208" s="352" t="s">
        <v>662</v>
      </c>
      <c r="D208" s="233" t="s">
        <v>290</v>
      </c>
      <c r="E208" s="234">
        <v>2</v>
      </c>
      <c r="F208" s="235" t="s">
        <v>139</v>
      </c>
      <c r="G208" s="531"/>
      <c r="H208" s="532"/>
      <c r="I208" s="533"/>
      <c r="J208" s="532"/>
      <c r="K208" s="532"/>
      <c r="L208" s="534"/>
      <c r="M208" s="406"/>
      <c r="AB208" s="504"/>
    </row>
    <row r="209" spans="1:28" ht="12.75" customHeight="1">
      <c r="A209" s="162"/>
      <c r="B209" s="232" t="s">
        <v>212</v>
      </c>
      <c r="C209" s="352" t="s">
        <v>663</v>
      </c>
      <c r="D209" s="233" t="s">
        <v>291</v>
      </c>
      <c r="E209" s="234">
        <v>2</v>
      </c>
      <c r="F209" s="235" t="s">
        <v>139</v>
      </c>
      <c r="G209" s="531"/>
      <c r="H209" s="532"/>
      <c r="I209" s="533"/>
      <c r="J209" s="532"/>
      <c r="K209" s="532"/>
      <c r="L209" s="534"/>
      <c r="M209" s="406"/>
      <c r="AB209" s="504"/>
    </row>
    <row r="210" spans="1:28" ht="12.75" customHeight="1">
      <c r="A210" s="162"/>
      <c r="B210" s="232" t="s">
        <v>234</v>
      </c>
      <c r="C210" s="352" t="s">
        <v>664</v>
      </c>
      <c r="D210" s="233" t="s">
        <v>292</v>
      </c>
      <c r="E210" s="234">
        <v>2</v>
      </c>
      <c r="F210" s="235" t="s">
        <v>139</v>
      </c>
      <c r="G210" s="531"/>
      <c r="H210" s="532"/>
      <c r="I210" s="533"/>
      <c r="J210" s="532"/>
      <c r="K210" s="532"/>
      <c r="L210" s="534"/>
      <c r="M210" s="406"/>
      <c r="AB210" s="504"/>
    </row>
    <row r="211" spans="1:28" ht="12.75" customHeight="1">
      <c r="A211" s="162"/>
      <c r="B211" s="232" t="s">
        <v>234</v>
      </c>
      <c r="C211" s="352" t="s">
        <v>665</v>
      </c>
      <c r="D211" s="233" t="s">
        <v>293</v>
      </c>
      <c r="E211" s="234">
        <v>2</v>
      </c>
      <c r="F211" s="235" t="s">
        <v>139</v>
      </c>
      <c r="G211" s="531"/>
      <c r="H211" s="532"/>
      <c r="I211" s="533"/>
      <c r="J211" s="532"/>
      <c r="K211" s="532"/>
      <c r="L211" s="534"/>
      <c r="M211" s="406"/>
      <c r="AB211" s="504"/>
    </row>
    <row r="212" spans="1:28" ht="12.75" customHeight="1">
      <c r="A212" s="162"/>
      <c r="B212" s="232" t="s">
        <v>212</v>
      </c>
      <c r="C212" s="352" t="s">
        <v>666</v>
      </c>
      <c r="D212" s="233" t="s">
        <v>294</v>
      </c>
      <c r="E212" s="234">
        <v>2</v>
      </c>
      <c r="F212" s="235" t="s">
        <v>139</v>
      </c>
      <c r="G212" s="531"/>
      <c r="H212" s="532"/>
      <c r="I212" s="533"/>
      <c r="J212" s="532"/>
      <c r="K212" s="532"/>
      <c r="L212" s="534"/>
      <c r="M212" s="406"/>
      <c r="AB212" s="504"/>
    </row>
    <row r="213" spans="1:28" ht="12.75" customHeight="1">
      <c r="A213" s="162"/>
      <c r="B213" s="232" t="s">
        <v>234</v>
      </c>
      <c r="C213" s="352" t="s">
        <v>667</v>
      </c>
      <c r="D213" s="233" t="s">
        <v>295</v>
      </c>
      <c r="E213" s="234">
        <v>4</v>
      </c>
      <c r="F213" s="235" t="s">
        <v>139</v>
      </c>
      <c r="G213" s="531"/>
      <c r="H213" s="532"/>
      <c r="I213" s="533"/>
      <c r="J213" s="532"/>
      <c r="K213" s="532"/>
      <c r="L213" s="534"/>
      <c r="M213" s="406"/>
      <c r="AB213" s="504"/>
    </row>
    <row r="214" spans="1:28" ht="12.75" customHeight="1">
      <c r="A214" s="162"/>
      <c r="B214" s="232" t="s">
        <v>212</v>
      </c>
      <c r="C214" s="352" t="s">
        <v>668</v>
      </c>
      <c r="D214" s="233" t="s">
        <v>312</v>
      </c>
      <c r="E214" s="234">
        <v>4</v>
      </c>
      <c r="F214" s="235" t="s">
        <v>139</v>
      </c>
      <c r="G214" s="531"/>
      <c r="H214" s="532"/>
      <c r="I214" s="533"/>
      <c r="J214" s="532"/>
      <c r="K214" s="532"/>
      <c r="L214" s="534"/>
      <c r="M214" s="406"/>
      <c r="AB214" s="504"/>
    </row>
    <row r="215" spans="1:28" ht="12.75" customHeight="1">
      <c r="A215" s="162"/>
      <c r="B215" s="232" t="s">
        <v>234</v>
      </c>
      <c r="C215" s="352" t="s">
        <v>669</v>
      </c>
      <c r="D215" s="233" t="s">
        <v>296</v>
      </c>
      <c r="E215" s="234">
        <v>4</v>
      </c>
      <c r="F215" s="235" t="s">
        <v>139</v>
      </c>
      <c r="G215" s="531"/>
      <c r="H215" s="532"/>
      <c r="I215" s="533"/>
      <c r="J215" s="532"/>
      <c r="K215" s="532"/>
      <c r="L215" s="534"/>
      <c r="M215" s="406"/>
      <c r="AB215" s="504"/>
    </row>
    <row r="216" spans="1:28" ht="12.75" customHeight="1">
      <c r="A216" s="162"/>
      <c r="B216" s="232" t="s">
        <v>212</v>
      </c>
      <c r="C216" s="352" t="s">
        <v>670</v>
      </c>
      <c r="D216" s="233" t="s">
        <v>313</v>
      </c>
      <c r="E216" s="234">
        <v>4</v>
      </c>
      <c r="F216" s="235" t="s">
        <v>139</v>
      </c>
      <c r="G216" s="531"/>
      <c r="H216" s="532"/>
      <c r="I216" s="533"/>
      <c r="J216" s="532"/>
      <c r="K216" s="532"/>
      <c r="L216" s="534"/>
      <c r="M216" s="406"/>
      <c r="AB216" s="504"/>
    </row>
    <row r="217" spans="1:28" ht="12.75" customHeight="1">
      <c r="A217" s="162"/>
      <c r="B217" s="232" t="s">
        <v>234</v>
      </c>
      <c r="C217" s="352" t="s">
        <v>671</v>
      </c>
      <c r="D217" s="233" t="s">
        <v>297</v>
      </c>
      <c r="E217" s="234">
        <v>50</v>
      </c>
      <c r="F217" s="235" t="s">
        <v>132</v>
      </c>
      <c r="G217" s="531"/>
      <c r="H217" s="532"/>
      <c r="I217" s="533"/>
      <c r="J217" s="532"/>
      <c r="K217" s="532"/>
      <c r="L217" s="534"/>
      <c r="M217" s="406"/>
      <c r="AB217" s="504"/>
    </row>
    <row r="218" spans="1:28" ht="12.75" customHeight="1">
      <c r="A218" s="162"/>
      <c r="B218" s="232" t="s">
        <v>212</v>
      </c>
      <c r="C218" s="352" t="s">
        <v>672</v>
      </c>
      <c r="D218" s="233" t="s">
        <v>298</v>
      </c>
      <c r="E218" s="234">
        <v>50</v>
      </c>
      <c r="F218" s="235" t="s">
        <v>316</v>
      </c>
      <c r="G218" s="531"/>
      <c r="H218" s="532"/>
      <c r="I218" s="533"/>
      <c r="J218" s="532"/>
      <c r="K218" s="532"/>
      <c r="L218" s="534"/>
      <c r="M218" s="406"/>
      <c r="AB218" s="504"/>
    </row>
    <row r="219" spans="1:28" ht="12.75" customHeight="1">
      <c r="A219" s="162"/>
      <c r="B219" s="232" t="s">
        <v>234</v>
      </c>
      <c r="C219" s="352" t="s">
        <v>673</v>
      </c>
      <c r="D219" s="233" t="s">
        <v>299</v>
      </c>
      <c r="E219" s="234">
        <v>20</v>
      </c>
      <c r="F219" s="235" t="s">
        <v>132</v>
      </c>
      <c r="G219" s="531"/>
      <c r="H219" s="532"/>
      <c r="I219" s="533"/>
      <c r="J219" s="532"/>
      <c r="K219" s="532"/>
      <c r="L219" s="534"/>
      <c r="M219" s="406"/>
      <c r="AB219" s="504"/>
    </row>
    <row r="220" spans="1:28" ht="12.75" customHeight="1">
      <c r="A220" s="162"/>
      <c r="B220" s="232" t="s">
        <v>212</v>
      </c>
      <c r="C220" s="352" t="s">
        <v>674</v>
      </c>
      <c r="D220" s="233" t="s">
        <v>300</v>
      </c>
      <c r="E220" s="234">
        <v>20</v>
      </c>
      <c r="F220" s="235" t="s">
        <v>316</v>
      </c>
      <c r="G220" s="531"/>
      <c r="H220" s="532"/>
      <c r="I220" s="533"/>
      <c r="J220" s="532"/>
      <c r="K220" s="532"/>
      <c r="L220" s="534"/>
      <c r="M220" s="406"/>
      <c r="AB220" s="504"/>
    </row>
    <row r="221" spans="1:28" ht="12.75" customHeight="1">
      <c r="A221" s="162"/>
      <c r="B221" s="232" t="s">
        <v>234</v>
      </c>
      <c r="C221" s="352" t="s">
        <v>675</v>
      </c>
      <c r="D221" s="233" t="s">
        <v>301</v>
      </c>
      <c r="E221" s="234">
        <v>20</v>
      </c>
      <c r="F221" s="235" t="s">
        <v>132</v>
      </c>
      <c r="G221" s="531"/>
      <c r="H221" s="532"/>
      <c r="I221" s="533"/>
      <c r="J221" s="532"/>
      <c r="K221" s="532"/>
      <c r="L221" s="534"/>
      <c r="M221" s="406"/>
      <c r="AB221" s="504"/>
    </row>
    <row r="222" spans="1:28" ht="12.75" customHeight="1">
      <c r="A222" s="162"/>
      <c r="B222" s="232" t="s">
        <v>212</v>
      </c>
      <c r="C222" s="352" t="s">
        <v>676</v>
      </c>
      <c r="D222" s="233" t="s">
        <v>302</v>
      </c>
      <c r="E222" s="234">
        <v>20</v>
      </c>
      <c r="F222" s="235" t="s">
        <v>316</v>
      </c>
      <c r="G222" s="531"/>
      <c r="H222" s="532"/>
      <c r="I222" s="533"/>
      <c r="J222" s="532"/>
      <c r="K222" s="532"/>
      <c r="L222" s="534"/>
      <c r="M222" s="406"/>
      <c r="AB222" s="504"/>
    </row>
    <row r="223" spans="1:28" ht="12.75" customHeight="1">
      <c r="A223" s="162"/>
      <c r="B223" s="232" t="s">
        <v>234</v>
      </c>
      <c r="C223" s="352" t="s">
        <v>677</v>
      </c>
      <c r="D223" s="233" t="s">
        <v>303</v>
      </c>
      <c r="E223" s="234">
        <v>370</v>
      </c>
      <c r="F223" s="235" t="s">
        <v>132</v>
      </c>
      <c r="G223" s="531"/>
      <c r="H223" s="532"/>
      <c r="I223" s="533"/>
      <c r="J223" s="532"/>
      <c r="K223" s="532"/>
      <c r="L223" s="534"/>
      <c r="M223" s="406"/>
      <c r="AB223" s="504"/>
    </row>
    <row r="224" spans="1:28" ht="12.75" customHeight="1">
      <c r="A224" s="162"/>
      <c r="B224" s="232" t="s">
        <v>212</v>
      </c>
      <c r="C224" s="352" t="s">
        <v>678</v>
      </c>
      <c r="D224" s="233" t="s">
        <v>304</v>
      </c>
      <c r="E224" s="234">
        <v>370</v>
      </c>
      <c r="F224" s="235" t="s">
        <v>316</v>
      </c>
      <c r="G224" s="531"/>
      <c r="H224" s="532"/>
      <c r="I224" s="533"/>
      <c r="J224" s="532"/>
      <c r="K224" s="532"/>
      <c r="L224" s="534"/>
      <c r="M224" s="406"/>
      <c r="AB224" s="504"/>
    </row>
    <row r="225" spans="1:34" ht="12.75" customHeight="1">
      <c r="A225" s="162"/>
      <c r="B225" s="232" t="s">
        <v>234</v>
      </c>
      <c r="C225" s="352" t="s">
        <v>679</v>
      </c>
      <c r="D225" s="233" t="s">
        <v>305</v>
      </c>
      <c r="E225" s="234">
        <v>250</v>
      </c>
      <c r="F225" s="235" t="s">
        <v>132</v>
      </c>
      <c r="G225" s="531"/>
      <c r="H225" s="532"/>
      <c r="I225" s="533"/>
      <c r="J225" s="532"/>
      <c r="K225" s="532"/>
      <c r="L225" s="534"/>
      <c r="M225" s="406"/>
      <c r="AB225" s="504"/>
    </row>
    <row r="226" spans="1:34" ht="12.75" customHeight="1">
      <c r="A226" s="162"/>
      <c r="B226" s="232" t="s">
        <v>212</v>
      </c>
      <c r="C226" s="352" t="s">
        <v>680</v>
      </c>
      <c r="D226" s="233" t="s">
        <v>306</v>
      </c>
      <c r="E226" s="234">
        <v>250</v>
      </c>
      <c r="F226" s="235" t="s">
        <v>316</v>
      </c>
      <c r="G226" s="531"/>
      <c r="H226" s="532"/>
      <c r="I226" s="533"/>
      <c r="J226" s="532"/>
      <c r="K226" s="532"/>
      <c r="L226" s="534"/>
      <c r="M226" s="406"/>
      <c r="AB226" s="504"/>
    </row>
    <row r="227" spans="1:34" ht="12.75" customHeight="1">
      <c r="A227" s="162"/>
      <c r="B227" s="232" t="s">
        <v>234</v>
      </c>
      <c r="C227" s="352" t="s">
        <v>681</v>
      </c>
      <c r="D227" s="233" t="s">
        <v>307</v>
      </c>
      <c r="E227" s="234">
        <v>30</v>
      </c>
      <c r="F227" s="235" t="s">
        <v>132</v>
      </c>
      <c r="G227" s="531"/>
      <c r="H227" s="532"/>
      <c r="I227" s="533"/>
      <c r="J227" s="532"/>
      <c r="K227" s="532"/>
      <c r="L227" s="534"/>
      <c r="M227" s="406"/>
      <c r="AB227" s="504"/>
    </row>
    <row r="228" spans="1:34" ht="12.75" customHeight="1">
      <c r="A228" s="162"/>
      <c r="B228" s="232" t="s">
        <v>212</v>
      </c>
      <c r="C228" s="352" t="s">
        <v>682</v>
      </c>
      <c r="D228" s="233" t="s">
        <v>308</v>
      </c>
      <c r="E228" s="234">
        <v>30</v>
      </c>
      <c r="F228" s="235" t="s">
        <v>316</v>
      </c>
      <c r="G228" s="531"/>
      <c r="H228" s="532"/>
      <c r="I228" s="533"/>
      <c r="J228" s="532"/>
      <c r="K228" s="532"/>
      <c r="L228" s="534"/>
      <c r="M228" s="406"/>
      <c r="AB228" s="504"/>
    </row>
    <row r="229" spans="1:34" ht="12.75" customHeight="1">
      <c r="A229" s="162"/>
      <c r="B229" s="232" t="s">
        <v>234</v>
      </c>
      <c r="C229" s="352" t="s">
        <v>683</v>
      </c>
      <c r="D229" s="233" t="s">
        <v>309</v>
      </c>
      <c r="E229" s="234">
        <v>20</v>
      </c>
      <c r="F229" s="235" t="s">
        <v>132</v>
      </c>
      <c r="G229" s="531"/>
      <c r="H229" s="532"/>
      <c r="I229" s="533"/>
      <c r="J229" s="532"/>
      <c r="K229" s="532"/>
      <c r="L229" s="534"/>
      <c r="M229" s="406"/>
      <c r="AB229" s="504"/>
    </row>
    <row r="230" spans="1:34" ht="12.75" customHeight="1">
      <c r="A230" s="162"/>
      <c r="B230" s="232" t="s">
        <v>212</v>
      </c>
      <c r="C230" s="352" t="s">
        <v>684</v>
      </c>
      <c r="D230" s="233" t="s">
        <v>310</v>
      </c>
      <c r="E230" s="234">
        <v>20</v>
      </c>
      <c r="F230" s="235" t="s">
        <v>316</v>
      </c>
      <c r="G230" s="531"/>
      <c r="H230" s="532"/>
      <c r="I230" s="533"/>
      <c r="J230" s="532"/>
      <c r="K230" s="532"/>
      <c r="L230" s="534"/>
      <c r="M230" s="406"/>
      <c r="AB230" s="504"/>
    </row>
    <row r="231" spans="1:34" ht="12.75" customHeight="1">
      <c r="A231" s="162"/>
      <c r="B231" s="163"/>
      <c r="C231" s="232"/>
      <c r="D231" s="233"/>
      <c r="E231" s="234"/>
      <c r="F231" s="235"/>
      <c r="G231" s="347"/>
      <c r="H231" s="250"/>
      <c r="I231" s="250"/>
      <c r="J231" s="339"/>
      <c r="K231" s="360"/>
      <c r="L231" s="361"/>
      <c r="M231" s="406"/>
      <c r="AB231" s="504"/>
    </row>
    <row r="232" spans="1:34" ht="12.75" customHeight="1">
      <c r="A232" s="162"/>
      <c r="B232" s="163"/>
      <c r="C232" s="165"/>
      <c r="D232" s="245" t="s">
        <v>320</v>
      </c>
      <c r="E232" s="166"/>
      <c r="F232" s="167"/>
      <c r="G232" s="338"/>
      <c r="H232" s="250"/>
      <c r="I232" s="250"/>
      <c r="J232" s="333"/>
      <c r="K232" s="360"/>
      <c r="L232" s="361"/>
      <c r="M232" s="406"/>
      <c r="AB232" s="504"/>
    </row>
    <row r="233" spans="1:34" ht="12.75" customHeight="1">
      <c r="A233" s="162"/>
      <c r="B233" s="163" t="s">
        <v>234</v>
      </c>
      <c r="C233" s="353" t="s">
        <v>686</v>
      </c>
      <c r="D233" s="237" t="s">
        <v>317</v>
      </c>
      <c r="E233" s="238">
        <v>10</v>
      </c>
      <c r="F233" s="239" t="s">
        <v>139</v>
      </c>
      <c r="G233" s="535"/>
      <c r="H233" s="536"/>
      <c r="I233" s="250"/>
      <c r="J233" s="537"/>
      <c r="K233" s="538"/>
      <c r="L233" s="538"/>
      <c r="M233" s="539"/>
      <c r="AB233" s="504"/>
    </row>
    <row r="234" spans="1:34" ht="12.75" customHeight="1">
      <c r="A234" s="162"/>
      <c r="B234" s="163" t="s">
        <v>212</v>
      </c>
      <c r="C234" s="353" t="s">
        <v>687</v>
      </c>
      <c r="D234" s="237" t="s">
        <v>319</v>
      </c>
      <c r="E234" s="238">
        <v>10</v>
      </c>
      <c r="F234" s="239" t="s">
        <v>139</v>
      </c>
      <c r="G234" s="535"/>
      <c r="H234" s="536"/>
      <c r="I234" s="250"/>
      <c r="J234" s="537"/>
      <c r="K234" s="538"/>
      <c r="L234" s="538"/>
      <c r="M234" s="539"/>
      <c r="AB234" s="504"/>
    </row>
    <row r="235" spans="1:34" ht="12.75" customHeight="1">
      <c r="A235" s="162"/>
      <c r="B235" s="163" t="s">
        <v>234</v>
      </c>
      <c r="C235" s="353" t="s">
        <v>688</v>
      </c>
      <c r="D235" s="237" t="s">
        <v>318</v>
      </c>
      <c r="E235" s="238">
        <v>350</v>
      </c>
      <c r="F235" s="239" t="s">
        <v>132</v>
      </c>
      <c r="G235" s="535"/>
      <c r="H235" s="536"/>
      <c r="I235" s="250"/>
      <c r="J235" s="537"/>
      <c r="K235" s="538"/>
      <c r="L235" s="538"/>
      <c r="M235" s="539"/>
      <c r="AB235" s="504"/>
    </row>
    <row r="236" spans="1:34" s="155" customFormat="1" ht="12.75" customHeight="1">
      <c r="A236" s="162"/>
      <c r="B236" s="163" t="s">
        <v>212</v>
      </c>
      <c r="C236" s="353" t="s">
        <v>621</v>
      </c>
      <c r="D236" s="237" t="s">
        <v>685</v>
      </c>
      <c r="E236" s="238">
        <v>350</v>
      </c>
      <c r="F236" s="239" t="s">
        <v>132</v>
      </c>
      <c r="G236" s="535"/>
      <c r="H236" s="536"/>
      <c r="I236" s="250"/>
      <c r="J236" s="537"/>
      <c r="K236" s="538"/>
      <c r="L236" s="538"/>
      <c r="M236" s="539"/>
      <c r="N236" s="157"/>
      <c r="O236" s="156"/>
      <c r="P236" s="156"/>
      <c r="Q236" s="157"/>
      <c r="R236" s="157"/>
      <c r="S236" s="157"/>
      <c r="T236" s="158"/>
      <c r="U236" s="158"/>
      <c r="V236" s="158"/>
      <c r="W236" s="79"/>
      <c r="X236" s="156"/>
      <c r="Y236" s="156"/>
      <c r="Z236" s="156"/>
      <c r="AA236" s="156"/>
      <c r="AB236" s="504"/>
      <c r="AC236" s="156"/>
      <c r="AD236" s="156"/>
      <c r="AE236" s="156"/>
      <c r="AF236" s="156"/>
      <c r="AG236" s="156"/>
      <c r="AH236" s="156"/>
    </row>
    <row r="237" spans="1:34" ht="12.75" customHeight="1">
      <c r="A237" s="162"/>
      <c r="B237" s="163"/>
      <c r="C237" s="236"/>
      <c r="D237" s="237"/>
      <c r="E237" s="238"/>
      <c r="F237" s="239"/>
      <c r="G237" s="348"/>
      <c r="H237" s="250"/>
      <c r="I237" s="250"/>
      <c r="J237" s="339"/>
      <c r="K237" s="360"/>
      <c r="L237" s="361"/>
      <c r="M237" s="406"/>
      <c r="AB237" s="504"/>
    </row>
    <row r="238" spans="1:34" ht="12.75" customHeight="1">
      <c r="A238" s="162"/>
      <c r="B238" s="163"/>
      <c r="C238" s="165"/>
      <c r="D238" s="245" t="s">
        <v>321</v>
      </c>
      <c r="E238" s="166"/>
      <c r="F238" s="167"/>
      <c r="G238" s="338"/>
      <c r="H238" s="250"/>
      <c r="I238" s="250"/>
      <c r="J238" s="333"/>
      <c r="K238" s="360"/>
      <c r="L238" s="361"/>
      <c r="M238" s="406"/>
      <c r="AB238" s="504"/>
    </row>
    <row r="239" spans="1:34" ht="25.5" customHeight="1">
      <c r="A239" s="162"/>
      <c r="B239" s="163" t="s">
        <v>234</v>
      </c>
      <c r="C239" s="354" t="s">
        <v>689</v>
      </c>
      <c r="D239" s="240" t="s">
        <v>325</v>
      </c>
      <c r="E239" s="241" t="s">
        <v>323</v>
      </c>
      <c r="F239" s="242" t="s">
        <v>322</v>
      </c>
      <c r="G239" s="357"/>
      <c r="H239" s="358"/>
      <c r="I239" s="358"/>
      <c r="J239" s="359"/>
      <c r="K239" s="360"/>
      <c r="L239" s="361"/>
      <c r="M239" s="406"/>
      <c r="AB239" s="135"/>
    </row>
    <row r="240" spans="1:34" ht="25.5" customHeight="1">
      <c r="A240" s="162"/>
      <c r="B240" s="163" t="s">
        <v>234</v>
      </c>
      <c r="C240" s="354" t="s">
        <v>690</v>
      </c>
      <c r="D240" s="240" t="s">
        <v>620</v>
      </c>
      <c r="E240" s="241" t="s">
        <v>324</v>
      </c>
      <c r="F240" s="242" t="s">
        <v>322</v>
      </c>
      <c r="G240" s="357"/>
      <c r="H240" s="358"/>
      <c r="I240" s="358"/>
      <c r="J240" s="359"/>
      <c r="K240" s="360"/>
      <c r="L240" s="361"/>
      <c r="M240" s="406"/>
      <c r="AB240" s="135"/>
    </row>
    <row r="241" spans="1:34" ht="12.75" customHeight="1">
      <c r="A241" s="222"/>
      <c r="B241" s="223"/>
      <c r="C241" s="186"/>
      <c r="D241" s="224" t="s">
        <v>699</v>
      </c>
      <c r="E241" s="201"/>
      <c r="F241" s="225"/>
      <c r="G241" s="341"/>
      <c r="H241" s="201"/>
      <c r="I241" s="201"/>
      <c r="J241" s="383"/>
      <c r="K241" s="331"/>
      <c r="L241" s="351"/>
      <c r="M241" s="493"/>
      <c r="N241" s="101">
        <f>SUM(N148:N151)</f>
        <v>0</v>
      </c>
      <c r="W241" s="79">
        <f>SUM(W148:W151)</f>
        <v>0</v>
      </c>
      <c r="AB241" s="135"/>
    </row>
    <row r="242" spans="1:34" ht="13.2">
      <c r="A242" s="187"/>
      <c r="B242" s="243"/>
      <c r="C242" s="188"/>
      <c r="D242" s="189"/>
      <c r="E242" s="190"/>
      <c r="F242" s="191"/>
      <c r="G242" s="336"/>
      <c r="H242" s="363"/>
      <c r="I242" s="363"/>
      <c r="J242" s="337"/>
      <c r="K242" s="331"/>
      <c r="L242" s="331"/>
      <c r="M242" s="493"/>
      <c r="AB242" s="135"/>
    </row>
    <row r="243" spans="1:34" ht="13.2">
      <c r="A243" s="162"/>
      <c r="B243" s="164" t="s">
        <v>213</v>
      </c>
      <c r="C243" s="164"/>
      <c r="D243" s="169"/>
      <c r="E243" s="166"/>
      <c r="F243" s="167"/>
      <c r="G243" s="338"/>
      <c r="H243" s="250"/>
      <c r="I243" s="250"/>
      <c r="J243" s="339"/>
      <c r="K243" s="331"/>
      <c r="L243" s="331"/>
      <c r="M243" s="493"/>
      <c r="AB243" s="135"/>
    </row>
    <row r="244" spans="1:34" ht="13.2">
      <c r="A244" s="162"/>
      <c r="B244" s="164"/>
      <c r="C244" s="164"/>
      <c r="D244" s="244" t="s">
        <v>357</v>
      </c>
      <c r="E244" s="166"/>
      <c r="F244" s="167"/>
      <c r="G244" s="338"/>
      <c r="H244" s="250"/>
      <c r="I244" s="250"/>
      <c r="J244" s="339"/>
      <c r="K244" s="331"/>
      <c r="L244" s="331"/>
      <c r="M244" s="493"/>
      <c r="AB244" s="135"/>
    </row>
    <row r="245" spans="1:34" ht="13.2">
      <c r="A245" s="162"/>
      <c r="B245" s="163"/>
      <c r="C245" s="164"/>
      <c r="D245" s="245" t="s">
        <v>337</v>
      </c>
      <c r="E245" s="166"/>
      <c r="F245" s="167"/>
      <c r="G245" s="338"/>
      <c r="H245" s="250"/>
      <c r="I245" s="250"/>
      <c r="J245" s="333"/>
      <c r="K245" s="331"/>
      <c r="L245" s="331"/>
      <c r="M245" s="493"/>
      <c r="O245" s="74">
        <v>20</v>
      </c>
      <c r="P245" s="74" t="s">
        <v>113</v>
      </c>
      <c r="V245" s="78" t="s">
        <v>212</v>
      </c>
      <c r="Z245" s="74" t="s">
        <v>119</v>
      </c>
      <c r="AB245" s="504"/>
    </row>
    <row r="246" spans="1:34" ht="13.5" customHeight="1">
      <c r="A246" s="162"/>
      <c r="B246" s="246" t="s">
        <v>338</v>
      </c>
      <c r="C246" s="164"/>
      <c r="D246" s="247" t="s">
        <v>326</v>
      </c>
      <c r="E246" s="248">
        <v>1</v>
      </c>
      <c r="F246" s="249" t="s">
        <v>139</v>
      </c>
      <c r="G246" s="338"/>
      <c r="H246" s="250"/>
      <c r="I246" s="250"/>
      <c r="J246" s="339"/>
      <c r="K246" s="331"/>
      <c r="L246" s="331"/>
      <c r="M246" s="493"/>
      <c r="AB246" s="135"/>
    </row>
    <row r="247" spans="1:34" s="155" customFormat="1" ht="13.5" customHeight="1">
      <c r="A247" s="162"/>
      <c r="B247" s="246" t="s">
        <v>212</v>
      </c>
      <c r="C247" s="164"/>
      <c r="D247" s="247" t="s">
        <v>691</v>
      </c>
      <c r="E247" s="248"/>
      <c r="F247" s="249"/>
      <c r="G247" s="338"/>
      <c r="H247" s="250"/>
      <c r="I247" s="250"/>
      <c r="J247" s="339"/>
      <c r="K247" s="331"/>
      <c r="L247" s="331"/>
      <c r="M247" s="493"/>
      <c r="N247" s="157"/>
      <c r="O247" s="156"/>
      <c r="P247" s="156"/>
      <c r="Q247" s="157"/>
      <c r="R247" s="157"/>
      <c r="S247" s="157"/>
      <c r="T247" s="158"/>
      <c r="U247" s="158"/>
      <c r="V247" s="158"/>
      <c r="W247" s="79"/>
      <c r="X247" s="156"/>
      <c r="Y247" s="156"/>
      <c r="Z247" s="156"/>
      <c r="AA247" s="156"/>
      <c r="AB247" s="135"/>
      <c r="AC247" s="156"/>
      <c r="AD247" s="156"/>
      <c r="AE247" s="156"/>
      <c r="AF247" s="156"/>
      <c r="AG247" s="156"/>
      <c r="AH247" s="156"/>
    </row>
    <row r="248" spans="1:34" ht="13.5" customHeight="1">
      <c r="A248" s="162"/>
      <c r="B248" s="246" t="s">
        <v>339</v>
      </c>
      <c r="C248" s="164"/>
      <c r="D248" s="247" t="s">
        <v>327</v>
      </c>
      <c r="E248" s="248">
        <v>1</v>
      </c>
      <c r="F248" s="249" t="s">
        <v>139</v>
      </c>
      <c r="G248" s="338"/>
      <c r="H248" s="250"/>
      <c r="I248" s="250"/>
      <c r="J248" s="339"/>
      <c r="K248" s="331"/>
      <c r="L248" s="331"/>
      <c r="M248" s="493"/>
      <c r="AB248" s="135"/>
    </row>
    <row r="249" spans="1:34" s="155" customFormat="1" ht="13.5" customHeight="1">
      <c r="A249" s="162"/>
      <c r="B249" s="246" t="s">
        <v>212</v>
      </c>
      <c r="C249" s="164"/>
      <c r="D249" s="247" t="s">
        <v>691</v>
      </c>
      <c r="E249" s="248"/>
      <c r="F249" s="249"/>
      <c r="G249" s="338"/>
      <c r="H249" s="250"/>
      <c r="I249" s="250"/>
      <c r="J249" s="339"/>
      <c r="K249" s="331"/>
      <c r="L249" s="331"/>
      <c r="M249" s="493"/>
      <c r="N249" s="157"/>
      <c r="O249" s="156"/>
      <c r="P249" s="156"/>
      <c r="Q249" s="157"/>
      <c r="R249" s="157"/>
      <c r="S249" s="157"/>
      <c r="T249" s="158"/>
      <c r="U249" s="158"/>
      <c r="V249" s="158"/>
      <c r="W249" s="79"/>
      <c r="X249" s="156"/>
      <c r="Y249" s="156"/>
      <c r="Z249" s="156"/>
      <c r="AA249" s="156"/>
      <c r="AB249" s="135"/>
      <c r="AC249" s="156"/>
      <c r="AD249" s="156"/>
      <c r="AE249" s="156"/>
      <c r="AF249" s="156"/>
      <c r="AG249" s="156"/>
      <c r="AH249" s="156"/>
    </row>
    <row r="250" spans="1:34" ht="13.5" customHeight="1">
      <c r="A250" s="162"/>
      <c r="B250" s="246" t="s">
        <v>340</v>
      </c>
      <c r="C250" s="164"/>
      <c r="D250" s="247" t="s">
        <v>328</v>
      </c>
      <c r="E250" s="248">
        <v>2</v>
      </c>
      <c r="F250" s="249" t="s">
        <v>139</v>
      </c>
      <c r="G250" s="338"/>
      <c r="H250" s="250"/>
      <c r="I250" s="250"/>
      <c r="J250" s="339"/>
      <c r="K250" s="331"/>
      <c r="L250" s="331"/>
      <c r="M250" s="493"/>
      <c r="AB250" s="135"/>
    </row>
    <row r="251" spans="1:34" s="155" customFormat="1" ht="13.5" customHeight="1">
      <c r="A251" s="162"/>
      <c r="B251" s="246" t="s">
        <v>212</v>
      </c>
      <c r="C251" s="164"/>
      <c r="D251" s="247" t="s">
        <v>691</v>
      </c>
      <c r="E251" s="248"/>
      <c r="F251" s="249"/>
      <c r="G251" s="338"/>
      <c r="H251" s="250"/>
      <c r="I251" s="250"/>
      <c r="J251" s="339"/>
      <c r="K251" s="331"/>
      <c r="L251" s="331"/>
      <c r="M251" s="493"/>
      <c r="N251" s="157"/>
      <c r="O251" s="156"/>
      <c r="P251" s="156"/>
      <c r="Q251" s="157"/>
      <c r="R251" s="157"/>
      <c r="S251" s="157"/>
      <c r="T251" s="158"/>
      <c r="U251" s="158"/>
      <c r="V251" s="158"/>
      <c r="W251" s="79"/>
      <c r="X251" s="156"/>
      <c r="Y251" s="156"/>
      <c r="Z251" s="156"/>
      <c r="AA251" s="156"/>
      <c r="AB251" s="135"/>
      <c r="AC251" s="156"/>
      <c r="AD251" s="156"/>
      <c r="AE251" s="156"/>
      <c r="AF251" s="156"/>
      <c r="AG251" s="156"/>
      <c r="AH251" s="156"/>
    </row>
    <row r="252" spans="1:34" ht="13.5" customHeight="1">
      <c r="A252" s="162"/>
      <c r="B252" s="246" t="s">
        <v>341</v>
      </c>
      <c r="C252" s="164"/>
      <c r="D252" s="247" t="s">
        <v>329</v>
      </c>
      <c r="E252" s="248">
        <v>2</v>
      </c>
      <c r="F252" s="249" t="s">
        <v>139</v>
      </c>
      <c r="G252" s="338"/>
      <c r="H252" s="250"/>
      <c r="I252" s="250"/>
      <c r="J252" s="339"/>
      <c r="K252" s="331"/>
      <c r="L252" s="331"/>
      <c r="M252" s="493"/>
      <c r="AB252" s="135"/>
    </row>
    <row r="253" spans="1:34" s="155" customFormat="1" ht="13.5" customHeight="1">
      <c r="A253" s="162"/>
      <c r="B253" s="246" t="s">
        <v>212</v>
      </c>
      <c r="C253" s="164"/>
      <c r="D253" s="247" t="s">
        <v>691</v>
      </c>
      <c r="E253" s="248"/>
      <c r="F253" s="249"/>
      <c r="G253" s="338"/>
      <c r="H253" s="250"/>
      <c r="I253" s="250"/>
      <c r="J253" s="339"/>
      <c r="K253" s="331"/>
      <c r="L253" s="331"/>
      <c r="M253" s="493"/>
      <c r="N253" s="157"/>
      <c r="O253" s="156"/>
      <c r="P253" s="156"/>
      <c r="Q253" s="157"/>
      <c r="R253" s="157"/>
      <c r="S253" s="157"/>
      <c r="T253" s="158"/>
      <c r="U253" s="158"/>
      <c r="V253" s="158"/>
      <c r="W253" s="79"/>
      <c r="X253" s="156"/>
      <c r="Y253" s="156"/>
      <c r="Z253" s="156"/>
      <c r="AA253" s="156"/>
      <c r="AB253" s="135"/>
      <c r="AC253" s="156"/>
      <c r="AD253" s="156"/>
      <c r="AE253" s="156"/>
      <c r="AF253" s="156"/>
      <c r="AG253" s="156"/>
      <c r="AH253" s="156"/>
    </row>
    <row r="254" spans="1:34" ht="13.2">
      <c r="A254" s="162"/>
      <c r="B254" s="246" t="s">
        <v>342</v>
      </c>
      <c r="C254" s="164"/>
      <c r="D254" s="247" t="s">
        <v>330</v>
      </c>
      <c r="E254" s="248">
        <v>5</v>
      </c>
      <c r="F254" s="249" t="s">
        <v>139</v>
      </c>
      <c r="G254" s="338"/>
      <c r="H254" s="250"/>
      <c r="I254" s="250"/>
      <c r="J254" s="339"/>
      <c r="K254" s="331"/>
      <c r="L254" s="331"/>
      <c r="M254" s="493"/>
      <c r="AB254" s="135"/>
    </row>
    <row r="255" spans="1:34" s="155" customFormat="1" ht="13.2">
      <c r="A255" s="162"/>
      <c r="B255" s="246" t="s">
        <v>212</v>
      </c>
      <c r="C255" s="164"/>
      <c r="D255" s="247" t="s">
        <v>691</v>
      </c>
      <c r="E255" s="248"/>
      <c r="F255" s="249"/>
      <c r="G255" s="338"/>
      <c r="H255" s="250"/>
      <c r="I255" s="250"/>
      <c r="J255" s="339"/>
      <c r="K255" s="331"/>
      <c r="L255" s="331"/>
      <c r="M255" s="493"/>
      <c r="N255" s="157"/>
      <c r="O255" s="156"/>
      <c r="P255" s="156"/>
      <c r="Q255" s="157"/>
      <c r="R255" s="157"/>
      <c r="S255" s="157"/>
      <c r="T255" s="158"/>
      <c r="U255" s="158"/>
      <c r="V255" s="158"/>
      <c r="W255" s="79"/>
      <c r="X255" s="156"/>
      <c r="Y255" s="156"/>
      <c r="Z255" s="156"/>
      <c r="AA255" s="156"/>
      <c r="AB255" s="135"/>
      <c r="AC255" s="156"/>
      <c r="AD255" s="156"/>
      <c r="AE255" s="156"/>
      <c r="AF255" s="156"/>
      <c r="AG255" s="156"/>
      <c r="AH255" s="156"/>
    </row>
    <row r="256" spans="1:34" ht="13.2">
      <c r="A256" s="162"/>
      <c r="B256" s="246" t="s">
        <v>343</v>
      </c>
      <c r="C256" s="164"/>
      <c r="D256" s="247" t="s">
        <v>331</v>
      </c>
      <c r="E256" s="248">
        <v>6</v>
      </c>
      <c r="F256" s="249" t="s">
        <v>139</v>
      </c>
      <c r="G256" s="338"/>
      <c r="H256" s="250"/>
      <c r="I256" s="250"/>
      <c r="J256" s="339"/>
      <c r="K256" s="331"/>
      <c r="L256" s="331"/>
      <c r="M256" s="493"/>
      <c r="AB256" s="135"/>
    </row>
    <row r="257" spans="1:34" s="155" customFormat="1" ht="13.2">
      <c r="A257" s="162"/>
      <c r="B257" s="246" t="s">
        <v>212</v>
      </c>
      <c r="C257" s="164"/>
      <c r="D257" s="247" t="s">
        <v>691</v>
      </c>
      <c r="E257" s="248"/>
      <c r="F257" s="249"/>
      <c r="G257" s="338"/>
      <c r="H257" s="250"/>
      <c r="I257" s="250"/>
      <c r="J257" s="339"/>
      <c r="K257" s="331"/>
      <c r="L257" s="331"/>
      <c r="M257" s="493"/>
      <c r="N257" s="157"/>
      <c r="O257" s="156"/>
      <c r="P257" s="156"/>
      <c r="Q257" s="157"/>
      <c r="R257" s="157"/>
      <c r="S257" s="157"/>
      <c r="T257" s="158"/>
      <c r="U257" s="158"/>
      <c r="V257" s="158"/>
      <c r="W257" s="79"/>
      <c r="X257" s="156"/>
      <c r="Y257" s="156"/>
      <c r="Z257" s="156"/>
      <c r="AA257" s="156"/>
      <c r="AB257" s="135"/>
      <c r="AC257" s="156"/>
      <c r="AD257" s="156"/>
      <c r="AE257" s="156"/>
      <c r="AF257" s="156"/>
      <c r="AG257" s="156"/>
      <c r="AH257" s="156"/>
    </row>
    <row r="258" spans="1:34" ht="13.5" customHeight="1">
      <c r="A258" s="162"/>
      <c r="B258" s="246" t="s">
        <v>344</v>
      </c>
      <c r="C258" s="164"/>
      <c r="D258" s="247" t="s">
        <v>332</v>
      </c>
      <c r="E258" s="248">
        <v>6</v>
      </c>
      <c r="F258" s="249" t="s">
        <v>139</v>
      </c>
      <c r="G258" s="338"/>
      <c r="H258" s="250"/>
      <c r="I258" s="250"/>
      <c r="J258" s="339"/>
      <c r="K258" s="331"/>
      <c r="L258" s="331"/>
      <c r="M258" s="493"/>
      <c r="AB258" s="135"/>
    </row>
    <row r="259" spans="1:34" s="155" customFormat="1" ht="13.5" customHeight="1">
      <c r="A259" s="162"/>
      <c r="B259" s="246" t="s">
        <v>212</v>
      </c>
      <c r="C259" s="164"/>
      <c r="D259" s="247" t="s">
        <v>691</v>
      </c>
      <c r="E259" s="248"/>
      <c r="F259" s="249"/>
      <c r="G259" s="338"/>
      <c r="H259" s="250"/>
      <c r="I259" s="250"/>
      <c r="J259" s="339"/>
      <c r="K259" s="331"/>
      <c r="L259" s="331"/>
      <c r="M259" s="493"/>
      <c r="N259" s="157"/>
      <c r="O259" s="156"/>
      <c r="P259" s="156"/>
      <c r="Q259" s="157"/>
      <c r="R259" s="157"/>
      <c r="S259" s="157"/>
      <c r="T259" s="158"/>
      <c r="U259" s="158"/>
      <c r="V259" s="158"/>
      <c r="W259" s="79"/>
      <c r="X259" s="156"/>
      <c r="Y259" s="156"/>
      <c r="Z259" s="156"/>
      <c r="AA259" s="156"/>
      <c r="AB259" s="135"/>
      <c r="AC259" s="156"/>
      <c r="AD259" s="156"/>
      <c r="AE259" s="156"/>
      <c r="AF259" s="156"/>
      <c r="AG259" s="156"/>
      <c r="AH259" s="156"/>
    </row>
    <row r="260" spans="1:34" ht="13.5" customHeight="1">
      <c r="A260" s="162"/>
      <c r="B260" s="246" t="s">
        <v>345</v>
      </c>
      <c r="C260" s="164"/>
      <c r="D260" s="247" t="s">
        <v>333</v>
      </c>
      <c r="E260" s="248">
        <v>17</v>
      </c>
      <c r="F260" s="249" t="s">
        <v>139</v>
      </c>
      <c r="G260" s="338"/>
      <c r="H260" s="250"/>
      <c r="I260" s="250"/>
      <c r="J260" s="339"/>
      <c r="K260" s="331"/>
      <c r="L260" s="331"/>
      <c r="M260" s="493"/>
      <c r="AB260" s="135"/>
    </row>
    <row r="261" spans="1:34" s="155" customFormat="1" ht="13.5" customHeight="1">
      <c r="A261" s="162"/>
      <c r="B261" s="246" t="s">
        <v>212</v>
      </c>
      <c r="C261" s="164"/>
      <c r="D261" s="247" t="s">
        <v>691</v>
      </c>
      <c r="E261" s="248"/>
      <c r="F261" s="249"/>
      <c r="G261" s="338"/>
      <c r="H261" s="250"/>
      <c r="I261" s="250"/>
      <c r="J261" s="339"/>
      <c r="K261" s="331"/>
      <c r="L261" s="331"/>
      <c r="M261" s="493"/>
      <c r="N261" s="157"/>
      <c r="O261" s="156"/>
      <c r="P261" s="156"/>
      <c r="Q261" s="157"/>
      <c r="R261" s="157"/>
      <c r="S261" s="157"/>
      <c r="T261" s="158"/>
      <c r="U261" s="158"/>
      <c r="V261" s="158"/>
      <c r="W261" s="79"/>
      <c r="X261" s="156"/>
      <c r="Y261" s="156"/>
      <c r="Z261" s="156"/>
      <c r="AA261" s="156"/>
      <c r="AB261" s="135"/>
      <c r="AC261" s="156"/>
      <c r="AD261" s="156"/>
      <c r="AE261" s="156"/>
      <c r="AF261" s="156"/>
      <c r="AG261" s="156"/>
      <c r="AH261" s="156"/>
    </row>
    <row r="262" spans="1:34" ht="13.5" customHeight="1">
      <c r="A262" s="162"/>
      <c r="B262" s="246" t="s">
        <v>346</v>
      </c>
      <c r="C262" s="164"/>
      <c r="D262" s="247" t="s">
        <v>334</v>
      </c>
      <c r="E262" s="248">
        <v>17</v>
      </c>
      <c r="F262" s="249" t="s">
        <v>139</v>
      </c>
      <c r="G262" s="338"/>
      <c r="H262" s="250"/>
      <c r="I262" s="250"/>
      <c r="J262" s="339"/>
      <c r="K262" s="331"/>
      <c r="L262" s="331"/>
      <c r="M262" s="493"/>
      <c r="AB262" s="135"/>
    </row>
    <row r="263" spans="1:34" s="155" customFormat="1" ht="13.5" customHeight="1">
      <c r="A263" s="162"/>
      <c r="B263" s="246" t="s">
        <v>212</v>
      </c>
      <c r="C263" s="164"/>
      <c r="D263" s="247" t="s">
        <v>691</v>
      </c>
      <c r="E263" s="248"/>
      <c r="F263" s="249"/>
      <c r="G263" s="338"/>
      <c r="H263" s="250"/>
      <c r="I263" s="250"/>
      <c r="J263" s="339"/>
      <c r="K263" s="331"/>
      <c r="L263" s="331"/>
      <c r="M263" s="493"/>
      <c r="N263" s="157"/>
      <c r="O263" s="156"/>
      <c r="P263" s="156"/>
      <c r="Q263" s="157"/>
      <c r="R263" s="157"/>
      <c r="S263" s="157"/>
      <c r="T263" s="158"/>
      <c r="U263" s="158"/>
      <c r="V263" s="158"/>
      <c r="W263" s="79"/>
      <c r="X263" s="156"/>
      <c r="Y263" s="156"/>
      <c r="Z263" s="156"/>
      <c r="AA263" s="156"/>
      <c r="AB263" s="135"/>
      <c r="AC263" s="156"/>
      <c r="AD263" s="156"/>
      <c r="AE263" s="156"/>
      <c r="AF263" s="156"/>
      <c r="AG263" s="156"/>
      <c r="AH263" s="156"/>
    </row>
    <row r="264" spans="1:34" ht="13.5" customHeight="1">
      <c r="A264" s="162"/>
      <c r="B264" s="246" t="s">
        <v>347</v>
      </c>
      <c r="C264" s="164"/>
      <c r="D264" s="247" t="s">
        <v>335</v>
      </c>
      <c r="E264" s="248">
        <v>1</v>
      </c>
      <c r="F264" s="249" t="s">
        <v>139</v>
      </c>
      <c r="G264" s="338"/>
      <c r="H264" s="250"/>
      <c r="I264" s="250"/>
      <c r="J264" s="339"/>
      <c r="K264" s="331"/>
      <c r="L264" s="331"/>
      <c r="M264" s="493"/>
      <c r="AB264" s="135"/>
    </row>
    <row r="265" spans="1:34" s="155" customFormat="1" ht="13.5" customHeight="1">
      <c r="A265" s="162"/>
      <c r="B265" s="246" t="s">
        <v>212</v>
      </c>
      <c r="C265" s="164"/>
      <c r="D265" s="247" t="s">
        <v>691</v>
      </c>
      <c r="E265" s="248"/>
      <c r="F265" s="249"/>
      <c r="G265" s="338"/>
      <c r="H265" s="250"/>
      <c r="I265" s="250"/>
      <c r="J265" s="339"/>
      <c r="K265" s="331"/>
      <c r="L265" s="331"/>
      <c r="M265" s="493"/>
      <c r="N265" s="157"/>
      <c r="O265" s="156"/>
      <c r="P265" s="156"/>
      <c r="Q265" s="157"/>
      <c r="R265" s="157"/>
      <c r="S265" s="157"/>
      <c r="T265" s="158"/>
      <c r="U265" s="158"/>
      <c r="V265" s="158"/>
      <c r="W265" s="79"/>
      <c r="X265" s="156"/>
      <c r="Y265" s="156"/>
      <c r="Z265" s="156"/>
      <c r="AA265" s="156"/>
      <c r="AB265" s="135"/>
      <c r="AC265" s="156"/>
      <c r="AD265" s="156"/>
      <c r="AE265" s="156"/>
      <c r="AF265" s="156"/>
      <c r="AG265" s="156"/>
      <c r="AH265" s="156"/>
    </row>
    <row r="266" spans="1:34" ht="13.2">
      <c r="A266" s="162"/>
      <c r="B266" s="246" t="s">
        <v>348</v>
      </c>
      <c r="C266" s="164"/>
      <c r="D266" s="247" t="s">
        <v>336</v>
      </c>
      <c r="E266" s="248">
        <v>2</v>
      </c>
      <c r="F266" s="249" t="s">
        <v>139</v>
      </c>
      <c r="G266" s="338"/>
      <c r="H266" s="250"/>
      <c r="I266" s="250"/>
      <c r="J266" s="339"/>
      <c r="K266" s="331"/>
      <c r="L266" s="331"/>
      <c r="M266" s="493"/>
      <c r="AB266" s="135"/>
    </row>
    <row r="267" spans="1:34" s="155" customFormat="1" ht="13.2">
      <c r="A267" s="162"/>
      <c r="B267" s="246" t="s">
        <v>212</v>
      </c>
      <c r="C267" s="164"/>
      <c r="D267" s="247" t="s">
        <v>691</v>
      </c>
      <c r="E267" s="248"/>
      <c r="F267" s="249"/>
      <c r="G267" s="338"/>
      <c r="H267" s="250"/>
      <c r="I267" s="250"/>
      <c r="J267" s="339"/>
      <c r="K267" s="331"/>
      <c r="L267" s="331"/>
      <c r="M267" s="493"/>
      <c r="N267" s="157"/>
      <c r="O267" s="156"/>
      <c r="P267" s="156"/>
      <c r="Q267" s="157"/>
      <c r="R267" s="157"/>
      <c r="S267" s="157"/>
      <c r="T267" s="158"/>
      <c r="U267" s="158"/>
      <c r="V267" s="158"/>
      <c r="W267" s="79"/>
      <c r="X267" s="156"/>
      <c r="Y267" s="156"/>
      <c r="Z267" s="156"/>
      <c r="AA267" s="156"/>
      <c r="AB267" s="135"/>
      <c r="AC267" s="156"/>
      <c r="AD267" s="156"/>
      <c r="AE267" s="156"/>
      <c r="AF267" s="156"/>
      <c r="AG267" s="156"/>
      <c r="AH267" s="156"/>
    </row>
    <row r="268" spans="1:34" s="155" customFormat="1" ht="13.2">
      <c r="A268" s="162"/>
      <c r="B268" s="246"/>
      <c r="C268" s="164"/>
      <c r="D268" s="247"/>
      <c r="E268" s="248"/>
      <c r="F268" s="249"/>
      <c r="G268" s="338"/>
      <c r="H268" s="250"/>
      <c r="I268" s="250"/>
      <c r="J268" s="339"/>
      <c r="K268" s="331"/>
      <c r="L268" s="331"/>
      <c r="M268" s="493"/>
      <c r="N268" s="157"/>
      <c r="O268" s="156"/>
      <c r="P268" s="156"/>
      <c r="Q268" s="157"/>
      <c r="R268" s="157"/>
      <c r="S268" s="157"/>
      <c r="T268" s="158"/>
      <c r="U268" s="158"/>
      <c r="V268" s="158"/>
      <c r="W268" s="79"/>
      <c r="X268" s="156"/>
      <c r="Y268" s="156"/>
      <c r="Z268" s="156"/>
      <c r="AA268" s="156"/>
      <c r="AB268" s="135"/>
      <c r="AC268" s="156"/>
      <c r="AD268" s="156"/>
      <c r="AE268" s="156"/>
      <c r="AF268" s="156"/>
      <c r="AG268" s="156"/>
      <c r="AH268" s="156"/>
    </row>
    <row r="269" spans="1:34" ht="13.2">
      <c r="A269" s="162"/>
      <c r="B269" s="163"/>
      <c r="C269" s="164"/>
      <c r="D269" s="251" t="s">
        <v>349</v>
      </c>
      <c r="E269" s="252"/>
      <c r="F269" s="253"/>
      <c r="G269" s="349"/>
      <c r="H269" s="252"/>
      <c r="I269" s="250"/>
      <c r="J269" s="416"/>
      <c r="K269" s="331"/>
      <c r="L269" s="331"/>
      <c r="M269" s="493"/>
      <c r="AB269" s="135"/>
    </row>
    <row r="270" spans="1:34" ht="13.2">
      <c r="A270" s="162"/>
      <c r="B270" s="254" t="s">
        <v>353</v>
      </c>
      <c r="C270" s="164"/>
      <c r="D270" s="255" t="s">
        <v>350</v>
      </c>
      <c r="E270" s="256">
        <v>200</v>
      </c>
      <c r="F270" s="257" t="s">
        <v>316</v>
      </c>
      <c r="G270" s="365"/>
      <c r="H270" s="366"/>
      <c r="I270" s="355"/>
      <c r="J270" s="356"/>
      <c r="K270" s="331"/>
      <c r="L270" s="331"/>
      <c r="M270" s="493"/>
      <c r="AB270" s="135"/>
    </row>
    <row r="271" spans="1:34" s="155" customFormat="1" ht="13.2">
      <c r="A271" s="162"/>
      <c r="B271" s="246" t="s">
        <v>212</v>
      </c>
      <c r="C271" s="164"/>
      <c r="D271" s="247" t="s">
        <v>691</v>
      </c>
      <c r="E271" s="256"/>
      <c r="F271" s="257"/>
      <c r="G271" s="365"/>
      <c r="H271" s="366"/>
      <c r="I271" s="355"/>
      <c r="J271" s="356"/>
      <c r="K271" s="331"/>
      <c r="L271" s="331"/>
      <c r="M271" s="493"/>
      <c r="N271" s="157"/>
      <c r="O271" s="156"/>
      <c r="P271" s="156"/>
      <c r="Q271" s="157"/>
      <c r="R271" s="157"/>
      <c r="S271" s="157"/>
      <c r="T271" s="158"/>
      <c r="U271" s="158"/>
      <c r="V271" s="158"/>
      <c r="W271" s="79"/>
      <c r="X271" s="156"/>
      <c r="Y271" s="156"/>
      <c r="Z271" s="156"/>
      <c r="AA271" s="156"/>
      <c r="AB271" s="135"/>
      <c r="AC271" s="156"/>
      <c r="AD271" s="156"/>
      <c r="AE271" s="156"/>
      <c r="AF271" s="156"/>
      <c r="AG271" s="156"/>
      <c r="AH271" s="156"/>
    </row>
    <row r="272" spans="1:34" ht="13.2">
      <c r="A272" s="162"/>
      <c r="B272" s="163"/>
      <c r="C272" s="164"/>
      <c r="D272" s="255" t="s">
        <v>351</v>
      </c>
      <c r="E272" s="256">
        <v>1</v>
      </c>
      <c r="F272" s="257" t="s">
        <v>354</v>
      </c>
      <c r="G272" s="375"/>
      <c r="H272" s="366"/>
      <c r="I272" s="355"/>
      <c r="J272" s="356"/>
      <c r="K272" s="331"/>
      <c r="L272" s="331"/>
      <c r="M272" s="493"/>
      <c r="AB272" s="135"/>
    </row>
    <row r="273" spans="1:34" s="155" customFormat="1" ht="13.2">
      <c r="A273" s="162"/>
      <c r="B273" s="246" t="s">
        <v>212</v>
      </c>
      <c r="C273" s="164"/>
      <c r="D273" s="247" t="s">
        <v>691</v>
      </c>
      <c r="E273" s="256"/>
      <c r="F273" s="257"/>
      <c r="G273" s="375"/>
      <c r="H273" s="366"/>
      <c r="I273" s="355"/>
      <c r="J273" s="356"/>
      <c r="K273" s="331"/>
      <c r="L273" s="331"/>
      <c r="M273" s="493"/>
      <c r="N273" s="157"/>
      <c r="O273" s="156"/>
      <c r="P273" s="156"/>
      <c r="Q273" s="157"/>
      <c r="R273" s="157"/>
      <c r="S273" s="157"/>
      <c r="T273" s="158"/>
      <c r="U273" s="158"/>
      <c r="V273" s="158"/>
      <c r="W273" s="79"/>
      <c r="X273" s="156"/>
      <c r="Y273" s="156"/>
      <c r="Z273" s="156"/>
      <c r="AA273" s="156"/>
      <c r="AB273" s="135"/>
      <c r="AC273" s="156"/>
      <c r="AD273" s="156"/>
      <c r="AE273" s="156"/>
      <c r="AF273" s="156"/>
      <c r="AG273" s="156"/>
      <c r="AH273" s="156"/>
    </row>
    <row r="274" spans="1:34" ht="13.2">
      <c r="A274" s="162"/>
      <c r="B274" s="163"/>
      <c r="C274" s="164"/>
      <c r="D274" s="255" t="s">
        <v>352</v>
      </c>
      <c r="E274" s="256">
        <v>2</v>
      </c>
      <c r="F274" s="257" t="s">
        <v>354</v>
      </c>
      <c r="G274" s="375"/>
      <c r="H274" s="366"/>
      <c r="I274" s="355"/>
      <c r="J274" s="356"/>
      <c r="K274" s="331"/>
      <c r="L274" s="331"/>
      <c r="M274" s="493"/>
      <c r="AB274" s="135"/>
    </row>
    <row r="275" spans="1:34" s="155" customFormat="1" ht="13.2">
      <c r="A275" s="162"/>
      <c r="B275" s="246" t="s">
        <v>212</v>
      </c>
      <c r="C275" s="164"/>
      <c r="D275" s="247" t="s">
        <v>691</v>
      </c>
      <c r="E275" s="256"/>
      <c r="F275" s="257"/>
      <c r="G275" s="375"/>
      <c r="H275" s="366"/>
      <c r="I275" s="355"/>
      <c r="J275" s="356"/>
      <c r="K275" s="331"/>
      <c r="L275" s="331"/>
      <c r="M275" s="493"/>
      <c r="N275" s="157"/>
      <c r="O275" s="156"/>
      <c r="P275" s="156"/>
      <c r="Q275" s="157"/>
      <c r="R275" s="157"/>
      <c r="S275" s="157"/>
      <c r="T275" s="158"/>
      <c r="U275" s="158"/>
      <c r="V275" s="158"/>
      <c r="W275" s="79"/>
      <c r="X275" s="156"/>
      <c r="Y275" s="156"/>
      <c r="Z275" s="156"/>
      <c r="AA275" s="156"/>
      <c r="AB275" s="135"/>
      <c r="AC275" s="156"/>
      <c r="AD275" s="156"/>
      <c r="AE275" s="156"/>
      <c r="AF275" s="156"/>
      <c r="AG275" s="156"/>
      <c r="AH275" s="156"/>
    </row>
    <row r="276" spans="1:34" s="155" customFormat="1" ht="13.2">
      <c r="A276" s="162"/>
      <c r="B276" s="246"/>
      <c r="C276" s="164"/>
      <c r="D276" s="247"/>
      <c r="E276" s="256"/>
      <c r="F276" s="257"/>
      <c r="G276" s="375"/>
      <c r="H276" s="366"/>
      <c r="I276" s="355"/>
      <c r="J276" s="356"/>
      <c r="K276" s="331"/>
      <c r="L276" s="331"/>
      <c r="M276" s="493"/>
      <c r="N276" s="157"/>
      <c r="O276" s="156"/>
      <c r="P276" s="156"/>
      <c r="Q276" s="157"/>
      <c r="R276" s="157"/>
      <c r="S276" s="157"/>
      <c r="T276" s="158"/>
      <c r="U276" s="158"/>
      <c r="V276" s="158"/>
      <c r="W276" s="79"/>
      <c r="X276" s="156"/>
      <c r="Y276" s="156"/>
      <c r="Z276" s="156"/>
      <c r="AA276" s="156"/>
      <c r="AB276" s="135"/>
      <c r="AC276" s="156"/>
      <c r="AD276" s="156"/>
      <c r="AE276" s="156"/>
      <c r="AF276" s="156"/>
      <c r="AG276" s="156"/>
      <c r="AH276" s="156"/>
    </row>
    <row r="277" spans="1:34" s="155" customFormat="1" ht="13.2">
      <c r="A277" s="162"/>
      <c r="B277" s="246"/>
      <c r="C277" s="164"/>
      <c r="D277" s="385" t="s">
        <v>695</v>
      </c>
      <c r="E277" s="256"/>
      <c r="F277" s="257"/>
      <c r="G277" s="375"/>
      <c r="H277" s="366"/>
      <c r="I277" s="355"/>
      <c r="J277" s="445"/>
      <c r="K277" s="331"/>
      <c r="L277" s="331"/>
      <c r="M277" s="493"/>
      <c r="N277" s="157"/>
      <c r="O277" s="156"/>
      <c r="P277" s="156"/>
      <c r="Q277" s="157"/>
      <c r="R277" s="157"/>
      <c r="S277" s="157"/>
      <c r="T277" s="158"/>
      <c r="U277" s="158"/>
      <c r="V277" s="158"/>
      <c r="W277" s="79"/>
      <c r="X277" s="156"/>
      <c r="Y277" s="156"/>
      <c r="Z277" s="156"/>
      <c r="AA277" s="156"/>
      <c r="AB277" s="135"/>
      <c r="AC277" s="156"/>
      <c r="AD277" s="156"/>
      <c r="AE277" s="156"/>
      <c r="AF277" s="156"/>
      <c r="AG277" s="156"/>
      <c r="AH277" s="156"/>
    </row>
    <row r="278" spans="1:34" s="155" customFormat="1" ht="13.5" customHeight="1">
      <c r="A278" s="162"/>
      <c r="B278" s="246"/>
      <c r="C278" s="164"/>
      <c r="D278" s="384" t="s">
        <v>692</v>
      </c>
      <c r="E278" s="256"/>
      <c r="F278" s="257"/>
      <c r="G278" s="375"/>
      <c r="H278" s="366"/>
      <c r="I278" s="355"/>
      <c r="J278" s="356"/>
      <c r="K278" s="331"/>
      <c r="L278" s="331"/>
      <c r="M278" s="493"/>
      <c r="N278" s="157"/>
      <c r="O278" s="156"/>
      <c r="P278" s="156"/>
      <c r="Q278" s="157"/>
      <c r="R278" s="157"/>
      <c r="S278" s="157"/>
      <c r="T278" s="158"/>
      <c r="U278" s="158"/>
      <c r="V278" s="158"/>
      <c r="W278" s="79"/>
      <c r="X278" s="156"/>
      <c r="Y278" s="156"/>
      <c r="Z278" s="156"/>
      <c r="AA278" s="156"/>
      <c r="AB278" s="135"/>
      <c r="AC278" s="156"/>
      <c r="AD278" s="156"/>
      <c r="AE278" s="156"/>
      <c r="AF278" s="156"/>
      <c r="AG278" s="156"/>
      <c r="AH278" s="156"/>
    </row>
    <row r="279" spans="1:34" s="155" customFormat="1" ht="13.5" customHeight="1">
      <c r="A279" s="162"/>
      <c r="B279" s="246"/>
      <c r="C279" s="164"/>
      <c r="D279" s="384" t="s">
        <v>693</v>
      </c>
      <c r="E279" s="256"/>
      <c r="F279" s="257"/>
      <c r="G279" s="375"/>
      <c r="H279" s="366"/>
      <c r="I279" s="355"/>
      <c r="J279" s="356"/>
      <c r="K279" s="331"/>
      <c r="L279" s="331"/>
      <c r="M279" s="493"/>
      <c r="N279" s="157"/>
      <c r="O279" s="156"/>
      <c r="P279" s="156"/>
      <c r="Q279" s="157"/>
      <c r="R279" s="157"/>
      <c r="S279" s="157"/>
      <c r="T279" s="158"/>
      <c r="U279" s="158"/>
      <c r="V279" s="158"/>
      <c r="W279" s="79"/>
      <c r="X279" s="156"/>
      <c r="Y279" s="156"/>
      <c r="Z279" s="156"/>
      <c r="AA279" s="156"/>
      <c r="AB279" s="135"/>
      <c r="AC279" s="156"/>
      <c r="AD279" s="156"/>
      <c r="AE279" s="156"/>
      <c r="AF279" s="156"/>
      <c r="AG279" s="156"/>
      <c r="AH279" s="156"/>
    </row>
    <row r="280" spans="1:34" s="155" customFormat="1" ht="13.5" customHeight="1">
      <c r="A280" s="162"/>
      <c r="B280" s="246"/>
      <c r="C280" s="164"/>
      <c r="D280" s="384" t="s">
        <v>694</v>
      </c>
      <c r="E280" s="256"/>
      <c r="F280" s="257"/>
      <c r="G280" s="375"/>
      <c r="H280" s="366"/>
      <c r="I280" s="355"/>
      <c r="J280" s="356"/>
      <c r="K280" s="331"/>
      <c r="L280" s="331"/>
      <c r="M280" s="493"/>
      <c r="N280" s="157"/>
      <c r="O280" s="156"/>
      <c r="P280" s="156"/>
      <c r="Q280" s="157"/>
      <c r="R280" s="157"/>
      <c r="S280" s="157"/>
      <c r="T280" s="158"/>
      <c r="U280" s="158"/>
      <c r="V280" s="158"/>
      <c r="W280" s="79"/>
      <c r="X280" s="156"/>
      <c r="Y280" s="156"/>
      <c r="Z280" s="156"/>
      <c r="AA280" s="156"/>
      <c r="AB280" s="135"/>
      <c r="AC280" s="156"/>
      <c r="AD280" s="156"/>
      <c r="AE280" s="156"/>
      <c r="AF280" s="156"/>
      <c r="AG280" s="156"/>
      <c r="AH280" s="156"/>
    </row>
    <row r="281" spans="1:34" ht="13.2">
      <c r="A281" s="162"/>
      <c r="B281" s="163"/>
      <c r="C281" s="164"/>
      <c r="D281" s="255"/>
      <c r="E281" s="256"/>
      <c r="F281" s="257"/>
      <c r="G281" s="365"/>
      <c r="H281" s="366"/>
      <c r="I281" s="355"/>
      <c r="J281" s="356"/>
      <c r="K281" s="331"/>
      <c r="L281" s="331"/>
      <c r="M281" s="493"/>
      <c r="AB281" s="135"/>
    </row>
    <row r="282" spans="1:34" ht="13.2">
      <c r="A282" s="162"/>
      <c r="B282" s="163"/>
      <c r="C282" s="164"/>
      <c r="D282" s="258" t="s">
        <v>356</v>
      </c>
      <c r="E282" s="256"/>
      <c r="F282" s="257"/>
      <c r="G282" s="365"/>
      <c r="H282" s="366"/>
      <c r="I282" s="355"/>
      <c r="J282" s="356"/>
      <c r="K282" s="331"/>
      <c r="L282" s="331"/>
      <c r="M282" s="493"/>
      <c r="AB282" s="135"/>
    </row>
    <row r="283" spans="1:34" ht="13.2">
      <c r="A283" s="162"/>
      <c r="B283" s="163"/>
      <c r="C283" s="164"/>
      <c r="D283" s="259" t="s">
        <v>355</v>
      </c>
      <c r="E283" s="256"/>
      <c r="F283" s="257"/>
      <c r="G283" s="365"/>
      <c r="H283" s="366"/>
      <c r="I283" s="355"/>
      <c r="J283" s="445"/>
      <c r="K283" s="331"/>
      <c r="L283" s="331"/>
      <c r="M283" s="493"/>
      <c r="AB283" s="135"/>
    </row>
    <row r="284" spans="1:34" ht="25.5" customHeight="1">
      <c r="A284" s="162"/>
      <c r="B284" s="527" t="s">
        <v>366</v>
      </c>
      <c r="C284" s="526"/>
      <c r="D284" s="260" t="s">
        <v>358</v>
      </c>
      <c r="E284" s="261">
        <v>1</v>
      </c>
      <c r="F284" s="262" t="s">
        <v>139</v>
      </c>
      <c r="G284" s="376"/>
      <c r="H284" s="355"/>
      <c r="I284" s="355"/>
      <c r="J284" s="359"/>
      <c r="K284" s="331"/>
      <c r="L284" s="331"/>
      <c r="M284" s="493"/>
      <c r="AB284" s="135"/>
    </row>
    <row r="285" spans="1:34" s="155" customFormat="1" ht="13.5" customHeight="1">
      <c r="A285" s="162"/>
      <c r="B285" s="246" t="s">
        <v>212</v>
      </c>
      <c r="C285" s="164"/>
      <c r="D285" s="247" t="s">
        <v>691</v>
      </c>
      <c r="E285" s="261"/>
      <c r="F285" s="262"/>
      <c r="G285" s="367"/>
      <c r="H285" s="355"/>
      <c r="I285" s="355"/>
      <c r="J285" s="356"/>
      <c r="K285" s="331"/>
      <c r="L285" s="331"/>
      <c r="M285" s="493"/>
      <c r="N285" s="157"/>
      <c r="O285" s="156"/>
      <c r="P285" s="156"/>
      <c r="Q285" s="157"/>
      <c r="R285" s="157"/>
      <c r="S285" s="157"/>
      <c r="T285" s="158"/>
      <c r="U285" s="158"/>
      <c r="V285" s="158"/>
      <c r="W285" s="79"/>
      <c r="X285" s="156"/>
      <c r="Y285" s="156"/>
      <c r="Z285" s="156"/>
      <c r="AA285" s="156"/>
      <c r="AB285" s="135"/>
      <c r="AC285" s="156"/>
      <c r="AD285" s="156"/>
      <c r="AE285" s="156"/>
      <c r="AF285" s="156"/>
      <c r="AG285" s="156"/>
      <c r="AH285" s="156"/>
    </row>
    <row r="286" spans="1:34" ht="25.5" customHeight="1">
      <c r="A286" s="162"/>
      <c r="B286" s="528" t="s">
        <v>367</v>
      </c>
      <c r="C286" s="526"/>
      <c r="D286" s="263" t="s">
        <v>359</v>
      </c>
      <c r="E286" s="261">
        <v>1</v>
      </c>
      <c r="F286" s="262" t="s">
        <v>139</v>
      </c>
      <c r="G286" s="376"/>
      <c r="H286" s="355"/>
      <c r="I286" s="355"/>
      <c r="J286" s="359"/>
      <c r="K286" s="331"/>
      <c r="L286" s="331"/>
      <c r="M286" s="493"/>
      <c r="AB286" s="135"/>
    </row>
    <row r="287" spans="1:34" s="155" customFormat="1" ht="13.5" customHeight="1">
      <c r="A287" s="162"/>
      <c r="B287" s="246" t="s">
        <v>212</v>
      </c>
      <c r="C287" s="164"/>
      <c r="D287" s="247" t="s">
        <v>691</v>
      </c>
      <c r="E287" s="261"/>
      <c r="F287" s="262"/>
      <c r="G287" s="367"/>
      <c r="H287" s="355"/>
      <c r="I287" s="355"/>
      <c r="J287" s="356"/>
      <c r="K287" s="331"/>
      <c r="L287" s="331"/>
      <c r="M287" s="493"/>
      <c r="N287" s="157"/>
      <c r="O287" s="156"/>
      <c r="P287" s="156"/>
      <c r="Q287" s="157"/>
      <c r="R287" s="157"/>
      <c r="S287" s="157"/>
      <c r="T287" s="158"/>
      <c r="U287" s="158"/>
      <c r="V287" s="158"/>
      <c r="W287" s="79"/>
      <c r="X287" s="156"/>
      <c r="Y287" s="156"/>
      <c r="Z287" s="156"/>
      <c r="AA287" s="156"/>
      <c r="AB287" s="135"/>
      <c r="AC287" s="156"/>
      <c r="AD287" s="156"/>
      <c r="AE287" s="156"/>
      <c r="AF287" s="156"/>
      <c r="AG287" s="156"/>
      <c r="AH287" s="156"/>
    </row>
    <row r="288" spans="1:34" ht="25.5" customHeight="1">
      <c r="A288" s="162"/>
      <c r="B288" s="528" t="s">
        <v>368</v>
      </c>
      <c r="C288" s="526"/>
      <c r="D288" s="263" t="s">
        <v>360</v>
      </c>
      <c r="E288" s="261">
        <v>1</v>
      </c>
      <c r="F288" s="262" t="s">
        <v>139</v>
      </c>
      <c r="G288" s="376"/>
      <c r="H288" s="355"/>
      <c r="I288" s="355"/>
      <c r="J288" s="359"/>
      <c r="K288" s="331"/>
      <c r="L288" s="331"/>
      <c r="M288" s="493"/>
      <c r="AB288" s="135"/>
    </row>
    <row r="289" spans="1:34" s="155" customFormat="1" ht="13.5" customHeight="1">
      <c r="A289" s="162"/>
      <c r="B289" s="246" t="s">
        <v>212</v>
      </c>
      <c r="C289" s="164"/>
      <c r="D289" s="247" t="s">
        <v>691</v>
      </c>
      <c r="E289" s="261"/>
      <c r="F289" s="262"/>
      <c r="G289" s="367"/>
      <c r="H289" s="355"/>
      <c r="I289" s="355"/>
      <c r="J289" s="356"/>
      <c r="K289" s="331"/>
      <c r="L289" s="331"/>
      <c r="M289" s="493"/>
      <c r="N289" s="157"/>
      <c r="O289" s="156"/>
      <c r="P289" s="156"/>
      <c r="Q289" s="157"/>
      <c r="R289" s="157"/>
      <c r="S289" s="157"/>
      <c r="T289" s="158"/>
      <c r="U289" s="158"/>
      <c r="V289" s="158"/>
      <c r="W289" s="79"/>
      <c r="X289" s="156"/>
      <c r="Y289" s="156"/>
      <c r="Z289" s="156"/>
      <c r="AA289" s="156"/>
      <c r="AB289" s="135"/>
      <c r="AC289" s="156"/>
      <c r="AD289" s="156"/>
      <c r="AE289" s="156"/>
      <c r="AF289" s="156"/>
      <c r="AG289" s="156"/>
      <c r="AH289" s="156"/>
    </row>
    <row r="290" spans="1:34" ht="13.2">
      <c r="A290" s="162"/>
      <c r="B290" s="264" t="s">
        <v>369</v>
      </c>
      <c r="C290" s="164"/>
      <c r="D290" s="264" t="s">
        <v>361</v>
      </c>
      <c r="E290" s="265">
        <v>2</v>
      </c>
      <c r="F290" s="266" t="s">
        <v>139</v>
      </c>
      <c r="G290" s="367"/>
      <c r="H290" s="355"/>
      <c r="I290" s="355"/>
      <c r="J290" s="356"/>
      <c r="K290" s="331"/>
      <c r="L290" s="331"/>
      <c r="M290" s="493"/>
      <c r="AB290" s="135"/>
    </row>
    <row r="291" spans="1:34" s="155" customFormat="1" ht="13.2">
      <c r="A291" s="162"/>
      <c r="B291" s="246" t="s">
        <v>212</v>
      </c>
      <c r="C291" s="164"/>
      <c r="D291" s="247" t="s">
        <v>691</v>
      </c>
      <c r="E291" s="265"/>
      <c r="F291" s="266"/>
      <c r="G291" s="367"/>
      <c r="H291" s="355"/>
      <c r="I291" s="355"/>
      <c r="J291" s="356"/>
      <c r="K291" s="331"/>
      <c r="L291" s="331"/>
      <c r="M291" s="493"/>
      <c r="N291" s="157"/>
      <c r="O291" s="156"/>
      <c r="P291" s="156"/>
      <c r="Q291" s="157"/>
      <c r="R291" s="157"/>
      <c r="S291" s="157"/>
      <c r="T291" s="158"/>
      <c r="U291" s="158"/>
      <c r="V291" s="158"/>
      <c r="W291" s="79"/>
      <c r="X291" s="156"/>
      <c r="Y291" s="156"/>
      <c r="Z291" s="156"/>
      <c r="AA291" s="156"/>
      <c r="AB291" s="135"/>
      <c r="AC291" s="156"/>
      <c r="AD291" s="156"/>
      <c r="AE291" s="156"/>
      <c r="AF291" s="156"/>
      <c r="AG291" s="156"/>
      <c r="AH291" s="156"/>
    </row>
    <row r="292" spans="1:34" ht="13.2">
      <c r="A292" s="162"/>
      <c r="B292" s="267" t="s">
        <v>370</v>
      </c>
      <c r="C292" s="164"/>
      <c r="D292" s="268" t="s">
        <v>362</v>
      </c>
      <c r="E292" s="265">
        <v>1</v>
      </c>
      <c r="F292" s="266" t="s">
        <v>139</v>
      </c>
      <c r="G292" s="367"/>
      <c r="H292" s="355"/>
      <c r="I292" s="355"/>
      <c r="J292" s="356"/>
      <c r="K292" s="331"/>
      <c r="L292" s="331"/>
      <c r="M292" s="493"/>
      <c r="AB292" s="135"/>
    </row>
    <row r="293" spans="1:34" s="155" customFormat="1" ht="13.2">
      <c r="A293" s="162"/>
      <c r="B293" s="246" t="s">
        <v>212</v>
      </c>
      <c r="C293" s="164"/>
      <c r="D293" s="247" t="s">
        <v>691</v>
      </c>
      <c r="E293" s="265"/>
      <c r="F293" s="266"/>
      <c r="G293" s="367"/>
      <c r="H293" s="355"/>
      <c r="I293" s="355"/>
      <c r="J293" s="356"/>
      <c r="K293" s="331"/>
      <c r="L293" s="331"/>
      <c r="M293" s="493"/>
      <c r="N293" s="157"/>
      <c r="O293" s="156"/>
      <c r="P293" s="156"/>
      <c r="Q293" s="157"/>
      <c r="R293" s="157"/>
      <c r="S293" s="157"/>
      <c r="T293" s="158"/>
      <c r="U293" s="158"/>
      <c r="V293" s="158"/>
      <c r="W293" s="79"/>
      <c r="X293" s="156"/>
      <c r="Y293" s="156"/>
      <c r="Z293" s="156"/>
      <c r="AA293" s="156"/>
      <c r="AB293" s="135"/>
      <c r="AC293" s="156"/>
      <c r="AD293" s="156"/>
      <c r="AE293" s="156"/>
      <c r="AF293" s="156"/>
      <c r="AG293" s="156"/>
      <c r="AH293" s="156"/>
    </row>
    <row r="294" spans="1:34" ht="13.2">
      <c r="A294" s="162"/>
      <c r="B294" s="267" t="s">
        <v>371</v>
      </c>
      <c r="C294" s="164"/>
      <c r="D294" s="268" t="s">
        <v>365</v>
      </c>
      <c r="E294" s="265">
        <v>1</v>
      </c>
      <c r="F294" s="266" t="s">
        <v>139</v>
      </c>
      <c r="G294" s="367"/>
      <c r="H294" s="355"/>
      <c r="I294" s="355"/>
      <c r="J294" s="356"/>
      <c r="K294" s="331"/>
      <c r="L294" s="331"/>
      <c r="M294" s="493"/>
      <c r="AB294" s="135"/>
    </row>
    <row r="295" spans="1:34" s="155" customFormat="1" ht="13.2">
      <c r="A295" s="162"/>
      <c r="B295" s="246" t="s">
        <v>212</v>
      </c>
      <c r="C295" s="164"/>
      <c r="D295" s="247" t="s">
        <v>691</v>
      </c>
      <c r="E295" s="265"/>
      <c r="F295" s="266"/>
      <c r="G295" s="367"/>
      <c r="H295" s="355"/>
      <c r="I295" s="355"/>
      <c r="J295" s="356"/>
      <c r="K295" s="331"/>
      <c r="L295" s="331"/>
      <c r="M295" s="493"/>
      <c r="N295" s="157"/>
      <c r="O295" s="156"/>
      <c r="P295" s="156"/>
      <c r="Q295" s="157"/>
      <c r="R295" s="157"/>
      <c r="S295" s="157"/>
      <c r="T295" s="158"/>
      <c r="U295" s="158"/>
      <c r="V295" s="158"/>
      <c r="W295" s="79"/>
      <c r="X295" s="156"/>
      <c r="Y295" s="156"/>
      <c r="Z295" s="156"/>
      <c r="AA295" s="156"/>
      <c r="AB295" s="135"/>
      <c r="AC295" s="156"/>
      <c r="AD295" s="156"/>
      <c r="AE295" s="156"/>
      <c r="AF295" s="156"/>
      <c r="AG295" s="156"/>
      <c r="AH295" s="156"/>
    </row>
    <row r="296" spans="1:34" ht="13.2">
      <c r="A296" s="162"/>
      <c r="B296" s="529">
        <v>620050</v>
      </c>
      <c r="C296" s="530"/>
      <c r="D296" s="269" t="s">
        <v>363</v>
      </c>
      <c r="E296" s="265">
        <v>1</v>
      </c>
      <c r="F296" s="266" t="s">
        <v>139</v>
      </c>
      <c r="G296" s="367"/>
      <c r="H296" s="355"/>
      <c r="I296" s="355"/>
      <c r="J296" s="356"/>
      <c r="K296" s="331"/>
      <c r="L296" s="331"/>
      <c r="M296" s="493"/>
      <c r="AB296" s="135"/>
    </row>
    <row r="297" spans="1:34" s="155" customFormat="1" ht="13.2">
      <c r="A297" s="162"/>
      <c r="B297" s="246" t="s">
        <v>212</v>
      </c>
      <c r="C297" s="164"/>
      <c r="D297" s="247" t="s">
        <v>691</v>
      </c>
      <c r="E297" s="265"/>
      <c r="F297" s="266"/>
      <c r="G297" s="367"/>
      <c r="H297" s="355"/>
      <c r="I297" s="355"/>
      <c r="J297" s="356"/>
      <c r="K297" s="331"/>
      <c r="L297" s="331"/>
      <c r="M297" s="493"/>
      <c r="N297" s="157"/>
      <c r="O297" s="156"/>
      <c r="P297" s="156"/>
      <c r="Q297" s="157"/>
      <c r="R297" s="157"/>
      <c r="S297" s="157"/>
      <c r="T297" s="158"/>
      <c r="U297" s="158"/>
      <c r="V297" s="158"/>
      <c r="W297" s="79"/>
      <c r="X297" s="156"/>
      <c r="Y297" s="156"/>
      <c r="Z297" s="156"/>
      <c r="AA297" s="156"/>
      <c r="AB297" s="135"/>
      <c r="AC297" s="156"/>
      <c r="AD297" s="156"/>
      <c r="AE297" s="156"/>
      <c r="AF297" s="156"/>
      <c r="AG297" s="156"/>
      <c r="AH297" s="156"/>
    </row>
    <row r="298" spans="1:34" s="137" customFormat="1" ht="25.5" customHeight="1">
      <c r="A298" s="215"/>
      <c r="B298" s="527" t="s">
        <v>372</v>
      </c>
      <c r="C298" s="526"/>
      <c r="D298" s="270" t="s">
        <v>364</v>
      </c>
      <c r="E298" s="261">
        <v>4</v>
      </c>
      <c r="F298" s="262" t="s">
        <v>139</v>
      </c>
      <c r="G298" s="377"/>
      <c r="H298" s="378"/>
      <c r="I298" s="378"/>
      <c r="J298" s="379"/>
      <c r="K298" s="494"/>
      <c r="L298" s="494"/>
      <c r="M298" s="495"/>
      <c r="N298" s="136"/>
      <c r="Q298" s="136"/>
      <c r="R298" s="136"/>
      <c r="S298" s="136"/>
      <c r="T298" s="138"/>
      <c r="U298" s="138"/>
      <c r="V298" s="138"/>
      <c r="W298" s="139"/>
      <c r="AB298" s="502"/>
    </row>
    <row r="299" spans="1:34" s="159" customFormat="1" ht="13.5" customHeight="1">
      <c r="A299" s="215"/>
      <c r="B299" s="246" t="s">
        <v>212</v>
      </c>
      <c r="C299" s="164"/>
      <c r="D299" s="247" t="s">
        <v>691</v>
      </c>
      <c r="E299" s="261"/>
      <c r="F299" s="262"/>
      <c r="G299" s="368"/>
      <c r="H299" s="369"/>
      <c r="I299" s="369"/>
      <c r="J299" s="370"/>
      <c r="K299" s="494"/>
      <c r="L299" s="494"/>
      <c r="M299" s="495"/>
      <c r="N299" s="136"/>
      <c r="Q299" s="136"/>
      <c r="R299" s="136"/>
      <c r="S299" s="136"/>
      <c r="T299" s="138"/>
      <c r="U299" s="138"/>
      <c r="V299" s="138"/>
      <c r="W299" s="139"/>
      <c r="AB299" s="502"/>
    </row>
    <row r="300" spans="1:34" s="159" customFormat="1" ht="13.5" customHeight="1">
      <c r="A300" s="215"/>
      <c r="B300" s="246"/>
      <c r="C300" s="164"/>
      <c r="D300" s="247"/>
      <c r="E300" s="261"/>
      <c r="F300" s="262"/>
      <c r="G300" s="368"/>
      <c r="H300" s="369"/>
      <c r="I300" s="369"/>
      <c r="J300" s="370"/>
      <c r="K300" s="494"/>
      <c r="L300" s="494"/>
      <c r="M300" s="495"/>
      <c r="N300" s="136"/>
      <c r="Q300" s="136"/>
      <c r="R300" s="136"/>
      <c r="S300" s="136"/>
      <c r="T300" s="138"/>
      <c r="U300" s="138"/>
      <c r="V300" s="138"/>
      <c r="W300" s="139"/>
      <c r="AB300" s="502"/>
    </row>
    <row r="301" spans="1:34" ht="13.2">
      <c r="A301" s="162"/>
      <c r="B301" s="163"/>
      <c r="C301" s="164"/>
      <c r="D301" s="271" t="s">
        <v>373</v>
      </c>
      <c r="E301" s="272"/>
      <c r="F301" s="273"/>
      <c r="G301" s="371"/>
      <c r="H301" s="372"/>
      <c r="I301" s="355"/>
      <c r="J301" s="445"/>
      <c r="K301" s="331"/>
      <c r="L301" s="331"/>
      <c r="M301" s="493"/>
      <c r="AB301" s="135"/>
    </row>
    <row r="302" spans="1:34" ht="13.2">
      <c r="A302" s="162"/>
      <c r="B302" s="274" t="s">
        <v>378</v>
      </c>
      <c r="C302" s="164"/>
      <c r="D302" s="275" t="s">
        <v>374</v>
      </c>
      <c r="E302" s="276">
        <v>1</v>
      </c>
      <c r="F302" s="277" t="s">
        <v>139</v>
      </c>
      <c r="G302" s="367"/>
      <c r="H302" s="355"/>
      <c r="I302" s="355"/>
      <c r="J302" s="356"/>
      <c r="K302" s="331"/>
      <c r="L302" s="331"/>
      <c r="M302" s="493"/>
      <c r="AB302" s="135"/>
    </row>
    <row r="303" spans="1:34" s="155" customFormat="1" ht="13.2">
      <c r="A303" s="162"/>
      <c r="B303" s="246" t="s">
        <v>212</v>
      </c>
      <c r="C303" s="164"/>
      <c r="D303" s="247" t="s">
        <v>691</v>
      </c>
      <c r="E303" s="276"/>
      <c r="F303" s="277"/>
      <c r="G303" s="367"/>
      <c r="H303" s="355"/>
      <c r="I303" s="355"/>
      <c r="J303" s="356"/>
      <c r="K303" s="331"/>
      <c r="L303" s="331"/>
      <c r="M303" s="493"/>
      <c r="N303" s="157"/>
      <c r="O303" s="156"/>
      <c r="P303" s="156"/>
      <c r="Q303" s="157"/>
      <c r="R303" s="157"/>
      <c r="S303" s="157"/>
      <c r="T303" s="158"/>
      <c r="U303" s="158"/>
      <c r="V303" s="158"/>
      <c r="W303" s="79"/>
      <c r="X303" s="156"/>
      <c r="Y303" s="156"/>
      <c r="Z303" s="156"/>
      <c r="AA303" s="156"/>
      <c r="AB303" s="135"/>
      <c r="AC303" s="156"/>
      <c r="AD303" s="156"/>
      <c r="AE303" s="156"/>
      <c r="AF303" s="156"/>
      <c r="AG303" s="156"/>
      <c r="AH303" s="156"/>
    </row>
    <row r="304" spans="1:34" s="137" customFormat="1" ht="25.5" customHeight="1">
      <c r="A304" s="215"/>
      <c r="B304" s="525" t="s">
        <v>379</v>
      </c>
      <c r="C304" s="526"/>
      <c r="D304" s="278" t="s">
        <v>375</v>
      </c>
      <c r="E304" s="380">
        <v>1</v>
      </c>
      <c r="F304" s="381" t="s">
        <v>139</v>
      </c>
      <c r="G304" s="377"/>
      <c r="H304" s="369"/>
      <c r="I304" s="369"/>
      <c r="J304" s="379"/>
      <c r="K304" s="494"/>
      <c r="L304" s="494"/>
      <c r="M304" s="495"/>
      <c r="N304" s="136"/>
      <c r="Q304" s="136"/>
      <c r="R304" s="136"/>
      <c r="S304" s="136"/>
      <c r="T304" s="138"/>
      <c r="U304" s="138"/>
      <c r="V304" s="138"/>
      <c r="W304" s="139"/>
      <c r="AB304" s="502"/>
    </row>
    <row r="305" spans="1:34" s="159" customFormat="1" ht="13.5" customHeight="1">
      <c r="A305" s="215"/>
      <c r="B305" s="246" t="s">
        <v>212</v>
      </c>
      <c r="C305" s="164"/>
      <c r="D305" s="247" t="s">
        <v>691</v>
      </c>
      <c r="E305" s="279"/>
      <c r="F305" s="280"/>
      <c r="G305" s="368"/>
      <c r="H305" s="369"/>
      <c r="I305" s="369"/>
      <c r="J305" s="370"/>
      <c r="K305" s="494"/>
      <c r="L305" s="494"/>
      <c r="M305" s="495"/>
      <c r="N305" s="136"/>
      <c r="Q305" s="136"/>
      <c r="R305" s="136"/>
      <c r="S305" s="136"/>
      <c r="T305" s="138"/>
      <c r="U305" s="138"/>
      <c r="V305" s="138"/>
      <c r="W305" s="139"/>
      <c r="AB305" s="502"/>
    </row>
    <row r="306" spans="1:34" ht="13.2">
      <c r="A306" s="162"/>
      <c r="B306" s="274" t="s">
        <v>380</v>
      </c>
      <c r="C306" s="164"/>
      <c r="D306" s="275" t="s">
        <v>376</v>
      </c>
      <c r="E306" s="276">
        <v>1</v>
      </c>
      <c r="F306" s="277" t="s">
        <v>139</v>
      </c>
      <c r="G306" s="367"/>
      <c r="H306" s="355"/>
      <c r="I306" s="355"/>
      <c r="J306" s="356"/>
      <c r="K306" s="331"/>
      <c r="L306" s="331"/>
      <c r="M306" s="493"/>
      <c r="AB306" s="135"/>
    </row>
    <row r="307" spans="1:34" s="155" customFormat="1" ht="13.2">
      <c r="A307" s="162"/>
      <c r="B307" s="246" t="s">
        <v>212</v>
      </c>
      <c r="C307" s="164"/>
      <c r="D307" s="247" t="s">
        <v>691</v>
      </c>
      <c r="E307" s="276"/>
      <c r="F307" s="277"/>
      <c r="G307" s="367"/>
      <c r="H307" s="355"/>
      <c r="I307" s="355"/>
      <c r="J307" s="356"/>
      <c r="K307" s="331"/>
      <c r="L307" s="331"/>
      <c r="M307" s="493"/>
      <c r="N307" s="157"/>
      <c r="O307" s="156"/>
      <c r="P307" s="156"/>
      <c r="Q307" s="157"/>
      <c r="R307" s="157"/>
      <c r="S307" s="157"/>
      <c r="T307" s="158"/>
      <c r="U307" s="158"/>
      <c r="V307" s="158"/>
      <c r="W307" s="79"/>
      <c r="X307" s="156"/>
      <c r="Y307" s="156"/>
      <c r="Z307" s="156"/>
      <c r="AA307" s="156"/>
      <c r="AB307" s="135"/>
      <c r="AC307" s="156"/>
      <c r="AD307" s="156"/>
      <c r="AE307" s="156"/>
      <c r="AF307" s="156"/>
      <c r="AG307" s="156"/>
      <c r="AH307" s="156"/>
    </row>
    <row r="308" spans="1:34" ht="13.2">
      <c r="A308" s="162"/>
      <c r="B308" s="274" t="s">
        <v>381</v>
      </c>
      <c r="C308" s="164"/>
      <c r="D308" s="275" t="s">
        <v>377</v>
      </c>
      <c r="E308" s="276">
        <v>1</v>
      </c>
      <c r="F308" s="277" t="s">
        <v>139</v>
      </c>
      <c r="G308" s="367"/>
      <c r="H308" s="355"/>
      <c r="I308" s="355"/>
      <c r="J308" s="356"/>
      <c r="K308" s="331"/>
      <c r="L308" s="331"/>
      <c r="M308" s="493"/>
      <c r="AB308" s="135"/>
    </row>
    <row r="309" spans="1:34" s="155" customFormat="1" ht="13.2">
      <c r="A309" s="162"/>
      <c r="B309" s="246" t="s">
        <v>212</v>
      </c>
      <c r="C309" s="164"/>
      <c r="D309" s="247" t="s">
        <v>691</v>
      </c>
      <c r="E309" s="276"/>
      <c r="F309" s="277"/>
      <c r="G309" s="367"/>
      <c r="H309" s="355"/>
      <c r="I309" s="355"/>
      <c r="J309" s="356"/>
      <c r="K309" s="331"/>
      <c r="L309" s="331"/>
      <c r="M309" s="493"/>
      <c r="N309" s="157"/>
      <c r="O309" s="156"/>
      <c r="P309" s="156"/>
      <c r="Q309" s="157"/>
      <c r="R309" s="157"/>
      <c r="S309" s="157"/>
      <c r="T309" s="158"/>
      <c r="U309" s="158"/>
      <c r="V309" s="158"/>
      <c r="W309" s="79"/>
      <c r="X309" s="156"/>
      <c r="Y309" s="156"/>
      <c r="Z309" s="156"/>
      <c r="AA309" s="156"/>
      <c r="AB309" s="135"/>
      <c r="AC309" s="156"/>
      <c r="AD309" s="156"/>
      <c r="AE309" s="156"/>
      <c r="AF309" s="156"/>
      <c r="AG309" s="156"/>
      <c r="AH309" s="156"/>
    </row>
    <row r="310" spans="1:34" s="155" customFormat="1" ht="13.2">
      <c r="A310" s="162"/>
      <c r="B310" s="274"/>
      <c r="C310" s="164"/>
      <c r="D310" s="275"/>
      <c r="E310" s="276"/>
      <c r="F310" s="277"/>
      <c r="G310" s="367"/>
      <c r="H310" s="355"/>
      <c r="I310" s="355"/>
      <c r="J310" s="356"/>
      <c r="K310" s="331"/>
      <c r="L310" s="331"/>
      <c r="M310" s="493"/>
      <c r="N310" s="157"/>
      <c r="O310" s="156"/>
      <c r="P310" s="156"/>
      <c r="Q310" s="157"/>
      <c r="R310" s="157"/>
      <c r="S310" s="157"/>
      <c r="T310" s="158"/>
      <c r="U310" s="158"/>
      <c r="V310" s="158"/>
      <c r="W310" s="79"/>
      <c r="X310" s="156"/>
      <c r="Y310" s="156"/>
      <c r="Z310" s="156"/>
      <c r="AA310" s="156"/>
      <c r="AB310" s="135"/>
      <c r="AC310" s="156"/>
      <c r="AD310" s="156"/>
      <c r="AE310" s="156"/>
      <c r="AF310" s="156"/>
      <c r="AG310" s="156"/>
      <c r="AH310" s="156"/>
    </row>
    <row r="311" spans="1:34" ht="13.2">
      <c r="A311" s="162"/>
      <c r="B311" s="163"/>
      <c r="C311" s="164"/>
      <c r="D311" s="282" t="s">
        <v>349</v>
      </c>
      <c r="E311" s="283"/>
      <c r="F311" s="284"/>
      <c r="G311" s="373"/>
      <c r="H311" s="374"/>
      <c r="I311" s="355"/>
      <c r="J311" s="445"/>
      <c r="K311" s="331"/>
      <c r="L311" s="331"/>
      <c r="M311" s="493"/>
      <c r="AB311" s="135"/>
    </row>
    <row r="312" spans="1:34" ht="13.2">
      <c r="A312" s="162"/>
      <c r="B312" s="264" t="s">
        <v>385</v>
      </c>
      <c r="C312" s="164"/>
      <c r="D312" s="285" t="s">
        <v>382</v>
      </c>
      <c r="E312" s="286">
        <v>140</v>
      </c>
      <c r="F312" s="287" t="s">
        <v>132</v>
      </c>
      <c r="G312" s="367"/>
      <c r="H312" s="355"/>
      <c r="I312" s="355"/>
      <c r="J312" s="356"/>
      <c r="K312" s="331"/>
      <c r="L312" s="331"/>
      <c r="M312" s="493"/>
      <c r="AB312" s="135"/>
    </row>
    <row r="313" spans="1:34" s="155" customFormat="1" ht="13.2">
      <c r="A313" s="162"/>
      <c r="B313" s="246" t="s">
        <v>212</v>
      </c>
      <c r="C313" s="164"/>
      <c r="D313" s="247" t="s">
        <v>691</v>
      </c>
      <c r="E313" s="286"/>
      <c r="F313" s="287"/>
      <c r="G313" s="367"/>
      <c r="H313" s="355"/>
      <c r="I313" s="355"/>
      <c r="J313" s="356"/>
      <c r="K313" s="331"/>
      <c r="L313" s="331"/>
      <c r="M313" s="493"/>
      <c r="N313" s="157"/>
      <c r="O313" s="156"/>
      <c r="P313" s="156"/>
      <c r="Q313" s="157"/>
      <c r="R313" s="157"/>
      <c r="S313" s="157"/>
      <c r="T313" s="158"/>
      <c r="U313" s="158"/>
      <c r="V313" s="158"/>
      <c r="W313" s="79"/>
      <c r="X313" s="156"/>
      <c r="Y313" s="156"/>
      <c r="Z313" s="156"/>
      <c r="AA313" s="156"/>
      <c r="AB313" s="135"/>
      <c r="AC313" s="156"/>
      <c r="AD313" s="156"/>
      <c r="AE313" s="156"/>
      <c r="AF313" s="156"/>
      <c r="AG313" s="156"/>
      <c r="AH313" s="156"/>
    </row>
    <row r="314" spans="1:34" ht="13.2">
      <c r="A314" s="162"/>
      <c r="B314" s="288" t="s">
        <v>386</v>
      </c>
      <c r="C314" s="164"/>
      <c r="D314" s="289" t="s">
        <v>383</v>
      </c>
      <c r="E314" s="290">
        <v>15</v>
      </c>
      <c r="F314" s="291" t="s">
        <v>132</v>
      </c>
      <c r="G314" s="367"/>
      <c r="H314" s="355"/>
      <c r="I314" s="355"/>
      <c r="J314" s="356"/>
      <c r="K314" s="331"/>
      <c r="L314" s="331"/>
      <c r="M314" s="493"/>
      <c r="AB314" s="135"/>
    </row>
    <row r="315" spans="1:34" s="155" customFormat="1" ht="13.2">
      <c r="A315" s="162"/>
      <c r="B315" s="246" t="s">
        <v>212</v>
      </c>
      <c r="C315" s="164"/>
      <c r="D315" s="247" t="s">
        <v>691</v>
      </c>
      <c r="E315" s="290"/>
      <c r="F315" s="291"/>
      <c r="G315" s="367"/>
      <c r="H315" s="355"/>
      <c r="I315" s="355"/>
      <c r="J315" s="356"/>
      <c r="K315" s="331"/>
      <c r="L315" s="331"/>
      <c r="M315" s="493"/>
      <c r="N315" s="157"/>
      <c r="O315" s="156"/>
      <c r="P315" s="156"/>
      <c r="Q315" s="157"/>
      <c r="R315" s="157"/>
      <c r="S315" s="157"/>
      <c r="T315" s="158"/>
      <c r="U315" s="158"/>
      <c r="V315" s="158"/>
      <c r="W315" s="79"/>
      <c r="X315" s="156"/>
      <c r="Y315" s="156"/>
      <c r="Z315" s="156"/>
      <c r="AA315" s="156"/>
      <c r="AB315" s="135"/>
      <c r="AC315" s="156"/>
      <c r="AD315" s="156"/>
      <c r="AE315" s="156"/>
      <c r="AF315" s="156"/>
      <c r="AG315" s="156"/>
      <c r="AH315" s="156"/>
    </row>
    <row r="316" spans="1:34" ht="13.2">
      <c r="A316" s="162"/>
      <c r="B316" s="163"/>
      <c r="C316" s="164"/>
      <c r="D316" s="289" t="s">
        <v>384</v>
      </c>
      <c r="E316" s="290">
        <v>1</v>
      </c>
      <c r="F316" s="291" t="s">
        <v>354</v>
      </c>
      <c r="G316" s="367"/>
      <c r="H316" s="355"/>
      <c r="I316" s="355"/>
      <c r="J316" s="356"/>
      <c r="K316" s="331"/>
      <c r="L316" s="331"/>
      <c r="M316" s="493"/>
      <c r="AB316" s="135"/>
    </row>
    <row r="317" spans="1:34" s="155" customFormat="1" ht="13.2">
      <c r="A317" s="162"/>
      <c r="B317" s="246" t="s">
        <v>212</v>
      </c>
      <c r="C317" s="164"/>
      <c r="D317" s="247" t="s">
        <v>691</v>
      </c>
      <c r="E317" s="290"/>
      <c r="F317" s="291"/>
      <c r="G317" s="367"/>
      <c r="H317" s="355"/>
      <c r="I317" s="355"/>
      <c r="J317" s="356"/>
      <c r="K317" s="331"/>
      <c r="L317" s="331"/>
      <c r="M317" s="493"/>
      <c r="N317" s="157"/>
      <c r="O317" s="156"/>
      <c r="P317" s="156"/>
      <c r="Q317" s="157"/>
      <c r="R317" s="157"/>
      <c r="S317" s="157"/>
      <c r="T317" s="158"/>
      <c r="U317" s="158"/>
      <c r="V317" s="158"/>
      <c r="W317" s="79"/>
      <c r="X317" s="156"/>
      <c r="Y317" s="156"/>
      <c r="Z317" s="156"/>
      <c r="AA317" s="156"/>
      <c r="AB317" s="135"/>
      <c r="AC317" s="156"/>
      <c r="AD317" s="156"/>
      <c r="AE317" s="156"/>
      <c r="AF317" s="156"/>
      <c r="AG317" s="156"/>
      <c r="AH317" s="156"/>
    </row>
    <row r="318" spans="1:34" ht="13.2">
      <c r="A318" s="162"/>
      <c r="B318" s="163"/>
      <c r="C318" s="164"/>
      <c r="D318" s="289" t="s">
        <v>352</v>
      </c>
      <c r="E318" s="290">
        <v>1</v>
      </c>
      <c r="F318" s="291" t="s">
        <v>354</v>
      </c>
      <c r="G318" s="367"/>
      <c r="H318" s="355"/>
      <c r="I318" s="355"/>
      <c r="J318" s="356"/>
      <c r="K318" s="331"/>
      <c r="L318" s="331"/>
      <c r="M318" s="493"/>
      <c r="AB318" s="135"/>
    </row>
    <row r="319" spans="1:34" s="155" customFormat="1" ht="13.2">
      <c r="A319" s="162"/>
      <c r="B319" s="246" t="s">
        <v>212</v>
      </c>
      <c r="C319" s="164"/>
      <c r="D319" s="247" t="s">
        <v>691</v>
      </c>
      <c r="E319" s="290"/>
      <c r="F319" s="291"/>
      <c r="G319" s="367"/>
      <c r="H319" s="355"/>
      <c r="I319" s="355"/>
      <c r="J319" s="356"/>
      <c r="K319" s="331"/>
      <c r="L319" s="331"/>
      <c r="M319" s="493"/>
      <c r="N319" s="157"/>
      <c r="O319" s="156"/>
      <c r="P319" s="156"/>
      <c r="Q319" s="157"/>
      <c r="R319" s="157"/>
      <c r="S319" s="157"/>
      <c r="T319" s="158"/>
      <c r="U319" s="158"/>
      <c r="V319" s="158"/>
      <c r="W319" s="79"/>
      <c r="X319" s="156"/>
      <c r="Y319" s="156"/>
      <c r="Z319" s="156"/>
      <c r="AA319" s="156"/>
      <c r="AB319" s="135"/>
      <c r="AC319" s="156"/>
      <c r="AD319" s="156"/>
      <c r="AE319" s="156"/>
      <c r="AF319" s="156"/>
      <c r="AG319" s="156"/>
      <c r="AH319" s="156"/>
    </row>
    <row r="320" spans="1:34" s="155" customFormat="1" ht="13.2">
      <c r="A320" s="162"/>
      <c r="B320" s="246"/>
      <c r="C320" s="164"/>
      <c r="D320" s="247"/>
      <c r="E320" s="290"/>
      <c r="F320" s="291"/>
      <c r="G320" s="367"/>
      <c r="H320" s="355"/>
      <c r="I320" s="355"/>
      <c r="J320" s="356"/>
      <c r="K320" s="331"/>
      <c r="L320" s="331"/>
      <c r="M320" s="493"/>
      <c r="N320" s="157"/>
      <c r="O320" s="156"/>
      <c r="P320" s="156"/>
      <c r="Q320" s="157"/>
      <c r="R320" s="157"/>
      <c r="S320" s="157"/>
      <c r="T320" s="158"/>
      <c r="U320" s="158"/>
      <c r="V320" s="158"/>
      <c r="W320" s="79"/>
      <c r="X320" s="156"/>
      <c r="Y320" s="156"/>
      <c r="Z320" s="156"/>
      <c r="AA320" s="156"/>
      <c r="AB320" s="135"/>
      <c r="AC320" s="156"/>
      <c r="AD320" s="156"/>
      <c r="AE320" s="156"/>
      <c r="AF320" s="156"/>
      <c r="AG320" s="156"/>
      <c r="AH320" s="156"/>
    </row>
    <row r="321" spans="1:34" s="155" customFormat="1" ht="13.2">
      <c r="A321" s="162"/>
      <c r="B321" s="246"/>
      <c r="C321" s="164"/>
      <c r="D321" s="385" t="s">
        <v>695</v>
      </c>
      <c r="E321" s="290"/>
      <c r="F321" s="291"/>
      <c r="G321" s="367"/>
      <c r="H321" s="355"/>
      <c r="I321" s="355"/>
      <c r="J321" s="445"/>
      <c r="K321" s="331"/>
      <c r="L321" s="331"/>
      <c r="M321" s="493"/>
      <c r="N321" s="157"/>
      <c r="O321" s="156"/>
      <c r="P321" s="156"/>
      <c r="Q321" s="157"/>
      <c r="R321" s="157"/>
      <c r="S321" s="157"/>
      <c r="T321" s="158"/>
      <c r="U321" s="158"/>
      <c r="V321" s="158"/>
      <c r="W321" s="79"/>
      <c r="X321" s="156"/>
      <c r="Y321" s="156"/>
      <c r="Z321" s="156"/>
      <c r="AA321" s="156"/>
      <c r="AB321" s="135"/>
      <c r="AC321" s="156"/>
      <c r="AD321" s="156"/>
      <c r="AE321" s="156"/>
      <c r="AF321" s="156"/>
      <c r="AG321" s="156"/>
      <c r="AH321" s="156"/>
    </row>
    <row r="322" spans="1:34" s="155" customFormat="1" ht="13.2">
      <c r="A322" s="162"/>
      <c r="B322" s="246"/>
      <c r="C322" s="164"/>
      <c r="D322" s="247" t="s">
        <v>693</v>
      </c>
      <c r="E322" s="290"/>
      <c r="F322" s="291"/>
      <c r="G322" s="367"/>
      <c r="H322" s="355"/>
      <c r="I322" s="355"/>
      <c r="J322" s="356"/>
      <c r="K322" s="331"/>
      <c r="L322" s="331"/>
      <c r="M322" s="493"/>
      <c r="N322" s="157"/>
      <c r="O322" s="156"/>
      <c r="P322" s="156"/>
      <c r="Q322" s="157"/>
      <c r="R322" s="157"/>
      <c r="S322" s="157"/>
      <c r="T322" s="158"/>
      <c r="U322" s="158"/>
      <c r="V322" s="158"/>
      <c r="W322" s="79"/>
      <c r="X322" s="156"/>
      <c r="Y322" s="156"/>
      <c r="Z322" s="156"/>
      <c r="AA322" s="156"/>
      <c r="AB322" s="135"/>
      <c r="AC322" s="156"/>
      <c r="AD322" s="156"/>
      <c r="AE322" s="156"/>
      <c r="AF322" s="156"/>
      <c r="AG322" s="156"/>
      <c r="AH322" s="156"/>
    </row>
    <row r="323" spans="1:34" s="155" customFormat="1" ht="13.2">
      <c r="A323" s="162"/>
      <c r="B323" s="246"/>
      <c r="C323" s="164"/>
      <c r="D323" s="247" t="s">
        <v>696</v>
      </c>
      <c r="E323" s="290"/>
      <c r="F323" s="291"/>
      <c r="G323" s="367"/>
      <c r="H323" s="355"/>
      <c r="I323" s="355"/>
      <c r="J323" s="356"/>
      <c r="K323" s="331"/>
      <c r="L323" s="331"/>
      <c r="M323" s="493"/>
      <c r="N323" s="157"/>
      <c r="O323" s="156"/>
      <c r="P323" s="156"/>
      <c r="Q323" s="157"/>
      <c r="R323" s="157"/>
      <c r="S323" s="157"/>
      <c r="T323" s="158"/>
      <c r="U323" s="158"/>
      <c r="V323" s="158"/>
      <c r="W323" s="79"/>
      <c r="X323" s="156"/>
      <c r="Y323" s="156"/>
      <c r="Z323" s="156"/>
      <c r="AA323" s="156"/>
      <c r="AB323" s="135"/>
      <c r="AC323" s="156"/>
      <c r="AD323" s="156"/>
      <c r="AE323" s="156"/>
      <c r="AF323" s="156"/>
      <c r="AG323" s="156"/>
      <c r="AH323" s="156"/>
    </row>
    <row r="324" spans="1:34" s="155" customFormat="1" ht="13.2">
      <c r="A324" s="162"/>
      <c r="B324" s="246"/>
      <c r="C324" s="164"/>
      <c r="D324" s="247" t="s">
        <v>694</v>
      </c>
      <c r="E324" s="290"/>
      <c r="F324" s="291"/>
      <c r="G324" s="367"/>
      <c r="H324" s="355"/>
      <c r="I324" s="355"/>
      <c r="J324" s="356"/>
      <c r="K324" s="331"/>
      <c r="L324" s="331"/>
      <c r="M324" s="493"/>
      <c r="N324" s="157"/>
      <c r="O324" s="156"/>
      <c r="P324" s="156"/>
      <c r="Q324" s="157"/>
      <c r="R324" s="157"/>
      <c r="S324" s="157"/>
      <c r="T324" s="158"/>
      <c r="U324" s="158"/>
      <c r="V324" s="158"/>
      <c r="W324" s="79"/>
      <c r="X324" s="156"/>
      <c r="Y324" s="156"/>
      <c r="Z324" s="156"/>
      <c r="AA324" s="156"/>
      <c r="AB324" s="135"/>
      <c r="AC324" s="156"/>
      <c r="AD324" s="156"/>
      <c r="AE324" s="156"/>
      <c r="AF324" s="156"/>
      <c r="AG324" s="156"/>
      <c r="AH324" s="156"/>
    </row>
    <row r="325" spans="1:34" ht="13.2">
      <c r="A325" s="222"/>
      <c r="B325" s="223"/>
      <c r="C325" s="186"/>
      <c r="D325" s="224" t="s">
        <v>214</v>
      </c>
      <c r="E325" s="201"/>
      <c r="F325" s="225"/>
      <c r="G325" s="341"/>
      <c r="H325" s="364"/>
      <c r="I325" s="364"/>
      <c r="J325" s="386"/>
      <c r="K325" s="331"/>
      <c r="L325" s="332"/>
      <c r="M325" s="493"/>
      <c r="N325" s="101">
        <f>SUM(N243:N245)</f>
        <v>0</v>
      </c>
      <c r="W325" s="79">
        <f>SUM(W243:W245)</f>
        <v>0</v>
      </c>
      <c r="AB325" s="135"/>
    </row>
    <row r="326" spans="1:34" ht="13.2">
      <c r="A326" s="187"/>
      <c r="B326" s="243"/>
      <c r="C326" s="188"/>
      <c r="D326" s="189"/>
      <c r="E326" s="190"/>
      <c r="F326" s="191"/>
      <c r="G326" s="336"/>
      <c r="H326" s="363"/>
      <c r="I326" s="363"/>
      <c r="J326" s="337"/>
      <c r="K326" s="331"/>
      <c r="L326" s="331"/>
      <c r="M326" s="493"/>
      <c r="AB326" s="135"/>
    </row>
    <row r="327" spans="1:34" ht="13.2">
      <c r="A327" s="162"/>
      <c r="B327" s="164" t="s">
        <v>215</v>
      </c>
      <c r="C327" s="164"/>
      <c r="D327" s="169"/>
      <c r="E327" s="166"/>
      <c r="F327" s="167"/>
      <c r="G327" s="338"/>
      <c r="H327" s="250"/>
      <c r="I327" s="250"/>
      <c r="J327" s="339"/>
      <c r="K327" s="331"/>
      <c r="L327" s="331"/>
      <c r="M327" s="493"/>
      <c r="AB327" s="135"/>
    </row>
    <row r="328" spans="1:34" ht="12.75" customHeight="1">
      <c r="A328" s="162"/>
      <c r="B328" s="163"/>
      <c r="C328" s="164"/>
      <c r="D328" s="292" t="s">
        <v>387</v>
      </c>
      <c r="E328" s="292"/>
      <c r="F328" s="293"/>
      <c r="G328" s="388"/>
      <c r="H328" s="358"/>
      <c r="I328" s="358"/>
      <c r="J328" s="359"/>
      <c r="K328" s="331"/>
      <c r="L328" s="331"/>
      <c r="M328" s="493"/>
      <c r="O328" s="74">
        <v>20</v>
      </c>
      <c r="P328" s="74" t="s">
        <v>113</v>
      </c>
      <c r="V328" s="78" t="s">
        <v>212</v>
      </c>
      <c r="Z328" s="74" t="s">
        <v>119</v>
      </c>
      <c r="AB328" s="135"/>
    </row>
    <row r="329" spans="1:34" ht="12.75" customHeight="1">
      <c r="A329" s="162"/>
      <c r="B329" s="294"/>
      <c r="C329" s="295"/>
      <c r="D329" s="296" t="s">
        <v>497</v>
      </c>
      <c r="E329" s="297"/>
      <c r="F329" s="298"/>
      <c r="G329" s="388"/>
      <c r="H329" s="358"/>
      <c r="I329" s="358"/>
      <c r="J329" s="359"/>
      <c r="K329" s="331"/>
      <c r="L329" s="331"/>
      <c r="M329" s="493"/>
      <c r="AB329" s="135"/>
    </row>
    <row r="330" spans="1:34" ht="12.75" customHeight="1">
      <c r="A330" s="162"/>
      <c r="B330" s="163"/>
      <c r="C330" s="299" t="s">
        <v>471</v>
      </c>
      <c r="D330" s="300" t="s">
        <v>388</v>
      </c>
      <c r="E330" s="301"/>
      <c r="F330" s="302"/>
      <c r="G330" s="376"/>
      <c r="H330" s="358"/>
      <c r="I330" s="358"/>
      <c r="J330" s="359"/>
      <c r="K330" s="331"/>
      <c r="L330" s="331"/>
      <c r="M330" s="493"/>
      <c r="AB330" s="135"/>
    </row>
    <row r="331" spans="1:34" ht="12.75" customHeight="1">
      <c r="A331" s="162"/>
      <c r="B331" s="163"/>
      <c r="C331" s="299"/>
      <c r="D331" s="300" t="s">
        <v>389</v>
      </c>
      <c r="E331" s="301" t="s">
        <v>499</v>
      </c>
      <c r="F331" s="302" t="s">
        <v>139</v>
      </c>
      <c r="G331" s="376"/>
      <c r="H331" s="358"/>
      <c r="I331" s="358"/>
      <c r="J331" s="359"/>
      <c r="K331" s="331"/>
      <c r="L331" s="331"/>
      <c r="M331" s="493"/>
      <c r="AB331" s="135"/>
    </row>
    <row r="332" spans="1:34" ht="12.75" customHeight="1">
      <c r="A332" s="162"/>
      <c r="B332" s="163"/>
      <c r="C332" s="299"/>
      <c r="D332" s="303" t="s">
        <v>390</v>
      </c>
      <c r="E332" s="301"/>
      <c r="F332" s="302"/>
      <c r="G332" s="376"/>
      <c r="H332" s="358"/>
      <c r="I332" s="358"/>
      <c r="J332" s="359"/>
      <c r="K332" s="331"/>
      <c r="L332" s="331"/>
      <c r="M332" s="493"/>
      <c r="AB332" s="135"/>
    </row>
    <row r="333" spans="1:34" ht="12.75" customHeight="1">
      <c r="A333" s="162"/>
      <c r="B333" s="163"/>
      <c r="C333" s="299"/>
      <c r="D333" s="304" t="s">
        <v>391</v>
      </c>
      <c r="E333" s="301"/>
      <c r="F333" s="302"/>
      <c r="G333" s="376"/>
      <c r="H333" s="358"/>
      <c r="I333" s="358"/>
      <c r="J333" s="359"/>
      <c r="K333" s="331"/>
      <c r="L333" s="331"/>
      <c r="M333" s="493"/>
      <c r="AB333" s="135"/>
    </row>
    <row r="334" spans="1:34" ht="12.75" customHeight="1">
      <c r="A334" s="162"/>
      <c r="B334" s="163"/>
      <c r="C334" s="299"/>
      <c r="D334" s="304" t="s">
        <v>392</v>
      </c>
      <c r="E334" s="301"/>
      <c r="F334" s="302"/>
      <c r="G334" s="376"/>
      <c r="H334" s="358"/>
      <c r="I334" s="358"/>
      <c r="J334" s="359"/>
      <c r="K334" s="331"/>
      <c r="L334" s="331"/>
      <c r="M334" s="493"/>
      <c r="AB334" s="135"/>
    </row>
    <row r="335" spans="1:34" ht="12.75" customHeight="1">
      <c r="A335" s="162"/>
      <c r="B335" s="163"/>
      <c r="C335" s="299"/>
      <c r="D335" s="304" t="s">
        <v>393</v>
      </c>
      <c r="E335" s="301"/>
      <c r="F335" s="302"/>
      <c r="G335" s="376"/>
      <c r="H335" s="358"/>
      <c r="I335" s="358"/>
      <c r="J335" s="359"/>
      <c r="K335" s="331"/>
      <c r="L335" s="331"/>
      <c r="M335" s="493"/>
      <c r="AB335" s="135"/>
    </row>
    <row r="336" spans="1:34" ht="12.75" customHeight="1">
      <c r="A336" s="162"/>
      <c r="B336" s="163"/>
      <c r="C336" s="299"/>
      <c r="D336" s="304" t="s">
        <v>394</v>
      </c>
      <c r="E336" s="301"/>
      <c r="F336" s="302"/>
      <c r="G336" s="376"/>
      <c r="H336" s="358"/>
      <c r="I336" s="358"/>
      <c r="J336" s="359"/>
      <c r="K336" s="331"/>
      <c r="L336" s="331"/>
      <c r="M336" s="493"/>
      <c r="AB336" s="135"/>
    </row>
    <row r="337" spans="1:28" ht="12.75" customHeight="1">
      <c r="A337" s="162"/>
      <c r="B337" s="163"/>
      <c r="C337" s="299"/>
      <c r="D337" s="304" t="s">
        <v>395</v>
      </c>
      <c r="E337" s="301"/>
      <c r="F337" s="302"/>
      <c r="G337" s="376"/>
      <c r="H337" s="358"/>
      <c r="I337" s="358"/>
      <c r="J337" s="359"/>
      <c r="K337" s="331"/>
      <c r="L337" s="331"/>
      <c r="M337" s="493"/>
      <c r="AB337" s="135"/>
    </row>
    <row r="338" spans="1:28" ht="12.75" customHeight="1">
      <c r="A338" s="162"/>
      <c r="B338" s="163"/>
      <c r="C338" s="299"/>
      <c r="D338" s="305" t="s">
        <v>396</v>
      </c>
      <c r="E338" s="301" t="s">
        <v>499</v>
      </c>
      <c r="F338" s="302" t="s">
        <v>139</v>
      </c>
      <c r="G338" s="376"/>
      <c r="H338" s="358"/>
      <c r="I338" s="358"/>
      <c r="J338" s="359"/>
      <c r="K338" s="331"/>
      <c r="L338" s="331"/>
      <c r="M338" s="493"/>
      <c r="AB338" s="135"/>
    </row>
    <row r="339" spans="1:28" ht="12.75" customHeight="1">
      <c r="A339" s="162"/>
      <c r="B339" s="163"/>
      <c r="C339" s="299"/>
      <c r="D339" s="304" t="s">
        <v>397</v>
      </c>
      <c r="E339" s="301"/>
      <c r="F339" s="302"/>
      <c r="G339" s="376"/>
      <c r="H339" s="358"/>
      <c r="I339" s="358"/>
      <c r="J339" s="359"/>
      <c r="K339" s="331"/>
      <c r="L339" s="331"/>
      <c r="M339" s="493"/>
      <c r="AB339" s="135"/>
    </row>
    <row r="340" spans="1:28" ht="12.75" customHeight="1">
      <c r="A340" s="162"/>
      <c r="B340" s="163"/>
      <c r="C340" s="299"/>
      <c r="D340" s="304" t="s">
        <v>615</v>
      </c>
      <c r="E340" s="301"/>
      <c r="F340" s="302"/>
      <c r="G340" s="376"/>
      <c r="H340" s="358"/>
      <c r="I340" s="358"/>
      <c r="J340" s="359"/>
      <c r="K340" s="331"/>
      <c r="L340" s="331"/>
      <c r="M340" s="493"/>
      <c r="AB340" s="135"/>
    </row>
    <row r="341" spans="1:28" ht="12.75" customHeight="1">
      <c r="A341" s="162"/>
      <c r="B341" s="163"/>
      <c r="C341" s="299"/>
      <c r="D341" s="304" t="s">
        <v>398</v>
      </c>
      <c r="E341" s="301"/>
      <c r="F341" s="302"/>
      <c r="G341" s="376"/>
      <c r="H341" s="358"/>
      <c r="I341" s="358"/>
      <c r="J341" s="359"/>
      <c r="K341" s="331"/>
      <c r="L341" s="331"/>
      <c r="M341" s="493"/>
      <c r="AB341" s="135"/>
    </row>
    <row r="342" spans="1:28" ht="12.75" customHeight="1">
      <c r="A342" s="162"/>
      <c r="B342" s="163"/>
      <c r="C342" s="299"/>
      <c r="D342" s="304" t="s">
        <v>391</v>
      </c>
      <c r="E342" s="301"/>
      <c r="F342" s="302"/>
      <c r="G342" s="376"/>
      <c r="H342" s="358"/>
      <c r="I342" s="358"/>
      <c r="J342" s="359"/>
      <c r="K342" s="331"/>
      <c r="L342" s="331"/>
      <c r="M342" s="493"/>
      <c r="AB342" s="135"/>
    </row>
    <row r="343" spans="1:28" ht="12.75" customHeight="1">
      <c r="A343" s="162"/>
      <c r="B343" s="163"/>
      <c r="C343" s="299"/>
      <c r="D343" s="304" t="s">
        <v>399</v>
      </c>
      <c r="E343" s="301"/>
      <c r="F343" s="302"/>
      <c r="G343" s="376"/>
      <c r="H343" s="358"/>
      <c r="I343" s="358"/>
      <c r="J343" s="359"/>
      <c r="K343" s="331"/>
      <c r="L343" s="331"/>
      <c r="M343" s="493"/>
      <c r="AB343" s="135"/>
    </row>
    <row r="344" spans="1:28" ht="12.75" customHeight="1">
      <c r="A344" s="162"/>
      <c r="B344" s="163"/>
      <c r="C344" s="299"/>
      <c r="D344" s="304" t="s">
        <v>391</v>
      </c>
      <c r="E344" s="301"/>
      <c r="F344" s="302"/>
      <c r="G344" s="376"/>
      <c r="H344" s="358"/>
      <c r="I344" s="358"/>
      <c r="J344" s="359"/>
      <c r="K344" s="331"/>
      <c r="L344" s="331"/>
      <c r="M344" s="493"/>
      <c r="AB344" s="135"/>
    </row>
    <row r="345" spans="1:28" ht="12.75" customHeight="1">
      <c r="A345" s="162"/>
      <c r="B345" s="163"/>
      <c r="C345" s="299"/>
      <c r="D345" s="304" t="s">
        <v>400</v>
      </c>
      <c r="E345" s="301"/>
      <c r="F345" s="302"/>
      <c r="G345" s="376"/>
      <c r="H345" s="358"/>
      <c r="I345" s="358"/>
      <c r="J345" s="359"/>
      <c r="K345" s="331"/>
      <c r="L345" s="331"/>
      <c r="M345" s="493"/>
      <c r="AB345" s="135"/>
    </row>
    <row r="346" spans="1:28" ht="12.75" customHeight="1">
      <c r="A346" s="162"/>
      <c r="B346" s="163"/>
      <c r="C346" s="299"/>
      <c r="D346" s="304" t="s">
        <v>397</v>
      </c>
      <c r="E346" s="301"/>
      <c r="F346" s="302"/>
      <c r="G346" s="376"/>
      <c r="H346" s="358"/>
      <c r="I346" s="358"/>
      <c r="J346" s="359"/>
      <c r="K346" s="331"/>
      <c r="L346" s="331"/>
      <c r="M346" s="493"/>
      <c r="AB346" s="135"/>
    </row>
    <row r="347" spans="1:28" ht="12.75" customHeight="1">
      <c r="A347" s="162"/>
      <c r="B347" s="163"/>
      <c r="C347" s="299"/>
      <c r="D347" s="304" t="s">
        <v>616</v>
      </c>
      <c r="E347" s="301"/>
      <c r="F347" s="302"/>
      <c r="G347" s="376"/>
      <c r="H347" s="358"/>
      <c r="I347" s="358"/>
      <c r="J347" s="359"/>
      <c r="K347" s="331"/>
      <c r="L347" s="331"/>
      <c r="M347" s="493"/>
      <c r="AB347" s="135"/>
    </row>
    <row r="348" spans="1:28" ht="12.75" customHeight="1">
      <c r="A348" s="162"/>
      <c r="B348" s="163"/>
      <c r="C348" s="299"/>
      <c r="D348" s="304" t="s">
        <v>401</v>
      </c>
      <c r="E348" s="301"/>
      <c r="F348" s="302"/>
      <c r="G348" s="376"/>
      <c r="H348" s="358"/>
      <c r="I348" s="358"/>
      <c r="J348" s="359"/>
      <c r="K348" s="331"/>
      <c r="L348" s="331"/>
      <c r="M348" s="493"/>
      <c r="AB348" s="135"/>
    </row>
    <row r="349" spans="1:28" ht="12.75" customHeight="1">
      <c r="A349" s="162"/>
      <c r="B349" s="163"/>
      <c r="C349" s="299"/>
      <c r="D349" s="304" t="s">
        <v>394</v>
      </c>
      <c r="E349" s="301"/>
      <c r="F349" s="302"/>
      <c r="G349" s="376"/>
      <c r="H349" s="358"/>
      <c r="I349" s="358"/>
      <c r="J349" s="359"/>
      <c r="K349" s="331"/>
      <c r="L349" s="331"/>
      <c r="M349" s="493"/>
      <c r="AB349" s="135"/>
    </row>
    <row r="350" spans="1:28" ht="12.75" customHeight="1">
      <c r="A350" s="162"/>
      <c r="B350" s="163"/>
      <c r="C350" s="299"/>
      <c r="D350" s="304" t="s">
        <v>402</v>
      </c>
      <c r="E350" s="301"/>
      <c r="F350" s="302"/>
      <c r="G350" s="376"/>
      <c r="H350" s="358"/>
      <c r="I350" s="358"/>
      <c r="J350" s="359"/>
      <c r="K350" s="331"/>
      <c r="L350" s="331"/>
      <c r="M350" s="493"/>
      <c r="AB350" s="135"/>
    </row>
    <row r="351" spans="1:28" ht="12.75" customHeight="1">
      <c r="A351" s="162"/>
      <c r="B351" s="163"/>
      <c r="C351" s="299"/>
      <c r="D351" s="304" t="s">
        <v>392</v>
      </c>
      <c r="E351" s="301"/>
      <c r="F351" s="302"/>
      <c r="G351" s="376"/>
      <c r="H351" s="358"/>
      <c r="I351" s="358"/>
      <c r="J351" s="359"/>
      <c r="K351" s="331"/>
      <c r="L351" s="331"/>
      <c r="M351" s="493"/>
      <c r="AB351" s="135"/>
    </row>
    <row r="352" spans="1:28" ht="12.75" customHeight="1">
      <c r="A352" s="162"/>
      <c r="B352" s="163"/>
      <c r="C352" s="299"/>
      <c r="D352" s="304" t="s">
        <v>391</v>
      </c>
      <c r="E352" s="301"/>
      <c r="F352" s="302"/>
      <c r="G352" s="376"/>
      <c r="H352" s="358"/>
      <c r="I352" s="358"/>
      <c r="J352" s="359"/>
      <c r="K352" s="331"/>
      <c r="L352" s="331"/>
      <c r="M352" s="493"/>
      <c r="AB352" s="135"/>
    </row>
    <row r="353" spans="1:28" ht="12.75" customHeight="1">
      <c r="A353" s="162"/>
      <c r="B353" s="163"/>
      <c r="C353" s="299"/>
      <c r="D353" s="304" t="s">
        <v>403</v>
      </c>
      <c r="E353" s="301" t="s">
        <v>500</v>
      </c>
      <c r="F353" s="302" t="s">
        <v>139</v>
      </c>
      <c r="G353" s="376"/>
      <c r="H353" s="358"/>
      <c r="I353" s="358"/>
      <c r="J353" s="359"/>
      <c r="K353" s="331"/>
      <c r="L353" s="331"/>
      <c r="M353" s="493"/>
      <c r="AB353" s="135"/>
    </row>
    <row r="354" spans="1:28" ht="12.75" customHeight="1">
      <c r="A354" s="162"/>
      <c r="B354" s="163"/>
      <c r="C354" s="299"/>
      <c r="D354" s="304" t="s">
        <v>404</v>
      </c>
      <c r="E354" s="301"/>
      <c r="F354" s="302"/>
      <c r="G354" s="376"/>
      <c r="H354" s="358"/>
      <c r="I354" s="358"/>
      <c r="J354" s="359"/>
      <c r="K354" s="331"/>
      <c r="L354" s="331"/>
      <c r="M354" s="493"/>
      <c r="AB354" s="135"/>
    </row>
    <row r="355" spans="1:28" ht="12.75" customHeight="1">
      <c r="A355" s="162"/>
      <c r="B355" s="163"/>
      <c r="C355" s="299"/>
      <c r="D355" s="304" t="s">
        <v>405</v>
      </c>
      <c r="E355" s="301" t="s">
        <v>501</v>
      </c>
      <c r="F355" s="302" t="s">
        <v>139</v>
      </c>
      <c r="G355" s="376"/>
      <c r="H355" s="358"/>
      <c r="I355" s="358"/>
      <c r="J355" s="359"/>
      <c r="K355" s="331"/>
      <c r="L355" s="331"/>
      <c r="M355" s="493"/>
      <c r="AB355" s="135"/>
    </row>
    <row r="356" spans="1:28" ht="12.75" customHeight="1">
      <c r="A356" s="162"/>
      <c r="B356" s="163"/>
      <c r="C356" s="299"/>
      <c r="D356" s="306" t="s">
        <v>406</v>
      </c>
      <c r="E356" s="301" t="s">
        <v>502</v>
      </c>
      <c r="F356" s="302" t="s">
        <v>498</v>
      </c>
      <c r="G356" s="376"/>
      <c r="H356" s="358"/>
      <c r="I356" s="358"/>
      <c r="J356" s="359"/>
      <c r="K356" s="331"/>
      <c r="L356" s="331"/>
      <c r="M356" s="493"/>
      <c r="AB356" s="135"/>
    </row>
    <row r="357" spans="1:28" ht="12.75" customHeight="1">
      <c r="A357" s="162"/>
      <c r="B357" s="294"/>
      <c r="C357" s="307"/>
      <c r="D357" s="308" t="s">
        <v>407</v>
      </c>
      <c r="E357" s="309"/>
      <c r="F357" s="310"/>
      <c r="G357" s="376"/>
      <c r="H357" s="358"/>
      <c r="I357" s="358"/>
      <c r="J357" s="359"/>
      <c r="K357" s="331"/>
      <c r="L357" s="331"/>
      <c r="M357" s="493"/>
      <c r="AB357" s="135"/>
    </row>
    <row r="358" spans="1:28" ht="12.75" customHeight="1">
      <c r="A358" s="162"/>
      <c r="B358" s="163"/>
      <c r="C358" s="299" t="s">
        <v>472</v>
      </c>
      <c r="D358" s="311" t="s">
        <v>408</v>
      </c>
      <c r="E358" s="301" t="s">
        <v>499</v>
      </c>
      <c r="F358" s="302" t="s">
        <v>139</v>
      </c>
      <c r="G358" s="390"/>
      <c r="H358" s="391"/>
      <c r="I358" s="391"/>
      <c r="J358" s="392"/>
      <c r="K358" s="331"/>
      <c r="L358" s="331"/>
      <c r="M358" s="493"/>
      <c r="AB358" s="135"/>
    </row>
    <row r="359" spans="1:28" ht="12.75" customHeight="1">
      <c r="A359" s="162"/>
      <c r="B359" s="163"/>
      <c r="C359" s="299"/>
      <c r="D359" s="311" t="s">
        <v>409</v>
      </c>
      <c r="E359" s="301"/>
      <c r="F359" s="302"/>
      <c r="G359" s="376"/>
      <c r="H359" s="358"/>
      <c r="I359" s="358"/>
      <c r="J359" s="359"/>
      <c r="K359" s="331"/>
      <c r="L359" s="331"/>
      <c r="M359" s="493"/>
      <c r="AB359" s="135"/>
    </row>
    <row r="360" spans="1:28" ht="12.75" customHeight="1">
      <c r="A360" s="162"/>
      <c r="B360" s="163"/>
      <c r="C360" s="299"/>
      <c r="D360" s="306" t="s">
        <v>410</v>
      </c>
      <c r="E360" s="301"/>
      <c r="F360" s="302"/>
      <c r="G360" s="376"/>
      <c r="H360" s="358"/>
      <c r="I360" s="358"/>
      <c r="J360" s="359"/>
      <c r="K360" s="331"/>
      <c r="L360" s="331"/>
      <c r="M360" s="493"/>
      <c r="AB360" s="135"/>
    </row>
    <row r="361" spans="1:28" ht="12.75" customHeight="1">
      <c r="A361" s="162"/>
      <c r="B361" s="163"/>
      <c r="C361" s="299"/>
      <c r="D361" s="306" t="s">
        <v>411</v>
      </c>
      <c r="E361" s="301"/>
      <c r="F361" s="302"/>
      <c r="G361" s="376"/>
      <c r="H361" s="358"/>
      <c r="I361" s="358"/>
      <c r="J361" s="359"/>
      <c r="K361" s="331"/>
      <c r="L361" s="331"/>
      <c r="M361" s="493"/>
      <c r="AB361" s="135"/>
    </row>
    <row r="362" spans="1:28" ht="12.75" customHeight="1">
      <c r="A362" s="162"/>
      <c r="B362" s="163"/>
      <c r="C362" s="299"/>
      <c r="D362" s="306" t="s">
        <v>412</v>
      </c>
      <c r="E362" s="301"/>
      <c r="F362" s="302"/>
      <c r="G362" s="376"/>
      <c r="H362" s="358"/>
      <c r="I362" s="358"/>
      <c r="J362" s="359"/>
      <c r="K362" s="331"/>
      <c r="L362" s="331"/>
      <c r="M362" s="493"/>
      <c r="AB362" s="135"/>
    </row>
    <row r="363" spans="1:28" ht="12.75" customHeight="1">
      <c r="A363" s="162"/>
      <c r="B363" s="163"/>
      <c r="C363" s="299"/>
      <c r="D363" s="306" t="s">
        <v>413</v>
      </c>
      <c r="E363" s="301" t="s">
        <v>499</v>
      </c>
      <c r="F363" s="302" t="s">
        <v>354</v>
      </c>
      <c r="G363" s="376"/>
      <c r="H363" s="358"/>
      <c r="I363" s="358"/>
      <c r="J363" s="359"/>
      <c r="K363" s="331"/>
      <c r="L363" s="331"/>
      <c r="M363" s="493"/>
      <c r="AB363" s="135"/>
    </row>
    <row r="364" spans="1:28" ht="12.75" customHeight="1">
      <c r="A364" s="162"/>
      <c r="B364" s="294"/>
      <c r="C364" s="307"/>
      <c r="D364" s="308" t="s">
        <v>407</v>
      </c>
      <c r="E364" s="309"/>
      <c r="F364" s="310"/>
      <c r="G364" s="376"/>
      <c r="H364" s="358"/>
      <c r="I364" s="358"/>
      <c r="J364" s="359"/>
      <c r="K364" s="331"/>
      <c r="L364" s="331"/>
      <c r="M364" s="493"/>
      <c r="AB364" s="135"/>
    </row>
    <row r="365" spans="1:28" ht="12.75" customHeight="1">
      <c r="A365" s="162"/>
      <c r="B365" s="294"/>
      <c r="C365" s="312" t="s">
        <v>473</v>
      </c>
      <c r="D365" s="313" t="s">
        <v>414</v>
      </c>
      <c r="E365" s="314" t="s">
        <v>503</v>
      </c>
      <c r="F365" s="315" t="s">
        <v>139</v>
      </c>
      <c r="G365" s="376"/>
      <c r="H365" s="358"/>
      <c r="I365" s="358"/>
      <c r="J365" s="359"/>
      <c r="K365" s="331"/>
      <c r="L365" s="331"/>
      <c r="M365" s="493"/>
      <c r="AB365" s="135"/>
    </row>
    <row r="366" spans="1:28" ht="12.75" customHeight="1">
      <c r="A366" s="162"/>
      <c r="B366" s="316"/>
      <c r="C366" s="312" t="s">
        <v>474</v>
      </c>
      <c r="D366" s="317" t="s">
        <v>415</v>
      </c>
      <c r="E366" s="314" t="s">
        <v>499</v>
      </c>
      <c r="F366" s="315" t="s">
        <v>139</v>
      </c>
      <c r="G366" s="376"/>
      <c r="H366" s="358"/>
      <c r="I366" s="358"/>
      <c r="J366" s="359"/>
      <c r="K366" s="331"/>
      <c r="L366" s="331"/>
      <c r="M366" s="493"/>
      <c r="AB366" s="135"/>
    </row>
    <row r="367" spans="1:28" ht="12.75" customHeight="1">
      <c r="A367" s="162"/>
      <c r="B367" s="316"/>
      <c r="C367" s="312" t="s">
        <v>475</v>
      </c>
      <c r="D367" s="317" t="s">
        <v>416</v>
      </c>
      <c r="E367" s="314" t="s">
        <v>499</v>
      </c>
      <c r="F367" s="315" t="s">
        <v>139</v>
      </c>
      <c r="G367" s="376"/>
      <c r="H367" s="358"/>
      <c r="I367" s="358"/>
      <c r="J367" s="359"/>
      <c r="K367" s="331"/>
      <c r="L367" s="331"/>
      <c r="M367" s="493"/>
      <c r="AB367" s="135"/>
    </row>
    <row r="368" spans="1:28" ht="12.75" customHeight="1">
      <c r="A368" s="162"/>
      <c r="B368" s="316"/>
      <c r="C368" s="312" t="s">
        <v>476</v>
      </c>
      <c r="D368" s="317" t="s">
        <v>417</v>
      </c>
      <c r="E368" s="314" t="s">
        <v>499</v>
      </c>
      <c r="F368" s="315" t="s">
        <v>139</v>
      </c>
      <c r="G368" s="376"/>
      <c r="H368" s="358"/>
      <c r="I368" s="358"/>
      <c r="J368" s="359"/>
      <c r="K368" s="331"/>
      <c r="L368" s="331"/>
      <c r="M368" s="493"/>
      <c r="AB368" s="135"/>
    </row>
    <row r="369" spans="1:28" ht="12.75" customHeight="1">
      <c r="A369" s="162"/>
      <c r="B369" s="316"/>
      <c r="C369" s="312" t="s">
        <v>477</v>
      </c>
      <c r="D369" s="317" t="s">
        <v>418</v>
      </c>
      <c r="E369" s="314" t="s">
        <v>499</v>
      </c>
      <c r="F369" s="315" t="s">
        <v>139</v>
      </c>
      <c r="G369" s="376"/>
      <c r="H369" s="358"/>
      <c r="I369" s="358"/>
      <c r="J369" s="359"/>
      <c r="K369" s="331"/>
      <c r="L369" s="331"/>
      <c r="M369" s="493"/>
      <c r="AB369" s="135"/>
    </row>
    <row r="370" spans="1:28" ht="12.75" customHeight="1">
      <c r="A370" s="162"/>
      <c r="B370" s="316"/>
      <c r="C370" s="312" t="s">
        <v>478</v>
      </c>
      <c r="D370" s="317" t="s">
        <v>419</v>
      </c>
      <c r="E370" s="314" t="s">
        <v>503</v>
      </c>
      <c r="F370" s="315" t="s">
        <v>139</v>
      </c>
      <c r="G370" s="376"/>
      <c r="H370" s="358"/>
      <c r="I370" s="358"/>
      <c r="J370" s="359"/>
      <c r="K370" s="331"/>
      <c r="L370" s="331"/>
      <c r="M370" s="493"/>
      <c r="AB370" s="135"/>
    </row>
    <row r="371" spans="1:28" ht="12.75" customHeight="1">
      <c r="A371" s="162"/>
      <c r="B371" s="316"/>
      <c r="C371" s="312" t="s">
        <v>479</v>
      </c>
      <c r="D371" s="317" t="s">
        <v>420</v>
      </c>
      <c r="E371" s="314" t="s">
        <v>499</v>
      </c>
      <c r="F371" s="315" t="s">
        <v>139</v>
      </c>
      <c r="G371" s="376"/>
      <c r="H371" s="358"/>
      <c r="I371" s="358"/>
      <c r="J371" s="359"/>
      <c r="K371" s="331"/>
      <c r="L371" s="331"/>
      <c r="M371" s="493"/>
      <c r="AB371" s="135"/>
    </row>
    <row r="372" spans="1:28" ht="12.75" customHeight="1">
      <c r="A372" s="162"/>
      <c r="B372" s="316"/>
      <c r="C372" s="312" t="s">
        <v>480</v>
      </c>
      <c r="D372" s="317" t="s">
        <v>421</v>
      </c>
      <c r="E372" s="314" t="s">
        <v>499</v>
      </c>
      <c r="F372" s="315" t="s">
        <v>139</v>
      </c>
      <c r="G372" s="376"/>
      <c r="H372" s="358"/>
      <c r="I372" s="358"/>
      <c r="J372" s="359"/>
      <c r="K372" s="331"/>
      <c r="L372" s="331"/>
      <c r="M372" s="493"/>
      <c r="AB372" s="135"/>
    </row>
    <row r="373" spans="1:28" ht="12.75" customHeight="1">
      <c r="A373" s="162"/>
      <c r="B373" s="316"/>
      <c r="C373" s="312" t="s">
        <v>481</v>
      </c>
      <c r="D373" s="317" t="s">
        <v>422</v>
      </c>
      <c r="E373" s="314" t="s">
        <v>503</v>
      </c>
      <c r="F373" s="315" t="s">
        <v>139</v>
      </c>
      <c r="G373" s="376"/>
      <c r="H373" s="358"/>
      <c r="I373" s="358"/>
      <c r="J373" s="359"/>
      <c r="K373" s="331"/>
      <c r="L373" s="331"/>
      <c r="M373" s="493"/>
      <c r="AB373" s="135"/>
    </row>
    <row r="374" spans="1:28" ht="12.75" customHeight="1">
      <c r="A374" s="162"/>
      <c r="B374" s="316"/>
      <c r="C374" s="312" t="s">
        <v>482</v>
      </c>
      <c r="D374" s="317" t="s">
        <v>423</v>
      </c>
      <c r="E374" s="314" t="s">
        <v>499</v>
      </c>
      <c r="F374" s="315" t="s">
        <v>139</v>
      </c>
      <c r="G374" s="376"/>
      <c r="H374" s="358"/>
      <c r="I374" s="358"/>
      <c r="J374" s="359"/>
      <c r="K374" s="331"/>
      <c r="L374" s="331"/>
      <c r="M374" s="493"/>
      <c r="AB374" s="135"/>
    </row>
    <row r="375" spans="1:28" ht="12.75" customHeight="1">
      <c r="A375" s="162"/>
      <c r="B375" s="316"/>
      <c r="C375" s="312" t="s">
        <v>483</v>
      </c>
      <c r="D375" s="317" t="s">
        <v>424</v>
      </c>
      <c r="E375" s="314" t="s">
        <v>499</v>
      </c>
      <c r="F375" s="315" t="s">
        <v>139</v>
      </c>
      <c r="G375" s="376"/>
      <c r="H375" s="358"/>
      <c r="I375" s="358"/>
      <c r="J375" s="359"/>
      <c r="K375" s="331"/>
      <c r="L375" s="331"/>
      <c r="M375" s="493"/>
      <c r="AB375" s="135"/>
    </row>
    <row r="376" spans="1:28" ht="12.75" customHeight="1">
      <c r="A376" s="162"/>
      <c r="B376" s="316"/>
      <c r="C376" s="312" t="s">
        <v>484</v>
      </c>
      <c r="D376" s="317" t="s">
        <v>425</v>
      </c>
      <c r="E376" s="314" t="s">
        <v>499</v>
      </c>
      <c r="F376" s="315" t="s">
        <v>139</v>
      </c>
      <c r="G376" s="376"/>
      <c r="H376" s="358"/>
      <c r="I376" s="358"/>
      <c r="J376" s="359"/>
      <c r="K376" s="331"/>
      <c r="L376" s="331"/>
      <c r="M376" s="493"/>
      <c r="AB376" s="135"/>
    </row>
    <row r="377" spans="1:28" ht="12.75" customHeight="1">
      <c r="A377" s="162"/>
      <c r="B377" s="294"/>
      <c r="C377" s="312" t="s">
        <v>485</v>
      </c>
      <c r="D377" s="317" t="s">
        <v>426</v>
      </c>
      <c r="E377" s="314" t="s">
        <v>503</v>
      </c>
      <c r="F377" s="315" t="s">
        <v>139</v>
      </c>
      <c r="G377" s="376"/>
      <c r="H377" s="358"/>
      <c r="I377" s="358"/>
      <c r="J377" s="359"/>
      <c r="K377" s="331"/>
      <c r="L377" s="331"/>
      <c r="M377" s="493"/>
      <c r="AB377" s="135"/>
    </row>
    <row r="378" spans="1:28" ht="12.75" customHeight="1">
      <c r="A378" s="162"/>
      <c r="B378" s="294"/>
      <c r="C378" s="312" t="s">
        <v>486</v>
      </c>
      <c r="D378" s="318" t="s">
        <v>427</v>
      </c>
      <c r="E378" s="314"/>
      <c r="F378" s="315"/>
      <c r="G378" s="376"/>
      <c r="H378" s="358"/>
      <c r="I378" s="358"/>
      <c r="J378" s="359"/>
      <c r="K378" s="331"/>
      <c r="L378" s="331"/>
      <c r="M378" s="493"/>
      <c r="AB378" s="135"/>
    </row>
    <row r="379" spans="1:28" ht="12.75" customHeight="1">
      <c r="A379" s="162"/>
      <c r="B379" s="163"/>
      <c r="C379" s="299" t="s">
        <v>487</v>
      </c>
      <c r="D379" s="300" t="s">
        <v>428</v>
      </c>
      <c r="E379" s="301"/>
      <c r="F379" s="302"/>
      <c r="G379" s="376"/>
      <c r="H379" s="358"/>
      <c r="I379" s="358"/>
      <c r="J379" s="359"/>
      <c r="K379" s="331"/>
      <c r="L379" s="331"/>
      <c r="M379" s="493"/>
      <c r="AB379" s="135"/>
    </row>
    <row r="380" spans="1:28" ht="12.75" customHeight="1">
      <c r="A380" s="162"/>
      <c r="B380" s="294"/>
      <c r="C380" s="299"/>
      <c r="D380" s="304" t="s">
        <v>429</v>
      </c>
      <c r="E380" s="301"/>
      <c r="F380" s="302"/>
      <c r="G380" s="376"/>
      <c r="H380" s="358"/>
      <c r="I380" s="358"/>
      <c r="J380" s="359"/>
      <c r="K380" s="331"/>
      <c r="L380" s="331"/>
      <c r="M380" s="493"/>
      <c r="AB380" s="135"/>
    </row>
    <row r="381" spans="1:28" ht="12.75" customHeight="1">
      <c r="A381" s="162"/>
      <c r="B381" s="294"/>
      <c r="C381" s="312"/>
      <c r="D381" s="319" t="s">
        <v>430</v>
      </c>
      <c r="E381" s="314" t="s">
        <v>504</v>
      </c>
      <c r="F381" s="315" t="s">
        <v>498</v>
      </c>
      <c r="G381" s="376"/>
      <c r="H381" s="358"/>
      <c r="I381" s="358"/>
      <c r="J381" s="359"/>
      <c r="K381" s="331"/>
      <c r="L381" s="331"/>
      <c r="M381" s="493"/>
      <c r="AB381" s="135"/>
    </row>
    <row r="382" spans="1:28" ht="12.75" customHeight="1">
      <c r="A382" s="162"/>
      <c r="B382" s="163"/>
      <c r="C382" s="299" t="s">
        <v>488</v>
      </c>
      <c r="D382" s="306" t="s">
        <v>431</v>
      </c>
      <c r="E382" s="301"/>
      <c r="F382" s="302"/>
      <c r="G382" s="376"/>
      <c r="H382" s="358"/>
      <c r="I382" s="358"/>
      <c r="J382" s="359"/>
      <c r="K382" s="331"/>
      <c r="L382" s="331"/>
      <c r="M382" s="493"/>
      <c r="AB382" s="135"/>
    </row>
    <row r="383" spans="1:28" ht="12.75" customHeight="1">
      <c r="A383" s="162"/>
      <c r="B383" s="163"/>
      <c r="C383" s="299"/>
      <c r="D383" s="306" t="s">
        <v>432</v>
      </c>
      <c r="E383" s="301"/>
      <c r="F383" s="302"/>
      <c r="G383" s="376"/>
      <c r="H383" s="358"/>
      <c r="I383" s="358"/>
      <c r="J383" s="359"/>
      <c r="K383" s="331"/>
      <c r="L383" s="331"/>
      <c r="M383" s="493"/>
      <c r="AB383" s="135"/>
    </row>
    <row r="384" spans="1:28" ht="12.75" customHeight="1">
      <c r="A384" s="162"/>
      <c r="B384" s="163"/>
      <c r="C384" s="299"/>
      <c r="D384" s="306" t="s">
        <v>433</v>
      </c>
      <c r="E384" s="301"/>
      <c r="F384" s="302"/>
      <c r="G384" s="376"/>
      <c r="H384" s="358"/>
      <c r="I384" s="358"/>
      <c r="J384" s="359"/>
      <c r="K384" s="331"/>
      <c r="L384" s="331"/>
      <c r="M384" s="493"/>
      <c r="AB384" s="135"/>
    </row>
    <row r="385" spans="1:34" ht="12.75" customHeight="1">
      <c r="A385" s="162"/>
      <c r="B385" s="294"/>
      <c r="C385" s="299"/>
      <c r="D385" s="306" t="s">
        <v>434</v>
      </c>
      <c r="E385" s="301" t="s">
        <v>505</v>
      </c>
      <c r="F385" s="302" t="s">
        <v>498</v>
      </c>
      <c r="G385" s="376"/>
      <c r="H385" s="358"/>
      <c r="I385" s="358"/>
      <c r="J385" s="359"/>
      <c r="K385" s="331"/>
      <c r="L385" s="331"/>
      <c r="M385" s="493"/>
      <c r="AB385" s="135"/>
    </row>
    <row r="386" spans="1:34" ht="12.75" customHeight="1">
      <c r="A386" s="162"/>
      <c r="B386" s="294"/>
      <c r="C386" s="312"/>
      <c r="D386" s="313" t="s">
        <v>435</v>
      </c>
      <c r="E386" s="314" t="s">
        <v>506</v>
      </c>
      <c r="F386" s="315" t="s">
        <v>498</v>
      </c>
      <c r="G386" s="376"/>
      <c r="H386" s="358"/>
      <c r="I386" s="358"/>
      <c r="J386" s="359"/>
      <c r="K386" s="331"/>
      <c r="L386" s="331"/>
      <c r="M386" s="493"/>
      <c r="AB386" s="135"/>
    </row>
    <row r="387" spans="1:34" ht="12.75" customHeight="1">
      <c r="A387" s="162"/>
      <c r="B387" s="294"/>
      <c r="C387" s="312" t="s">
        <v>489</v>
      </c>
      <c r="D387" s="313" t="s">
        <v>436</v>
      </c>
      <c r="E387" s="314" t="s">
        <v>507</v>
      </c>
      <c r="F387" s="315" t="s">
        <v>112</v>
      </c>
      <c r="G387" s="376"/>
      <c r="H387" s="358"/>
      <c r="I387" s="358"/>
      <c r="J387" s="359"/>
      <c r="K387" s="331"/>
      <c r="L387" s="331"/>
      <c r="M387" s="493"/>
      <c r="AB387" s="135"/>
    </row>
    <row r="388" spans="1:34" ht="12.75" customHeight="1">
      <c r="A388" s="162"/>
      <c r="B388" s="163"/>
      <c r="C388" s="299"/>
      <c r="D388" s="306" t="s">
        <v>437</v>
      </c>
      <c r="E388" s="301" t="s">
        <v>499</v>
      </c>
      <c r="F388" s="302" t="s">
        <v>354</v>
      </c>
      <c r="G388" s="376"/>
      <c r="H388" s="358"/>
      <c r="I388" s="358"/>
      <c r="J388" s="359"/>
      <c r="K388" s="331"/>
      <c r="L388" s="331"/>
      <c r="M388" s="493"/>
      <c r="AB388" s="135"/>
    </row>
    <row r="389" spans="1:34" s="155" customFormat="1" ht="12.75" customHeight="1">
      <c r="A389" s="162"/>
      <c r="B389" s="163"/>
      <c r="C389" s="299"/>
      <c r="D389" s="306"/>
      <c r="E389" s="301"/>
      <c r="F389" s="302"/>
      <c r="G389" s="376"/>
      <c r="H389" s="358"/>
      <c r="I389" s="358"/>
      <c r="J389" s="359"/>
      <c r="K389" s="331"/>
      <c r="L389" s="331"/>
      <c r="M389" s="493"/>
      <c r="N389" s="157"/>
      <c r="O389" s="156"/>
      <c r="P389" s="156"/>
      <c r="Q389" s="157"/>
      <c r="R389" s="157"/>
      <c r="S389" s="157"/>
      <c r="T389" s="158"/>
      <c r="U389" s="158"/>
      <c r="V389" s="158"/>
      <c r="W389" s="79"/>
      <c r="X389" s="156"/>
      <c r="Y389" s="156"/>
      <c r="Z389" s="156"/>
      <c r="AA389" s="156"/>
      <c r="AB389" s="135"/>
      <c r="AC389" s="156"/>
      <c r="AD389" s="156"/>
      <c r="AE389" s="156"/>
      <c r="AF389" s="156"/>
      <c r="AG389" s="156"/>
      <c r="AH389" s="156"/>
    </row>
    <row r="390" spans="1:34" ht="12.75" customHeight="1">
      <c r="A390" s="162"/>
      <c r="B390" s="294"/>
      <c r="C390" s="320"/>
      <c r="D390" s="321" t="s">
        <v>490</v>
      </c>
      <c r="E390" s="322"/>
      <c r="F390" s="323"/>
      <c r="G390" s="376"/>
      <c r="H390" s="358"/>
      <c r="I390" s="358"/>
      <c r="J390" s="359"/>
      <c r="K390" s="331"/>
      <c r="L390" s="331"/>
      <c r="M390" s="493"/>
      <c r="AB390" s="135"/>
    </row>
    <row r="391" spans="1:34" ht="12.75" customHeight="1">
      <c r="A391" s="162"/>
      <c r="B391" s="163"/>
      <c r="C391" s="299"/>
      <c r="D391" s="300" t="s">
        <v>438</v>
      </c>
      <c r="E391" s="301"/>
      <c r="F391" s="302"/>
      <c r="G391" s="376"/>
      <c r="H391" s="358"/>
      <c r="I391" s="358"/>
      <c r="J391" s="359"/>
      <c r="K391" s="331"/>
      <c r="L391" s="331"/>
      <c r="M391" s="493"/>
      <c r="AB391" s="135"/>
    </row>
    <row r="392" spans="1:34" ht="12.75" customHeight="1">
      <c r="A392" s="162"/>
      <c r="B392" s="163"/>
      <c r="C392" s="299" t="s">
        <v>491</v>
      </c>
      <c r="D392" s="304" t="s">
        <v>439</v>
      </c>
      <c r="E392" s="301" t="s">
        <v>503</v>
      </c>
      <c r="F392" s="302" t="s">
        <v>139</v>
      </c>
      <c r="G392" s="376"/>
      <c r="H392" s="358"/>
      <c r="I392" s="358"/>
      <c r="J392" s="359"/>
      <c r="K392" s="331"/>
      <c r="L392" s="331"/>
      <c r="M392" s="493"/>
      <c r="AB392" s="135"/>
    </row>
    <row r="393" spans="1:34" ht="12.75" customHeight="1">
      <c r="A393" s="162"/>
      <c r="B393" s="163"/>
      <c r="C393" s="299"/>
      <c r="D393" s="300" t="s">
        <v>440</v>
      </c>
      <c r="E393" s="301"/>
      <c r="F393" s="302"/>
      <c r="G393" s="376"/>
      <c r="H393" s="358"/>
      <c r="I393" s="358"/>
      <c r="J393" s="359"/>
      <c r="K393" s="331"/>
      <c r="L393" s="331"/>
      <c r="M393" s="493"/>
      <c r="AB393" s="135"/>
    </row>
    <row r="394" spans="1:34" ht="12.75" customHeight="1">
      <c r="A394" s="162"/>
      <c r="B394" s="163"/>
      <c r="C394" s="299"/>
      <c r="D394" s="300" t="s">
        <v>441</v>
      </c>
      <c r="E394" s="301"/>
      <c r="F394" s="302"/>
      <c r="G394" s="376"/>
      <c r="H394" s="358"/>
      <c r="I394" s="358"/>
      <c r="J394" s="359"/>
      <c r="K394" s="331"/>
      <c r="L394" s="331"/>
      <c r="M394" s="493"/>
      <c r="AB394" s="135"/>
    </row>
    <row r="395" spans="1:34" ht="12.75" customHeight="1">
      <c r="A395" s="162"/>
      <c r="B395" s="163"/>
      <c r="C395" s="299"/>
      <c r="D395" s="300" t="s">
        <v>442</v>
      </c>
      <c r="E395" s="301"/>
      <c r="F395" s="302"/>
      <c r="G395" s="376"/>
      <c r="H395" s="358"/>
      <c r="I395" s="358"/>
      <c r="J395" s="359"/>
      <c r="K395" s="331"/>
      <c r="L395" s="331"/>
      <c r="M395" s="493"/>
      <c r="AB395" s="135"/>
    </row>
    <row r="396" spans="1:34" ht="12.75" customHeight="1">
      <c r="A396" s="162"/>
      <c r="B396" s="163"/>
      <c r="C396" s="299"/>
      <c r="D396" s="300" t="s">
        <v>443</v>
      </c>
      <c r="E396" s="301"/>
      <c r="F396" s="302"/>
      <c r="G396" s="376"/>
      <c r="H396" s="358"/>
      <c r="I396" s="358"/>
      <c r="J396" s="359"/>
      <c r="K396" s="331"/>
      <c r="L396" s="331"/>
      <c r="M396" s="493"/>
      <c r="AB396" s="135"/>
    </row>
    <row r="397" spans="1:34" ht="12.75" customHeight="1">
      <c r="A397" s="162"/>
      <c r="B397" s="163"/>
      <c r="C397" s="299"/>
      <c r="D397" s="300" t="s">
        <v>444</v>
      </c>
      <c r="E397" s="301"/>
      <c r="F397" s="302"/>
      <c r="G397" s="376"/>
      <c r="H397" s="358"/>
      <c r="I397" s="358"/>
      <c r="J397" s="359"/>
      <c r="K397" s="331"/>
      <c r="L397" s="331"/>
      <c r="M397" s="493"/>
      <c r="AB397" s="135"/>
    </row>
    <row r="398" spans="1:34" ht="12.75" customHeight="1">
      <c r="A398" s="162"/>
      <c r="B398" s="163"/>
      <c r="C398" s="299"/>
      <c r="D398" s="300" t="s">
        <v>445</v>
      </c>
      <c r="E398" s="301"/>
      <c r="F398" s="302"/>
      <c r="G398" s="376"/>
      <c r="H398" s="358"/>
      <c r="I398" s="358"/>
      <c r="J398" s="359"/>
      <c r="K398" s="331"/>
      <c r="L398" s="331"/>
      <c r="M398" s="493"/>
      <c r="AB398" s="135"/>
    </row>
    <row r="399" spans="1:34" ht="12.75" customHeight="1">
      <c r="A399" s="162"/>
      <c r="B399" s="163"/>
      <c r="C399" s="299"/>
      <c r="D399" s="300" t="s">
        <v>446</v>
      </c>
      <c r="E399" s="301"/>
      <c r="F399" s="302"/>
      <c r="G399" s="376"/>
      <c r="H399" s="358"/>
      <c r="I399" s="358"/>
      <c r="J399" s="359"/>
      <c r="K399" s="331"/>
      <c r="L399" s="331"/>
      <c r="M399" s="493"/>
      <c r="AB399" s="135"/>
    </row>
    <row r="400" spans="1:34" ht="12.75" customHeight="1">
      <c r="A400" s="162"/>
      <c r="B400" s="163"/>
      <c r="C400" s="299"/>
      <c r="D400" s="300" t="s">
        <v>447</v>
      </c>
      <c r="E400" s="301"/>
      <c r="F400" s="302"/>
      <c r="G400" s="376"/>
      <c r="H400" s="358"/>
      <c r="I400" s="358"/>
      <c r="J400" s="359"/>
      <c r="K400" s="331"/>
      <c r="L400" s="331"/>
      <c r="M400" s="493"/>
      <c r="AB400" s="135"/>
    </row>
    <row r="401" spans="1:28" ht="12.75" customHeight="1">
      <c r="A401" s="162"/>
      <c r="B401" s="163"/>
      <c r="C401" s="299"/>
      <c r="D401" s="300" t="s">
        <v>448</v>
      </c>
      <c r="E401" s="301" t="s">
        <v>503</v>
      </c>
      <c r="F401" s="302" t="s">
        <v>139</v>
      </c>
      <c r="G401" s="376"/>
      <c r="H401" s="358"/>
      <c r="I401" s="358"/>
      <c r="J401" s="359"/>
      <c r="K401" s="331"/>
      <c r="L401" s="331"/>
      <c r="M401" s="493"/>
      <c r="AB401" s="135"/>
    </row>
    <row r="402" spans="1:28" ht="12.75" customHeight="1">
      <c r="A402" s="162"/>
      <c r="B402" s="294"/>
      <c r="C402" s="307"/>
      <c r="D402" s="324" t="s">
        <v>449</v>
      </c>
      <c r="E402" s="309" t="s">
        <v>508</v>
      </c>
      <c r="F402" s="310" t="s">
        <v>498</v>
      </c>
      <c r="G402" s="376"/>
      <c r="H402" s="358"/>
      <c r="I402" s="358"/>
      <c r="J402" s="359"/>
      <c r="K402" s="331"/>
      <c r="L402" s="331"/>
      <c r="M402" s="493"/>
      <c r="AB402" s="135"/>
    </row>
    <row r="403" spans="1:28" ht="12.75" customHeight="1">
      <c r="A403" s="162"/>
      <c r="B403" s="163"/>
      <c r="C403" s="299" t="s">
        <v>492</v>
      </c>
      <c r="D403" s="300" t="s">
        <v>450</v>
      </c>
      <c r="E403" s="301" t="s">
        <v>503</v>
      </c>
      <c r="F403" s="302" t="s">
        <v>139</v>
      </c>
      <c r="G403" s="376"/>
      <c r="H403" s="358"/>
      <c r="I403" s="358"/>
      <c r="J403" s="359"/>
      <c r="K403" s="331"/>
      <c r="L403" s="331"/>
      <c r="M403" s="493"/>
      <c r="AB403" s="135"/>
    </row>
    <row r="404" spans="1:28" ht="12.75" customHeight="1">
      <c r="A404" s="162"/>
      <c r="B404" s="163"/>
      <c r="C404" s="325"/>
      <c r="D404" s="300" t="s">
        <v>451</v>
      </c>
      <c r="E404" s="301"/>
      <c r="F404" s="302"/>
      <c r="G404" s="376"/>
      <c r="H404" s="358"/>
      <c r="I404" s="358"/>
      <c r="J404" s="359"/>
      <c r="K404" s="331"/>
      <c r="L404" s="331"/>
      <c r="M404" s="493"/>
      <c r="AB404" s="135"/>
    </row>
    <row r="405" spans="1:28" ht="12.75" customHeight="1">
      <c r="A405" s="162"/>
      <c r="B405" s="163"/>
      <c r="C405" s="325"/>
      <c r="D405" s="300" t="s">
        <v>452</v>
      </c>
      <c r="E405" s="301" t="s">
        <v>503</v>
      </c>
      <c r="F405" s="302" t="s">
        <v>139</v>
      </c>
      <c r="G405" s="376"/>
      <c r="H405" s="358"/>
      <c r="I405" s="358"/>
      <c r="J405" s="359"/>
      <c r="K405" s="331"/>
      <c r="L405" s="331"/>
      <c r="M405" s="493"/>
      <c r="AB405" s="135"/>
    </row>
    <row r="406" spans="1:28" ht="12.75" customHeight="1">
      <c r="A406" s="162"/>
      <c r="B406" s="163"/>
      <c r="C406" s="325"/>
      <c r="D406" s="300" t="s">
        <v>449</v>
      </c>
      <c r="E406" s="301"/>
      <c r="F406" s="302"/>
      <c r="G406" s="376"/>
      <c r="H406" s="358"/>
      <c r="I406" s="358"/>
      <c r="J406" s="359"/>
      <c r="K406" s="331"/>
      <c r="L406" s="331"/>
      <c r="M406" s="493"/>
      <c r="AB406" s="135"/>
    </row>
    <row r="407" spans="1:28" ht="12.75" customHeight="1">
      <c r="A407" s="162"/>
      <c r="B407" s="163"/>
      <c r="C407" s="325"/>
      <c r="D407" s="300" t="s">
        <v>453</v>
      </c>
      <c r="E407" s="301"/>
      <c r="F407" s="302"/>
      <c r="G407" s="376"/>
      <c r="H407" s="358"/>
      <c r="I407" s="358"/>
      <c r="J407" s="359"/>
      <c r="K407" s="331"/>
      <c r="L407" s="331"/>
      <c r="M407" s="493"/>
      <c r="AB407" s="135"/>
    </row>
    <row r="408" spans="1:28" ht="12.75" customHeight="1">
      <c r="A408" s="162"/>
      <c r="B408" s="163"/>
      <c r="C408" s="326"/>
      <c r="D408" s="300" t="s">
        <v>454</v>
      </c>
      <c r="E408" s="327"/>
      <c r="F408" s="328"/>
      <c r="G408" s="376"/>
      <c r="H408" s="358"/>
      <c r="I408" s="358"/>
      <c r="J408" s="359"/>
      <c r="K408" s="331"/>
      <c r="L408" s="331"/>
      <c r="M408" s="493"/>
      <c r="AB408" s="135"/>
    </row>
    <row r="409" spans="1:28" ht="12.75" customHeight="1">
      <c r="A409" s="162"/>
      <c r="B409" s="294"/>
      <c r="C409" s="307"/>
      <c r="D409" s="324" t="s">
        <v>446</v>
      </c>
      <c r="E409" s="309"/>
      <c r="F409" s="310"/>
      <c r="G409" s="376"/>
      <c r="H409" s="358"/>
      <c r="I409" s="358"/>
      <c r="J409" s="359"/>
      <c r="K409" s="331"/>
      <c r="L409" s="331"/>
      <c r="M409" s="493"/>
      <c r="AB409" s="135"/>
    </row>
    <row r="410" spans="1:28" ht="12.75" customHeight="1">
      <c r="A410" s="162"/>
      <c r="B410" s="163"/>
      <c r="C410" s="299" t="s">
        <v>493</v>
      </c>
      <c r="D410" s="300" t="s">
        <v>455</v>
      </c>
      <c r="E410" s="301" t="s">
        <v>503</v>
      </c>
      <c r="F410" s="302" t="s">
        <v>139</v>
      </c>
      <c r="G410" s="376"/>
      <c r="H410" s="358"/>
      <c r="I410" s="358"/>
      <c r="J410" s="359"/>
      <c r="K410" s="331"/>
      <c r="L410" s="331"/>
      <c r="M410" s="493"/>
      <c r="AB410" s="135"/>
    </row>
    <row r="411" spans="1:28" ht="12.75" customHeight="1">
      <c r="A411" s="162"/>
      <c r="B411" s="163"/>
      <c r="C411" s="325"/>
      <c r="D411" s="300" t="s">
        <v>456</v>
      </c>
      <c r="E411" s="301"/>
      <c r="F411" s="302"/>
      <c r="G411" s="376"/>
      <c r="H411" s="358"/>
      <c r="I411" s="358"/>
      <c r="J411" s="359"/>
      <c r="K411" s="331"/>
      <c r="L411" s="331"/>
      <c r="M411" s="493"/>
      <c r="AB411" s="135"/>
    </row>
    <row r="412" spans="1:28" ht="12.75" customHeight="1">
      <c r="A412" s="162"/>
      <c r="B412" s="163"/>
      <c r="C412" s="325"/>
      <c r="D412" s="300" t="s">
        <v>452</v>
      </c>
      <c r="E412" s="301" t="s">
        <v>503</v>
      </c>
      <c r="F412" s="302" t="s">
        <v>139</v>
      </c>
      <c r="G412" s="376"/>
      <c r="H412" s="358"/>
      <c r="I412" s="358"/>
      <c r="J412" s="359"/>
      <c r="K412" s="331"/>
      <c r="L412" s="331"/>
      <c r="M412" s="493"/>
      <c r="AB412" s="135"/>
    </row>
    <row r="413" spans="1:28" ht="12.75" customHeight="1">
      <c r="A413" s="162"/>
      <c r="B413" s="163"/>
      <c r="C413" s="325"/>
      <c r="D413" s="300" t="s">
        <v>457</v>
      </c>
      <c r="E413" s="301"/>
      <c r="F413" s="302"/>
      <c r="G413" s="376"/>
      <c r="H413" s="358"/>
      <c r="I413" s="358"/>
      <c r="J413" s="359"/>
      <c r="K413" s="331"/>
      <c r="L413" s="331"/>
      <c r="M413" s="493"/>
      <c r="AB413" s="135"/>
    </row>
    <row r="414" spans="1:28" ht="12.75" customHeight="1">
      <c r="A414" s="162"/>
      <c r="B414" s="163"/>
      <c r="C414" s="325"/>
      <c r="D414" s="300" t="s">
        <v>458</v>
      </c>
      <c r="E414" s="301"/>
      <c r="F414" s="302"/>
      <c r="G414" s="376"/>
      <c r="H414" s="358"/>
      <c r="I414" s="358"/>
      <c r="J414" s="359"/>
      <c r="K414" s="331"/>
      <c r="L414" s="331"/>
      <c r="M414" s="493"/>
      <c r="AB414" s="135"/>
    </row>
    <row r="415" spans="1:28" ht="12.75" customHeight="1">
      <c r="A415" s="162"/>
      <c r="B415" s="163"/>
      <c r="C415" s="326"/>
      <c r="D415" s="300" t="s">
        <v>454</v>
      </c>
      <c r="E415" s="327"/>
      <c r="F415" s="328"/>
      <c r="G415" s="376"/>
      <c r="H415" s="358"/>
      <c r="I415" s="358"/>
      <c r="J415" s="359"/>
      <c r="K415" s="331"/>
      <c r="L415" s="331"/>
      <c r="M415" s="493"/>
      <c r="AB415" s="135"/>
    </row>
    <row r="416" spans="1:28" ht="12.75" customHeight="1">
      <c r="A416" s="162"/>
      <c r="B416" s="294"/>
      <c r="C416" s="307"/>
      <c r="D416" s="324" t="s">
        <v>446</v>
      </c>
      <c r="E416" s="309"/>
      <c r="F416" s="310"/>
      <c r="G416" s="376"/>
      <c r="H416" s="358"/>
      <c r="I416" s="358"/>
      <c r="J416" s="359"/>
      <c r="K416" s="331"/>
      <c r="L416" s="331"/>
      <c r="M416" s="493"/>
      <c r="AB416" s="135"/>
    </row>
    <row r="417" spans="1:28" ht="12.75" customHeight="1">
      <c r="A417" s="162"/>
      <c r="B417" s="163"/>
      <c r="C417" s="299" t="s">
        <v>494</v>
      </c>
      <c r="D417" s="300" t="s">
        <v>459</v>
      </c>
      <c r="E417" s="301" t="s">
        <v>499</v>
      </c>
      <c r="F417" s="302" t="s">
        <v>139</v>
      </c>
      <c r="G417" s="376"/>
      <c r="H417" s="358"/>
      <c r="I417" s="358"/>
      <c r="J417" s="359"/>
      <c r="K417" s="331"/>
      <c r="L417" s="331"/>
      <c r="M417" s="493"/>
      <c r="AB417" s="135"/>
    </row>
    <row r="418" spans="1:28" ht="12.75" customHeight="1">
      <c r="A418" s="162"/>
      <c r="B418" s="163"/>
      <c r="C418" s="325"/>
      <c r="D418" s="300" t="s">
        <v>460</v>
      </c>
      <c r="E418" s="301"/>
      <c r="F418" s="302"/>
      <c r="G418" s="376"/>
      <c r="H418" s="358"/>
      <c r="I418" s="358"/>
      <c r="J418" s="359"/>
      <c r="K418" s="331"/>
      <c r="L418" s="331"/>
      <c r="M418" s="493"/>
      <c r="AB418" s="135"/>
    </row>
    <row r="419" spans="1:28" ht="12.75" customHeight="1">
      <c r="A419" s="162"/>
      <c r="B419" s="163"/>
      <c r="C419" s="325"/>
      <c r="D419" s="300" t="s">
        <v>452</v>
      </c>
      <c r="E419" s="301" t="s">
        <v>499</v>
      </c>
      <c r="F419" s="302" t="s">
        <v>139</v>
      </c>
      <c r="G419" s="376"/>
      <c r="H419" s="358"/>
      <c r="I419" s="358"/>
      <c r="J419" s="359"/>
      <c r="K419" s="331"/>
      <c r="L419" s="331"/>
      <c r="M419" s="493"/>
      <c r="AB419" s="135"/>
    </row>
    <row r="420" spans="1:28" ht="12.75" customHeight="1">
      <c r="A420" s="162"/>
      <c r="B420" s="163"/>
      <c r="C420" s="325"/>
      <c r="D420" s="300" t="s">
        <v>449</v>
      </c>
      <c r="E420" s="301"/>
      <c r="F420" s="302"/>
      <c r="G420" s="376"/>
      <c r="H420" s="358"/>
      <c r="I420" s="358"/>
      <c r="J420" s="359"/>
      <c r="K420" s="331"/>
      <c r="L420" s="331"/>
      <c r="M420" s="493"/>
      <c r="AB420" s="135"/>
    </row>
    <row r="421" spans="1:28" ht="12.75" customHeight="1">
      <c r="A421" s="162"/>
      <c r="B421" s="163"/>
      <c r="C421" s="325"/>
      <c r="D421" s="300" t="s">
        <v>458</v>
      </c>
      <c r="E421" s="301"/>
      <c r="F421" s="302"/>
      <c r="G421" s="376"/>
      <c r="H421" s="358"/>
      <c r="I421" s="358"/>
      <c r="J421" s="359"/>
      <c r="K421" s="331"/>
      <c r="L421" s="331"/>
      <c r="M421" s="493"/>
      <c r="AB421" s="135"/>
    </row>
    <row r="422" spans="1:28" ht="12.75" customHeight="1">
      <c r="A422" s="162"/>
      <c r="B422" s="163"/>
      <c r="C422" s="326"/>
      <c r="D422" s="300" t="s">
        <v>454</v>
      </c>
      <c r="E422" s="327"/>
      <c r="F422" s="328"/>
      <c r="G422" s="376"/>
      <c r="H422" s="358"/>
      <c r="I422" s="358"/>
      <c r="J422" s="359"/>
      <c r="K422" s="331"/>
      <c r="L422" s="331"/>
      <c r="M422" s="493"/>
      <c r="AB422" s="135"/>
    </row>
    <row r="423" spans="1:28" ht="12.75" customHeight="1">
      <c r="A423" s="162"/>
      <c r="B423" s="294"/>
      <c r="C423" s="307"/>
      <c r="D423" s="324" t="s">
        <v>446</v>
      </c>
      <c r="E423" s="309"/>
      <c r="F423" s="310"/>
      <c r="G423" s="376"/>
      <c r="H423" s="358"/>
      <c r="I423" s="358"/>
      <c r="J423" s="359"/>
      <c r="K423" s="331"/>
      <c r="L423" s="331"/>
      <c r="M423" s="493"/>
      <c r="AB423" s="135"/>
    </row>
    <row r="424" spans="1:28" ht="12.75" customHeight="1">
      <c r="A424" s="162"/>
      <c r="B424" s="163"/>
      <c r="C424" s="299" t="s">
        <v>495</v>
      </c>
      <c r="D424" s="300" t="s">
        <v>461</v>
      </c>
      <c r="E424" s="301" t="s">
        <v>499</v>
      </c>
      <c r="F424" s="302" t="s">
        <v>139</v>
      </c>
      <c r="G424" s="376"/>
      <c r="H424" s="358"/>
      <c r="I424" s="358"/>
      <c r="J424" s="359"/>
      <c r="K424" s="331"/>
      <c r="L424" s="331"/>
      <c r="M424" s="493"/>
      <c r="AB424" s="135"/>
    </row>
    <row r="425" spans="1:28" ht="12.75" customHeight="1">
      <c r="A425" s="162"/>
      <c r="B425" s="163"/>
      <c r="C425" s="325"/>
      <c r="D425" s="300" t="s">
        <v>462</v>
      </c>
      <c r="E425" s="301"/>
      <c r="F425" s="302"/>
      <c r="G425" s="376"/>
      <c r="H425" s="358"/>
      <c r="I425" s="358"/>
      <c r="J425" s="359"/>
      <c r="K425" s="331"/>
      <c r="L425" s="331"/>
      <c r="M425" s="493"/>
      <c r="AB425" s="135"/>
    </row>
    <row r="426" spans="1:28" ht="12.75" customHeight="1">
      <c r="A426" s="162"/>
      <c r="B426" s="163"/>
      <c r="C426" s="325"/>
      <c r="D426" s="300" t="s">
        <v>452</v>
      </c>
      <c r="E426" s="301" t="s">
        <v>499</v>
      </c>
      <c r="F426" s="302" t="s">
        <v>139</v>
      </c>
      <c r="G426" s="376"/>
      <c r="H426" s="358"/>
      <c r="I426" s="358"/>
      <c r="J426" s="359"/>
      <c r="K426" s="331"/>
      <c r="L426" s="331"/>
      <c r="M426" s="493"/>
      <c r="AB426" s="135"/>
    </row>
    <row r="427" spans="1:28" ht="12.75" customHeight="1">
      <c r="A427" s="162"/>
      <c r="B427" s="163"/>
      <c r="C427" s="325"/>
      <c r="D427" s="300" t="s">
        <v>449</v>
      </c>
      <c r="E427" s="301"/>
      <c r="F427" s="302"/>
      <c r="G427" s="376"/>
      <c r="H427" s="358"/>
      <c r="I427" s="358"/>
      <c r="J427" s="359"/>
      <c r="K427" s="331"/>
      <c r="L427" s="331"/>
      <c r="M427" s="493"/>
      <c r="AB427" s="135"/>
    </row>
    <row r="428" spans="1:28" ht="12.75" customHeight="1">
      <c r="A428" s="162"/>
      <c r="B428" s="163"/>
      <c r="C428" s="325"/>
      <c r="D428" s="300" t="s">
        <v>463</v>
      </c>
      <c r="E428" s="301"/>
      <c r="F428" s="302"/>
      <c r="G428" s="376"/>
      <c r="H428" s="358"/>
      <c r="I428" s="358"/>
      <c r="J428" s="359"/>
      <c r="K428" s="331"/>
      <c r="L428" s="331"/>
      <c r="M428" s="493"/>
      <c r="AB428" s="135"/>
    </row>
    <row r="429" spans="1:28" ht="12.75" customHeight="1">
      <c r="A429" s="162"/>
      <c r="B429" s="163"/>
      <c r="C429" s="326"/>
      <c r="D429" s="300" t="s">
        <v>464</v>
      </c>
      <c r="E429" s="327"/>
      <c r="F429" s="328"/>
      <c r="G429" s="376"/>
      <c r="H429" s="358"/>
      <c r="I429" s="358"/>
      <c r="J429" s="359"/>
      <c r="K429" s="331"/>
      <c r="L429" s="331"/>
      <c r="M429" s="493"/>
      <c r="AB429" s="135"/>
    </row>
    <row r="430" spans="1:28" ht="12.75" customHeight="1">
      <c r="A430" s="162"/>
      <c r="B430" s="294"/>
      <c r="C430" s="307"/>
      <c r="D430" s="324" t="s">
        <v>446</v>
      </c>
      <c r="E430" s="309"/>
      <c r="F430" s="310"/>
      <c r="G430" s="376"/>
      <c r="H430" s="358"/>
      <c r="I430" s="358"/>
      <c r="J430" s="359"/>
      <c r="K430" s="331"/>
      <c r="L430" s="331"/>
      <c r="M430" s="493"/>
      <c r="AB430" s="135"/>
    </row>
    <row r="431" spans="1:28" ht="12.75" customHeight="1">
      <c r="A431" s="162"/>
      <c r="B431" s="163"/>
      <c r="C431" s="299" t="s">
        <v>496</v>
      </c>
      <c r="D431" s="300" t="s">
        <v>465</v>
      </c>
      <c r="E431" s="301" t="s">
        <v>499</v>
      </c>
      <c r="F431" s="302" t="s">
        <v>139</v>
      </c>
      <c r="G431" s="376"/>
      <c r="H431" s="358"/>
      <c r="I431" s="358"/>
      <c r="J431" s="359"/>
      <c r="K431" s="331"/>
      <c r="L431" s="331"/>
      <c r="M431" s="493"/>
      <c r="AB431" s="135"/>
    </row>
    <row r="432" spans="1:28" ht="12.75" customHeight="1">
      <c r="A432" s="162"/>
      <c r="B432" s="163"/>
      <c r="C432" s="325"/>
      <c r="D432" s="300" t="s">
        <v>466</v>
      </c>
      <c r="E432" s="301"/>
      <c r="F432" s="302"/>
      <c r="G432" s="376"/>
      <c r="H432" s="358"/>
      <c r="I432" s="358"/>
      <c r="J432" s="359"/>
      <c r="K432" s="331"/>
      <c r="L432" s="331"/>
      <c r="M432" s="493"/>
      <c r="AB432" s="135"/>
    </row>
    <row r="433" spans="1:34" ht="12.75" customHeight="1">
      <c r="A433" s="162"/>
      <c r="B433" s="163"/>
      <c r="C433" s="325"/>
      <c r="D433" s="300" t="s">
        <v>467</v>
      </c>
      <c r="E433" s="301" t="s">
        <v>499</v>
      </c>
      <c r="F433" s="302" t="s">
        <v>139</v>
      </c>
      <c r="G433" s="376"/>
      <c r="H433" s="358"/>
      <c r="I433" s="358"/>
      <c r="J433" s="359"/>
      <c r="K433" s="331"/>
      <c r="L433" s="331"/>
      <c r="M433" s="493"/>
      <c r="AB433" s="135"/>
    </row>
    <row r="434" spans="1:34" ht="12.75" customHeight="1">
      <c r="A434" s="162"/>
      <c r="B434" s="163"/>
      <c r="C434" s="325"/>
      <c r="D434" s="300" t="s">
        <v>449</v>
      </c>
      <c r="E434" s="301"/>
      <c r="F434" s="302"/>
      <c r="G434" s="376"/>
      <c r="H434" s="358"/>
      <c r="I434" s="358"/>
      <c r="J434" s="359"/>
      <c r="K434" s="331"/>
      <c r="L434" s="331"/>
      <c r="M434" s="493"/>
      <c r="AB434" s="135"/>
    </row>
    <row r="435" spans="1:34" ht="12.75" customHeight="1">
      <c r="A435" s="162"/>
      <c r="B435" s="163"/>
      <c r="C435" s="325"/>
      <c r="D435" s="300" t="s">
        <v>468</v>
      </c>
      <c r="E435" s="301"/>
      <c r="F435" s="302"/>
      <c r="G435" s="376"/>
      <c r="H435" s="358"/>
      <c r="I435" s="358"/>
      <c r="J435" s="359"/>
      <c r="K435" s="331"/>
      <c r="L435" s="331"/>
      <c r="M435" s="493"/>
      <c r="AB435" s="135"/>
    </row>
    <row r="436" spans="1:34" ht="12.75" customHeight="1">
      <c r="A436" s="162"/>
      <c r="B436" s="163"/>
      <c r="C436" s="326"/>
      <c r="D436" s="300" t="s">
        <v>469</v>
      </c>
      <c r="E436" s="327"/>
      <c r="F436" s="328"/>
      <c r="G436" s="376"/>
      <c r="H436" s="358"/>
      <c r="I436" s="358"/>
      <c r="J436" s="359"/>
      <c r="K436" s="331"/>
      <c r="L436" s="331"/>
      <c r="M436" s="493"/>
      <c r="AB436" s="135"/>
    </row>
    <row r="437" spans="1:34" ht="12.75" customHeight="1">
      <c r="A437" s="162"/>
      <c r="B437" s="294"/>
      <c r="C437" s="307"/>
      <c r="D437" s="324" t="s">
        <v>446</v>
      </c>
      <c r="E437" s="309"/>
      <c r="F437" s="310"/>
      <c r="G437" s="376"/>
      <c r="H437" s="358"/>
      <c r="I437" s="358"/>
      <c r="J437" s="359"/>
      <c r="K437" s="331"/>
      <c r="L437" s="331"/>
      <c r="M437" s="493"/>
      <c r="AB437" s="135"/>
    </row>
    <row r="438" spans="1:34" ht="12.75" customHeight="1">
      <c r="A438" s="162"/>
      <c r="B438" s="163"/>
      <c r="C438" s="299"/>
      <c r="D438" s="304" t="s">
        <v>470</v>
      </c>
      <c r="E438" s="301" t="s">
        <v>509</v>
      </c>
      <c r="F438" s="302" t="s">
        <v>139</v>
      </c>
      <c r="G438" s="376"/>
      <c r="H438" s="358"/>
      <c r="I438" s="358"/>
      <c r="J438" s="359"/>
      <c r="K438" s="331"/>
      <c r="L438" s="331"/>
      <c r="M438" s="493"/>
      <c r="AB438" s="135"/>
    </row>
    <row r="439" spans="1:34" ht="12.75" customHeight="1">
      <c r="A439" s="162"/>
      <c r="B439" s="294"/>
      <c r="C439" s="307"/>
      <c r="D439" s="308" t="s">
        <v>406</v>
      </c>
      <c r="E439" s="309" t="s">
        <v>510</v>
      </c>
      <c r="F439" s="310" t="s">
        <v>498</v>
      </c>
      <c r="G439" s="376"/>
      <c r="H439" s="358"/>
      <c r="I439" s="358"/>
      <c r="J439" s="359"/>
      <c r="K439" s="331"/>
      <c r="L439" s="331"/>
      <c r="M439" s="493"/>
      <c r="AB439" s="135"/>
    </row>
    <row r="440" spans="1:34" ht="26.4">
      <c r="A440" s="162"/>
      <c r="B440" s="163"/>
      <c r="C440" s="299"/>
      <c r="D440" s="306" t="s">
        <v>437</v>
      </c>
      <c r="E440" s="301" t="s">
        <v>499</v>
      </c>
      <c r="F440" s="302" t="s">
        <v>354</v>
      </c>
      <c r="G440" s="376"/>
      <c r="H440" s="358"/>
      <c r="I440" s="358"/>
      <c r="J440" s="359"/>
      <c r="K440" s="331"/>
      <c r="L440" s="331"/>
      <c r="M440" s="493"/>
      <c r="AB440" s="135"/>
    </row>
    <row r="441" spans="1:34" ht="13.2">
      <c r="A441" s="222"/>
      <c r="B441" s="223"/>
      <c r="C441" s="186"/>
      <c r="D441" s="224" t="s">
        <v>216</v>
      </c>
      <c r="E441" s="201"/>
      <c r="F441" s="225"/>
      <c r="G441" s="393"/>
      <c r="H441" s="394"/>
      <c r="I441" s="394"/>
      <c r="J441" s="395"/>
      <c r="K441" s="331"/>
      <c r="L441" s="332"/>
      <c r="M441" s="493"/>
      <c r="N441" s="101">
        <f>SUM(N327:N328)</f>
        <v>0</v>
      </c>
      <c r="W441" s="79">
        <f>SUM(W327:W328)</f>
        <v>0</v>
      </c>
      <c r="AB441" s="135"/>
    </row>
    <row r="442" spans="1:34" s="155" customFormat="1" ht="13.2">
      <c r="A442" s="162"/>
      <c r="B442" s="163"/>
      <c r="C442" s="164"/>
      <c r="D442" s="192"/>
      <c r="E442" s="193"/>
      <c r="F442" s="167"/>
      <c r="G442" s="376"/>
      <c r="H442" s="389"/>
      <c r="I442" s="389"/>
      <c r="J442" s="446"/>
      <c r="K442" s="331"/>
      <c r="L442" s="332"/>
      <c r="M442" s="493"/>
      <c r="N442" s="101"/>
      <c r="O442" s="156"/>
      <c r="P442" s="156"/>
      <c r="Q442" s="157"/>
      <c r="R442" s="157"/>
      <c r="S442" s="157"/>
      <c r="T442" s="158"/>
      <c r="U442" s="158"/>
      <c r="V442" s="158"/>
      <c r="W442" s="79"/>
      <c r="X442" s="156"/>
      <c r="Y442" s="156"/>
      <c r="Z442" s="156"/>
      <c r="AA442" s="156"/>
      <c r="AB442" s="135"/>
      <c r="AC442" s="156"/>
      <c r="AD442" s="156"/>
      <c r="AE442" s="156"/>
      <c r="AF442" s="156"/>
      <c r="AG442" s="156"/>
      <c r="AH442" s="156"/>
    </row>
    <row r="443" spans="1:34" s="155" customFormat="1" ht="13.2">
      <c r="A443" s="162"/>
      <c r="B443" s="163"/>
      <c r="C443" s="164"/>
      <c r="D443" s="245" t="s">
        <v>712</v>
      </c>
      <c r="E443" s="193"/>
      <c r="F443" s="167"/>
      <c r="G443" s="376"/>
      <c r="H443" s="389"/>
      <c r="I443" s="389"/>
      <c r="J443" s="446"/>
      <c r="K443" s="331"/>
      <c r="L443" s="332"/>
      <c r="M443" s="493"/>
      <c r="N443" s="101"/>
      <c r="O443" s="156"/>
      <c r="P443" s="156"/>
      <c r="Q443" s="157"/>
      <c r="R443" s="157"/>
      <c r="S443" s="157"/>
      <c r="T443" s="158"/>
      <c r="U443" s="158"/>
      <c r="V443" s="158"/>
      <c r="W443" s="79"/>
      <c r="X443" s="156"/>
      <c r="Y443" s="156"/>
      <c r="Z443" s="156"/>
      <c r="AA443" s="156"/>
      <c r="AB443" s="135"/>
      <c r="AC443" s="156"/>
      <c r="AD443" s="156"/>
      <c r="AE443" s="156"/>
      <c r="AF443" s="156"/>
      <c r="AG443" s="156"/>
      <c r="AH443" s="156"/>
    </row>
    <row r="444" spans="1:34" s="155" customFormat="1" ht="13.5" customHeight="1">
      <c r="A444" s="466"/>
      <c r="B444" s="165" t="s">
        <v>38</v>
      </c>
      <c r="C444" s="165"/>
      <c r="D444" s="169" t="s">
        <v>701</v>
      </c>
      <c r="E444" s="468">
        <v>215</v>
      </c>
      <c r="F444" s="467" t="s">
        <v>112</v>
      </c>
      <c r="G444" s="376"/>
      <c r="H444" s="389"/>
      <c r="I444" s="389"/>
      <c r="J444" s="392"/>
      <c r="K444" s="331"/>
      <c r="L444" s="332"/>
      <c r="M444" s="493"/>
      <c r="N444" s="101"/>
      <c r="O444" s="156"/>
      <c r="P444" s="156"/>
      <c r="Q444" s="157"/>
      <c r="R444" s="157"/>
      <c r="S444" s="157"/>
      <c r="T444" s="158"/>
      <c r="U444" s="158"/>
      <c r="V444" s="158"/>
      <c r="W444" s="79"/>
      <c r="X444" s="156"/>
      <c r="Y444" s="156"/>
      <c r="Z444" s="156"/>
      <c r="AA444" s="156"/>
      <c r="AB444" s="135"/>
      <c r="AC444" s="156"/>
      <c r="AD444" s="156"/>
      <c r="AE444" s="156"/>
      <c r="AF444" s="156"/>
      <c r="AG444" s="156"/>
      <c r="AH444" s="156"/>
    </row>
    <row r="445" spans="1:34" s="155" customFormat="1" ht="13.5" customHeight="1">
      <c r="A445" s="466"/>
      <c r="B445" s="165" t="s">
        <v>212</v>
      </c>
      <c r="C445" s="165"/>
      <c r="D445" s="169" t="s">
        <v>691</v>
      </c>
      <c r="E445" s="355"/>
      <c r="F445" s="467" t="s">
        <v>84</v>
      </c>
      <c r="G445" s="376"/>
      <c r="H445" s="389"/>
      <c r="I445" s="389"/>
      <c r="J445" s="392"/>
      <c r="K445" s="331"/>
      <c r="L445" s="332"/>
      <c r="M445" s="493"/>
      <c r="N445" s="101"/>
      <c r="O445" s="156"/>
      <c r="P445" s="156"/>
      <c r="Q445" s="157"/>
      <c r="R445" s="157"/>
      <c r="S445" s="157"/>
      <c r="T445" s="158"/>
      <c r="U445" s="158"/>
      <c r="V445" s="158"/>
      <c r="W445" s="79"/>
      <c r="X445" s="156"/>
      <c r="Y445" s="156"/>
      <c r="Z445" s="156"/>
      <c r="AA445" s="156"/>
      <c r="AB445" s="135"/>
      <c r="AC445" s="156"/>
      <c r="AD445" s="156"/>
      <c r="AE445" s="156"/>
      <c r="AF445" s="156"/>
      <c r="AG445" s="156"/>
      <c r="AH445" s="156"/>
    </row>
    <row r="446" spans="1:34" s="155" customFormat="1" ht="13.5" customHeight="1">
      <c r="A446" s="466"/>
      <c r="B446" s="165" t="s">
        <v>700</v>
      </c>
      <c r="C446" s="165"/>
      <c r="D446" s="169" t="s">
        <v>702</v>
      </c>
      <c r="E446" s="355">
        <v>85</v>
      </c>
      <c r="F446" s="467" t="s">
        <v>498</v>
      </c>
      <c r="G446" s="376"/>
      <c r="H446" s="389"/>
      <c r="I446" s="389"/>
      <c r="J446" s="392"/>
      <c r="K446" s="331"/>
      <c r="L446" s="332"/>
      <c r="M446" s="493"/>
      <c r="N446" s="101"/>
      <c r="O446" s="156"/>
      <c r="P446" s="156"/>
      <c r="Q446" s="157"/>
      <c r="R446" s="157"/>
      <c r="S446" s="157"/>
      <c r="T446" s="158"/>
      <c r="U446" s="158"/>
      <c r="V446" s="158"/>
      <c r="W446" s="79"/>
      <c r="X446" s="156"/>
      <c r="Y446" s="156"/>
      <c r="Z446" s="156"/>
      <c r="AA446" s="156"/>
      <c r="AB446" s="135"/>
      <c r="AC446" s="156"/>
      <c r="AD446" s="156"/>
      <c r="AE446" s="156"/>
      <c r="AF446" s="156"/>
      <c r="AG446" s="156"/>
      <c r="AH446" s="156"/>
    </row>
    <row r="447" spans="1:34" s="155" customFormat="1" ht="13.5" customHeight="1">
      <c r="A447" s="466"/>
      <c r="B447" s="165" t="s">
        <v>212</v>
      </c>
      <c r="C447" s="165"/>
      <c r="D447" s="409" t="s">
        <v>706</v>
      </c>
      <c r="E447" s="358"/>
      <c r="F447" s="503"/>
      <c r="G447" s="376"/>
      <c r="H447" s="389"/>
      <c r="I447" s="389"/>
      <c r="J447" s="392"/>
      <c r="K447" s="331"/>
      <c r="L447" s="332"/>
      <c r="M447" s="493"/>
      <c r="N447" s="101"/>
      <c r="O447" s="156"/>
      <c r="P447" s="156"/>
      <c r="Q447" s="157"/>
      <c r="R447" s="157"/>
      <c r="S447" s="157"/>
      <c r="T447" s="158"/>
      <c r="U447" s="158"/>
      <c r="V447" s="158"/>
      <c r="W447" s="79"/>
      <c r="X447" s="156"/>
      <c r="Y447" s="156"/>
      <c r="Z447" s="156"/>
      <c r="AA447" s="156"/>
      <c r="AB447" s="135"/>
      <c r="AC447" s="156"/>
      <c r="AD447" s="156"/>
      <c r="AE447" s="156"/>
      <c r="AF447" s="156"/>
      <c r="AG447" s="156"/>
      <c r="AH447" s="156"/>
    </row>
    <row r="448" spans="1:34" s="155" customFormat="1" ht="13.5" customHeight="1">
      <c r="A448" s="466"/>
      <c r="B448" s="165"/>
      <c r="C448" s="165"/>
      <c r="D448" s="409" t="s">
        <v>708</v>
      </c>
      <c r="E448" s="358">
        <v>8</v>
      </c>
      <c r="F448" s="503" t="s">
        <v>498</v>
      </c>
      <c r="G448" s="376"/>
      <c r="H448" s="389"/>
      <c r="I448" s="389"/>
      <c r="J448" s="392"/>
      <c r="K448" s="331"/>
      <c r="L448" s="332"/>
      <c r="M448" s="493"/>
      <c r="N448" s="101"/>
      <c r="O448" s="156"/>
      <c r="P448" s="156"/>
      <c r="Q448" s="157"/>
      <c r="R448" s="157"/>
      <c r="S448" s="157"/>
      <c r="T448" s="158"/>
      <c r="U448" s="158"/>
      <c r="V448" s="158"/>
      <c r="W448" s="79"/>
      <c r="X448" s="156"/>
      <c r="Y448" s="156"/>
      <c r="Z448" s="156"/>
      <c r="AA448" s="156"/>
      <c r="AB448" s="135"/>
      <c r="AC448" s="156"/>
      <c r="AD448" s="156"/>
      <c r="AE448" s="156"/>
      <c r="AF448" s="156"/>
      <c r="AG448" s="156"/>
      <c r="AH448" s="156"/>
    </row>
    <row r="449" spans="1:34" s="155" customFormat="1" ht="13.5" customHeight="1">
      <c r="A449" s="466"/>
      <c r="B449" s="165" t="s">
        <v>38</v>
      </c>
      <c r="C449" s="165"/>
      <c r="D449" s="169" t="s">
        <v>707</v>
      </c>
      <c r="E449" s="355"/>
      <c r="F449" s="467"/>
      <c r="G449" s="376"/>
      <c r="H449" s="389"/>
      <c r="I449" s="389"/>
      <c r="J449" s="392"/>
      <c r="K449" s="331"/>
      <c r="L449" s="332"/>
      <c r="M449" s="493"/>
      <c r="N449" s="101"/>
      <c r="O449" s="156"/>
      <c r="P449" s="156"/>
      <c r="Q449" s="157"/>
      <c r="R449" s="157"/>
      <c r="S449" s="157"/>
      <c r="T449" s="158"/>
      <c r="U449" s="158"/>
      <c r="V449" s="158"/>
      <c r="W449" s="79"/>
      <c r="X449" s="156"/>
      <c r="Y449" s="156"/>
      <c r="Z449" s="156"/>
      <c r="AA449" s="156"/>
      <c r="AB449" s="135"/>
      <c r="AC449" s="156"/>
      <c r="AD449" s="156"/>
      <c r="AE449" s="156"/>
      <c r="AF449" s="156"/>
      <c r="AG449" s="156"/>
      <c r="AH449" s="156"/>
    </row>
    <row r="450" spans="1:34" s="155" customFormat="1" ht="13.5" customHeight="1">
      <c r="A450" s="466"/>
      <c r="B450" s="165"/>
      <c r="C450" s="165"/>
      <c r="D450" s="192" t="s">
        <v>703</v>
      </c>
      <c r="E450" s="355"/>
      <c r="F450" s="467"/>
      <c r="G450" s="376"/>
      <c r="H450" s="389"/>
      <c r="I450" s="389"/>
      <c r="J450" s="507"/>
      <c r="K450" s="331"/>
      <c r="L450" s="332"/>
      <c r="M450" s="493"/>
      <c r="N450" s="101"/>
      <c r="O450" s="156"/>
      <c r="P450" s="156"/>
      <c r="Q450" s="157"/>
      <c r="R450" s="157"/>
      <c r="S450" s="157"/>
      <c r="T450" s="158"/>
      <c r="U450" s="158"/>
      <c r="V450" s="158"/>
      <c r="W450" s="79"/>
      <c r="X450" s="156"/>
      <c r="Y450" s="156"/>
      <c r="Z450" s="156"/>
      <c r="AA450" s="156"/>
      <c r="AB450" s="135"/>
      <c r="AC450" s="156"/>
      <c r="AD450" s="156"/>
      <c r="AE450" s="156"/>
      <c r="AF450" s="156"/>
      <c r="AG450" s="156"/>
      <c r="AH450" s="156"/>
    </row>
    <row r="451" spans="1:34" s="451" customFormat="1" ht="23.4" customHeight="1" thickBot="1">
      <c r="A451" s="454"/>
      <c r="B451" s="455"/>
      <c r="C451" s="456"/>
      <c r="D451" s="457" t="s">
        <v>217</v>
      </c>
      <c r="E451" s="458"/>
      <c r="F451" s="459"/>
      <c r="G451" s="460"/>
      <c r="H451" s="461"/>
      <c r="I451" s="461"/>
      <c r="J451" s="470"/>
      <c r="K451" s="447"/>
      <c r="L451" s="448"/>
      <c r="M451" s="492"/>
      <c r="N451" s="450" t="e">
        <f>+N241+N325+N441+#REF!</f>
        <v>#REF!</v>
      </c>
      <c r="Q451" s="449"/>
      <c r="R451" s="449"/>
      <c r="S451" s="449"/>
      <c r="T451" s="452"/>
      <c r="U451" s="452"/>
      <c r="V451" s="452"/>
      <c r="W451" s="453" t="e">
        <f>+W241+W325+W441+#REF!</f>
        <v>#REF!</v>
      </c>
    </row>
    <row r="452" spans="1:34" s="451" customFormat="1" ht="30" customHeight="1" thickBot="1">
      <c r="A452" s="462"/>
      <c r="B452" s="463"/>
      <c r="C452" s="464"/>
      <c r="D452" s="465" t="s">
        <v>704</v>
      </c>
      <c r="E452" s="471" t="s">
        <v>705</v>
      </c>
      <c r="F452" s="472"/>
      <c r="G452" s="522"/>
      <c r="H452" s="523"/>
      <c r="I452" s="523"/>
      <c r="J452" s="524"/>
      <c r="K452" s="447"/>
      <c r="L452" s="448"/>
      <c r="M452" s="449"/>
      <c r="N452" s="450" t="e">
        <f>+N147+N451</f>
        <v>#REF!</v>
      </c>
      <c r="Q452" s="449"/>
      <c r="R452" s="449"/>
      <c r="S452" s="449"/>
      <c r="T452" s="452"/>
      <c r="U452" s="452"/>
      <c r="V452" s="452"/>
      <c r="W452" s="453" t="e">
        <f>+W147+W451</f>
        <v>#REF!</v>
      </c>
    </row>
    <row r="453" spans="1:34" ht="13.2">
      <c r="A453" s="227"/>
      <c r="B453" s="329"/>
      <c r="C453" s="228"/>
      <c r="D453" s="229"/>
      <c r="E453" s="230"/>
      <c r="F453" s="231"/>
      <c r="G453" s="185"/>
      <c r="AB453" s="135"/>
    </row>
    <row r="454" spans="1:34">
      <c r="AB454" s="135"/>
    </row>
    <row r="455" spans="1:34">
      <c r="AB455" s="135"/>
    </row>
    <row r="456" spans="1:34">
      <c r="AB456" s="135"/>
    </row>
  </sheetData>
  <mergeCells count="173">
    <mergeCell ref="G155:H155"/>
    <mergeCell ref="I155:L155"/>
    <mergeCell ref="G156:H156"/>
    <mergeCell ref="I156:L156"/>
    <mergeCell ref="G153:H153"/>
    <mergeCell ref="I153:L153"/>
    <mergeCell ref="G154:H154"/>
    <mergeCell ref="I154:L154"/>
    <mergeCell ref="G152:H152"/>
    <mergeCell ref="I152:L152"/>
    <mergeCell ref="G161:H161"/>
    <mergeCell ref="I161:L161"/>
    <mergeCell ref="G162:H162"/>
    <mergeCell ref="I162:L162"/>
    <mergeCell ref="G159:H159"/>
    <mergeCell ref="I159:L159"/>
    <mergeCell ref="G160:H160"/>
    <mergeCell ref="I160:L160"/>
    <mergeCell ref="G157:H157"/>
    <mergeCell ref="I157:L157"/>
    <mergeCell ref="G158:H158"/>
    <mergeCell ref="I158:L158"/>
    <mergeCell ref="G167:H167"/>
    <mergeCell ref="I167:L167"/>
    <mergeCell ref="G168:H168"/>
    <mergeCell ref="I168:L168"/>
    <mergeCell ref="G165:H165"/>
    <mergeCell ref="I165:L165"/>
    <mergeCell ref="G166:H166"/>
    <mergeCell ref="I166:L166"/>
    <mergeCell ref="G163:H163"/>
    <mergeCell ref="I163:L163"/>
    <mergeCell ref="G164:H164"/>
    <mergeCell ref="I164:L164"/>
    <mergeCell ref="G173:H173"/>
    <mergeCell ref="I173:L173"/>
    <mergeCell ref="G174:H174"/>
    <mergeCell ref="I174:L174"/>
    <mergeCell ref="G171:H171"/>
    <mergeCell ref="I171:L171"/>
    <mergeCell ref="G172:H172"/>
    <mergeCell ref="I172:L172"/>
    <mergeCell ref="G169:H169"/>
    <mergeCell ref="I169:L169"/>
    <mergeCell ref="G170:H170"/>
    <mergeCell ref="I170:L170"/>
    <mergeCell ref="G179:H179"/>
    <mergeCell ref="I179:L179"/>
    <mergeCell ref="G180:H180"/>
    <mergeCell ref="I180:L180"/>
    <mergeCell ref="G177:H177"/>
    <mergeCell ref="I177:L177"/>
    <mergeCell ref="G178:H178"/>
    <mergeCell ref="I178:L178"/>
    <mergeCell ref="G175:H175"/>
    <mergeCell ref="I175:L175"/>
    <mergeCell ref="G176:H176"/>
    <mergeCell ref="I176:L176"/>
    <mergeCell ref="G185:H185"/>
    <mergeCell ref="I185:L185"/>
    <mergeCell ref="G186:H186"/>
    <mergeCell ref="I186:L186"/>
    <mergeCell ref="G183:H183"/>
    <mergeCell ref="I183:L183"/>
    <mergeCell ref="G184:H184"/>
    <mergeCell ref="I184:L184"/>
    <mergeCell ref="G181:H181"/>
    <mergeCell ref="I181:L181"/>
    <mergeCell ref="G182:H182"/>
    <mergeCell ref="I182:L182"/>
    <mergeCell ref="G191:H191"/>
    <mergeCell ref="I191:L191"/>
    <mergeCell ref="G192:H192"/>
    <mergeCell ref="I192:L192"/>
    <mergeCell ref="G189:H189"/>
    <mergeCell ref="I189:L189"/>
    <mergeCell ref="G190:H190"/>
    <mergeCell ref="I190:L190"/>
    <mergeCell ref="G187:H187"/>
    <mergeCell ref="I187:L187"/>
    <mergeCell ref="G188:H188"/>
    <mergeCell ref="I188:L188"/>
    <mergeCell ref="G197:H197"/>
    <mergeCell ref="I197:L197"/>
    <mergeCell ref="G198:H198"/>
    <mergeCell ref="I198:L198"/>
    <mergeCell ref="G195:H195"/>
    <mergeCell ref="I195:L195"/>
    <mergeCell ref="G196:H196"/>
    <mergeCell ref="I196:L196"/>
    <mergeCell ref="G193:H193"/>
    <mergeCell ref="I193:L193"/>
    <mergeCell ref="G194:H194"/>
    <mergeCell ref="I194:L194"/>
    <mergeCell ref="G203:H203"/>
    <mergeCell ref="I203:L203"/>
    <mergeCell ref="G204:H204"/>
    <mergeCell ref="I204:L204"/>
    <mergeCell ref="G201:H201"/>
    <mergeCell ref="I201:L201"/>
    <mergeCell ref="G202:H202"/>
    <mergeCell ref="I202:L202"/>
    <mergeCell ref="G199:H199"/>
    <mergeCell ref="I199:L199"/>
    <mergeCell ref="G200:H200"/>
    <mergeCell ref="I200:L200"/>
    <mergeCell ref="G209:H209"/>
    <mergeCell ref="I209:L209"/>
    <mergeCell ref="G210:H210"/>
    <mergeCell ref="I210:L210"/>
    <mergeCell ref="G207:H207"/>
    <mergeCell ref="I207:L207"/>
    <mergeCell ref="G208:H208"/>
    <mergeCell ref="I208:L208"/>
    <mergeCell ref="G205:H205"/>
    <mergeCell ref="I205:L205"/>
    <mergeCell ref="G206:H206"/>
    <mergeCell ref="I206:L206"/>
    <mergeCell ref="G215:H215"/>
    <mergeCell ref="I215:L215"/>
    <mergeCell ref="G216:H216"/>
    <mergeCell ref="I216:L216"/>
    <mergeCell ref="G213:H213"/>
    <mergeCell ref="I213:L213"/>
    <mergeCell ref="G214:H214"/>
    <mergeCell ref="I214:L214"/>
    <mergeCell ref="G211:H211"/>
    <mergeCell ref="I211:L211"/>
    <mergeCell ref="G212:H212"/>
    <mergeCell ref="I212:L212"/>
    <mergeCell ref="G221:H221"/>
    <mergeCell ref="I221:L221"/>
    <mergeCell ref="G222:H222"/>
    <mergeCell ref="I222:L222"/>
    <mergeCell ref="G219:H219"/>
    <mergeCell ref="I219:L219"/>
    <mergeCell ref="G220:H220"/>
    <mergeCell ref="I220:L220"/>
    <mergeCell ref="G217:H217"/>
    <mergeCell ref="I217:L217"/>
    <mergeCell ref="G218:H218"/>
    <mergeCell ref="I218:L218"/>
    <mergeCell ref="G227:H227"/>
    <mergeCell ref="I227:L227"/>
    <mergeCell ref="G228:H228"/>
    <mergeCell ref="I228:L228"/>
    <mergeCell ref="G225:H225"/>
    <mergeCell ref="I225:L225"/>
    <mergeCell ref="G226:H226"/>
    <mergeCell ref="I226:L226"/>
    <mergeCell ref="G223:H223"/>
    <mergeCell ref="I223:L223"/>
    <mergeCell ref="G224:H224"/>
    <mergeCell ref="I224:L224"/>
    <mergeCell ref="G452:J452"/>
    <mergeCell ref="B304:C304"/>
    <mergeCell ref="B298:C298"/>
    <mergeCell ref="B284:C284"/>
    <mergeCell ref="B286:C286"/>
    <mergeCell ref="B288:C288"/>
    <mergeCell ref="B296:C296"/>
    <mergeCell ref="G229:H229"/>
    <mergeCell ref="I229:L229"/>
    <mergeCell ref="G230:H230"/>
    <mergeCell ref="I230:L230"/>
    <mergeCell ref="G235:H235"/>
    <mergeCell ref="G236:H236"/>
    <mergeCell ref="G233:H233"/>
    <mergeCell ref="G234:H234"/>
    <mergeCell ref="J235:M235"/>
    <mergeCell ref="J236:M236"/>
    <mergeCell ref="J233:M233"/>
    <mergeCell ref="J234:M234"/>
  </mergeCells>
  <printOptions horizontalCentered="1"/>
  <pageMargins left="0.39370078740157483" right="0.35433070866141736" top="0.62992125984251968" bottom="0.59055118110236227" header="0.51181102362204722" footer="0.35433070866141736"/>
  <pageSetup paperSize="9" scale="92" orientation="portrait" horizontalDpi="300" verticalDpi="300" r:id="rId1"/>
  <headerFooter alignWithMargins="0">
    <oddFooter>&amp;R&amp;"Arial Narrow,Normálne"&amp;8Strana &amp;P</oddFooter>
  </headerFooter>
  <colBreaks count="1" manualBreakCount="1">
    <brk id="10" max="408" man="1"/>
  </colBreaks>
  <ignoredErrors>
    <ignoredError sqref="E239:E240" numberStoredAsText="1"/>
    <ignoredError sqref="C375:C377 C379 C382 C387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4081B92D24B64DB46A7CFA71A545F1" ma:contentTypeVersion="9" ma:contentTypeDescription="Umožňuje vytvoriť nový dokument." ma:contentTypeScope="" ma:versionID="aaf531c24d52d189a94f4e325ac7e715">
  <xsd:schema xmlns:xsd="http://www.w3.org/2001/XMLSchema" xmlns:xs="http://www.w3.org/2001/XMLSchema" xmlns:p="http://schemas.microsoft.com/office/2006/metadata/properties" xmlns:ns3="3a22aba7-54cd-4714-adc6-ca1f43905df2" xmlns:ns4="abdd89b7-37ed-4df8-8963-d390d694c663" targetNamespace="http://schemas.microsoft.com/office/2006/metadata/properties" ma:root="true" ma:fieldsID="5181cc37c42f6853b53bf03ef4c1f187" ns3:_="" ns4:_="">
    <xsd:import namespace="3a22aba7-54cd-4714-adc6-ca1f43905df2"/>
    <xsd:import namespace="abdd89b7-37ed-4df8-8963-d390d694c66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2aba7-54cd-4714-adc6-ca1f43905df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ríkaz hash indikátora zdieľ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d89b7-37ed-4df8-8963-d390d694c6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16F67A-7F11-48A0-82C5-E04EDF6E1F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22aba7-54cd-4714-adc6-ca1f43905df2"/>
    <ds:schemaRef ds:uri="abdd89b7-37ed-4df8-8963-d390d694c6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697F17-A2C7-48DA-9C2B-BCF9E52598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77598-A135-41A8-AB01-E7FDDEF10CF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3</vt:i4>
      </vt:variant>
    </vt:vector>
  </HeadingPairs>
  <TitlesOfParts>
    <vt:vector size="5" baseType="lpstr">
      <vt:lpstr>Kryci list</vt:lpstr>
      <vt:lpstr>Prehlad</vt:lpstr>
      <vt:lpstr>Prehlad!Názvy_tlače</vt:lpstr>
      <vt:lpstr>'Kryci list'!Oblasť_tlače</vt:lpstr>
      <vt:lpstr>Prehlad!Oblasť_tlače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autor</cp:lastModifiedBy>
  <cp:lastPrinted>2019-06-07T23:32:12Z</cp:lastPrinted>
  <dcterms:created xsi:type="dcterms:W3CDTF">1999-04-06T07:39:42Z</dcterms:created>
  <dcterms:modified xsi:type="dcterms:W3CDTF">2019-10-24T12:44:31Z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0x0101006F4081B92D24B64DB46A7CFA71A545F1</vt:lpwstr>
  </property>
</Properties>
</file>