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Hlucháň\3-2024-Čad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ponuka'!$A$1:$P$30</definedName>
  </definedNames>
  <calcPr calcId="162913"/>
</workbook>
</file>

<file path=xl/calcChain.xml><?xml version="1.0" encoding="utf-8"?>
<calcChain xmlns="http://schemas.openxmlformats.org/spreadsheetml/2006/main">
  <c r="P13" i="1" l="1"/>
  <c r="P14" i="1"/>
  <c r="G15" i="1" l="1"/>
  <c r="P16" i="1" l="1"/>
  <c r="M16" i="1" l="1"/>
  <c r="Q13" i="1" l="1"/>
  <c r="Q12" i="1" l="1"/>
  <c r="P18" i="1" l="1"/>
  <c r="Q16" i="1" l="1"/>
  <c r="P17" i="1"/>
</calcChain>
</file>

<file path=xl/sharedStrings.xml><?xml version="1.0" encoding="utf-8"?>
<sst xmlns="http://schemas.openxmlformats.org/spreadsheetml/2006/main" count="95" uniqueCount="87">
  <si>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</si>
  <si>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</si>
  <si>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</si>
  <si>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</si>
  <si>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</si>
  <si>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</si>
  <si>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</si>
  <si>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</si>
  <si>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</si>
  <si>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</si>
  <si>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</si>
  <si>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</si>
  <si>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</si>
  <si>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</si>
  <si>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</si>
  <si>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</si>
  <si>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</si>
  <si>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</si>
  <si>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</si>
  <si>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</si>
  <si>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</si>
  <si>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</si>
  <si>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</si>
  <si>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</si>
  <si>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</si>
  <si>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</si>
  <si>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</si>
  <si>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</si>
  <si>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</si>
  <si>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</si>
  <si>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</si>
  <si>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</si>
  <si>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</si>
  <si>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</si>
  <si>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</si>
  <si>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</si>
  <si>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</si>
  <si>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</si>
  <si>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</si>
  <si>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</si>
  <si>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</si>
  <si>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</si>
  <si>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</si>
  <si>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</si>
  <si>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</si>
  <si>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</si>
  <si>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</si>
  <si>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</si>
  <si>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</si>
  <si>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</si>
  <si>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</si>
  <si>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</si>
  <si>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</si>
  <si>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</si>
  <si>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</si>
  <si>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</si>
  <si>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</si>
  <si>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</si>
  <si>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</si>
  <si>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</si>
  <si>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</si>
  <si>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</si>
  <si>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</si>
  <si>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</si>
  <si>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</si>
  <si>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</si>
  <si>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</si>
  <si>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</si>
  <si>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</si>
  <si>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</si>
  <si>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VU-50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</si>
  <si>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</si>
  <si>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</si>
  <si>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</si>
  <si>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</si>
  <si>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</si>
  <si>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</si>
  <si>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</si>
  <si>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>1,2,4d,4a,6,7</t>
  </si>
  <si>
    <t xml:space="preserve">Zmluva č. </t>
  </si>
  <si>
    <t>08 Kasárne</t>
  </si>
  <si>
    <t>2499A0</t>
  </si>
  <si>
    <t>2502D0</t>
  </si>
  <si>
    <t>100/2400</t>
  </si>
  <si>
    <t>150/300</t>
  </si>
  <si>
    <t>Lesnícke služby v ťažbovom procese na zlepšenie biotopov pre hlucháňa hôrneho pre OZ Sever, LS Čadca, LO Kasárne - výzva č. 3/2024</t>
  </si>
  <si>
    <r>
      <rPr>
        <b/>
        <sz val="11"/>
        <color rgb="FFFF0000"/>
        <rFont val="Calibri"/>
        <family val="2"/>
        <charset val="238"/>
        <scheme val="minor"/>
      </rPr>
      <t>* Požiadavky</t>
    </r>
    <r>
      <rPr>
        <sz val="11"/>
        <color rgb="FFFF0000"/>
        <rFont val="Calibri"/>
        <family val="2"/>
        <charset val="238"/>
        <scheme val="minor"/>
      </rPr>
      <t xml:space="preserve">  - kôň + traktor UKT/LKT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</si>
</sst>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3" borderId="31" xfId="0" applyNumberFormat="1" applyFont="1" applyFill="1" applyBorder="1" applyAlignment="1" applyProtection="1">
      <alignment horizontal="center" vertical="center"/>
    </xf>
    <xf numFmtId="2" fontId="6" fillId="3" borderId="32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4" fillId="0" borderId="35" xfId="0" applyNumberFormat="1" applyFont="1" applyBorder="1" applyAlignment="1">
      <alignment horizontal="left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6" fillId="3" borderId="0" xfId="0" applyFont="1" applyFill="1" applyProtection="1"/>
    <xf numFmtId="0" fontId="14" fillId="0" borderId="30" xfId="0" applyNumberFormat="1" applyFont="1" applyBorder="1" applyAlignment="1">
      <alignment horizontal="left" vertical="center" wrapText="1"/>
    </xf>
    <xf numFmtId="4" fontId="14" fillId="0" borderId="30" xfId="0" applyNumberFormat="1" applyFont="1" applyBorder="1" applyAlignment="1">
      <alignment horizontal="center" vertical="center"/>
    </xf>
    <xf numFmtId="0" fontId="19" fillId="0" borderId="0" xfId="0" applyFont="1"/>
    <xf numFmtId="14" fontId="18" fillId="0" borderId="0" xfId="0" applyNumberFormat="1" applyFont="1"/>
    <xf numFmtId="0" fontId="18" fillId="0" borderId="0" xfId="0" applyFont="1"/>
    <xf numFmtId="4" fontId="14" fillId="0" borderId="1" xfId="0" applyNumberFormat="1" applyFont="1" applyBorder="1" applyAlignment="1">
      <alignment horizontal="center" vertical="center"/>
    </xf>
    <xf numFmtId="4" fontId="6" fillId="2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</xf>
    <xf numFmtId="4" fontId="20" fillId="0" borderId="39" xfId="0" applyNumberFormat="1" applyFont="1" applyBorder="1" applyAlignment="1">
      <alignment horizontal="right" vertical="center" indent="1"/>
    </xf>
    <xf numFmtId="4" fontId="20" fillId="0" borderId="40" xfId="0" applyNumberFormat="1" applyFont="1" applyBorder="1" applyAlignment="1">
      <alignment horizontal="right" vertical="center" indent="1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 wrapText="1"/>
    </xf>
    <xf numFmtId="0" fontId="3" fillId="3" borderId="42" xfId="0" applyFont="1" applyFill="1" applyBorder="1" applyAlignment="1" applyProtection="1">
      <alignment horizontal="center" vertical="center"/>
    </xf>
    <xf numFmtId="0" fontId="0" fillId="3" borderId="42" xfId="0" applyFill="1" applyBorder="1" applyAlignment="1" applyProtection="1">
      <alignment horizontal="center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4" fontId="6" fillId="3" borderId="42" xfId="0" applyNumberFormat="1" applyFont="1" applyFill="1" applyBorder="1" applyAlignment="1" applyProtection="1">
      <alignment horizontal="right" vertical="center"/>
    </xf>
    <xf numFmtId="0" fontId="0" fillId="0" borderId="34" xfId="0" applyBorder="1"/>
    <xf numFmtId="0" fontId="10" fillId="3" borderId="42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14" fontId="10" fillId="3" borderId="30" xfId="0" applyNumberFormat="1" applyFont="1" applyFill="1" applyBorder="1" applyAlignment="1" applyProtection="1">
      <alignment vertical="center"/>
    </xf>
    <xf numFmtId="2" fontId="14" fillId="0" borderId="30" xfId="0" applyNumberFormat="1" applyFont="1" applyBorder="1" applyAlignment="1">
      <alignment horizontal="right" vertical="center"/>
    </xf>
    <xf numFmtId="0" fontId="14" fillId="0" borderId="30" xfId="0" applyNumberFormat="1" applyFont="1" applyBorder="1" applyAlignment="1">
      <alignment horizontal="center" vertical="center"/>
    </xf>
    <xf numFmtId="0" fontId="14" fillId="0" borderId="30" xfId="0" applyNumberFormat="1" applyFont="1" applyBorder="1" applyAlignment="1">
      <alignment horizontal="right" vertical="center" wrapText="1"/>
    </xf>
    <xf numFmtId="2" fontId="14" fillId="0" borderId="30" xfId="0" applyNumberFormat="1" applyFont="1" applyBorder="1" applyAlignment="1">
      <alignment horizontal="right" vertical="center" wrapText="1"/>
    </xf>
    <xf numFmtId="0" fontId="17" fillId="0" borderId="31" xfId="0" applyNumberFormat="1" applyFont="1" applyBorder="1" applyAlignment="1">
      <alignment horizontal="center" vertical="center"/>
    </xf>
    <xf numFmtId="0" fontId="14" fillId="0" borderId="43" xfId="0" applyNumberFormat="1" applyFont="1" applyBorder="1" applyAlignment="1">
      <alignment horizontal="left" vertical="center"/>
    </xf>
    <xf numFmtId="0" fontId="14" fillId="0" borderId="44" xfId="0" applyNumberFormat="1" applyFont="1" applyBorder="1" applyAlignment="1">
      <alignment horizontal="left" vertical="center" wrapText="1"/>
    </xf>
    <xf numFmtId="0" fontId="10" fillId="3" borderId="44" xfId="0" applyFont="1" applyFill="1" applyBorder="1" applyAlignment="1" applyProtection="1">
      <alignment horizontal="center" vertical="center"/>
    </xf>
    <xf numFmtId="14" fontId="10" fillId="3" borderId="44" xfId="0" applyNumberFormat="1" applyFont="1" applyFill="1" applyBorder="1" applyAlignment="1" applyProtection="1">
      <alignment vertical="center"/>
    </xf>
    <xf numFmtId="2" fontId="14" fillId="0" borderId="44" xfId="0" applyNumberFormat="1" applyFont="1" applyBorder="1" applyAlignment="1">
      <alignment horizontal="right" vertical="center"/>
    </xf>
    <xf numFmtId="0" fontId="14" fillId="0" borderId="44" xfId="0" applyNumberFormat="1" applyFont="1" applyBorder="1" applyAlignment="1">
      <alignment horizontal="center" vertical="center"/>
    </xf>
    <xf numFmtId="0" fontId="14" fillId="0" borderId="44" xfId="0" applyNumberFormat="1" applyFont="1" applyBorder="1" applyAlignment="1">
      <alignment horizontal="right" vertical="center" wrapText="1"/>
    </xf>
    <xf numFmtId="2" fontId="14" fillId="0" borderId="44" xfId="0" applyNumberFormat="1" applyFont="1" applyBorder="1" applyAlignment="1">
      <alignment horizontal="right" vertical="center" wrapText="1"/>
    </xf>
    <xf numFmtId="0" fontId="17" fillId="0" borderId="45" xfId="0" applyNumberFormat="1" applyFont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4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21" fillId="3" borderId="24" xfId="0" applyFont="1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view="pageBreakPreview" zoomScaleNormal="100" zoomScaleSheetLayoutView="100" workbookViewId="0">
      <selection activeCell="C3" sqref="C3:P3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15" t="s">
        <v>65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66</v>
      </c>
      <c r="P2" s="14"/>
    </row>
    <row r="3" spans="1:18" ht="18" customHeight="1" x14ac:dyDescent="0.25">
      <c r="A3" s="97" t="s">
        <v>74</v>
      </c>
      <c r="B3" s="97"/>
      <c r="C3" s="90" t="s">
        <v>85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8" ht="24.75" customHeight="1" x14ac:dyDescent="0.25">
      <c r="A4" s="98" t="s">
        <v>77</v>
      </c>
      <c r="B4" s="98"/>
      <c r="C4" s="98" t="s">
        <v>76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14"/>
    </row>
    <row r="5" spans="1:18" x14ac:dyDescent="0.25">
      <c r="A5" s="96" t="s">
        <v>73</v>
      </c>
      <c r="B5" s="96"/>
      <c r="C5" s="52" t="s">
        <v>75</v>
      </c>
      <c r="D5" s="52"/>
      <c r="E5" s="52"/>
      <c r="F5" s="52"/>
      <c r="G5" s="52"/>
      <c r="H5" s="52"/>
      <c r="I5" s="53"/>
      <c r="J5" s="53"/>
      <c r="K5" s="53"/>
      <c r="L5" s="53"/>
      <c r="M5" s="53"/>
      <c r="N5" s="53"/>
      <c r="O5" s="53"/>
      <c r="P5" s="16"/>
    </row>
    <row r="6" spans="1:18" x14ac:dyDescent="0.25">
      <c r="A6" s="18" t="s">
        <v>0</v>
      </c>
      <c r="B6" s="94" t="s">
        <v>69</v>
      </c>
      <c r="C6" s="94"/>
      <c r="D6" s="94"/>
      <c r="E6" s="94"/>
      <c r="F6" s="94"/>
      <c r="G6" s="94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95"/>
      <c r="C7" s="95"/>
      <c r="D7" s="95"/>
      <c r="E7" s="95"/>
      <c r="F7" s="95"/>
      <c r="G7" s="95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92" t="s">
        <v>79</v>
      </c>
      <c r="B8" s="93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11" t="s">
        <v>7</v>
      </c>
      <c r="B9" s="99" t="s">
        <v>1</v>
      </c>
      <c r="C9" s="51" t="s">
        <v>51</v>
      </c>
      <c r="D9" s="120" t="s">
        <v>67</v>
      </c>
      <c r="E9" s="114" t="s">
        <v>2</v>
      </c>
      <c r="F9" s="115"/>
      <c r="G9" s="115"/>
      <c r="H9" s="105" t="s">
        <v>3</v>
      </c>
      <c r="I9" s="105" t="s">
        <v>4</v>
      </c>
      <c r="J9" s="130" t="s">
        <v>5</v>
      </c>
      <c r="K9" s="131"/>
      <c r="L9" s="108" t="s">
        <v>6</v>
      </c>
      <c r="M9" s="102" t="s">
        <v>52</v>
      </c>
      <c r="N9" s="120" t="s">
        <v>58</v>
      </c>
      <c r="O9" s="134" t="s">
        <v>56</v>
      </c>
      <c r="P9" s="116" t="s">
        <v>57</v>
      </c>
    </row>
    <row r="10" spans="1:18" ht="21.75" customHeight="1" x14ac:dyDescent="0.25">
      <c r="A10" s="112"/>
      <c r="B10" s="100"/>
      <c r="C10" s="105" t="s">
        <v>64</v>
      </c>
      <c r="D10" s="121"/>
      <c r="E10" s="49" t="s">
        <v>8</v>
      </c>
      <c r="F10" s="46" t="s">
        <v>9</v>
      </c>
      <c r="G10" s="118" t="s">
        <v>10</v>
      </c>
      <c r="H10" s="106"/>
      <c r="I10" s="106"/>
      <c r="J10" s="132" t="s">
        <v>71</v>
      </c>
      <c r="K10" s="132" t="s">
        <v>72</v>
      </c>
      <c r="L10" s="109"/>
      <c r="M10" s="103"/>
      <c r="N10" s="121"/>
      <c r="O10" s="135"/>
      <c r="P10" s="117"/>
    </row>
    <row r="11" spans="1:18" ht="50.25" customHeight="1" thickBot="1" x14ac:dyDescent="0.3">
      <c r="A11" s="113"/>
      <c r="B11" s="101"/>
      <c r="C11" s="107"/>
      <c r="D11" s="122"/>
      <c r="E11" s="48"/>
      <c r="F11" s="47"/>
      <c r="G11" s="119"/>
      <c r="H11" s="107"/>
      <c r="I11" s="107"/>
      <c r="J11" s="133"/>
      <c r="K11" s="133"/>
      <c r="L11" s="110"/>
      <c r="M11" s="104"/>
      <c r="N11" s="122"/>
      <c r="O11" s="135"/>
      <c r="P11" s="117"/>
    </row>
    <row r="12" spans="1:18" ht="9.75" customHeight="1" thickBot="1" x14ac:dyDescent="0.3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38" t="s">
        <v>59</v>
      </c>
      <c r="O12" s="34"/>
      <c r="P12" s="35"/>
      <c r="Q12" s="12" t="str">
        <f>IF( P12=0," ", IF(100-((L13/P12)*100)&gt;20,"viac ako 20%",0))</f>
        <v xml:space="preserve"> </v>
      </c>
      <c r="R12" s="31"/>
    </row>
    <row r="13" spans="1:18" s="58" customFormat="1" ht="14.25" x14ac:dyDescent="0.2">
      <c r="A13" s="50" t="s">
        <v>80</v>
      </c>
      <c r="B13" s="54" t="s">
        <v>81</v>
      </c>
      <c r="C13" s="74" t="s">
        <v>78</v>
      </c>
      <c r="D13" s="75">
        <v>45565</v>
      </c>
      <c r="E13" s="76">
        <v>50</v>
      </c>
      <c r="F13" s="76"/>
      <c r="G13" s="76">
        <v>50</v>
      </c>
      <c r="H13" s="77" t="s">
        <v>70</v>
      </c>
      <c r="I13" s="78">
        <v>40</v>
      </c>
      <c r="J13" s="79">
        <v>0.09</v>
      </c>
      <c r="K13" s="79"/>
      <c r="L13" s="80" t="s">
        <v>83</v>
      </c>
      <c r="M13" s="64">
        <v>2835</v>
      </c>
      <c r="N13" s="55" t="s">
        <v>59</v>
      </c>
      <c r="O13" s="39"/>
      <c r="P13" s="40">
        <f>G13*O13</f>
        <v>0</v>
      </c>
      <c r="Q13" s="56" t="str">
        <f>IF( P13=0," ", IF(100-((L13/P13)*100)&gt;20,"viac ako 20%",0))</f>
        <v xml:space="preserve"> </v>
      </c>
      <c r="R13" s="57"/>
    </row>
    <row r="14" spans="1:18" s="58" customFormat="1" thickBot="1" x14ac:dyDescent="0.25">
      <c r="A14" s="81" t="s">
        <v>80</v>
      </c>
      <c r="B14" s="82" t="s">
        <v>82</v>
      </c>
      <c r="C14" s="83" t="s">
        <v>78</v>
      </c>
      <c r="D14" s="84">
        <v>45565</v>
      </c>
      <c r="E14" s="85">
        <v>5</v>
      </c>
      <c r="F14" s="85"/>
      <c r="G14" s="85">
        <v>5</v>
      </c>
      <c r="H14" s="86" t="s">
        <v>70</v>
      </c>
      <c r="I14" s="87">
        <v>35</v>
      </c>
      <c r="J14" s="88">
        <v>0.09</v>
      </c>
      <c r="K14" s="88"/>
      <c r="L14" s="89" t="s">
        <v>84</v>
      </c>
      <c r="M14" s="65">
        <v>274.8</v>
      </c>
      <c r="N14" s="59" t="s">
        <v>59</v>
      </c>
      <c r="O14" s="60"/>
      <c r="P14" s="41">
        <f t="shared" ref="P14" si="0">G14*O14</f>
        <v>0</v>
      </c>
      <c r="Q14" s="56"/>
      <c r="R14" s="57"/>
    </row>
    <row r="15" spans="1:18" ht="15.75" thickBot="1" x14ac:dyDescent="0.3">
      <c r="A15" s="66"/>
      <c r="B15" s="67"/>
      <c r="C15" s="68"/>
      <c r="D15" s="69"/>
      <c r="E15" s="69"/>
      <c r="F15" s="70"/>
      <c r="G15" s="71">
        <f>SUM(G13:G14)</f>
        <v>55</v>
      </c>
      <c r="H15" s="72"/>
      <c r="I15" s="73"/>
      <c r="J15" s="67"/>
      <c r="K15" s="67"/>
      <c r="L15" s="68"/>
      <c r="M15" s="61"/>
      <c r="N15" s="61"/>
      <c r="O15" s="62"/>
      <c r="P15" s="63"/>
      <c r="Q15" s="12"/>
    </row>
    <row r="16" spans="1:18" ht="60.75" thickBot="1" x14ac:dyDescent="0.3">
      <c r="A16" s="44"/>
      <c r="B16" s="24"/>
      <c r="C16" s="24"/>
      <c r="D16" s="24"/>
      <c r="E16" s="24"/>
      <c r="F16" s="24"/>
      <c r="G16" s="24"/>
      <c r="H16" s="24"/>
      <c r="I16" s="24"/>
      <c r="J16" s="24"/>
      <c r="K16" s="126" t="s">
        <v>12</v>
      </c>
      <c r="L16" s="126"/>
      <c r="M16" s="23">
        <f>SUM(M13:M14)</f>
        <v>3109.8</v>
      </c>
      <c r="N16" s="45"/>
      <c r="O16" s="36" t="s">
        <v>68</v>
      </c>
      <c r="P16" s="37">
        <f>SUM(P13:P14)</f>
        <v>0</v>
      </c>
      <c r="Q16" s="12" t="str">
        <f>IF(P16&gt;M16,"prekročená cena","nižšia ako stanovená")</f>
        <v>nižšia ako stanovená</v>
      </c>
    </row>
    <row r="17" spans="1:16" ht="15.75" thickBot="1" x14ac:dyDescent="0.3">
      <c r="A17" s="127" t="s">
        <v>13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9"/>
      <c r="P17" s="23">
        <f>P18-P16</f>
        <v>0</v>
      </c>
    </row>
    <row r="18" spans="1:16" ht="15.75" thickBot="1" x14ac:dyDescent="0.3">
      <c r="A18" s="127" t="s">
        <v>14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9"/>
      <c r="P18" s="23">
        <f>IF("nie"=MID(I26,1,3),P16,(P16*1.2))</f>
        <v>0</v>
      </c>
    </row>
    <row r="19" spans="1:16" x14ac:dyDescent="0.25">
      <c r="A19" s="136" t="s">
        <v>15</v>
      </c>
      <c r="B19" s="136"/>
      <c r="C19" s="13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25">
      <c r="A20" s="150" t="s">
        <v>63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</row>
    <row r="21" spans="1:16" ht="25.5" customHeight="1" x14ac:dyDescent="0.25">
      <c r="A21" s="26" t="s">
        <v>55</v>
      </c>
      <c r="B21" s="26"/>
      <c r="C21" s="26"/>
      <c r="D21" s="26"/>
      <c r="E21" s="32"/>
      <c r="F21" s="26"/>
      <c r="G21" s="26"/>
      <c r="H21" s="27" t="s">
        <v>53</v>
      </c>
      <c r="I21" s="26"/>
      <c r="J21" s="26"/>
      <c r="K21" s="28"/>
      <c r="L21" s="28"/>
      <c r="M21" s="28"/>
      <c r="N21" s="28"/>
      <c r="O21" s="28"/>
      <c r="P21" s="28"/>
    </row>
    <row r="22" spans="1:16" ht="15" customHeight="1" x14ac:dyDescent="0.25">
      <c r="A22" s="141" t="s">
        <v>86</v>
      </c>
      <c r="B22" s="142"/>
      <c r="C22" s="142"/>
      <c r="D22" s="142"/>
      <c r="E22" s="142"/>
      <c r="F22" s="143"/>
      <c r="G22" s="137" t="s">
        <v>54</v>
      </c>
      <c r="H22" s="29" t="s">
        <v>16</v>
      </c>
      <c r="I22" s="138"/>
      <c r="J22" s="139"/>
      <c r="K22" s="139"/>
      <c r="L22" s="139"/>
      <c r="M22" s="139"/>
      <c r="N22" s="139"/>
      <c r="O22" s="139"/>
      <c r="P22" s="140"/>
    </row>
    <row r="23" spans="1:16" x14ac:dyDescent="0.25">
      <c r="A23" s="144"/>
      <c r="B23" s="145"/>
      <c r="C23" s="145"/>
      <c r="D23" s="145"/>
      <c r="E23" s="145"/>
      <c r="F23" s="146"/>
      <c r="G23" s="137"/>
      <c r="H23" s="29" t="s">
        <v>17</v>
      </c>
      <c r="I23" s="138"/>
      <c r="J23" s="139"/>
      <c r="K23" s="139"/>
      <c r="L23" s="139"/>
      <c r="M23" s="139"/>
      <c r="N23" s="139"/>
      <c r="O23" s="139"/>
      <c r="P23" s="140"/>
    </row>
    <row r="24" spans="1:16" ht="18" customHeight="1" x14ac:dyDescent="0.25">
      <c r="A24" s="144"/>
      <c r="B24" s="145"/>
      <c r="C24" s="145"/>
      <c r="D24" s="145"/>
      <c r="E24" s="145"/>
      <c r="F24" s="146"/>
      <c r="G24" s="137"/>
      <c r="H24" s="29" t="s">
        <v>18</v>
      </c>
      <c r="I24" s="138"/>
      <c r="J24" s="139"/>
      <c r="K24" s="139"/>
      <c r="L24" s="139"/>
      <c r="M24" s="139"/>
      <c r="N24" s="139"/>
      <c r="O24" s="139"/>
      <c r="P24" s="140"/>
    </row>
    <row r="25" spans="1:16" x14ac:dyDescent="0.25">
      <c r="A25" s="144"/>
      <c r="B25" s="145"/>
      <c r="C25" s="145"/>
      <c r="D25" s="145"/>
      <c r="E25" s="145"/>
      <c r="F25" s="146"/>
      <c r="G25" s="137"/>
      <c r="H25" s="29" t="s">
        <v>19</v>
      </c>
      <c r="I25" s="138"/>
      <c r="J25" s="139"/>
      <c r="K25" s="139"/>
      <c r="L25" s="139"/>
      <c r="M25" s="139"/>
      <c r="N25" s="139"/>
      <c r="O25" s="139"/>
      <c r="P25" s="140"/>
    </row>
    <row r="26" spans="1:16" x14ac:dyDescent="0.25">
      <c r="A26" s="144"/>
      <c r="B26" s="145"/>
      <c r="C26" s="145"/>
      <c r="D26" s="145"/>
      <c r="E26" s="145"/>
      <c r="F26" s="146"/>
      <c r="G26" s="137"/>
      <c r="H26" s="29" t="s">
        <v>20</v>
      </c>
      <c r="I26" s="138"/>
      <c r="J26" s="139"/>
      <c r="K26" s="139"/>
      <c r="L26" s="139"/>
      <c r="M26" s="139"/>
      <c r="N26" s="139"/>
      <c r="O26" s="139"/>
      <c r="P26" s="140"/>
    </row>
    <row r="27" spans="1:16" x14ac:dyDescent="0.25">
      <c r="A27" s="144"/>
      <c r="B27" s="145"/>
      <c r="C27" s="145"/>
      <c r="D27" s="145"/>
      <c r="E27" s="145"/>
      <c r="F27" s="146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25">
      <c r="A28" s="144"/>
      <c r="B28" s="145"/>
      <c r="C28" s="145"/>
      <c r="D28" s="145"/>
      <c r="E28" s="145"/>
      <c r="F28" s="146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x14ac:dyDescent="0.25">
      <c r="A29" s="147"/>
      <c r="B29" s="148"/>
      <c r="C29" s="148"/>
      <c r="D29" s="148"/>
      <c r="E29" s="148"/>
      <c r="F29" s="149"/>
      <c r="G29" s="28"/>
      <c r="H29" s="22"/>
      <c r="I29" s="16"/>
      <c r="J29" s="22"/>
      <c r="K29" s="22" t="s">
        <v>21</v>
      </c>
      <c r="L29" s="22"/>
      <c r="M29" s="123"/>
      <c r="N29" s="124"/>
      <c r="O29" s="125"/>
      <c r="P29" s="22"/>
    </row>
    <row r="30" spans="1:16" x14ac:dyDescent="0.25">
      <c r="A30" s="28"/>
      <c r="B30" s="28"/>
      <c r="C30" s="28"/>
      <c r="D30" s="28"/>
      <c r="E30" s="28"/>
      <c r="F30" s="28"/>
      <c r="G30" s="28"/>
      <c r="H30" s="22"/>
      <c r="I30" s="22"/>
      <c r="J30" s="22"/>
      <c r="K30" s="22"/>
      <c r="L30" s="22"/>
      <c r="M30" s="22"/>
      <c r="N30" s="22"/>
      <c r="O30" s="22"/>
      <c r="P30" s="22"/>
    </row>
    <row r="31" spans="1:16" x14ac:dyDescent="0.25">
      <c r="A31" s="19"/>
      <c r="B31" s="19"/>
      <c r="C31" s="19"/>
      <c r="D31" s="19"/>
      <c r="E31" s="19"/>
      <c r="F31" s="19"/>
      <c r="G31" s="19"/>
      <c r="H31" s="22"/>
      <c r="I31" s="22"/>
      <c r="J31" s="22"/>
      <c r="K31" s="22"/>
      <c r="L31" s="22"/>
      <c r="M31" s="22"/>
      <c r="N31" s="22"/>
      <c r="O31" s="22"/>
      <c r="P31" s="22"/>
    </row>
  </sheetData>
  <sheetProtection selectLockedCells="1"/>
  <mergeCells count="38">
    <mergeCell ref="I23:P23"/>
    <mergeCell ref="I24:P24"/>
    <mergeCell ref="I25:P25"/>
    <mergeCell ref="A22:F29"/>
    <mergeCell ref="A20:P20"/>
    <mergeCell ref="I26:P26"/>
    <mergeCell ref="P9:P11"/>
    <mergeCell ref="G10:G11"/>
    <mergeCell ref="N9:N11"/>
    <mergeCell ref="D9:D11"/>
    <mergeCell ref="M29:O29"/>
    <mergeCell ref="K16:L16"/>
    <mergeCell ref="A17:O17"/>
    <mergeCell ref="A18:O18"/>
    <mergeCell ref="H9:H11"/>
    <mergeCell ref="J9:K9"/>
    <mergeCell ref="J10:J11"/>
    <mergeCell ref="K10:K11"/>
    <mergeCell ref="O9:O11"/>
    <mergeCell ref="A19:C19"/>
    <mergeCell ref="G22:G26"/>
    <mergeCell ref="I22:P22"/>
    <mergeCell ref="B9:B11"/>
    <mergeCell ref="M9:M11"/>
    <mergeCell ref="I9:I11"/>
    <mergeCell ref="L9:L11"/>
    <mergeCell ref="A9:A11"/>
    <mergeCell ref="C10:C11"/>
    <mergeCell ref="E9:G9"/>
    <mergeCell ref="C3:P3"/>
    <mergeCell ref="A1:M1"/>
    <mergeCell ref="A8:B8"/>
    <mergeCell ref="B6:G6"/>
    <mergeCell ref="B7:G7"/>
    <mergeCell ref="A5:B5"/>
    <mergeCell ref="A3:B3"/>
    <mergeCell ref="A4:B4"/>
    <mergeCell ref="C4:O4"/>
  </mergeCells>
  <pageMargins left="0.25" right="0.25" top="0.44374999999999998" bottom="0.16875000000000001" header="0.3" footer="0.3"/>
  <pageSetup paperSize="9" scale="77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55" t="s">
        <v>49</v>
      </c>
      <c r="M2" s="155"/>
    </row>
    <row r="3" spans="1:14" x14ac:dyDescent="0.25">
      <c r="A3" s="5" t="s">
        <v>23</v>
      </c>
      <c r="B3" s="152" t="s">
        <v>24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x14ac:dyDescent="0.25">
      <c r="A4" s="5" t="s">
        <v>25</v>
      </c>
      <c r="B4" s="152" t="s">
        <v>26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x14ac:dyDescent="0.25">
      <c r="A5" s="5" t="s">
        <v>7</v>
      </c>
      <c r="B5" s="152" t="s">
        <v>27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x14ac:dyDescent="0.25">
      <c r="A6" s="5" t="s">
        <v>1</v>
      </c>
      <c r="B6" s="152" t="s">
        <v>28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25">
      <c r="A7" s="6" t="s">
        <v>29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4"/>
    </row>
    <row r="8" spans="1:14" x14ac:dyDescent="0.25">
      <c r="A8" s="5" t="s">
        <v>11</v>
      </c>
      <c r="B8" s="152" t="s">
        <v>30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x14ac:dyDescent="0.25">
      <c r="A9" s="7" t="s">
        <v>31</v>
      </c>
      <c r="B9" s="152" t="s">
        <v>32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x14ac:dyDescent="0.25">
      <c r="A10" s="7" t="s">
        <v>33</v>
      </c>
      <c r="B10" s="152" t="s">
        <v>34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1:14" x14ac:dyDescent="0.25">
      <c r="A11" s="8" t="s">
        <v>35</v>
      </c>
      <c r="B11" s="152" t="s">
        <v>36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25">
      <c r="A12" s="9" t="s">
        <v>37</v>
      </c>
      <c r="B12" s="152" t="s">
        <v>38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ht="24" customHeight="1" x14ac:dyDescent="0.25">
      <c r="A13" s="8" t="s">
        <v>39</v>
      </c>
      <c r="B13" s="152" t="s">
        <v>40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</row>
    <row r="14" spans="1:14" ht="16.5" customHeight="1" x14ac:dyDescent="0.25">
      <c r="A14" s="8" t="s">
        <v>4</v>
      </c>
      <c r="B14" s="152" t="s">
        <v>50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1:14" x14ac:dyDescent="0.25">
      <c r="A15" s="8" t="s">
        <v>41</v>
      </c>
      <c r="B15" s="152" t="s">
        <v>42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ht="38.25" x14ac:dyDescent="0.25">
      <c r="A16" s="10" t="s">
        <v>43</v>
      </c>
      <c r="B16" s="152" t="s">
        <v>44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ht="28.5" customHeight="1" x14ac:dyDescent="0.25">
      <c r="A17" s="10" t="s">
        <v>45</v>
      </c>
      <c r="B17" s="152" t="s">
        <v>46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1:14" ht="27" customHeight="1" x14ac:dyDescent="0.25">
      <c r="A18" s="11" t="s">
        <v>47</v>
      </c>
      <c r="B18" s="152" t="s">
        <v>48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ht="75" customHeight="1" x14ac:dyDescent="0.25">
      <c r="A19" s="30" t="s">
        <v>60</v>
      </c>
      <c r="B19" s="151" t="s">
        <v>61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2024-03-15T09:23:07Z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