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stasjakova_bratislava_sk/Documents/Pracovná plocha/Zákazky 2023/23 Parkoviská P+R v lokalite Janíkov dvor – PD/sp final/"/>
    </mc:Choice>
  </mc:AlternateContent>
  <xr:revisionPtr revIDLastSave="15" documentId="8_{702059E7-026E-4D86-9F18-7C661B7A4E73}" xr6:coauthVersionLast="47" xr6:coauthVersionMax="47" xr10:uidLastSave="{7277C8B9-93A7-47CE-9D2C-262ED43758DD}"/>
  <bookViews>
    <workbookView xWindow="-120" yWindow="-120" windowWidth="29040" windowHeight="15840" firstSheet="1" activeTab="1" xr2:uid="{89D3062A-3E8C-407B-A16C-9D1AA0F43D56}"/>
  </bookViews>
  <sheets>
    <sheet name="Zákl. nastavenie" sheetId="7" state="hidden" r:id="rId1"/>
    <sheet name="Ponuka - bodový" sheetId="10" r:id="rId2"/>
    <sheet name="Cena projekčných prác" sheetId="11" r:id="rId3"/>
    <sheet name="Koneční užívatelia výhod" sheetId="5" r:id="rId4"/>
    <sheet name="Medzinárodné sankcie" sheetId="2" r:id="rId5"/>
  </sheets>
  <definedNames>
    <definedName name="_xlnm.Print_Area" localSheetId="3">'Koneční užívatelia výhod'!$B$1:$B$28</definedName>
    <definedName name="_xlnm.Print_Area" localSheetId="4">'Medzinárodné sankcie'!$B$1:$B$22</definedName>
    <definedName name="_xlnm.Print_Area" localSheetId="1">'Ponuka - bodový'!$A$2:$G$23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0" l="1"/>
  <c r="E12" i="11"/>
  <c r="F12" i="11" s="1"/>
  <c r="E13" i="11"/>
  <c r="F13" i="11" s="1"/>
  <c r="E14" i="11"/>
  <c r="F14" i="11"/>
  <c r="E15" i="11"/>
  <c r="F15" i="11" s="1"/>
  <c r="E16" i="11"/>
  <c r="F16" i="11" s="1"/>
  <c r="E17" i="11"/>
  <c r="F17" i="11" s="1"/>
  <c r="D18" i="11"/>
  <c r="D22" i="10" s="1"/>
  <c r="E22" i="10" s="1"/>
  <c r="F22" i="10" s="1"/>
  <c r="F23" i="10" s="1"/>
  <c r="F18" i="11" l="1"/>
  <c r="E18" i="11"/>
  <c r="B20" i="10"/>
  <c r="E35" i="7"/>
  <c r="E36" i="7"/>
  <c r="E50" i="7"/>
  <c r="E49" i="7"/>
  <c r="E37" i="7"/>
  <c r="G34" i="7"/>
  <c r="H34" i="7" s="1"/>
  <c r="E20" i="10"/>
  <c r="K9" i="7"/>
  <c r="K10" i="7"/>
  <c r="K11" i="7"/>
  <c r="K12" i="7"/>
  <c r="K13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K4" i="7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J49" i="7" l="1"/>
  <c r="F34" i="7"/>
  <c r="F49" i="7"/>
  <c r="H14" i="7" l="1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C20" i="10" s="1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<sst xmlns="http://schemas.openxmlformats.org/spreadsheetml/2006/main" count="169" uniqueCount="110">
  <si>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</si>
  <si>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</si>
  <si>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</si>
  <si>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</si>
  <si>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</si>
  <si>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</si>
  <si>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</si>
  <si>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</si>
  <si>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</si>
  <si>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</si>
  <si>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</si>
  <si>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Cena celkom</t>
  </si>
  <si>
    <t>EUR s DPH</t>
  </si>
  <si>
    <t>čím menej, tým lepšie</t>
  </si>
  <si>
    <t>nemáme PHZ</t>
  </si>
  <si>
    <t>žiadna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</si>
  <si>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</si>
  <si>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</si>
  <si>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</si>
  <si>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</si>
  <si>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</si>
  <si>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</si>
  <si>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</si>
  <si>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</si>
  <si>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</si>
  <si>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</si>
  <si>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</si>
  <si>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</si>
  <si>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</si>
  <si>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</si>
  <si>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>Spôsob hodnotenia - peňažný malusový</t>
  </si>
  <si>
    <r>
      <rPr>
        <sz val="16"/>
        <color rgb="FF305496"/>
        <rFont val="Calibri Light"/>
        <scheme val="major"/>
      </rPr>
      <t>Príloha č. 3 - Cena projekčných prác a služieb „</t>
    </r>
    <r>
      <rPr>
        <sz val="16"/>
        <color rgb="FF000000"/>
        <rFont val="Calibri Light"/>
        <scheme val="major"/>
      </rPr>
      <t>Výzva č. 14 - Parkoviská P+R v lokalite Janíkov dvor - PD</t>
    </r>
    <r>
      <rPr>
        <sz val="16"/>
        <color rgb="FF305496"/>
        <rFont val="Calibri Light"/>
        <scheme val="major"/>
      </rPr>
      <t>“</t>
    </r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</si>
  <si>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</si>
  <si>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</si>
  <si>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</si>
  <si>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</si>
  <si>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</si>
  <si>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</si>
  <si>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</si>
  <si>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</si>
  <si>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</si>
  <si>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</si>
  <si>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</si>
  <si>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</si>
  <si>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</si>
  <si>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1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</si>
  <si>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t>Logika kritéria</t>
  </si>
  <si>
    <t>Váha kritéria (%)</t>
  </si>
  <si>
    <t>Minimálna hodnota</t>
  </si>
  <si>
    <t>Maximálna hodnota</t>
  </si>
  <si>
    <t>N/A</t>
  </si>
  <si>
    <t>Názov položky</t>
  </si>
  <si>
    <t>Počet kusov</t>
  </si>
  <si>
    <t>Suma v EUR bez DPH</t>
  </si>
  <si>
    <t>Výška DPH</t>
  </si>
  <si>
    <t>Suma v EUR s DPH na všetky kusy</t>
  </si>
  <si>
    <t>Cena za celý predmet zákazky</t>
  </si>
  <si>
    <t>V ...</t>
  </si>
  <si>
    <t xml:space="preserve">Dátum: </t>
  </si>
  <si>
    <t>Podpis</t>
  </si>
  <si>
    <t>Príloha č. 3 k ZoD</t>
  </si>
  <si>
    <t xml:space="preserve">                                                      </t>
  </si>
  <si>
    <t>"Výzva č. 14 - Parkoviská P+R v lokalite Janíkov dvor - PD"</t>
  </si>
  <si>
    <t>CENA PROJEKČNÝCH PRÁC A SLUŽIEB</t>
  </si>
  <si>
    <t>Rekapitulácia</t>
  </si>
  <si>
    <t>Tab. 1</t>
  </si>
  <si>
    <t>Predmet</t>
  </si>
  <si>
    <t>Cena v €</t>
  </si>
  <si>
    <t>bez DPH</t>
  </si>
  <si>
    <t>DPH 20%</t>
  </si>
  <si>
    <t>s DPH</t>
  </si>
  <si>
    <t>CP 1.1</t>
  </si>
  <si>
    <t xml:space="preserve">Stavba č.1: P+R Janíkov dvor  </t>
  </si>
  <si>
    <t xml:space="preserve">Geodetické zameranie a Jednoduchý grafický koncept </t>
  </si>
  <si>
    <t>CP 1.2</t>
  </si>
  <si>
    <t>Projektová dokumentácia pre stavebné povolenie s podrobnosťou realizačného projektu</t>
  </si>
  <si>
    <t>CP 1.3</t>
  </si>
  <si>
    <t xml:space="preserve">Odborný autorský dohľad projektanta </t>
  </si>
  <si>
    <t>CP 2.1</t>
  </si>
  <si>
    <t xml:space="preserve">Stavba č. 2: Rekonštrukcia a rozšírenie parkoviska Jantárová cesta  </t>
  </si>
  <si>
    <t>CP 2.2</t>
  </si>
  <si>
    <t>CP 2.3</t>
  </si>
  <si>
    <t>Spolu: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</si>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</sst>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"/>
    <numFmt numFmtId="165" formatCode="#,##0.00\ &quot;€&quot;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6"/>
      <color rgb="FFFF0000"/>
      <name val="Calibri Light"/>
      <family val="2"/>
      <charset val="238"/>
      <scheme val="major"/>
    </font>
    <font>
      <sz val="11"/>
      <color theme="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i/>
      <sz val="12"/>
      <name val="Times New Roman"/>
      <family val="1"/>
      <charset val="238"/>
    </font>
    <font>
      <sz val="16"/>
      <color rgb="FF305496"/>
      <name val="Calibri Light"/>
      <scheme val="major"/>
    </font>
    <font>
      <sz val="16"/>
      <color rgb="FF000000"/>
      <name val="Calibri Light"/>
      <scheme val="major"/>
    </font>
    <font>
      <sz val="16"/>
      <color theme="4" tint="-0.249977111117893"/>
      <name val="Calibri Light"/>
      <scheme val="major"/>
    </font>
  </fonts>
  <fills count="12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6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/>
      <top style="thin">
        <color rgb="FFB2B2B2"/>
      </top>
      <bottom/>
      <diagonal/>
    </border>
  </borders>
  <cellStyleXfs count="6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8" fillId="0" borderId="0"/>
  </cellStyleXfs>
  <cellXfs count="248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5" borderId="42" xfId="0" applyFill="1" applyBorder="1" applyAlignment="1" applyProtection="1">
      <alignment horizontal="center" wrapText="1"/>
      <protection hidden="1"/>
    </xf>
    <xf numFmtId="0" fontId="2" fillId="5" borderId="43" xfId="0" applyFont="1" applyFill="1" applyBorder="1" applyAlignment="1" applyProtection="1">
      <alignment wrapText="1"/>
      <protection hidden="1"/>
    </xf>
    <xf numFmtId="0" fontId="2" fillId="5" borderId="44" xfId="0" applyFont="1" applyFill="1" applyBorder="1" applyAlignment="1" applyProtection="1">
      <alignment wrapText="1"/>
      <protection hidden="1"/>
    </xf>
    <xf numFmtId="0" fontId="2" fillId="5" borderId="45" xfId="0" applyFont="1" applyFill="1" applyBorder="1" applyAlignment="1" applyProtection="1">
      <alignment wrapText="1"/>
      <protection hidden="1"/>
    </xf>
    <xf numFmtId="0" fontId="2" fillId="5" borderId="40" xfId="0" applyFont="1" applyFill="1" applyBorder="1" applyAlignment="1" applyProtection="1">
      <alignment wrapText="1"/>
      <protection hidden="1"/>
    </xf>
    <xf numFmtId="0" fontId="2" fillId="5" borderId="42" xfId="0" applyFont="1" applyFill="1" applyBorder="1" applyAlignment="1" applyProtection="1">
      <alignment wrapText="1"/>
      <protection hidden="1"/>
    </xf>
    <xf numFmtId="0" fontId="0" fillId="5" borderId="37" xfId="0" applyFill="1" applyBorder="1" applyAlignment="1" applyProtection="1">
      <alignment horizontal="center"/>
      <protection hidden="1"/>
    </xf>
    <xf numFmtId="0" fontId="0" fillId="0" borderId="30" xfId="0" applyBorder="1" applyAlignment="1" applyProtection="1">
      <alignment wrapText="1"/>
      <protection locked="0" hidden="1"/>
    </xf>
    <xf numFmtId="0" fontId="0" fillId="0" borderId="31" xfId="0" applyBorder="1" applyAlignment="1" applyProtection="1">
      <alignment wrapText="1"/>
      <protection locked="0" hidden="1"/>
    </xf>
    <xf numFmtId="2" fontId="0" fillId="0" borderId="31" xfId="4" applyNumberFormat="1" applyFont="1" applyFill="1" applyBorder="1" applyAlignment="1" applyProtection="1">
      <alignment wrapText="1"/>
      <protection locked="0" hidden="1"/>
    </xf>
    <xf numFmtId="0" fontId="1" fillId="0" borderId="31" xfId="2" applyFont="1" applyFill="1" applyBorder="1" applyProtection="1">
      <protection locked="0" hidden="1"/>
    </xf>
    <xf numFmtId="2" fontId="0" fillId="0" borderId="47" xfId="4" applyNumberFormat="1" applyFont="1" applyFill="1" applyBorder="1" applyAlignment="1" applyProtection="1">
      <alignment wrapText="1"/>
      <protection locked="0" hidden="1"/>
    </xf>
    <xf numFmtId="2" fontId="0" fillId="5" borderId="47" xfId="0" applyNumberFormat="1" applyFill="1" applyBorder="1" applyProtection="1">
      <protection hidden="1"/>
    </xf>
    <xf numFmtId="2" fontId="0" fillId="5" borderId="20" xfId="0" applyNumberFormat="1" applyFill="1" applyBorder="1" applyProtection="1">
      <protection hidden="1"/>
    </xf>
    <xf numFmtId="2" fontId="0" fillId="5" borderId="54" xfId="0" applyNumberFormat="1" applyFill="1" applyBorder="1" applyProtection="1">
      <protection hidden="1"/>
    </xf>
    <xf numFmtId="0" fontId="0" fillId="0" borderId="21" xfId="0" applyBorder="1" applyAlignment="1" applyProtection="1">
      <alignment wrapText="1"/>
      <protection locked="0" hidden="1"/>
    </xf>
    <xf numFmtId="0" fontId="0" fillId="0" borderId="20" xfId="0" applyBorder="1" applyAlignment="1" applyProtection="1">
      <alignment wrapText="1"/>
      <protection locked="0" hidden="1"/>
    </xf>
    <xf numFmtId="2" fontId="0" fillId="0" borderId="20" xfId="4" applyNumberFormat="1" applyFont="1" applyFill="1" applyBorder="1" applyAlignment="1" applyProtection="1">
      <alignment wrapText="1"/>
      <protection locked="0" hidden="1"/>
    </xf>
    <xf numFmtId="2" fontId="0" fillId="0" borderId="34" xfId="4" applyNumberFormat="1" applyFont="1" applyFill="1" applyBorder="1" applyAlignment="1" applyProtection="1">
      <alignment wrapText="1"/>
      <protection locked="0" hidden="1"/>
    </xf>
    <xf numFmtId="2" fontId="0" fillId="5" borderId="34" xfId="0" applyNumberFormat="1" applyFill="1" applyBorder="1" applyProtection="1">
      <protection hidden="1"/>
    </xf>
    <xf numFmtId="0" fontId="0" fillId="0" borderId="28" xfId="0" applyBorder="1" applyAlignment="1" applyProtection="1">
      <alignment wrapText="1"/>
      <protection locked="0" hidden="1"/>
    </xf>
    <xf numFmtId="0" fontId="0" fillId="0" borderId="29" xfId="0" applyBorder="1" applyAlignment="1" applyProtection="1">
      <alignment wrapText="1"/>
      <protection locked="0" hidden="1"/>
    </xf>
    <xf numFmtId="2" fontId="0" fillId="0" borderId="29" xfId="4" applyNumberFormat="1" applyFont="1" applyFill="1" applyBorder="1" applyAlignment="1" applyProtection="1">
      <alignment wrapText="1"/>
      <protection locked="0" hidden="1"/>
    </xf>
    <xf numFmtId="2" fontId="0" fillId="0" borderId="46" xfId="4" applyNumberFormat="1" applyFont="1" applyFill="1" applyBorder="1" applyAlignment="1" applyProtection="1">
      <alignment wrapText="1"/>
      <protection locked="0" hidden="1"/>
    </xf>
    <xf numFmtId="0" fontId="0" fillId="5" borderId="38" xfId="0" applyFill="1" applyBorder="1" applyProtection="1">
      <protection hidden="1"/>
    </xf>
    <xf numFmtId="0" fontId="0" fillId="5" borderId="23" xfId="0" applyFill="1" applyBorder="1" applyAlignment="1" applyProtection="1">
      <alignment wrapText="1"/>
      <protection hidden="1"/>
    </xf>
    <xf numFmtId="0" fontId="0" fillId="5" borderId="24" xfId="0" applyFill="1" applyBorder="1" applyAlignment="1" applyProtection="1">
      <alignment wrapText="1"/>
      <protection hidden="1"/>
    </xf>
    <xf numFmtId="2" fontId="0" fillId="5" borderId="48" xfId="0" applyNumberFormat="1" applyFill="1" applyBorder="1" applyAlignment="1" applyProtection="1">
      <alignment wrapText="1"/>
      <protection hidden="1"/>
    </xf>
    <xf numFmtId="2" fontId="0" fillId="5" borderId="48" xfId="0" applyNumberFormat="1" applyFill="1" applyBorder="1" applyProtection="1">
      <protection hidden="1"/>
    </xf>
    <xf numFmtId="2" fontId="0" fillId="5" borderId="24" xfId="0" applyNumberFormat="1" applyFill="1" applyBorder="1" applyProtection="1">
      <protection hidden="1"/>
    </xf>
    <xf numFmtId="0" fontId="0" fillId="5" borderId="55" xfId="0" applyFill="1" applyBorder="1" applyProtection="1">
      <protection hidden="1"/>
    </xf>
    <xf numFmtId="0" fontId="0" fillId="6" borderId="21" xfId="0" applyFill="1" applyBorder="1" applyProtection="1">
      <protection hidden="1"/>
    </xf>
    <xf numFmtId="0" fontId="0" fillId="6" borderId="22" xfId="0" applyFill="1" applyBorder="1" applyProtection="1">
      <protection hidden="1"/>
    </xf>
    <xf numFmtId="0" fontId="0" fillId="5" borderId="21" xfId="0" applyFill="1" applyBorder="1" applyProtection="1">
      <protection hidden="1"/>
    </xf>
    <xf numFmtId="0" fontId="0" fillId="5" borderId="22" xfId="0" applyFill="1" applyBorder="1" applyProtection="1">
      <protection hidden="1"/>
    </xf>
    <xf numFmtId="0" fontId="0" fillId="6" borderId="33" xfId="0" applyFill="1" applyBorder="1" applyProtection="1">
      <protection hidden="1"/>
    </xf>
    <xf numFmtId="0" fontId="0" fillId="5" borderId="20" xfId="0" applyFill="1" applyBorder="1" applyProtection="1">
      <protection hidden="1"/>
    </xf>
    <xf numFmtId="0" fontId="0" fillId="5" borderId="34" xfId="0" applyFill="1" applyBorder="1" applyAlignment="1" applyProtection="1">
      <alignment horizontal="center"/>
      <protection hidden="1"/>
    </xf>
    <xf numFmtId="2" fontId="0" fillId="0" borderId="21" xfId="0" applyNumberFormat="1" applyBorder="1" applyProtection="1">
      <protection locked="0" hidden="1"/>
    </xf>
    <xf numFmtId="2" fontId="0" fillId="6" borderId="22" xfId="0" applyNumberFormat="1" applyFill="1" applyBorder="1" applyProtection="1">
      <protection hidden="1"/>
    </xf>
    <xf numFmtId="2" fontId="0" fillId="5" borderId="22" xfId="0" applyNumberFormat="1" applyFill="1" applyBorder="1" applyProtection="1">
      <protection hidden="1"/>
    </xf>
    <xf numFmtId="0" fontId="0" fillId="6" borderId="23" xfId="0" applyFill="1" applyBorder="1" applyProtection="1">
      <protection hidden="1"/>
    </xf>
    <xf numFmtId="0" fontId="0" fillId="5" borderId="24" xfId="0" applyFill="1" applyBorder="1" applyProtection="1">
      <protection hidden="1"/>
    </xf>
    <xf numFmtId="0" fontId="0" fillId="5" borderId="48" xfId="0" applyFill="1" applyBorder="1" applyAlignment="1" applyProtection="1">
      <alignment horizontal="center"/>
      <protection hidden="1"/>
    </xf>
    <xf numFmtId="0" fontId="0" fillId="6" borderId="43" xfId="0" applyFill="1" applyBorder="1" applyProtection="1">
      <protection hidden="1"/>
    </xf>
    <xf numFmtId="0" fontId="0" fillId="6" borderId="44" xfId="0" applyFill="1" applyBorder="1" applyAlignment="1" applyProtection="1">
      <alignment wrapText="1"/>
      <protection hidden="1"/>
    </xf>
    <xf numFmtId="0" fontId="0" fillId="6" borderId="44" xfId="0" applyFill="1" applyBorder="1" applyAlignment="1" applyProtection="1">
      <alignment horizontal="center" wrapText="1"/>
      <protection hidden="1"/>
    </xf>
    <xf numFmtId="164" fontId="2" fillId="6" borderId="44" xfId="0" applyNumberFormat="1" applyFont="1" applyFill="1" applyBorder="1" applyAlignment="1" applyProtection="1">
      <alignment wrapText="1"/>
      <protection hidden="1"/>
    </xf>
    <xf numFmtId="2" fontId="2" fillId="6" borderId="44" xfId="0" applyNumberFormat="1" applyFont="1" applyFill="1" applyBorder="1" applyAlignment="1" applyProtection="1">
      <alignment wrapText="1"/>
      <protection hidden="1"/>
    </xf>
    <xf numFmtId="164" fontId="2" fillId="6" borderId="45" xfId="0" applyNumberFormat="1" applyFont="1" applyFill="1" applyBorder="1" applyAlignment="1" applyProtection="1">
      <alignment wrapText="1"/>
      <protection hidden="1"/>
    </xf>
    <xf numFmtId="0" fontId="0" fillId="9" borderId="21" xfId="0" applyFill="1" applyBorder="1" applyAlignment="1" applyProtection="1">
      <alignment wrapText="1"/>
      <protection hidden="1"/>
    </xf>
    <xf numFmtId="0" fontId="0" fillId="9" borderId="22" xfId="0" applyFill="1" applyBorder="1" applyAlignment="1" applyProtection="1">
      <alignment wrapText="1"/>
      <protection hidden="1"/>
    </xf>
    <xf numFmtId="0" fontId="0" fillId="8" borderId="21" xfId="0" applyFill="1" applyBorder="1" applyAlignment="1" applyProtection="1">
      <alignment wrapText="1"/>
      <protection hidden="1"/>
    </xf>
    <xf numFmtId="0" fontId="0" fillId="8" borderId="22" xfId="0" applyFill="1" applyBorder="1" applyAlignment="1" applyProtection="1">
      <alignment wrapText="1"/>
      <protection hidden="1"/>
    </xf>
    <xf numFmtId="0" fontId="0" fillId="9" borderId="33" xfId="0" applyFill="1" applyBorder="1" applyProtection="1">
      <protection hidden="1"/>
    </xf>
    <xf numFmtId="0" fontId="0" fillId="9" borderId="22" xfId="0" applyFill="1" applyBorder="1" applyProtection="1">
      <protection hidden="1"/>
    </xf>
    <xf numFmtId="0" fontId="0" fillId="9" borderId="21" xfId="0" applyFill="1" applyBorder="1" applyProtection="1">
      <protection hidden="1"/>
    </xf>
    <xf numFmtId="0" fontId="0" fillId="8" borderId="20" xfId="0" applyFill="1" applyBorder="1" applyProtection="1">
      <protection hidden="1"/>
    </xf>
    <xf numFmtId="0" fontId="0" fillId="8" borderId="34" xfId="0" applyFill="1" applyBorder="1" applyAlignment="1" applyProtection="1">
      <alignment wrapText="1"/>
      <protection hidden="1"/>
    </xf>
    <xf numFmtId="2" fontId="0" fillId="7" borderId="21" xfId="0" applyNumberFormat="1" applyFill="1" applyBorder="1" applyProtection="1">
      <protection hidden="1"/>
    </xf>
    <xf numFmtId="2" fontId="0" fillId="9" borderId="22" xfId="0" applyNumberFormat="1" applyFill="1" applyBorder="1" applyAlignment="1" applyProtection="1">
      <alignment wrapText="1"/>
      <protection hidden="1"/>
    </xf>
    <xf numFmtId="2" fontId="0" fillId="8" borderId="22" xfId="0" applyNumberFormat="1" applyFill="1" applyBorder="1" applyAlignment="1" applyProtection="1">
      <alignment wrapText="1"/>
      <protection hidden="1"/>
    </xf>
    <xf numFmtId="2" fontId="0" fillId="9" borderId="22" xfId="0" applyNumberFormat="1" applyFill="1" applyBorder="1" applyProtection="1">
      <protection hidden="1"/>
    </xf>
    <xf numFmtId="0" fontId="0" fillId="9" borderId="28" xfId="0" applyFill="1" applyBorder="1" applyProtection="1">
      <protection hidden="1"/>
    </xf>
    <xf numFmtId="0" fontId="0" fillId="8" borderId="29" xfId="0" applyFill="1" applyBorder="1" applyProtection="1">
      <protection hidden="1"/>
    </xf>
    <xf numFmtId="0" fontId="0" fillId="8" borderId="46" xfId="0" applyFill="1" applyBorder="1" applyAlignment="1" applyProtection="1">
      <alignment wrapText="1"/>
      <protection hidden="1"/>
    </xf>
    <xf numFmtId="0" fontId="0" fillId="9" borderId="43" xfId="0" applyFill="1" applyBorder="1" applyProtection="1">
      <protection hidden="1"/>
    </xf>
    <xf numFmtId="0" fontId="0" fillId="9" borderId="44" xfId="0" applyFill="1" applyBorder="1" applyAlignment="1" applyProtection="1">
      <alignment wrapText="1"/>
      <protection hidden="1"/>
    </xf>
    <xf numFmtId="2" fontId="0" fillId="9" borderId="44" xfId="0" applyNumberFormat="1" applyFill="1" applyBorder="1" applyAlignment="1" applyProtection="1">
      <alignment wrapText="1"/>
      <protection hidden="1"/>
    </xf>
    <xf numFmtId="2" fontId="0" fillId="9" borderId="45" xfId="0" applyNumberFormat="1" applyFill="1" applyBorder="1" applyAlignment="1" applyProtection="1">
      <alignment wrapText="1"/>
      <protection hidden="1"/>
    </xf>
    <xf numFmtId="0" fontId="0" fillId="10" borderId="21" xfId="0" applyFill="1" applyBorder="1" applyAlignment="1" applyProtection="1">
      <alignment wrapText="1"/>
      <protection hidden="1"/>
    </xf>
    <xf numFmtId="0" fontId="0" fillId="10" borderId="22" xfId="0" applyFill="1" applyBorder="1" applyAlignment="1" applyProtection="1">
      <alignment wrapText="1"/>
      <protection hidden="1"/>
    </xf>
    <xf numFmtId="0" fontId="0" fillId="11" borderId="21" xfId="0" applyFill="1" applyBorder="1" applyAlignment="1" applyProtection="1">
      <alignment wrapText="1"/>
      <protection hidden="1"/>
    </xf>
    <xf numFmtId="0" fontId="0" fillId="11" borderId="22" xfId="0" applyFill="1" applyBorder="1" applyAlignment="1" applyProtection="1">
      <alignment wrapText="1"/>
      <protection hidden="1"/>
    </xf>
    <xf numFmtId="0" fontId="0" fillId="10" borderId="33" xfId="0" applyFill="1" applyBorder="1" applyProtection="1">
      <protection hidden="1"/>
    </xf>
    <xf numFmtId="0" fontId="0" fillId="10" borderId="22" xfId="0" applyFill="1" applyBorder="1" applyProtection="1">
      <protection hidden="1"/>
    </xf>
    <xf numFmtId="0" fontId="0" fillId="10" borderId="21" xfId="0" applyFill="1" applyBorder="1" applyProtection="1">
      <protection hidden="1"/>
    </xf>
    <xf numFmtId="0" fontId="0" fillId="11" borderId="20" xfId="0" applyFill="1" applyBorder="1" applyProtection="1">
      <protection hidden="1"/>
    </xf>
    <xf numFmtId="0" fontId="0" fillId="11" borderId="34" xfId="0" applyFill="1" applyBorder="1" applyAlignment="1" applyProtection="1">
      <alignment wrapText="1"/>
      <protection hidden="1"/>
    </xf>
    <xf numFmtId="2" fontId="0" fillId="10" borderId="22" xfId="0" applyNumberFormat="1" applyFill="1" applyBorder="1" applyAlignment="1" applyProtection="1">
      <alignment wrapText="1"/>
      <protection hidden="1"/>
    </xf>
    <xf numFmtId="2" fontId="0" fillId="11" borderId="22" xfId="0" applyNumberFormat="1" applyFill="1" applyBorder="1" applyAlignment="1" applyProtection="1">
      <alignment wrapText="1"/>
      <protection hidden="1"/>
    </xf>
    <xf numFmtId="2" fontId="0" fillId="10" borderId="22" xfId="0" applyNumberFormat="1" applyFill="1" applyBorder="1" applyProtection="1">
      <protection hidden="1"/>
    </xf>
    <xf numFmtId="0" fontId="0" fillId="10" borderId="23" xfId="0" applyFill="1" applyBorder="1" applyProtection="1">
      <protection hidden="1"/>
    </xf>
    <xf numFmtId="0" fontId="0" fillId="11" borderId="24" xfId="0" applyFill="1" applyBorder="1" applyProtection="1">
      <protection hidden="1"/>
    </xf>
    <xf numFmtId="0" fontId="0" fillId="11" borderId="48" xfId="0" applyFill="1" applyBorder="1" applyAlignment="1" applyProtection="1">
      <alignment wrapText="1"/>
      <protection hidden="1"/>
    </xf>
    <xf numFmtId="0" fontId="0" fillId="10" borderId="43" xfId="0" applyFill="1" applyBorder="1" applyProtection="1">
      <protection hidden="1"/>
    </xf>
    <xf numFmtId="0" fontId="0" fillId="10" borderId="44" xfId="0" applyFill="1" applyBorder="1" applyAlignment="1" applyProtection="1">
      <alignment wrapText="1"/>
      <protection hidden="1"/>
    </xf>
    <xf numFmtId="2" fontId="0" fillId="10" borderId="44" xfId="0" applyNumberFormat="1" applyFill="1" applyBorder="1" applyAlignment="1" applyProtection="1">
      <alignment wrapText="1"/>
      <protection hidden="1"/>
    </xf>
    <xf numFmtId="2" fontId="0" fillId="10" borderId="45" xfId="0" applyNumberFormat="1" applyFill="1" applyBorder="1" applyAlignment="1" applyProtection="1">
      <alignment wrapText="1"/>
      <protection hidden="1"/>
    </xf>
    <xf numFmtId="0" fontId="12" fillId="0" borderId="7" xfId="2" applyFont="1" applyFill="1" applyBorder="1" applyAlignment="1" applyProtection="1">
      <alignment vertical="center" wrapText="1"/>
      <protection hidden="1"/>
    </xf>
    <xf numFmtId="0" fontId="12" fillId="0" borderId="10" xfId="2" applyFont="1" applyFill="1" applyBorder="1" applyAlignment="1" applyProtection="1">
      <alignment vertical="center" wrapText="1"/>
      <protection hidden="1"/>
    </xf>
    <xf numFmtId="2" fontId="0" fillId="0" borderId="0" xfId="0" applyNumberFormat="1" applyAlignment="1" applyProtection="1">
      <alignment wrapText="1"/>
      <protection hidden="1"/>
    </xf>
    <xf numFmtId="0" fontId="12" fillId="0" borderId="12" xfId="2" applyFont="1" applyFill="1" applyBorder="1" applyAlignment="1" applyProtection="1">
      <alignment vertical="center" wrapText="1"/>
      <protection hidden="1"/>
    </xf>
    <xf numFmtId="0" fontId="4" fillId="5" borderId="11" xfId="2" applyFont="1" applyFill="1" applyBorder="1" applyProtection="1">
      <protection hidden="1"/>
    </xf>
    <xf numFmtId="0" fontId="4" fillId="5" borderId="14" xfId="2" applyFont="1" applyFill="1" applyBorder="1" applyProtection="1">
      <protection hidden="1"/>
    </xf>
    <xf numFmtId="0" fontId="12" fillId="0" borderId="7" xfId="2" applyFont="1" applyFill="1" applyBorder="1" applyProtection="1">
      <protection hidden="1"/>
    </xf>
    <xf numFmtId="0" fontId="12" fillId="0" borderId="8" xfId="2" applyFont="1" applyFill="1" applyBorder="1" applyAlignment="1" applyProtection="1">
      <alignment horizontal="left"/>
      <protection hidden="1"/>
    </xf>
    <xf numFmtId="0" fontId="12" fillId="0" borderId="8" xfId="2" applyFont="1" applyFill="1" applyBorder="1" applyProtection="1">
      <protection hidden="1"/>
    </xf>
    <xf numFmtId="0" fontId="12" fillId="0" borderId="9" xfId="2" applyFont="1" applyFill="1" applyBorder="1" applyProtection="1">
      <protection hidden="1"/>
    </xf>
    <xf numFmtId="0" fontId="13" fillId="0" borderId="57" xfId="2" applyFont="1" applyFill="1" applyBorder="1" applyAlignment="1" applyProtection="1">
      <alignment wrapText="1"/>
      <protection hidden="1"/>
    </xf>
    <xf numFmtId="0" fontId="13" fillId="0" borderId="58" xfId="2" applyFont="1" applyFill="1" applyBorder="1" applyAlignment="1" applyProtection="1">
      <alignment horizontal="center" vertical="center" wrapText="1"/>
      <protection hidden="1"/>
    </xf>
    <xf numFmtId="0" fontId="13" fillId="0" borderId="6" xfId="2" applyFont="1" applyFill="1" applyBorder="1" applyAlignment="1" applyProtection="1">
      <alignment wrapText="1"/>
      <protection hidden="1"/>
    </xf>
    <xf numFmtId="0" fontId="13" fillId="0" borderId="58" xfId="2" applyFont="1" applyFill="1" applyBorder="1" applyAlignment="1" applyProtection="1">
      <alignment wrapText="1"/>
      <protection hidden="1"/>
    </xf>
    <xf numFmtId="0" fontId="13" fillId="0" borderId="59" xfId="2" applyFont="1" applyFill="1" applyBorder="1" applyAlignment="1" applyProtection="1">
      <alignment wrapText="1"/>
      <protection hidden="1"/>
    </xf>
    <xf numFmtId="0" fontId="13" fillId="0" borderId="59" xfId="2" applyFont="1" applyFill="1" applyBorder="1" applyProtection="1">
      <protection hidden="1"/>
    </xf>
    <xf numFmtId="0" fontId="12" fillId="0" borderId="63" xfId="2" applyFont="1" applyFill="1" applyBorder="1" applyAlignment="1" applyProtection="1">
      <alignment horizontal="center"/>
      <protection hidden="1"/>
    </xf>
    <xf numFmtId="0" fontId="12" fillId="0" borderId="3" xfId="2" applyFont="1" applyFill="1" applyBorder="1" applyProtection="1">
      <protection hidden="1"/>
    </xf>
    <xf numFmtId="0" fontId="12" fillId="0" borderId="5" xfId="2" applyFont="1" applyFill="1" applyBorder="1" applyProtection="1">
      <protection hidden="1"/>
    </xf>
    <xf numFmtId="0" fontId="17" fillId="6" borderId="40" xfId="0" applyFont="1" applyFill="1" applyBorder="1" applyAlignment="1" applyProtection="1">
      <alignment horizontal="center" vertical="center"/>
      <protection hidden="1"/>
    </xf>
    <xf numFmtId="0" fontId="17" fillId="6" borderId="18" xfId="0" applyFont="1" applyFill="1" applyBorder="1" applyAlignment="1" applyProtection="1">
      <alignment horizontal="center" vertical="center"/>
      <protection hidden="1"/>
    </xf>
    <xf numFmtId="0" fontId="17" fillId="6" borderId="41" xfId="0" applyFont="1" applyFill="1" applyBorder="1" applyAlignment="1" applyProtection="1">
      <alignment horizontal="center" vertical="center"/>
      <protection hidden="1"/>
    </xf>
    <xf numFmtId="0" fontId="0" fillId="5" borderId="52" xfId="0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0" fontId="2" fillId="5" borderId="26" xfId="0" applyFont="1" applyFill="1" applyBorder="1" applyAlignment="1" applyProtection="1">
      <alignment horizontal="left" vertical="center" wrapText="1"/>
      <protection hidden="1"/>
    </xf>
    <xf numFmtId="0" fontId="2" fillId="5" borderId="20" xfId="0" applyFont="1" applyFill="1" applyBorder="1" applyAlignment="1" applyProtection="1">
      <alignment horizontal="left" vertical="center" wrapText="1"/>
      <protection hidden="1"/>
    </xf>
    <xf numFmtId="0" fontId="17" fillId="9" borderId="43" xfId="0" applyFont="1" applyFill="1" applyBorder="1" applyAlignment="1" applyProtection="1">
      <alignment horizontal="center" vertical="center"/>
      <protection hidden="1"/>
    </xf>
    <xf numFmtId="0" fontId="17" fillId="9" borderId="44" xfId="0" applyFont="1" applyFill="1" applyBorder="1" applyAlignment="1" applyProtection="1">
      <alignment horizontal="center" vertical="center"/>
      <protection hidden="1"/>
    </xf>
    <xf numFmtId="0" fontId="17" fillId="9" borderId="45" xfId="0" applyFont="1" applyFill="1" applyBorder="1" applyAlignment="1" applyProtection="1">
      <alignment horizontal="center" vertical="center"/>
      <protection hidden="1"/>
    </xf>
    <xf numFmtId="0" fontId="0" fillId="9" borderId="30" xfId="0" applyFill="1" applyBorder="1" applyAlignment="1" applyProtection="1">
      <alignment horizontal="center" wrapText="1"/>
      <protection hidden="1"/>
    </xf>
    <xf numFmtId="0" fontId="0" fillId="9" borderId="21" xfId="0" applyFill="1" applyBorder="1" applyAlignment="1" applyProtection="1">
      <alignment horizontal="center" wrapText="1"/>
      <protection hidden="1"/>
    </xf>
    <xf numFmtId="0" fontId="2" fillId="8" borderId="31" xfId="0" applyFont="1" applyFill="1" applyBorder="1" applyAlignment="1" applyProtection="1">
      <alignment horizontal="left" vertical="center" wrapText="1"/>
      <protection hidden="1"/>
    </xf>
    <xf numFmtId="0" fontId="2" fillId="8" borderId="47" xfId="0" applyFont="1" applyFill="1" applyBorder="1" applyAlignment="1" applyProtection="1">
      <alignment horizontal="left" vertical="center" wrapText="1"/>
      <protection hidden="1"/>
    </xf>
    <xf numFmtId="0" fontId="2" fillId="8" borderId="20" xfId="0" applyFont="1" applyFill="1" applyBorder="1" applyAlignment="1" applyProtection="1">
      <alignment horizontal="left" vertical="center" wrapText="1"/>
      <protection hidden="1"/>
    </xf>
    <xf numFmtId="0" fontId="2" fillId="8" borderId="34" xfId="0" applyFont="1" applyFill="1" applyBorder="1" applyAlignment="1" applyProtection="1">
      <alignment horizontal="left" vertical="center" wrapText="1"/>
      <protection hidden="1"/>
    </xf>
    <xf numFmtId="0" fontId="0" fillId="9" borderId="39" xfId="0" applyFill="1" applyBorder="1" applyAlignment="1" applyProtection="1">
      <alignment horizontal="center"/>
      <protection hidden="1"/>
    </xf>
    <xf numFmtId="0" fontId="0" fillId="9" borderId="32" xfId="0" applyFill="1" applyBorder="1" applyAlignment="1" applyProtection="1">
      <alignment horizontal="center"/>
      <protection hidden="1"/>
    </xf>
    <xf numFmtId="0" fontId="0" fillId="8" borderId="25" xfId="0" applyFill="1" applyBorder="1" applyAlignment="1" applyProtection="1">
      <alignment horizontal="center" wrapText="1"/>
      <protection hidden="1"/>
    </xf>
    <xf numFmtId="0" fontId="0" fillId="8" borderId="27" xfId="0" applyFill="1" applyBorder="1" applyAlignment="1" applyProtection="1">
      <alignment horizontal="center" wrapText="1"/>
      <protection hidden="1"/>
    </xf>
    <xf numFmtId="0" fontId="0" fillId="9" borderId="25" xfId="0" applyFill="1" applyBorder="1" applyAlignment="1" applyProtection="1">
      <alignment horizontal="center" wrapText="1"/>
      <protection hidden="1"/>
    </xf>
    <xf numFmtId="0" fontId="0" fillId="9" borderId="27" xfId="0" applyFill="1" applyBorder="1" applyAlignment="1" applyProtection="1">
      <alignment horizontal="center" wrapText="1"/>
      <protection hidden="1"/>
    </xf>
    <xf numFmtId="0" fontId="2" fillId="11" borderId="26" xfId="0" applyFont="1" applyFill="1" applyBorder="1" applyAlignment="1" applyProtection="1">
      <alignment horizontal="left" vertical="center" wrapText="1"/>
      <protection hidden="1"/>
    </xf>
    <xf numFmtId="0" fontId="2" fillId="11" borderId="52" xfId="0" applyFont="1" applyFill="1" applyBorder="1" applyAlignment="1" applyProtection="1">
      <alignment horizontal="left" vertical="center" wrapText="1"/>
      <protection hidden="1"/>
    </xf>
    <xf numFmtId="0" fontId="2" fillId="11" borderId="20" xfId="0" applyFont="1" applyFill="1" applyBorder="1" applyAlignment="1" applyProtection="1">
      <alignment horizontal="left" vertical="center" wrapText="1"/>
      <protection hidden="1"/>
    </xf>
    <xf numFmtId="0" fontId="2" fillId="11" borderId="34" xfId="0" applyFont="1" applyFill="1" applyBorder="1" applyAlignment="1" applyProtection="1">
      <alignment horizontal="left" vertical="center" wrapText="1"/>
      <protection hidden="1"/>
    </xf>
    <xf numFmtId="0" fontId="0" fillId="10" borderId="25" xfId="0" applyFill="1" applyBorder="1" applyAlignment="1" applyProtection="1">
      <alignment horizontal="center" wrapText="1"/>
      <protection hidden="1"/>
    </xf>
    <xf numFmtId="0" fontId="0" fillId="10" borderId="27" xfId="0" applyFill="1" applyBorder="1" applyAlignment="1" applyProtection="1">
      <alignment horizontal="center" wrapText="1"/>
      <protection hidden="1"/>
    </xf>
    <xf numFmtId="0" fontId="0" fillId="11" borderId="25" xfId="0" applyFill="1" applyBorder="1" applyAlignment="1" applyProtection="1">
      <alignment horizontal="center" wrapText="1"/>
      <protection hidden="1"/>
    </xf>
    <xf numFmtId="0" fontId="0" fillId="11" borderId="27" xfId="0" applyFill="1" applyBorder="1" applyAlignment="1" applyProtection="1">
      <alignment horizontal="center" wrapText="1"/>
      <protection hidden="1"/>
    </xf>
    <xf numFmtId="0" fontId="0" fillId="10" borderId="53" xfId="0" applyFill="1" applyBorder="1" applyAlignment="1" applyProtection="1">
      <alignment horizontal="center"/>
      <protection hidden="1"/>
    </xf>
    <xf numFmtId="0" fontId="0" fillId="10" borderId="27" xfId="0" applyFill="1" applyBorder="1" applyAlignment="1" applyProtection="1">
      <alignment horizontal="center"/>
      <protection hidden="1"/>
    </xf>
    <xf numFmtId="0" fontId="17" fillId="6" borderId="50" xfId="0" applyFont="1" applyFill="1" applyBorder="1" applyAlignment="1" applyProtection="1">
      <alignment horizontal="center" vertical="center"/>
      <protection hidden="1"/>
    </xf>
    <xf numFmtId="0" fontId="17" fillId="6" borderId="51" xfId="0" applyFont="1" applyFill="1" applyBorder="1" applyAlignment="1" applyProtection="1">
      <alignment horizontal="center" vertical="center"/>
      <protection hidden="1"/>
    </xf>
    <xf numFmtId="0" fontId="17" fillId="6" borderId="49" xfId="0" applyFont="1" applyFill="1" applyBorder="1" applyAlignment="1" applyProtection="1">
      <alignment horizontal="center" vertical="center"/>
      <protection hidden="1"/>
    </xf>
    <xf numFmtId="0" fontId="0" fillId="6" borderId="25" xfId="0" applyFill="1" applyBorder="1" applyAlignment="1" applyProtection="1">
      <alignment horizontal="center" wrapText="1"/>
      <protection hidden="1"/>
    </xf>
    <xf numFmtId="0" fontId="0" fillId="6" borderId="21" xfId="0" applyFill="1" applyBorder="1" applyAlignment="1" applyProtection="1">
      <alignment horizontal="center" wrapText="1"/>
      <protection hidden="1"/>
    </xf>
    <xf numFmtId="0" fontId="0" fillId="6" borderId="25" xfId="0" applyFill="1" applyBorder="1" applyAlignment="1" applyProtection="1">
      <alignment horizontal="center"/>
      <protection hidden="1"/>
    </xf>
    <xf numFmtId="0" fontId="0" fillId="6" borderId="27" xfId="0" applyFill="1" applyBorder="1" applyAlignment="1" applyProtection="1">
      <alignment horizontal="center"/>
      <protection hidden="1"/>
    </xf>
    <xf numFmtId="0" fontId="0" fillId="5" borderId="25" xfId="0" applyFill="1" applyBorder="1" applyAlignment="1" applyProtection="1">
      <alignment horizontal="center"/>
      <protection hidden="1"/>
    </xf>
    <xf numFmtId="0" fontId="0" fillId="5" borderId="27" xfId="0" applyFill="1" applyBorder="1" applyAlignment="1" applyProtection="1">
      <alignment horizontal="center"/>
      <protection hidden="1"/>
    </xf>
    <xf numFmtId="0" fontId="0" fillId="6" borderId="53" xfId="0" applyFill="1" applyBorder="1" applyAlignment="1" applyProtection="1">
      <alignment horizontal="center"/>
      <protection hidden="1"/>
    </xf>
    <xf numFmtId="0" fontId="17" fillId="10" borderId="36" xfId="0" applyFont="1" applyFill="1" applyBorder="1" applyAlignment="1" applyProtection="1">
      <alignment horizontal="center" vertical="center"/>
      <protection hidden="1"/>
    </xf>
    <xf numFmtId="0" fontId="17" fillId="10" borderId="1" xfId="0" applyFont="1" applyFill="1" applyBorder="1" applyAlignment="1" applyProtection="1">
      <alignment horizontal="center" vertical="center"/>
      <protection hidden="1"/>
    </xf>
    <xf numFmtId="0" fontId="17" fillId="10" borderId="35" xfId="0" applyFont="1" applyFill="1" applyBorder="1" applyAlignment="1" applyProtection="1">
      <alignment horizontal="center" vertical="center"/>
      <protection hidden="1"/>
    </xf>
    <xf numFmtId="0" fontId="0" fillId="10" borderId="21" xfId="0" applyFill="1" applyBorder="1" applyAlignment="1" applyProtection="1">
      <alignment horizontal="center" wrapText="1"/>
      <protection hidden="1"/>
    </xf>
    <xf numFmtId="0" fontId="13" fillId="0" borderId="15" xfId="2" applyFont="1" applyFill="1" applyBorder="1" applyAlignment="1" applyProtection="1">
      <alignment horizontal="left" vertical="center"/>
      <protection hidden="1"/>
    </xf>
    <xf numFmtId="0" fontId="13" fillId="0" borderId="16" xfId="2" applyFont="1" applyFill="1" applyBorder="1" applyAlignment="1" applyProtection="1">
      <alignment horizontal="left" vertical="center"/>
      <protection hidden="1"/>
    </xf>
    <xf numFmtId="0" fontId="13" fillId="0" borderId="60" xfId="2" applyFont="1" applyFill="1" applyBorder="1" applyAlignment="1" applyProtection="1">
      <alignment horizontal="left" vertical="center"/>
      <protection hidden="1"/>
    </xf>
    <xf numFmtId="0" fontId="13" fillId="0" borderId="61" xfId="2" applyFont="1" applyFill="1" applyBorder="1" applyAlignment="1" applyProtection="1">
      <alignment horizontal="left" vertical="center"/>
      <protection hidden="1"/>
    </xf>
    <xf numFmtId="0" fontId="4" fillId="0" borderId="17" xfId="2" applyFont="1" applyFill="1" applyBorder="1" applyAlignment="1" applyProtection="1">
      <alignment horizontal="center"/>
      <protection hidden="1"/>
    </xf>
    <xf numFmtId="0" fontId="4" fillId="0" borderId="18" xfId="2" applyFont="1" applyFill="1" applyBorder="1" applyAlignment="1" applyProtection="1">
      <alignment horizontal="center"/>
      <protection hidden="1"/>
    </xf>
    <xf numFmtId="0" fontId="4" fillId="0" borderId="19" xfId="2" applyFont="1" applyFill="1" applyBorder="1" applyAlignment="1" applyProtection="1">
      <alignment horizontal="center"/>
      <protection hidden="1"/>
    </xf>
    <xf numFmtId="0" fontId="12" fillId="5" borderId="7" xfId="2" applyFont="1" applyFill="1" applyBorder="1" applyAlignment="1" applyProtection="1">
      <alignment horizontal="left"/>
      <protection locked="0" hidden="1"/>
    </xf>
    <xf numFmtId="0" fontId="12" fillId="5" borderId="12" xfId="2" applyFont="1" applyFill="1" applyBorder="1" applyAlignment="1" applyProtection="1">
      <alignment horizontal="left"/>
      <protection locked="0" hidden="1"/>
    </xf>
    <xf numFmtId="0" fontId="12" fillId="5" borderId="8" xfId="2" applyFont="1" applyFill="1" applyBorder="1" applyAlignment="1" applyProtection="1">
      <alignment horizontal="left"/>
      <protection locked="0" hidden="1"/>
    </xf>
    <xf numFmtId="0" fontId="12" fillId="5" borderId="13" xfId="2" applyFont="1" applyFill="1" applyBorder="1" applyAlignment="1" applyProtection="1">
      <alignment horizontal="left"/>
      <protection locked="0" hidden="1"/>
    </xf>
    <xf numFmtId="0" fontId="12" fillId="5" borderId="8" xfId="2" applyFont="1" applyFill="1" applyBorder="1" applyAlignment="1" applyProtection="1">
      <alignment horizontal="center"/>
      <protection locked="0" hidden="1"/>
    </xf>
    <xf numFmtId="0" fontId="12" fillId="5" borderId="9" xfId="2" applyFont="1" applyFill="1" applyBorder="1" applyAlignment="1" applyProtection="1">
      <alignment horizontal="center"/>
      <protection locked="0" hidden="1"/>
    </xf>
    <xf numFmtId="0" fontId="12" fillId="5" borderId="13" xfId="2" applyFont="1" applyFill="1" applyBorder="1" applyAlignment="1" applyProtection="1">
      <alignment horizontal="center"/>
      <protection locked="0" hidden="1"/>
    </xf>
    <xf numFmtId="0" fontId="12" fillId="5" borderId="14" xfId="2" applyFont="1" applyFill="1" applyBorder="1" applyAlignment="1" applyProtection="1">
      <alignment horizontal="center"/>
      <protection locked="0" hidden="1"/>
    </xf>
    <xf numFmtId="0" fontId="12" fillId="0" borderId="10" xfId="2" applyFont="1" applyFill="1" applyBorder="1" applyAlignment="1" applyProtection="1">
      <alignment vertical="center" wrapText="1"/>
      <protection hidden="1"/>
    </xf>
    <xf numFmtId="0" fontId="12" fillId="0" borderId="2" xfId="2" applyFont="1" applyFill="1" applyAlignment="1" applyProtection="1">
      <alignment vertical="center" wrapText="1"/>
      <protection hidden="1"/>
    </xf>
    <xf numFmtId="0" fontId="12" fillId="0" borderId="10" xfId="2" applyFont="1" applyFill="1" applyBorder="1" applyAlignment="1" applyProtection="1">
      <alignment horizontal="left" vertical="center" wrapText="1"/>
      <protection hidden="1"/>
    </xf>
    <xf numFmtId="0" fontId="12" fillId="0" borderId="2" xfId="2" applyFont="1" applyFill="1" applyAlignment="1" applyProtection="1">
      <alignment horizontal="left" vertical="center" wrapText="1"/>
      <protection hidden="1"/>
    </xf>
    <xf numFmtId="0" fontId="4" fillId="0" borderId="6" xfId="2" applyFont="1" applyFill="1" applyBorder="1" applyAlignment="1" applyProtection="1">
      <alignment horizontal="center"/>
      <protection hidden="1"/>
    </xf>
    <xf numFmtId="0" fontId="14" fillId="0" borderId="17" xfId="2" applyFont="1" applyFill="1" applyBorder="1" applyAlignment="1" applyProtection="1">
      <alignment horizontal="left" vertical="center" wrapText="1"/>
      <protection hidden="1"/>
    </xf>
    <xf numFmtId="0" fontId="14" fillId="0" borderId="18" xfId="2" applyFont="1" applyFill="1" applyBorder="1" applyAlignment="1" applyProtection="1">
      <alignment horizontal="left" vertical="center" wrapText="1"/>
      <protection hidden="1"/>
    </xf>
    <xf numFmtId="0" fontId="14" fillId="0" borderId="41" xfId="2" applyFont="1" applyFill="1" applyBorder="1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5" fillId="0" borderId="0" xfId="1" applyFill="1" applyBorder="1" applyAlignment="1" applyProtection="1">
      <alignment horizontal="center"/>
      <protection hidden="1"/>
    </xf>
    <xf numFmtId="0" fontId="26" fillId="0" borderId="3" xfId="2" applyFont="1" applyFill="1" applyBorder="1" applyAlignment="1" applyProtection="1">
      <alignment horizontal="center" vertical="center" wrapText="1"/>
      <protection hidden="1"/>
    </xf>
    <xf numFmtId="0" fontId="11" fillId="0" borderId="4" xfId="2" applyFont="1" applyFill="1" applyBorder="1" applyAlignment="1" applyProtection="1">
      <alignment horizontal="center" vertical="center" wrapText="1"/>
      <protection hidden="1"/>
    </xf>
    <xf numFmtId="0" fontId="11" fillId="0" borderId="5" xfId="2" applyFont="1" applyFill="1" applyBorder="1" applyAlignment="1" applyProtection="1">
      <alignment horizontal="center" vertical="center" wrapText="1"/>
      <protection hidden="1"/>
    </xf>
    <xf numFmtId="0" fontId="1" fillId="5" borderId="8" xfId="3" applyFill="1" applyBorder="1" applyAlignment="1" applyProtection="1">
      <alignment horizontal="left" vertical="center" wrapText="1"/>
      <protection locked="0" hidden="1"/>
    </xf>
    <xf numFmtId="0" fontId="1" fillId="5" borderId="9" xfId="3" applyFill="1" applyBorder="1" applyAlignment="1" applyProtection="1">
      <alignment horizontal="left" vertical="center" wrapText="1"/>
      <protection locked="0" hidden="1"/>
    </xf>
    <xf numFmtId="0" fontId="1" fillId="5" borderId="2" xfId="3" applyFill="1" applyBorder="1" applyAlignment="1" applyProtection="1">
      <alignment horizontal="left" vertical="center" wrapText="1"/>
      <protection locked="0" hidden="1"/>
    </xf>
    <xf numFmtId="0" fontId="1" fillId="5" borderId="11" xfId="3" applyFill="1" applyBorder="1" applyAlignment="1" applyProtection="1">
      <alignment horizontal="left" vertical="center" wrapText="1"/>
      <protection locked="0" hidden="1"/>
    </xf>
    <xf numFmtId="0" fontId="0" fillId="5" borderId="13" xfId="3" applyFont="1" applyFill="1" applyBorder="1" applyAlignment="1" applyProtection="1">
      <alignment vertical="center" wrapText="1"/>
      <protection locked="0" hidden="1"/>
    </xf>
    <xf numFmtId="0" fontId="1" fillId="5" borderId="13" xfId="3" applyFill="1" applyBorder="1" applyAlignment="1" applyProtection="1">
      <alignment vertical="center" wrapText="1"/>
      <protection locked="0" hidden="1"/>
    </xf>
    <xf numFmtId="0" fontId="4" fillId="0" borderId="13" xfId="2" applyFont="1" applyFill="1" applyBorder="1" applyAlignment="1" applyProtection="1">
      <alignment horizontal="center" vertical="center" wrapText="1"/>
      <protection hidden="1"/>
    </xf>
    <xf numFmtId="0" fontId="4" fillId="0" borderId="14" xfId="2" applyFont="1" applyFill="1" applyBorder="1" applyAlignment="1" applyProtection="1">
      <alignment horizontal="center" vertical="center" wrapText="1"/>
      <protection hidden="1"/>
    </xf>
    <xf numFmtId="0" fontId="10" fillId="0" borderId="7" xfId="2" applyFont="1" applyFill="1" applyBorder="1" applyAlignment="1" applyProtection="1">
      <alignment horizontal="center" vertical="center" wrapText="1"/>
      <protection hidden="1"/>
    </xf>
    <xf numFmtId="0" fontId="11" fillId="0" borderId="8" xfId="2" applyFont="1" applyFill="1" applyBorder="1" applyAlignment="1" applyProtection="1">
      <alignment horizontal="center" vertical="center" wrapText="1"/>
      <protection hidden="1"/>
    </xf>
    <xf numFmtId="0" fontId="11" fillId="0" borderId="9" xfId="2" applyFont="1" applyFill="1" applyBorder="1" applyAlignment="1" applyProtection="1">
      <alignment horizontal="center" vertical="center" wrapText="1"/>
      <protection hidden="1"/>
    </xf>
    <xf numFmtId="0" fontId="23" fillId="0" borderId="0" xfId="5" applyFont="1" applyAlignment="1" applyProtection="1">
      <alignment horizontal="right"/>
      <protection hidden="1"/>
    </xf>
    <xf numFmtId="0" fontId="19" fillId="0" borderId="0" xfId="5" applyFont="1" applyProtection="1">
      <protection hidden="1"/>
    </xf>
    <xf numFmtId="0" fontId="19" fillId="0" borderId="0" xfId="5" applyFont="1" applyAlignment="1" applyProtection="1">
      <alignment horizontal="center" vertical="center"/>
      <protection hidden="1"/>
    </xf>
    <xf numFmtId="0" fontId="19" fillId="0" borderId="0" xfId="5" applyFont="1" applyAlignment="1" applyProtection="1">
      <alignment wrapText="1"/>
      <protection hidden="1"/>
    </xf>
    <xf numFmtId="0" fontId="19" fillId="0" borderId="0" xfId="5" applyFont="1" applyAlignment="1" applyProtection="1">
      <alignment horizontal="right"/>
      <protection hidden="1"/>
    </xf>
    <xf numFmtId="0" fontId="19" fillId="0" borderId="0" xfId="5" applyFont="1" applyAlignment="1" applyProtection="1">
      <alignment horizontal="center" wrapText="1"/>
      <protection hidden="1"/>
    </xf>
    <xf numFmtId="0" fontId="22" fillId="0" borderId="0" xfId="5" applyFont="1" applyAlignment="1" applyProtection="1">
      <alignment horizontal="center" vertical="center"/>
      <protection hidden="1"/>
    </xf>
    <xf numFmtId="0" fontId="21" fillId="0" borderId="0" xfId="5" applyFont="1" applyAlignment="1" applyProtection="1">
      <alignment horizontal="center" vertical="center"/>
      <protection hidden="1"/>
    </xf>
    <xf numFmtId="0" fontId="20" fillId="0" borderId="0" xfId="5" applyFont="1" applyAlignment="1" applyProtection="1">
      <alignment horizontal="center" vertical="center"/>
      <protection hidden="1"/>
    </xf>
    <xf numFmtId="0" fontId="20" fillId="0" borderId="0" xfId="5" applyFont="1" applyAlignment="1" applyProtection="1">
      <alignment horizontal="center" vertical="center"/>
      <protection hidden="1"/>
    </xf>
    <xf numFmtId="0" fontId="20" fillId="0" borderId="0" xfId="5" applyFont="1" applyAlignment="1" applyProtection="1">
      <alignment horizontal="center"/>
      <protection hidden="1"/>
    </xf>
    <xf numFmtId="0" fontId="20" fillId="0" borderId="0" xfId="5" applyFont="1" applyProtection="1">
      <protection hidden="1"/>
    </xf>
    <xf numFmtId="0" fontId="19" fillId="0" borderId="0" xfId="5" applyFont="1" applyAlignment="1" applyProtection="1">
      <alignment horizontal="left" vertical="center"/>
      <protection hidden="1"/>
    </xf>
    <xf numFmtId="0" fontId="20" fillId="0" borderId="20" xfId="5" applyFont="1" applyBorder="1" applyAlignment="1" applyProtection="1">
      <alignment horizontal="center" vertical="center" wrapText="1"/>
      <protection hidden="1"/>
    </xf>
    <xf numFmtId="0" fontId="20" fillId="0" borderId="20" xfId="5" applyFont="1" applyBorder="1" applyProtection="1">
      <protection hidden="1"/>
    </xf>
    <xf numFmtId="0" fontId="20" fillId="0" borderId="20" xfId="5" applyFont="1" applyBorder="1" applyAlignment="1" applyProtection="1">
      <alignment horizontal="center" vertical="center"/>
      <protection hidden="1"/>
    </xf>
    <xf numFmtId="0" fontId="20" fillId="0" borderId="20" xfId="5" applyFont="1" applyBorder="1" applyAlignment="1" applyProtection="1">
      <alignment horizontal="center"/>
      <protection hidden="1"/>
    </xf>
    <xf numFmtId="0" fontId="19" fillId="0" borderId="20" xfId="5" applyFont="1" applyBorder="1" applyAlignment="1" applyProtection="1">
      <alignment horizontal="center" vertical="center"/>
      <protection hidden="1"/>
    </xf>
    <xf numFmtId="0" fontId="19" fillId="0" borderId="20" xfId="5" applyFont="1" applyBorder="1" applyAlignment="1" applyProtection="1">
      <alignment horizontal="center" vertical="center" wrapText="1"/>
      <protection hidden="1"/>
    </xf>
    <xf numFmtId="0" fontId="19" fillId="0" borderId="20" xfId="5" applyFont="1" applyBorder="1" applyAlignment="1" applyProtection="1">
      <alignment horizontal="left" vertical="center" wrapText="1"/>
      <protection hidden="1"/>
    </xf>
    <xf numFmtId="165" fontId="19" fillId="0" borderId="20" xfId="5" applyNumberFormat="1" applyFont="1" applyBorder="1" applyAlignment="1" applyProtection="1">
      <alignment horizontal="center" vertical="center"/>
      <protection hidden="1"/>
    </xf>
    <xf numFmtId="165" fontId="19" fillId="0" borderId="29" xfId="5" applyNumberFormat="1" applyFont="1" applyBorder="1" applyAlignment="1" applyProtection="1">
      <alignment horizontal="center" vertical="center"/>
      <protection hidden="1"/>
    </xf>
    <xf numFmtId="0" fontId="19" fillId="0" borderId="20" xfId="5" applyFont="1" applyBorder="1" applyAlignment="1" applyProtection="1">
      <alignment horizontal="left" vertical="center" wrapText="1"/>
      <protection hidden="1"/>
    </xf>
    <xf numFmtId="0" fontId="19" fillId="0" borderId="34" xfId="5" applyFont="1" applyBorder="1" applyAlignment="1" applyProtection="1">
      <alignment vertical="center"/>
      <protection hidden="1"/>
    </xf>
    <xf numFmtId="165" fontId="20" fillId="0" borderId="42" xfId="5" applyNumberFormat="1" applyFont="1" applyBorder="1" applyAlignment="1" applyProtection="1">
      <alignment horizontal="center" vertical="center"/>
      <protection hidden="1"/>
    </xf>
    <xf numFmtId="0" fontId="19" fillId="0" borderId="0" xfId="5" applyFont="1" applyAlignment="1" applyProtection="1">
      <alignment horizontal="center" vertical="center"/>
      <protection locked="0" hidden="1"/>
    </xf>
    <xf numFmtId="165" fontId="19" fillId="5" borderId="20" xfId="5" applyNumberFormat="1" applyFont="1" applyFill="1" applyBorder="1" applyAlignment="1" applyProtection="1">
      <alignment horizontal="center" vertical="center"/>
      <protection locked="0" hidden="1"/>
    </xf>
    <xf numFmtId="165" fontId="19" fillId="5" borderId="29" xfId="5" applyNumberFormat="1" applyFont="1" applyFill="1" applyBorder="1" applyAlignment="1" applyProtection="1">
      <alignment horizontal="center" vertical="center"/>
      <protection locked="0" hidden="1"/>
    </xf>
    <xf numFmtId="0" fontId="6" fillId="0" borderId="56" xfId="0" applyFont="1" applyBorder="1" applyAlignment="1" applyProtection="1">
      <alignment horizontal="center" vertical="center"/>
      <protection hidden="1"/>
    </xf>
    <xf numFmtId="0" fontId="7" fillId="0" borderId="37" xfId="0" applyFont="1" applyBorder="1" applyAlignment="1" applyProtection="1">
      <alignment horizontal="justify" vertical="center"/>
      <protection hidden="1"/>
    </xf>
    <xf numFmtId="0" fontId="0" fillId="0" borderId="37" xfId="0" applyBorder="1" applyAlignment="1" applyProtection="1">
      <alignment horizontal="left" vertical="center" indent="1"/>
      <protection hidden="1"/>
    </xf>
    <xf numFmtId="0" fontId="2" fillId="0" borderId="37" xfId="0" applyFont="1" applyBorder="1" applyAlignment="1" applyProtection="1">
      <alignment horizontal="center" vertical="center"/>
      <protection hidden="1"/>
    </xf>
    <xf numFmtId="0" fontId="0" fillId="0" borderId="37" xfId="0" applyBorder="1" applyAlignment="1" applyProtection="1">
      <alignment horizontal="justify" vertical="center"/>
      <protection hidden="1"/>
    </xf>
    <xf numFmtId="0" fontId="0" fillId="0" borderId="37" xfId="0" applyBorder="1" applyAlignment="1" applyProtection="1">
      <alignment horizontal="left" vertical="center" wrapText="1" indent="1"/>
      <protection hidden="1"/>
    </xf>
    <xf numFmtId="0" fontId="7" fillId="0" borderId="37" xfId="0" applyFont="1" applyBorder="1" applyAlignment="1" applyProtection="1">
      <alignment horizontal="left" vertical="center" wrapText="1" indent="1"/>
      <protection hidden="1"/>
    </xf>
    <xf numFmtId="0" fontId="0" fillId="0" borderId="38" xfId="0" applyBorder="1" applyProtection="1">
      <protection hidden="1"/>
    </xf>
    <xf numFmtId="0" fontId="2" fillId="0" borderId="37" xfId="0" applyFont="1" applyBorder="1" applyAlignment="1" applyProtection="1">
      <alignment horizontal="center" vertical="center" wrapText="1"/>
      <protection hidden="1"/>
    </xf>
    <xf numFmtId="0" fontId="0" fillId="0" borderId="37" xfId="0" applyBorder="1" applyAlignment="1" applyProtection="1">
      <alignment horizontal="left" wrapText="1" indent="1"/>
      <protection hidden="1"/>
    </xf>
    <xf numFmtId="0" fontId="7" fillId="0" borderId="38" xfId="0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justify" vertical="center"/>
      <protection hidden="1"/>
    </xf>
    <xf numFmtId="0" fontId="12" fillId="0" borderId="12" xfId="2" applyFont="1" applyFill="1" applyBorder="1" applyAlignment="1" applyProtection="1">
      <alignment horizontal="left" vertical="center" wrapText="1"/>
      <protection hidden="1"/>
    </xf>
    <xf numFmtId="0" fontId="12" fillId="0" borderId="13" xfId="2" applyFont="1" applyFill="1" applyBorder="1" applyAlignment="1" applyProtection="1">
      <alignment horizontal="left" vertical="center" wrapText="1"/>
      <protection hidden="1"/>
    </xf>
    <xf numFmtId="0" fontId="10" fillId="0" borderId="3" xfId="2" applyFont="1" applyFill="1" applyBorder="1" applyAlignment="1" applyProtection="1">
      <alignment horizontal="right" vertical="center" wrapText="1"/>
      <protection hidden="1"/>
    </xf>
    <xf numFmtId="0" fontId="3" fillId="0" borderId="12" xfId="2" applyFont="1" applyFill="1" applyBorder="1" applyProtection="1">
      <protection hidden="1"/>
    </xf>
    <xf numFmtId="2" fontId="3" fillId="0" borderId="13" xfId="2" applyNumberFormat="1" applyFont="1" applyFill="1" applyBorder="1" applyAlignment="1" applyProtection="1">
      <alignment horizontal="left"/>
      <protection hidden="1"/>
    </xf>
    <xf numFmtId="0" fontId="3" fillId="0" borderId="13" xfId="2" applyFont="1" applyFill="1" applyBorder="1" applyAlignment="1" applyProtection="1">
      <alignment horizontal="left"/>
      <protection hidden="1"/>
    </xf>
    <xf numFmtId="2" fontId="3" fillId="0" borderId="13" xfId="2" applyNumberFormat="1" applyFont="1" applyFill="1" applyBorder="1" applyProtection="1">
      <protection hidden="1"/>
    </xf>
    <xf numFmtId="2" fontId="3" fillId="0" borderId="14" xfId="2" applyNumberFormat="1" applyFont="1" applyFill="1" applyBorder="1" applyProtection="1">
      <protection hidden="1"/>
    </xf>
    <xf numFmtId="0" fontId="12" fillId="0" borderId="62" xfId="2" applyFont="1" applyFill="1" applyBorder="1" applyProtection="1">
      <protection hidden="1"/>
    </xf>
    <xf numFmtId="0" fontId="16" fillId="5" borderId="42" xfId="2" applyFont="1" applyFill="1" applyBorder="1" applyProtection="1">
      <protection hidden="1"/>
    </xf>
    <xf numFmtId="0" fontId="0" fillId="0" borderId="0" xfId="0" applyProtection="1">
      <protection locked="0" hidden="1"/>
    </xf>
  </cellXfs>
  <cellStyles count="6">
    <cellStyle name="20 % - zvýraznenie3" xfId="3" builtinId="38"/>
    <cellStyle name="Čiarka" xfId="4" builtinId="3"/>
    <cellStyle name="Normálna" xfId="0" builtinId="0"/>
    <cellStyle name="Normálna 2" xfId="5" xr:uid="{40541481-8935-470F-B115-1ADF7539BAE8}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1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0</xdr:colOff>
          <xdr:row>13</xdr:row>
          <xdr:rowOff>561975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1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561975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1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15</xdr:row>
          <xdr:rowOff>0</xdr:rowOff>
        </xdr:from>
        <xdr:to>
          <xdr:col>6</xdr:col>
          <xdr:colOff>0</xdr:colOff>
          <xdr:row>15</xdr:row>
          <xdr:rowOff>561975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1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zoomScaleNormal="100" workbookViewId="0">
      <selection activeCell="E19" sqref="E19"/>
    </sheetView>
  </sheetViews>
  <sheetFormatPr defaultRowHeight="15" x14ac:dyDescent="0.25"/>
  <cols>
    <col min="1" max="1" width="3" style="1" customWidth="1"/>
    <col min="2" max="2" width="4.7109375" style="1" customWidth="1"/>
    <col min="3" max="3" width="38" style="2" customWidth="1"/>
    <col min="4" max="4" width="19" style="2" customWidth="1"/>
    <col min="5" max="5" width="15.7109375" style="2" customWidth="1"/>
    <col min="6" max="6" width="14.85546875" style="2" customWidth="1"/>
    <col min="7" max="7" width="19.85546875" style="2" customWidth="1"/>
    <col min="8" max="8" width="18.7109375" style="2" customWidth="1"/>
    <col min="9" max="9" width="14" style="1" customWidth="1"/>
    <col min="10" max="10" width="14.7109375" style="1" customWidth="1"/>
    <col min="11" max="11" width="12.85546875" style="1" bestFit="1" customWidth="1"/>
    <col min="12" max="12" width="15" style="1" bestFit="1" customWidth="1"/>
    <col min="13" max="13" width="16.85546875" style="1" customWidth="1"/>
    <col min="14" max="14" width="12.28515625" style="1" customWidth="1"/>
    <col min="15" max="15" width="15.42578125" style="1" bestFit="1" customWidth="1"/>
    <col min="16" max="16" width="12.7109375" style="1" customWidth="1"/>
    <col min="17" max="17" width="15.42578125" style="1" bestFit="1" customWidth="1"/>
    <col min="18" max="18" width="12.28515625" style="1" bestFit="1" customWidth="1"/>
    <col min="19" max="19" width="15" style="1" bestFit="1" customWidth="1"/>
    <col min="20" max="20" width="12.85546875" style="1" bestFit="1" customWidth="1"/>
    <col min="21" max="21" width="15" style="1" bestFit="1" customWidth="1"/>
    <col min="22" max="16384" width="9.140625" style="1"/>
  </cols>
  <sheetData>
    <row r="1" spans="2:11" ht="15.75" thickBot="1" x14ac:dyDescent="0.3"/>
    <row r="2" spans="2:11" ht="36.75" customHeight="1" thickBot="1" x14ac:dyDescent="0.3">
      <c r="B2" s="111" t="s">
        <v>0</v>
      </c>
      <c r="C2" s="112"/>
      <c r="D2" s="112"/>
      <c r="E2" s="112"/>
      <c r="F2" s="112"/>
      <c r="G2" s="112"/>
      <c r="H2" s="112"/>
      <c r="I2" s="112"/>
      <c r="J2" s="112"/>
      <c r="K2" s="113"/>
    </row>
    <row r="3" spans="2:11" ht="45.75" thickBot="1" x14ac:dyDescent="0.3">
      <c r="B3" s="3" t="s">
        <v>1</v>
      </c>
      <c r="C3" s="4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7</v>
      </c>
      <c r="I3" s="7" t="s">
        <v>8</v>
      </c>
      <c r="J3" s="8" t="s">
        <v>9</v>
      </c>
      <c r="K3" s="8" t="s">
        <v>10</v>
      </c>
    </row>
    <row r="4" spans="2:11" x14ac:dyDescent="0.25">
      <c r="B4" s="9">
        <v>1</v>
      </c>
      <c r="C4" s="10" t="s">
        <v>11</v>
      </c>
      <c r="D4" s="11" t="s">
        <v>12</v>
      </c>
      <c r="E4" s="12"/>
      <c r="F4" s="12">
        <v>0</v>
      </c>
      <c r="G4" s="13" t="s">
        <v>13</v>
      </c>
      <c r="H4" s="14" t="s">
        <v>14</v>
      </c>
      <c r="I4" s="15" t="e">
        <f>H4/H$14*100</f>
        <v>#VALUE!</v>
      </c>
      <c r="J4" s="16" t="e">
        <f t="shared" ref="J4:J6" si="0">IF(I4=0,0,(E4-F4)/I4)</f>
        <v>#VALUE!</v>
      </c>
      <c r="K4" s="17">
        <f t="shared" ref="K4:K5" si="1">IF((E4-F4)=0,0,H4/(E4-F4))</f>
        <v>0</v>
      </c>
    </row>
    <row r="5" spans="2:11" x14ac:dyDescent="0.25">
      <c r="B5" s="9">
        <v>2</v>
      </c>
      <c r="C5" s="18"/>
      <c r="D5" s="19"/>
      <c r="E5" s="20"/>
      <c r="F5" s="20">
        <v>0</v>
      </c>
      <c r="G5" s="13" t="s">
        <v>15</v>
      </c>
      <c r="H5" s="21"/>
      <c r="I5" s="22" t="e">
        <f t="shared" ref="I5:I13" si="2">H5/H$14*100</f>
        <v>#DIV/0!</v>
      </c>
      <c r="J5" s="16" t="e">
        <f t="shared" si="0"/>
        <v>#DIV/0!</v>
      </c>
      <c r="K5" s="17">
        <f t="shared" si="1"/>
        <v>0</v>
      </c>
    </row>
    <row r="6" spans="2:11" x14ac:dyDescent="0.25">
      <c r="B6" s="9">
        <v>3</v>
      </c>
      <c r="C6" s="18"/>
      <c r="D6" s="19" t="s">
        <v>16</v>
      </c>
      <c r="E6" s="20">
        <v>0</v>
      </c>
      <c r="F6" s="20">
        <v>0</v>
      </c>
      <c r="G6" s="13" t="s">
        <v>15</v>
      </c>
      <c r="H6" s="21">
        <v>0</v>
      </c>
      <c r="I6" s="22" t="e">
        <f t="shared" si="2"/>
        <v>#DIV/0!</v>
      </c>
      <c r="J6" s="16" t="e">
        <f t="shared" si="0"/>
        <v>#DIV/0!</v>
      </c>
      <c r="K6" s="17">
        <f>IF((E6-F6)=0,0,H6/(E6-F6))</f>
        <v>0</v>
      </c>
    </row>
    <row r="7" spans="2:11" x14ac:dyDescent="0.25">
      <c r="B7" s="9">
        <v>4</v>
      </c>
      <c r="C7" s="18" t="s">
        <v>16</v>
      </c>
      <c r="D7" s="19" t="s">
        <v>16</v>
      </c>
      <c r="E7" s="20">
        <v>0</v>
      </c>
      <c r="F7" s="20">
        <v>0</v>
      </c>
      <c r="G7" s="13" t="s">
        <v>15</v>
      </c>
      <c r="H7" s="21">
        <v>0</v>
      </c>
      <c r="I7" s="22" t="e">
        <f t="shared" si="2"/>
        <v>#DIV/0!</v>
      </c>
      <c r="J7" s="16" t="e">
        <f>IF(I7=0,0,(E7-F7)/I7)</f>
        <v>#DIV/0!</v>
      </c>
      <c r="K7" s="17">
        <f>IF((E7-F7)=0,0,H7/(E7-F7))</f>
        <v>0</v>
      </c>
    </row>
    <row r="8" spans="2:11" x14ac:dyDescent="0.25">
      <c r="B8" s="9">
        <v>5</v>
      </c>
      <c r="C8" s="23" t="s">
        <v>16</v>
      </c>
      <c r="D8" s="24" t="s">
        <v>16</v>
      </c>
      <c r="E8" s="25">
        <v>0</v>
      </c>
      <c r="F8" s="20">
        <v>0</v>
      </c>
      <c r="G8" s="13" t="s">
        <v>15</v>
      </c>
      <c r="H8" s="26">
        <v>0</v>
      </c>
      <c r="I8" s="22" t="e">
        <f t="shared" si="2"/>
        <v>#DIV/0!</v>
      </c>
      <c r="J8" s="16" t="e">
        <f>IF(I8=0,0,(E8-F8)/I8)</f>
        <v>#DIV/0!</v>
      </c>
      <c r="K8" s="17">
        <f>IF((E8-F8)=0,0,H8/(E8-F8))</f>
        <v>0</v>
      </c>
    </row>
    <row r="9" spans="2:11" x14ac:dyDescent="0.25">
      <c r="B9" s="9">
        <v>6</v>
      </c>
      <c r="C9" s="23" t="s">
        <v>16</v>
      </c>
      <c r="D9" s="24" t="s">
        <v>16</v>
      </c>
      <c r="E9" s="25">
        <v>0</v>
      </c>
      <c r="F9" s="20">
        <v>0</v>
      </c>
      <c r="G9" s="13" t="s">
        <v>15</v>
      </c>
      <c r="H9" s="26">
        <v>0</v>
      </c>
      <c r="I9" s="22" t="e">
        <f t="shared" si="2"/>
        <v>#DIV/0!</v>
      </c>
      <c r="J9" s="16" t="e">
        <f t="shared" ref="J9:J13" si="3">IF(I9=0,0,(E9-F9)/I9)</f>
        <v>#DIV/0!</v>
      </c>
      <c r="K9" s="17">
        <f t="shared" ref="K9:K13" si="4">IF((E9-F9)=0,0,H9/(E9-F9))</f>
        <v>0</v>
      </c>
    </row>
    <row r="10" spans="2:11" x14ac:dyDescent="0.25">
      <c r="B10" s="9">
        <v>7</v>
      </c>
      <c r="C10" s="23" t="s">
        <v>16</v>
      </c>
      <c r="D10" s="24" t="s">
        <v>16</v>
      </c>
      <c r="E10" s="25">
        <v>0</v>
      </c>
      <c r="F10" s="20">
        <v>0</v>
      </c>
      <c r="G10" s="13" t="s">
        <v>15</v>
      </c>
      <c r="H10" s="26">
        <v>0</v>
      </c>
      <c r="I10" s="22" t="e">
        <f t="shared" si="2"/>
        <v>#DIV/0!</v>
      </c>
      <c r="J10" s="16" t="e">
        <f t="shared" si="3"/>
        <v>#DIV/0!</v>
      </c>
      <c r="K10" s="17">
        <f t="shared" si="4"/>
        <v>0</v>
      </c>
    </row>
    <row r="11" spans="2:11" x14ac:dyDescent="0.25">
      <c r="B11" s="9">
        <v>8</v>
      </c>
      <c r="C11" s="23" t="s">
        <v>16</v>
      </c>
      <c r="D11" s="24" t="s">
        <v>16</v>
      </c>
      <c r="E11" s="25">
        <v>0</v>
      </c>
      <c r="F11" s="20">
        <v>0</v>
      </c>
      <c r="G11" s="13" t="s">
        <v>15</v>
      </c>
      <c r="H11" s="26">
        <v>0</v>
      </c>
      <c r="I11" s="22" t="e">
        <f t="shared" si="2"/>
        <v>#DIV/0!</v>
      </c>
      <c r="J11" s="16" t="e">
        <f t="shared" si="3"/>
        <v>#DIV/0!</v>
      </c>
      <c r="K11" s="17">
        <f t="shared" si="4"/>
        <v>0</v>
      </c>
    </row>
    <row r="12" spans="2:11" x14ac:dyDescent="0.25">
      <c r="B12" s="9">
        <v>9</v>
      </c>
      <c r="C12" s="23" t="s">
        <v>16</v>
      </c>
      <c r="D12" s="24" t="s">
        <v>16</v>
      </c>
      <c r="E12" s="25">
        <v>0</v>
      </c>
      <c r="F12" s="20">
        <v>0</v>
      </c>
      <c r="G12" s="13" t="s">
        <v>15</v>
      </c>
      <c r="H12" s="26">
        <v>0</v>
      </c>
      <c r="I12" s="22" t="e">
        <f t="shared" si="2"/>
        <v>#DIV/0!</v>
      </c>
      <c r="J12" s="16" t="e">
        <f t="shared" si="3"/>
        <v>#DIV/0!</v>
      </c>
      <c r="K12" s="17">
        <f t="shared" si="4"/>
        <v>0</v>
      </c>
    </row>
    <row r="13" spans="2:11" x14ac:dyDescent="0.25">
      <c r="B13" s="9">
        <v>10</v>
      </c>
      <c r="C13" s="23" t="s">
        <v>16</v>
      </c>
      <c r="D13" s="24" t="s">
        <v>16</v>
      </c>
      <c r="E13" s="25">
        <v>0</v>
      </c>
      <c r="F13" s="20">
        <v>0</v>
      </c>
      <c r="G13" s="13" t="s">
        <v>15</v>
      </c>
      <c r="H13" s="26">
        <v>0</v>
      </c>
      <c r="I13" s="22" t="e">
        <f t="shared" si="2"/>
        <v>#DIV/0!</v>
      </c>
      <c r="J13" s="16" t="e">
        <f t="shared" si="3"/>
        <v>#DIV/0!</v>
      </c>
      <c r="K13" s="17">
        <f t="shared" si="4"/>
        <v>0</v>
      </c>
    </row>
    <row r="14" spans="2:11" ht="15.75" customHeight="1" thickBot="1" x14ac:dyDescent="0.3">
      <c r="B14" s="27"/>
      <c r="C14" s="28" t="s">
        <v>17</v>
      </c>
      <c r="D14" s="29"/>
      <c r="E14" s="29"/>
      <c r="F14" s="29"/>
      <c r="G14" s="29"/>
      <c r="H14" s="30">
        <f>SUM(H4:H13)</f>
        <v>0</v>
      </c>
      <c r="I14" s="31" t="e">
        <f>SUM(I4:I13)</f>
        <v>#VALUE!</v>
      </c>
      <c r="J14" s="32"/>
      <c r="K14" s="33"/>
    </row>
    <row r="15" spans="2:11" ht="15.75" thickBot="1" x14ac:dyDescent="0.3"/>
    <row r="16" spans="2:11" ht="35.25" customHeight="1" x14ac:dyDescent="0.25">
      <c r="B16" s="143" t="s">
        <v>18</v>
      </c>
      <c r="C16" s="144"/>
      <c r="D16" s="144"/>
      <c r="E16" s="144"/>
      <c r="F16" s="144"/>
      <c r="G16" s="144"/>
      <c r="H16" s="144"/>
      <c r="I16" s="144"/>
      <c r="J16" s="145"/>
    </row>
    <row r="17" spans="2:10" x14ac:dyDescent="0.25">
      <c r="B17" s="146" t="s">
        <v>1</v>
      </c>
      <c r="C17" s="116" t="s">
        <v>2</v>
      </c>
      <c r="D17" s="114" t="s">
        <v>19</v>
      </c>
      <c r="E17" s="148" t="s">
        <v>20</v>
      </c>
      <c r="F17" s="149"/>
      <c r="G17" s="150" t="s">
        <v>21</v>
      </c>
      <c r="H17" s="151"/>
      <c r="I17" s="152" t="s">
        <v>22</v>
      </c>
      <c r="J17" s="149"/>
    </row>
    <row r="18" spans="2:10" x14ac:dyDescent="0.25">
      <c r="B18" s="147"/>
      <c r="C18" s="117"/>
      <c r="D18" s="115"/>
      <c r="E18" s="34" t="s">
        <v>20</v>
      </c>
      <c r="F18" s="35" t="s">
        <v>23</v>
      </c>
      <c r="G18" s="36" t="s">
        <v>21</v>
      </c>
      <c r="H18" s="37" t="s">
        <v>24</v>
      </c>
      <c r="I18" s="38" t="s">
        <v>22</v>
      </c>
      <c r="J18" s="35" t="s">
        <v>25</v>
      </c>
    </row>
    <row r="19" spans="2:10" x14ac:dyDescent="0.25">
      <c r="B19" s="34" cm="1">
        <f t="array" ref="B19:B28">B4:B13</f>
        <v>1</v>
      </c>
      <c r="C19" s="39" t="str" cm="1">
        <f t="array" ref="C19:C28">C4:C13</f>
        <v>Cena celkom</v>
      </c>
      <c r="D19" s="40" t="e" cm="1">
        <f t="array" ref="D19:D28">I4:I13</f>
        <v>#VALUE!</v>
      </c>
      <c r="E19" s="41">
        <v>30000</v>
      </c>
      <c r="F19" s="42" t="e">
        <f>IF(I4=100,"0",IF((E4-F4)=0,0,(IF(G4="čím menej, tým lepšie",(I4*(E4-E19)/(E4-F4)),(I4*(E19-F4)/(E4-F4))))))</f>
        <v>#VALUE!</v>
      </c>
      <c r="G19" s="41">
        <v>15000</v>
      </c>
      <c r="H19" s="43" t="e">
        <f>IF(I4=100,"0",IF((E4-F4)=0,0,IF(G4="čím menej, tým lepšie",(I4*(E4-G19)/(E4-F4)),(I4*(G19-F4)/(E4-F4)))))</f>
        <v>#VALUE!</v>
      </c>
      <c r="I19" s="41">
        <v>0</v>
      </c>
      <c r="J19" s="42" t="e">
        <f>IF(I4=100,"0",IF((E4-F4)=0,0,IF(G4="čím menej, tým lepšie",(I4*(E4-I19)/(E4-F4)),(I4*(I19-F4)/(E4-F4)))))</f>
        <v>#VALUE!</v>
      </c>
    </row>
    <row r="20" spans="2:10" ht="15" customHeight="1" x14ac:dyDescent="0.25">
      <c r="B20" s="34">
        <v>2</v>
      </c>
      <c r="C20" s="39">
        <v>0</v>
      </c>
      <c r="D20" s="40" t="e">
        <v>#DIV/0!</v>
      </c>
      <c r="E20" s="41">
        <v>36</v>
      </c>
      <c r="F20" s="42" t="e">
        <f>IF(I5=100,"0",IF((E5-F5)=0,0,(IF(G5="čím menej, tým lepšie",(I5*(E5-E20)/(E5-F5)),(I5*(E20-F5)/(E5-F5))))))</f>
        <v>#DIV/0!</v>
      </c>
      <c r="G20" s="41">
        <v>18</v>
      </c>
      <c r="H20" s="43" t="e">
        <f t="shared" ref="H20:H28" si="5">IF(I5=100,"0",IF((E5-F5)=0,0,IF(G5="čím menej, tým lepšie",(I5*(E5-G20)/(E5-F5)),(I5*(G20-F5)/(E5-F5)))))</f>
        <v>#DIV/0!</v>
      </c>
      <c r="I20" s="41">
        <v>0</v>
      </c>
      <c r="J20" s="42" t="e">
        <f t="shared" ref="J20:J28" si="6">IF(I5=100,"0",IF((E5-F5)=0,0,IF(G5="čím menej, tým lepšie",(I5*(E5-I20)/(E5-F5)),(I5*(I20-F5)/(E5-F5)))))</f>
        <v>#DIV/0!</v>
      </c>
    </row>
    <row r="21" spans="2:10" ht="15.75" customHeight="1" x14ac:dyDescent="0.25">
      <c r="B21" s="34">
        <v>3</v>
      </c>
      <c r="C21" s="39">
        <v>0</v>
      </c>
      <c r="D21" s="40" t="e">
        <v>#DIV/0!</v>
      </c>
      <c r="E21" s="41">
        <v>0</v>
      </c>
      <c r="F21" s="42" t="e">
        <f>IF(I6=100,"0",IF((E6-F6)=0,0,(IF(G6="čím menej, tým lepšie",(I6*(E6-E21)/(E6-F6)),(I6*(E21-F6)/(E6-F6))))))</f>
        <v>#DIV/0!</v>
      </c>
      <c r="G21" s="41">
        <v>0</v>
      </c>
      <c r="H21" s="43" t="e">
        <f t="shared" si="5"/>
        <v>#DIV/0!</v>
      </c>
      <c r="I21" s="41">
        <v>0</v>
      </c>
      <c r="J21" s="42" t="e">
        <f t="shared" si="6"/>
        <v>#DIV/0!</v>
      </c>
    </row>
    <row r="22" spans="2:10" x14ac:dyDescent="0.25">
      <c r="B22" s="34">
        <v>4</v>
      </c>
      <c r="C22" s="39" t="str">
        <v>...</v>
      </c>
      <c r="D22" s="40" t="e">
        <v>#DIV/0!</v>
      </c>
      <c r="E22" s="41">
        <v>0</v>
      </c>
      <c r="F22" s="42" t="e">
        <f>IF(I7=100,"0",IF((E7-F7)=0,0,(IF(G7="čím menej, tým lepšie",(I7*(E7-E22)/(E7-F7)),(I7*(E22-F7)/(E7-F7))))))</f>
        <v>#DIV/0!</v>
      </c>
      <c r="G22" s="41">
        <v>0</v>
      </c>
      <c r="H22" s="43" t="e">
        <f t="shared" si="5"/>
        <v>#DIV/0!</v>
      </c>
      <c r="I22" s="41">
        <v>0</v>
      </c>
      <c r="J22" s="42" t="e">
        <f t="shared" si="6"/>
        <v>#DIV/0!</v>
      </c>
    </row>
    <row r="23" spans="2:10" x14ac:dyDescent="0.25">
      <c r="B23" s="34">
        <v>5</v>
      </c>
      <c r="C23" s="39" t="str">
        <v>...</v>
      </c>
      <c r="D23" s="40" t="e">
        <v>#DIV/0!</v>
      </c>
      <c r="E23" s="41">
        <v>0</v>
      </c>
      <c r="F23" s="42" t="e">
        <f>IF(I8=100,"0",IF((E8-F8)=0,0,(IF(G8="čím menej, tým lepšie",(I8*(E8-E23)/(E8-F8)),(I8*(E23-F8)/(E8-F8))))))</f>
        <v>#DIV/0!</v>
      </c>
      <c r="G23" s="41">
        <v>0</v>
      </c>
      <c r="H23" s="43" t="e">
        <f t="shared" si="5"/>
        <v>#DIV/0!</v>
      </c>
      <c r="I23" s="41">
        <v>0</v>
      </c>
      <c r="J23" s="42" t="e">
        <f t="shared" si="6"/>
        <v>#DIV/0!</v>
      </c>
    </row>
    <row r="24" spans="2:10" x14ac:dyDescent="0.25">
      <c r="B24" s="34">
        <v>6</v>
      </c>
      <c r="C24" s="39" t="str">
        <v>...</v>
      </c>
      <c r="D24" s="40" t="e">
        <v>#DIV/0!</v>
      </c>
      <c r="E24" s="41">
        <v>0</v>
      </c>
      <c r="F24" s="42" t="e">
        <f t="shared" ref="F24:F28" si="7">IF(I9=100,"0",IF((E9-F9)=0,0,(IF(G9="čím menej, tým lepšie",(I9*(E9-E24)/(E9-F9)),(I9*(E24-F9)/(E9-F9))))))</f>
        <v>#DIV/0!</v>
      </c>
      <c r="G24" s="41">
        <v>0</v>
      </c>
      <c r="H24" s="43" t="e">
        <f t="shared" si="5"/>
        <v>#DIV/0!</v>
      </c>
      <c r="I24" s="41">
        <v>0</v>
      </c>
      <c r="J24" s="42" t="e">
        <f t="shared" si="6"/>
        <v>#DIV/0!</v>
      </c>
    </row>
    <row r="25" spans="2:10" x14ac:dyDescent="0.25">
      <c r="B25" s="34">
        <v>7</v>
      </c>
      <c r="C25" s="39" t="str">
        <v>...</v>
      </c>
      <c r="D25" s="40" t="e">
        <v>#DIV/0!</v>
      </c>
      <c r="E25" s="41">
        <v>0</v>
      </c>
      <c r="F25" s="42" t="e">
        <f t="shared" si="7"/>
        <v>#DIV/0!</v>
      </c>
      <c r="G25" s="41">
        <v>0</v>
      </c>
      <c r="H25" s="43" t="e">
        <f t="shared" si="5"/>
        <v>#DIV/0!</v>
      </c>
      <c r="I25" s="41">
        <v>0</v>
      </c>
      <c r="J25" s="42" t="e">
        <f t="shared" si="6"/>
        <v>#DIV/0!</v>
      </c>
    </row>
    <row r="26" spans="2:10" x14ac:dyDescent="0.25">
      <c r="B26" s="34">
        <v>8</v>
      </c>
      <c r="C26" s="39" t="str">
        <v>...</v>
      </c>
      <c r="D26" s="40" t="e">
        <v>#DIV/0!</v>
      </c>
      <c r="E26" s="41">
        <v>0</v>
      </c>
      <c r="F26" s="42" t="e">
        <f t="shared" si="7"/>
        <v>#DIV/0!</v>
      </c>
      <c r="G26" s="41">
        <v>0</v>
      </c>
      <c r="H26" s="43" t="e">
        <f t="shared" si="5"/>
        <v>#DIV/0!</v>
      </c>
      <c r="I26" s="41">
        <v>0</v>
      </c>
      <c r="J26" s="42" t="e">
        <f t="shared" si="6"/>
        <v>#DIV/0!</v>
      </c>
    </row>
    <row r="27" spans="2:10" x14ac:dyDescent="0.25">
      <c r="B27" s="34">
        <v>9</v>
      </c>
      <c r="C27" s="39" t="str">
        <v>...</v>
      </c>
      <c r="D27" s="40" t="e">
        <v>#DIV/0!</v>
      </c>
      <c r="E27" s="41">
        <v>0</v>
      </c>
      <c r="F27" s="42" t="e">
        <f t="shared" si="7"/>
        <v>#DIV/0!</v>
      </c>
      <c r="G27" s="41">
        <v>0</v>
      </c>
      <c r="H27" s="43" t="e">
        <f t="shared" si="5"/>
        <v>#DIV/0!</v>
      </c>
      <c r="I27" s="41">
        <v>0</v>
      </c>
      <c r="J27" s="42" t="e">
        <f t="shared" si="6"/>
        <v>#DIV/0!</v>
      </c>
    </row>
    <row r="28" spans="2:10" ht="15.75" thickBot="1" x14ac:dyDescent="0.3">
      <c r="B28" s="44">
        <v>10</v>
      </c>
      <c r="C28" s="45" t="str">
        <v>...</v>
      </c>
      <c r="D28" s="46" t="e">
        <v>#DIV/0!</v>
      </c>
      <c r="E28" s="41">
        <v>0</v>
      </c>
      <c r="F28" s="42" t="e">
        <f t="shared" si="7"/>
        <v>#DIV/0!</v>
      </c>
      <c r="G28" s="41">
        <v>0</v>
      </c>
      <c r="H28" s="43" t="e">
        <f t="shared" si="5"/>
        <v>#DIV/0!</v>
      </c>
      <c r="I28" s="41">
        <v>0</v>
      </c>
      <c r="J28" s="42" t="e">
        <f t="shared" si="6"/>
        <v>#DIV/0!</v>
      </c>
    </row>
    <row r="29" spans="2:10" ht="15.75" thickBot="1" x14ac:dyDescent="0.3">
      <c r="B29" s="47"/>
      <c r="C29" s="48" t="s">
        <v>26</v>
      </c>
      <c r="D29" s="49" t="e">
        <f>SUM(_xlfn.ANCHORARRAY(D19))</f>
        <v>#VALUE!</v>
      </c>
      <c r="E29" s="48"/>
      <c r="F29" s="50" t="e">
        <f>SUM(F19:F28)</f>
        <v>#VALUE!</v>
      </c>
      <c r="G29" s="51"/>
      <c r="H29" s="50" t="e">
        <f t="shared" ref="H29:J29" si="8">SUM(H19:H28)</f>
        <v>#VALUE!</v>
      </c>
      <c r="I29" s="51"/>
      <c r="J29" s="52" t="e">
        <f t="shared" si="8"/>
        <v>#VALUE!</v>
      </c>
    </row>
    <row r="31" spans="2:10" ht="36.75" customHeight="1" x14ac:dyDescent="0.25">
      <c r="B31" s="118" t="s">
        <v>27</v>
      </c>
      <c r="C31" s="119"/>
      <c r="D31" s="119"/>
      <c r="E31" s="119"/>
      <c r="F31" s="119"/>
      <c r="G31" s="119"/>
      <c r="H31" s="119"/>
      <c r="I31" s="119"/>
      <c r="J31" s="120"/>
    </row>
    <row r="32" spans="2:10" x14ac:dyDescent="0.25">
      <c r="B32" s="121" t="s">
        <v>1</v>
      </c>
      <c r="C32" s="123" t="s">
        <v>2</v>
      </c>
      <c r="D32" s="124"/>
      <c r="E32" s="131" t="s">
        <v>20</v>
      </c>
      <c r="F32" s="132"/>
      <c r="G32" s="129" t="s">
        <v>21</v>
      </c>
      <c r="H32" s="130"/>
      <c r="I32" s="127" t="s">
        <v>22</v>
      </c>
      <c r="J32" s="128"/>
    </row>
    <row r="33" spans="2:10" x14ac:dyDescent="0.25">
      <c r="B33" s="122"/>
      <c r="C33" s="125"/>
      <c r="D33" s="126"/>
      <c r="E33" s="53" t="s">
        <v>20</v>
      </c>
      <c r="F33" s="54" t="s">
        <v>28</v>
      </c>
      <c r="G33" s="55" t="s">
        <v>21</v>
      </c>
      <c r="H33" s="56" t="s">
        <v>29</v>
      </c>
      <c r="I33" s="57" t="s">
        <v>22</v>
      </c>
      <c r="J33" s="58" t="s">
        <v>25</v>
      </c>
    </row>
    <row r="34" spans="2:10" x14ac:dyDescent="0.25">
      <c r="B34" s="59" cm="1">
        <f t="array" ref="B34:B43">B19:B28</f>
        <v>1</v>
      </c>
      <c r="C34" s="60" t="str" cm="1">
        <f t="array" ref="C34:C43">C19:C28</f>
        <v>Cena celkom</v>
      </c>
      <c r="D34" s="61"/>
      <c r="E34" s="62">
        <f>E19</f>
        <v>30000</v>
      </c>
      <c r="F34" s="63">
        <f>E34</f>
        <v>30000</v>
      </c>
      <c r="G34" s="62">
        <f>G19</f>
        <v>15000</v>
      </c>
      <c r="H34" s="64">
        <f>G34</f>
        <v>15000</v>
      </c>
      <c r="I34" s="62">
        <f>I19</f>
        <v>0</v>
      </c>
      <c r="J34" s="65">
        <f>I34</f>
        <v>0</v>
      </c>
    </row>
    <row r="35" spans="2:10" x14ac:dyDescent="0.25">
      <c r="B35" s="59">
        <v>2</v>
      </c>
      <c r="C35" s="60">
        <v>0</v>
      </c>
      <c r="D35" s="61"/>
      <c r="E35" s="62">
        <f>E20</f>
        <v>36</v>
      </c>
      <c r="F35" s="63" t="e">
        <f>IF(I5=100,"0",IF((E5-F5)=0,0,IF(G5="čím menej, tým lepšie",(-(E5-E35)*(H5/(E5-F5))),-(E35-F5)*(H5/(E5-F5)))))</f>
        <v>#DIV/0!</v>
      </c>
      <c r="G35" s="62">
        <f t="shared" ref="G35:G43" si="9">G20</f>
        <v>18</v>
      </c>
      <c r="H35" s="64" t="e">
        <f>IF(I5=100,"0",IF((E5-F5)=0,0,IF(G5="čím menej, tým lepšie",(-(E5-G35)*(H5/(E5-F5))),-(G35-F5)*(H5/(E5-F5)))))</f>
        <v>#DIV/0!</v>
      </c>
      <c r="I35" s="62">
        <f t="shared" ref="I35:I43" si="10">I20</f>
        <v>0</v>
      </c>
      <c r="J35" s="65" t="e">
        <f>IF(I5=100,"0",IF((E5-F5)=0,0,IF(G5="čím menej, tým lepšie",(-(E5-I35)*(H5/(E5-F5))),-(I35-F5)*(H5/(E5-F5)))))</f>
        <v>#DIV/0!</v>
      </c>
    </row>
    <row r="36" spans="2:10" x14ac:dyDescent="0.25">
      <c r="B36" s="59">
        <v>3</v>
      </c>
      <c r="C36" s="60">
        <v>0</v>
      </c>
      <c r="D36" s="61"/>
      <c r="E36" s="62">
        <f t="shared" ref="E36:E43" si="11">E21</f>
        <v>0</v>
      </c>
      <c r="F36" s="63" t="e">
        <f t="shared" ref="F36:F43" si="12">IF(I6=100,"0",IF((E6-F6)=0,0,IF(G6="čím menej, tým lepšie",(-(E6-E36)*(H6/(E6-F6))),-(E36-F6)*(H6/(E6-F6)))))</f>
        <v>#DIV/0!</v>
      </c>
      <c r="G36" s="62">
        <f t="shared" si="9"/>
        <v>0</v>
      </c>
      <c r="H36" s="64" t="e">
        <f t="shared" ref="H36:H43" si="13">IF(I6=100,"0",IF((E6-F6)=0,0,IF(G6="čím menej, tým lepšie",(-(E6-G36)*(H6/(E6-F6))),-(G36-F6)*(H6/(E6-F6)))))</f>
        <v>#DIV/0!</v>
      </c>
      <c r="I36" s="62">
        <f>I21</f>
        <v>0</v>
      </c>
      <c r="J36" s="65" t="e">
        <f t="shared" ref="J36:J43" si="14">IF(I6=100,"0",IF((E6-F6)=0,0,IF(G6="čím menej, tým lepšie",(-(E6-I36)*(H6/(E6-F6))),-(I36-F6)*(H6/(E6-F6)))))</f>
        <v>#DIV/0!</v>
      </c>
    </row>
    <row r="37" spans="2:10" x14ac:dyDescent="0.25">
      <c r="B37" s="59">
        <v>4</v>
      </c>
      <c r="C37" s="60" t="str">
        <v>...</v>
      </c>
      <c r="D37" s="61"/>
      <c r="E37" s="62">
        <f t="shared" si="11"/>
        <v>0</v>
      </c>
      <c r="F37" s="63" t="e">
        <f t="shared" si="12"/>
        <v>#DIV/0!</v>
      </c>
      <c r="G37" s="62">
        <f t="shared" si="9"/>
        <v>0</v>
      </c>
      <c r="H37" s="64" t="e">
        <f t="shared" si="13"/>
        <v>#DIV/0!</v>
      </c>
      <c r="I37" s="62">
        <f t="shared" si="10"/>
        <v>0</v>
      </c>
      <c r="J37" s="65" t="e">
        <f t="shared" si="14"/>
        <v>#DIV/0!</v>
      </c>
    </row>
    <row r="38" spans="2:10" x14ac:dyDescent="0.25">
      <c r="B38" s="59">
        <v>5</v>
      </c>
      <c r="C38" s="60" t="str">
        <v>...</v>
      </c>
      <c r="D38" s="61"/>
      <c r="E38" s="62">
        <f t="shared" si="11"/>
        <v>0</v>
      </c>
      <c r="F38" s="63" t="e">
        <f t="shared" si="12"/>
        <v>#DIV/0!</v>
      </c>
      <c r="G38" s="62">
        <f t="shared" si="9"/>
        <v>0</v>
      </c>
      <c r="H38" s="64" t="e">
        <f t="shared" si="13"/>
        <v>#DIV/0!</v>
      </c>
      <c r="I38" s="62">
        <f t="shared" si="10"/>
        <v>0</v>
      </c>
      <c r="J38" s="65" t="e">
        <f t="shared" si="14"/>
        <v>#DIV/0!</v>
      </c>
    </row>
    <row r="39" spans="2:10" x14ac:dyDescent="0.25">
      <c r="B39" s="59">
        <v>6</v>
      </c>
      <c r="C39" s="60" t="str">
        <v>...</v>
      </c>
      <c r="D39" s="61"/>
      <c r="E39" s="62">
        <f t="shared" si="11"/>
        <v>0</v>
      </c>
      <c r="F39" s="63" t="e">
        <f t="shared" si="12"/>
        <v>#DIV/0!</v>
      </c>
      <c r="G39" s="62">
        <f t="shared" si="9"/>
        <v>0</v>
      </c>
      <c r="H39" s="64" t="e">
        <f t="shared" si="13"/>
        <v>#DIV/0!</v>
      </c>
      <c r="I39" s="62">
        <f t="shared" si="10"/>
        <v>0</v>
      </c>
      <c r="J39" s="65" t="e">
        <f t="shared" si="14"/>
        <v>#DIV/0!</v>
      </c>
    </row>
    <row r="40" spans="2:10" x14ac:dyDescent="0.25">
      <c r="B40" s="59">
        <v>7</v>
      </c>
      <c r="C40" s="60" t="str">
        <v>...</v>
      </c>
      <c r="D40" s="61"/>
      <c r="E40" s="62">
        <f t="shared" si="11"/>
        <v>0</v>
      </c>
      <c r="F40" s="63" t="e">
        <f t="shared" si="12"/>
        <v>#DIV/0!</v>
      </c>
      <c r="G40" s="62">
        <f t="shared" si="9"/>
        <v>0</v>
      </c>
      <c r="H40" s="64" t="e">
        <f t="shared" si="13"/>
        <v>#DIV/0!</v>
      </c>
      <c r="I40" s="62">
        <f t="shared" si="10"/>
        <v>0</v>
      </c>
      <c r="J40" s="65" t="e">
        <f t="shared" si="14"/>
        <v>#DIV/0!</v>
      </c>
    </row>
    <row r="41" spans="2:10" ht="15.75" customHeight="1" x14ac:dyDescent="0.25">
      <c r="B41" s="59">
        <v>8</v>
      </c>
      <c r="C41" s="60" t="str">
        <v>...</v>
      </c>
      <c r="D41" s="61"/>
      <c r="E41" s="62">
        <f t="shared" si="11"/>
        <v>0</v>
      </c>
      <c r="F41" s="63" t="e">
        <f t="shared" si="12"/>
        <v>#DIV/0!</v>
      </c>
      <c r="G41" s="62">
        <f t="shared" si="9"/>
        <v>0</v>
      </c>
      <c r="H41" s="64" t="e">
        <f t="shared" si="13"/>
        <v>#DIV/0!</v>
      </c>
      <c r="I41" s="62">
        <f t="shared" si="10"/>
        <v>0</v>
      </c>
      <c r="J41" s="65" t="e">
        <f t="shared" si="14"/>
        <v>#DIV/0!</v>
      </c>
    </row>
    <row r="42" spans="2:10" x14ac:dyDescent="0.25">
      <c r="B42" s="59">
        <v>9</v>
      </c>
      <c r="C42" s="60" t="str">
        <v>...</v>
      </c>
      <c r="D42" s="61"/>
      <c r="E42" s="62">
        <f t="shared" si="11"/>
        <v>0</v>
      </c>
      <c r="F42" s="63" t="e">
        <f t="shared" si="12"/>
        <v>#DIV/0!</v>
      </c>
      <c r="G42" s="62">
        <f t="shared" si="9"/>
        <v>0</v>
      </c>
      <c r="H42" s="64" t="e">
        <f t="shared" si="13"/>
        <v>#DIV/0!</v>
      </c>
      <c r="I42" s="62">
        <f t="shared" si="10"/>
        <v>0</v>
      </c>
      <c r="J42" s="65" t="e">
        <f t="shared" si="14"/>
        <v>#DIV/0!</v>
      </c>
    </row>
    <row r="43" spans="2:10" ht="15.75" thickBot="1" x14ac:dyDescent="0.3">
      <c r="B43" s="66">
        <v>10</v>
      </c>
      <c r="C43" s="67" t="str">
        <v>...</v>
      </c>
      <c r="D43" s="68"/>
      <c r="E43" s="62">
        <f t="shared" si="11"/>
        <v>0</v>
      </c>
      <c r="F43" s="63" t="e">
        <f t="shared" si="12"/>
        <v>#DIV/0!</v>
      </c>
      <c r="G43" s="62">
        <f t="shared" si="9"/>
        <v>0</v>
      </c>
      <c r="H43" s="64" t="e">
        <f t="shared" si="13"/>
        <v>#DIV/0!</v>
      </c>
      <c r="I43" s="62">
        <f t="shared" si="10"/>
        <v>0</v>
      </c>
      <c r="J43" s="65" t="e">
        <f t="shared" si="14"/>
        <v>#DIV/0!</v>
      </c>
    </row>
    <row r="44" spans="2:10" ht="15.75" thickBot="1" x14ac:dyDescent="0.3">
      <c r="B44" s="69"/>
      <c r="C44" s="70" t="s">
        <v>26</v>
      </c>
      <c r="D44" s="70"/>
      <c r="E44" s="70"/>
      <c r="F44" s="71" t="e">
        <f>SUM(F34:F43)</f>
        <v>#DIV/0!</v>
      </c>
      <c r="G44" s="71"/>
      <c r="H44" s="71" t="e">
        <f t="shared" ref="H44:J44" si="15">SUM(H34:H43)</f>
        <v>#DIV/0!</v>
      </c>
      <c r="I44" s="71"/>
      <c r="J44" s="72" t="e">
        <f t="shared" si="15"/>
        <v>#DIV/0!</v>
      </c>
    </row>
    <row r="45" spans="2:10" ht="15.75" thickBot="1" x14ac:dyDescent="0.3"/>
    <row r="46" spans="2:10" ht="36" customHeight="1" thickBot="1" x14ac:dyDescent="0.3">
      <c r="B46" s="153" t="s">
        <v>30</v>
      </c>
      <c r="C46" s="154"/>
      <c r="D46" s="154"/>
      <c r="E46" s="154"/>
      <c r="F46" s="154"/>
      <c r="G46" s="154"/>
      <c r="H46" s="154"/>
      <c r="I46" s="154"/>
      <c r="J46" s="155"/>
    </row>
    <row r="47" spans="2:10" ht="15.75" customHeight="1" x14ac:dyDescent="0.25">
      <c r="B47" s="137" t="s">
        <v>1</v>
      </c>
      <c r="C47" s="133" t="s">
        <v>2</v>
      </c>
      <c r="D47" s="134"/>
      <c r="E47" s="137" t="s">
        <v>20</v>
      </c>
      <c r="F47" s="138"/>
      <c r="G47" s="139" t="s">
        <v>21</v>
      </c>
      <c r="H47" s="140"/>
      <c r="I47" s="141" t="s">
        <v>22</v>
      </c>
      <c r="J47" s="142"/>
    </row>
    <row r="48" spans="2:10" x14ac:dyDescent="0.25">
      <c r="B48" s="156"/>
      <c r="C48" s="135"/>
      <c r="D48" s="136"/>
      <c r="E48" s="73" t="s">
        <v>20</v>
      </c>
      <c r="F48" s="74" t="s">
        <v>28</v>
      </c>
      <c r="G48" s="75" t="s">
        <v>21</v>
      </c>
      <c r="H48" s="76" t="s">
        <v>29</v>
      </c>
      <c r="I48" s="77" t="s">
        <v>22</v>
      </c>
      <c r="J48" s="78" t="s">
        <v>25</v>
      </c>
    </row>
    <row r="49" spans="2:10" x14ac:dyDescent="0.25">
      <c r="B49" s="79" cm="1">
        <f t="array" ref="B49:B58">B34:B43</f>
        <v>1</v>
      </c>
      <c r="C49" s="80" t="str" cm="1">
        <f t="array" ref="C49:C58">C34:C43</f>
        <v>Cena celkom</v>
      </c>
      <c r="D49" s="81"/>
      <c r="E49" s="62">
        <f>E19</f>
        <v>30000</v>
      </c>
      <c r="F49" s="82">
        <f>E49</f>
        <v>30000</v>
      </c>
      <c r="G49" s="62">
        <f>G19</f>
        <v>15000</v>
      </c>
      <c r="H49" s="83">
        <f>G49</f>
        <v>15000</v>
      </c>
      <c r="I49" s="62">
        <f>I19</f>
        <v>0</v>
      </c>
      <c r="J49" s="84">
        <f>I49</f>
        <v>0</v>
      </c>
    </row>
    <row r="50" spans="2:10" x14ac:dyDescent="0.25">
      <c r="B50" s="79">
        <v>2</v>
      </c>
      <c r="C50" s="80">
        <v>0</v>
      </c>
      <c r="D50" s="81"/>
      <c r="E50" s="62">
        <f t="shared" ref="E50:E58" si="16">E20</f>
        <v>36</v>
      </c>
      <c r="F50" s="82" t="e">
        <f>IF(I5=100,"0",IF((E5-F5)=0,0,IF(G5="čím menej, tým lepšie",((E50-F5)*H5/(E5-F5)),(E5-E50)*(H5/(E5-F5)))))</f>
        <v>#DIV/0!</v>
      </c>
      <c r="G50" s="62">
        <f t="shared" ref="G50:G58" si="17">G20</f>
        <v>18</v>
      </c>
      <c r="H50" s="83" t="e">
        <f>IF(I5=100,"0",IF((E5-F5)=0,0,IF(G5="čím menej, tým lepšie",((G50-F5)*H5/(E5-F5)),(E5-G50)*(H5/(E5-F5)))))</f>
        <v>#DIV/0!</v>
      </c>
      <c r="I50" s="62">
        <f t="shared" ref="I50:I58" si="18">I20</f>
        <v>0</v>
      </c>
      <c r="J50" s="84" t="e">
        <f>IF(I5=100,"0",IF((E5-F5)=0,0,IF(G5="čím menej, tým lepšie",((I50-F5)*H5/(E5-F5)),(E5-I50)*(H5/(E5-F5)))))</f>
        <v>#DIV/0!</v>
      </c>
    </row>
    <row r="51" spans="2:10" x14ac:dyDescent="0.25">
      <c r="B51" s="79">
        <v>3</v>
      </c>
      <c r="C51" s="80">
        <v>0</v>
      </c>
      <c r="D51" s="81"/>
      <c r="E51" s="62">
        <f t="shared" si="16"/>
        <v>0</v>
      </c>
      <c r="F51" s="82" t="e">
        <f t="shared" ref="F51:F58" si="19">IF(I6=100,"0",IF((E6-F6)=0,0,IF(G6="čím menej, tým lepšie",((E51-F6)*H6/(E6-F6)),(E6-E51)*(H6/(E6-F6)))))</f>
        <v>#DIV/0!</v>
      </c>
      <c r="G51" s="62">
        <f t="shared" si="17"/>
        <v>0</v>
      </c>
      <c r="H51" s="83" t="e">
        <f t="shared" ref="H51:H58" si="20">IF(I6=100,"0",IF((E6-F6)=0,0,IF(G6="čím menej, tým lepšie",((G51-F6)*H6/(E6-F6)),(E6-G51)*(H6/(E6-F6)))))</f>
        <v>#DIV/0!</v>
      </c>
      <c r="I51" s="62">
        <f t="shared" si="18"/>
        <v>0</v>
      </c>
      <c r="J51" s="84" t="e">
        <f t="shared" ref="J51:J58" si="21">IF(I6=100,"0",IF((E6-F6)=0,0,IF(G6="čím menej, tým lepšie",((I51-F6)*H6/(E6-F6)),(E6-I51)*(H6/(E6-F6)))))</f>
        <v>#DIV/0!</v>
      </c>
    </row>
    <row r="52" spans="2:10" ht="15.75" customHeight="1" x14ac:dyDescent="0.25">
      <c r="B52" s="79">
        <v>4</v>
      </c>
      <c r="C52" s="80" t="str">
        <v>...</v>
      </c>
      <c r="D52" s="81"/>
      <c r="E52" s="62">
        <f t="shared" si="16"/>
        <v>0</v>
      </c>
      <c r="F52" s="82" t="e">
        <f t="shared" si="19"/>
        <v>#DIV/0!</v>
      </c>
      <c r="G52" s="62">
        <f t="shared" si="17"/>
        <v>0</v>
      </c>
      <c r="H52" s="83" t="e">
        <f t="shared" si="20"/>
        <v>#DIV/0!</v>
      </c>
      <c r="I52" s="62">
        <f t="shared" si="18"/>
        <v>0</v>
      </c>
      <c r="J52" s="84" t="e">
        <f t="shared" si="21"/>
        <v>#DIV/0!</v>
      </c>
    </row>
    <row r="53" spans="2:10" x14ac:dyDescent="0.25">
      <c r="B53" s="79">
        <v>5</v>
      </c>
      <c r="C53" s="80" t="str">
        <v>...</v>
      </c>
      <c r="D53" s="81"/>
      <c r="E53" s="62">
        <f t="shared" si="16"/>
        <v>0</v>
      </c>
      <c r="F53" s="82" t="e">
        <f t="shared" si="19"/>
        <v>#DIV/0!</v>
      </c>
      <c r="G53" s="62">
        <f t="shared" si="17"/>
        <v>0</v>
      </c>
      <c r="H53" s="83" t="e">
        <f t="shared" si="20"/>
        <v>#DIV/0!</v>
      </c>
      <c r="I53" s="62">
        <f t="shared" si="18"/>
        <v>0</v>
      </c>
      <c r="J53" s="84" t="e">
        <f t="shared" si="21"/>
        <v>#DIV/0!</v>
      </c>
    </row>
    <row r="54" spans="2:10" x14ac:dyDescent="0.25">
      <c r="B54" s="79">
        <v>6</v>
      </c>
      <c r="C54" s="80" t="str">
        <v>...</v>
      </c>
      <c r="D54" s="81"/>
      <c r="E54" s="62">
        <f t="shared" si="16"/>
        <v>0</v>
      </c>
      <c r="F54" s="82" t="e">
        <f t="shared" si="19"/>
        <v>#DIV/0!</v>
      </c>
      <c r="G54" s="62">
        <f t="shared" si="17"/>
        <v>0</v>
      </c>
      <c r="H54" s="83" t="e">
        <f t="shared" si="20"/>
        <v>#DIV/0!</v>
      </c>
      <c r="I54" s="62">
        <f t="shared" si="18"/>
        <v>0</v>
      </c>
      <c r="J54" s="84" t="e">
        <f t="shared" si="21"/>
        <v>#DIV/0!</v>
      </c>
    </row>
    <row r="55" spans="2:10" x14ac:dyDescent="0.25">
      <c r="B55" s="79">
        <v>7</v>
      </c>
      <c r="C55" s="80" t="str">
        <v>...</v>
      </c>
      <c r="D55" s="81"/>
      <c r="E55" s="62">
        <f t="shared" si="16"/>
        <v>0</v>
      </c>
      <c r="F55" s="82" t="e">
        <f t="shared" si="19"/>
        <v>#DIV/0!</v>
      </c>
      <c r="G55" s="62">
        <f t="shared" si="17"/>
        <v>0</v>
      </c>
      <c r="H55" s="83" t="e">
        <f t="shared" si="20"/>
        <v>#DIV/0!</v>
      </c>
      <c r="I55" s="62">
        <f t="shared" si="18"/>
        <v>0</v>
      </c>
      <c r="J55" s="84" t="e">
        <f t="shared" si="21"/>
        <v>#DIV/0!</v>
      </c>
    </row>
    <row r="56" spans="2:10" x14ac:dyDescent="0.25">
      <c r="B56" s="79">
        <v>8</v>
      </c>
      <c r="C56" s="80" t="str">
        <v>...</v>
      </c>
      <c r="D56" s="81"/>
      <c r="E56" s="62">
        <f t="shared" si="16"/>
        <v>0</v>
      </c>
      <c r="F56" s="82" t="e">
        <f t="shared" si="19"/>
        <v>#DIV/0!</v>
      </c>
      <c r="G56" s="62">
        <f t="shared" si="17"/>
        <v>0</v>
      </c>
      <c r="H56" s="83" t="e">
        <f t="shared" si="20"/>
        <v>#DIV/0!</v>
      </c>
      <c r="I56" s="62">
        <f t="shared" si="18"/>
        <v>0</v>
      </c>
      <c r="J56" s="84" t="e">
        <f t="shared" si="21"/>
        <v>#DIV/0!</v>
      </c>
    </row>
    <row r="57" spans="2:10" x14ac:dyDescent="0.25">
      <c r="B57" s="79">
        <v>9</v>
      </c>
      <c r="C57" s="80" t="str">
        <v>...</v>
      </c>
      <c r="D57" s="81"/>
      <c r="E57" s="62">
        <f t="shared" si="16"/>
        <v>0</v>
      </c>
      <c r="F57" s="82" t="e">
        <f t="shared" si="19"/>
        <v>#DIV/0!</v>
      </c>
      <c r="G57" s="62">
        <f t="shared" si="17"/>
        <v>0</v>
      </c>
      <c r="H57" s="83" t="e">
        <f t="shared" si="20"/>
        <v>#DIV/0!</v>
      </c>
      <c r="I57" s="62">
        <f t="shared" si="18"/>
        <v>0</v>
      </c>
      <c r="J57" s="84" t="e">
        <f t="shared" si="21"/>
        <v>#DIV/0!</v>
      </c>
    </row>
    <row r="58" spans="2:10" ht="15.75" thickBot="1" x14ac:dyDescent="0.3">
      <c r="B58" s="85">
        <v>10</v>
      </c>
      <c r="C58" s="86" t="str">
        <v>...</v>
      </c>
      <c r="D58" s="87"/>
      <c r="E58" s="62">
        <f t="shared" si="16"/>
        <v>0</v>
      </c>
      <c r="F58" s="82" t="e">
        <f t="shared" si="19"/>
        <v>#DIV/0!</v>
      </c>
      <c r="G58" s="62">
        <f t="shared" si="17"/>
        <v>0</v>
      </c>
      <c r="H58" s="83" t="e">
        <f t="shared" si="20"/>
        <v>#DIV/0!</v>
      </c>
      <c r="I58" s="62">
        <f t="shared" si="18"/>
        <v>0</v>
      </c>
      <c r="J58" s="84" t="e">
        <f t="shared" si="21"/>
        <v>#DIV/0!</v>
      </c>
    </row>
    <row r="59" spans="2:10" ht="15.75" thickBot="1" x14ac:dyDescent="0.3">
      <c r="B59" s="88"/>
      <c r="C59" s="89" t="s">
        <v>26</v>
      </c>
      <c r="D59" s="89"/>
      <c r="E59" s="89"/>
      <c r="F59" s="90" t="e">
        <f>SUM(F49:F58)</f>
        <v>#DIV/0!</v>
      </c>
      <c r="G59" s="90"/>
      <c r="H59" s="90" t="e">
        <f t="shared" ref="H59:J59" si="22">SUM(H49:H58)</f>
        <v>#DIV/0!</v>
      </c>
      <c r="I59" s="90"/>
      <c r="J59" s="91" t="e">
        <f t="shared" si="22"/>
        <v>#DIV/0!</v>
      </c>
    </row>
    <row r="61" spans="2:10" x14ac:dyDescent="0.25">
      <c r="C61" s="1"/>
      <c r="D61" s="1"/>
      <c r="E61" s="1"/>
      <c r="F61" s="1"/>
      <c r="G61" s="1"/>
      <c r="H61" s="1"/>
    </row>
    <row r="62" spans="2:10" ht="30.75" customHeight="1" x14ac:dyDescent="0.25">
      <c r="C62" s="1"/>
      <c r="D62" s="1"/>
      <c r="E62" s="1"/>
      <c r="F62" s="1"/>
      <c r="G62" s="1"/>
      <c r="H62" s="1"/>
    </row>
    <row r="63" spans="2:10" x14ac:dyDescent="0.25">
      <c r="C63" s="1"/>
      <c r="D63" s="1"/>
      <c r="E63" s="1"/>
      <c r="F63" s="1"/>
      <c r="G63" s="1"/>
      <c r="H63" s="1"/>
    </row>
    <row r="64" spans="2:10" x14ac:dyDescent="0.25">
      <c r="C64" s="1"/>
      <c r="D64" s="1"/>
      <c r="E64" s="1"/>
      <c r="F64" s="1"/>
      <c r="G64" s="1"/>
      <c r="H64" s="1"/>
    </row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ht="15.75" customHeight="1" x14ac:dyDescent="0.25"/>
    <row r="73" s="1" customFormat="1" ht="15.75" customHeigh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439A-C9C5-49EE-A4D0-A9A0BDD05B34}">
  <sheetPr>
    <tabColor theme="8" tint="0.39997558519241921"/>
  </sheetPr>
  <dimension ref="A1:M27"/>
  <sheetViews>
    <sheetView tabSelected="1" zoomScaleNormal="100" workbookViewId="0">
      <selection activeCell="E26" sqref="E26:F27"/>
    </sheetView>
  </sheetViews>
  <sheetFormatPr defaultRowHeight="15" x14ac:dyDescent="0.25"/>
  <cols>
    <col min="1" max="1" width="3.28515625" style="1" customWidth="1"/>
    <col min="2" max="2" width="38.85546875" style="1" customWidth="1"/>
    <col min="3" max="3" width="7.42578125" style="1" customWidth="1"/>
    <col min="4" max="4" width="28.42578125" style="1" customWidth="1"/>
    <col min="5" max="5" width="29" style="1" customWidth="1"/>
    <col min="6" max="6" width="28.28515625" style="1" customWidth="1"/>
    <col min="7" max="7" width="3" style="1" customWidth="1"/>
    <col min="8" max="16384" width="9.140625" style="1"/>
  </cols>
  <sheetData>
    <row r="1" spans="1:13" ht="15.75" thickBot="1" x14ac:dyDescent="0.3">
      <c r="A1" s="180"/>
      <c r="B1" s="181"/>
      <c r="C1" s="181"/>
      <c r="D1" s="181"/>
      <c r="E1" s="181"/>
      <c r="F1" s="181"/>
      <c r="G1" s="180"/>
    </row>
    <row r="2" spans="1:13" ht="45.75" customHeight="1" x14ac:dyDescent="0.25">
      <c r="A2" s="180"/>
      <c r="B2" s="182" t="s">
        <v>31</v>
      </c>
      <c r="C2" s="183"/>
      <c r="D2" s="183"/>
      <c r="E2" s="183"/>
      <c r="F2" s="184"/>
      <c r="G2" s="180"/>
    </row>
    <row r="3" spans="1:13" ht="15.75" thickBot="1" x14ac:dyDescent="0.3">
      <c r="A3" s="180"/>
      <c r="B3" s="176"/>
      <c r="C3" s="176"/>
      <c r="D3" s="176"/>
      <c r="E3" s="176"/>
      <c r="F3" s="176"/>
      <c r="G3" s="180"/>
    </row>
    <row r="4" spans="1:13" x14ac:dyDescent="0.25">
      <c r="A4" s="180"/>
      <c r="B4" s="92" t="s">
        <v>32</v>
      </c>
      <c r="C4" s="185"/>
      <c r="D4" s="185"/>
      <c r="E4" s="185"/>
      <c r="F4" s="186"/>
      <c r="G4" s="180"/>
    </row>
    <row r="5" spans="1:13" x14ac:dyDescent="0.25">
      <c r="A5" s="180"/>
      <c r="B5" s="93" t="s">
        <v>33</v>
      </c>
      <c r="C5" s="187"/>
      <c r="D5" s="187"/>
      <c r="E5" s="187"/>
      <c r="F5" s="188"/>
      <c r="G5" s="180"/>
      <c r="H5" s="94"/>
      <c r="I5" s="94"/>
      <c r="J5" s="94"/>
    </row>
    <row r="6" spans="1:13" x14ac:dyDescent="0.25">
      <c r="A6" s="180"/>
      <c r="B6" s="93" t="s">
        <v>34</v>
      </c>
      <c r="C6" s="187"/>
      <c r="D6" s="187"/>
      <c r="E6" s="187"/>
      <c r="F6" s="188"/>
      <c r="G6" s="180"/>
    </row>
    <row r="7" spans="1:13" x14ac:dyDescent="0.25">
      <c r="A7" s="180"/>
      <c r="B7" s="93" t="s">
        <v>35</v>
      </c>
      <c r="C7" s="187"/>
      <c r="D7" s="187"/>
      <c r="E7" s="187"/>
      <c r="F7" s="188"/>
      <c r="G7" s="180"/>
    </row>
    <row r="8" spans="1:13" x14ac:dyDescent="0.25">
      <c r="A8" s="180"/>
      <c r="B8" s="93" t="s">
        <v>36</v>
      </c>
      <c r="C8" s="187"/>
      <c r="D8" s="187"/>
      <c r="E8" s="187"/>
      <c r="F8" s="188"/>
      <c r="G8" s="180"/>
    </row>
    <row r="9" spans="1:13" x14ac:dyDescent="0.25">
      <c r="A9" s="180"/>
      <c r="B9" s="93" t="s">
        <v>37</v>
      </c>
      <c r="C9" s="187"/>
      <c r="D9" s="187"/>
      <c r="E9" s="187"/>
      <c r="F9" s="188"/>
      <c r="G9" s="180"/>
    </row>
    <row r="10" spans="1:13" ht="15.75" customHeight="1" thickBot="1" x14ac:dyDescent="0.3">
      <c r="A10" s="180"/>
      <c r="B10" s="95" t="s">
        <v>38</v>
      </c>
      <c r="C10" s="189" t="s">
        <v>39</v>
      </c>
      <c r="D10" s="190"/>
      <c r="E10" s="191"/>
      <c r="F10" s="192"/>
      <c r="G10" s="180"/>
    </row>
    <row r="11" spans="1:13" ht="15.75" thickBot="1" x14ac:dyDescent="0.3">
      <c r="A11" s="180"/>
      <c r="B11" s="176"/>
      <c r="C11" s="176"/>
      <c r="D11" s="176"/>
      <c r="E11" s="176"/>
      <c r="F11" s="176"/>
      <c r="G11" s="180"/>
    </row>
    <row r="12" spans="1:13" ht="30" customHeight="1" x14ac:dyDescent="0.25">
      <c r="A12" s="180"/>
      <c r="B12" s="193" t="s">
        <v>40</v>
      </c>
      <c r="C12" s="194"/>
      <c r="D12" s="194"/>
      <c r="E12" s="194"/>
      <c r="F12" s="195"/>
      <c r="G12" s="180"/>
    </row>
    <row r="13" spans="1:13" ht="45" customHeight="1" x14ac:dyDescent="0.25">
      <c r="A13" s="180"/>
      <c r="B13" s="172" t="s">
        <v>41</v>
      </c>
      <c r="C13" s="173"/>
      <c r="D13" s="173"/>
      <c r="E13" s="173"/>
      <c r="F13" s="96"/>
      <c r="G13" s="180"/>
      <c r="M13" s="247"/>
    </row>
    <row r="14" spans="1:13" ht="45" customHeight="1" x14ac:dyDescent="0.25">
      <c r="A14" s="180"/>
      <c r="B14" s="172" t="s">
        <v>42</v>
      </c>
      <c r="C14" s="173"/>
      <c r="D14" s="173"/>
      <c r="E14" s="173"/>
      <c r="F14" s="96"/>
      <c r="G14" s="180"/>
    </row>
    <row r="15" spans="1:13" ht="45" customHeight="1" x14ac:dyDescent="0.25">
      <c r="A15" s="180"/>
      <c r="B15" s="174" t="s">
        <v>43</v>
      </c>
      <c r="C15" s="175"/>
      <c r="D15" s="175"/>
      <c r="E15" s="175"/>
      <c r="F15" s="96"/>
      <c r="G15" s="180"/>
    </row>
    <row r="16" spans="1:13" ht="45" customHeight="1" thickBot="1" x14ac:dyDescent="0.3">
      <c r="A16" s="180"/>
      <c r="B16" s="237" t="s">
        <v>44</v>
      </c>
      <c r="C16" s="238"/>
      <c r="D16" s="238"/>
      <c r="E16" s="238"/>
      <c r="F16" s="97"/>
      <c r="G16" s="180"/>
    </row>
    <row r="17" spans="1:7" ht="15.75" thickBot="1" x14ac:dyDescent="0.3">
      <c r="A17" s="180"/>
      <c r="B17" s="176"/>
      <c r="C17" s="176"/>
      <c r="D17" s="176"/>
      <c r="E17" s="176"/>
      <c r="F17" s="176"/>
      <c r="G17" s="180"/>
    </row>
    <row r="18" spans="1:7" ht="24" customHeight="1" thickBot="1" x14ac:dyDescent="0.3">
      <c r="A18" s="180"/>
      <c r="B18" s="239" t="s">
        <v>45</v>
      </c>
      <c r="C18" s="177" t="str">
        <f>'Zákl. nastavenie'!C4</f>
        <v>Cena celkom</v>
      </c>
      <c r="D18" s="178"/>
      <c r="E18" s="178"/>
      <c r="F18" s="179"/>
      <c r="G18" s="180"/>
    </row>
    <row r="19" spans="1:7" ht="15" customHeight="1" x14ac:dyDescent="0.25">
      <c r="A19" s="180"/>
      <c r="B19" s="98" t="s">
        <v>46</v>
      </c>
      <c r="C19" s="99" t="s">
        <v>47</v>
      </c>
      <c r="D19" s="99"/>
      <c r="E19" s="100" t="s">
        <v>48</v>
      </c>
      <c r="F19" s="101" t="s">
        <v>49</v>
      </c>
      <c r="G19" s="180"/>
    </row>
    <row r="20" spans="1:7" ht="15.75" thickBot="1" x14ac:dyDescent="0.3">
      <c r="A20" s="180"/>
      <c r="B20" s="240" t="str">
        <f>'Zákl. nastavenie'!G4</f>
        <v>čím menej, tým lepšie</v>
      </c>
      <c r="C20" s="241" t="e">
        <f>'Zákl. nastavenie'!I4</f>
        <v>#VALUE!</v>
      </c>
      <c r="D20" s="242"/>
      <c r="E20" s="243">
        <f>'Zákl. nastavenie'!F4</f>
        <v>0</v>
      </c>
      <c r="F20" s="244" t="s">
        <v>50</v>
      </c>
      <c r="G20" s="180"/>
    </row>
    <row r="21" spans="1:7" ht="30.75" thickBot="1" x14ac:dyDescent="0.3">
      <c r="A21" s="180"/>
      <c r="B21" s="102" t="s">
        <v>51</v>
      </c>
      <c r="C21" s="103" t="s">
        <v>52</v>
      </c>
      <c r="D21" s="104" t="s">
        <v>53</v>
      </c>
      <c r="E21" s="105" t="s">
        <v>54</v>
      </c>
      <c r="F21" s="106" t="s">
        <v>55</v>
      </c>
      <c r="G21" s="180"/>
    </row>
    <row r="22" spans="1:7" ht="19.5" thickBot="1" x14ac:dyDescent="0.35">
      <c r="A22" s="180"/>
      <c r="B22" s="245" t="s">
        <v>56</v>
      </c>
      <c r="C22" s="108">
        <v>1</v>
      </c>
      <c r="D22" s="246">
        <f>'Cena projekčných prác'!D18</f>
        <v>0</v>
      </c>
      <c r="E22" s="109">
        <f>IF(C$10="Som platcom DPH",D22*0.2,0)</f>
        <v>0</v>
      </c>
      <c r="F22" s="110">
        <f>SUM(D22+E22)*C22</f>
        <v>0</v>
      </c>
      <c r="G22" s="180"/>
    </row>
    <row r="23" spans="1:7" ht="15.75" thickBot="1" x14ac:dyDescent="0.3">
      <c r="A23" s="180"/>
      <c r="B23" s="157" t="s">
        <v>26</v>
      </c>
      <c r="C23" s="158"/>
      <c r="D23" s="159"/>
      <c r="E23" s="160"/>
      <c r="F23" s="107">
        <f>F22</f>
        <v>0</v>
      </c>
      <c r="G23" s="180"/>
    </row>
    <row r="24" spans="1:7" ht="15.75" thickBot="1" x14ac:dyDescent="0.3">
      <c r="B24" s="161"/>
      <c r="C24" s="162"/>
      <c r="D24" s="162"/>
      <c r="E24" s="162"/>
      <c r="F24" s="163"/>
    </row>
    <row r="25" spans="1:7" ht="15.75" thickBot="1" x14ac:dyDescent="0.3">
      <c r="B25" s="161"/>
      <c r="C25" s="162"/>
      <c r="D25" s="162"/>
      <c r="E25" s="162"/>
      <c r="F25" s="163"/>
    </row>
    <row r="26" spans="1:7" x14ac:dyDescent="0.25">
      <c r="B26" s="164" t="s">
        <v>57</v>
      </c>
      <c r="C26" s="166" t="s">
        <v>58</v>
      </c>
      <c r="D26" s="166"/>
      <c r="E26" s="168" t="s">
        <v>59</v>
      </c>
      <c r="F26" s="169"/>
    </row>
    <row r="27" spans="1:7" ht="15.75" thickBot="1" x14ac:dyDescent="0.3">
      <c r="B27" s="165"/>
      <c r="C27" s="167"/>
      <c r="D27" s="167"/>
      <c r="E27" s="170"/>
      <c r="F27" s="171"/>
    </row>
  </sheetData>
  <sheetProtection algorithmName="SHA-512" hashValue="/N+jlAWWWUEZW5Pe2y7OJtyh/EroAO/Iqy7fAFQwZTECj3qBThcPAsyulNjKiaoImLQatd+5lBH9sy3NR8OWFA==" saltValue="nsk5+Gs2DJUCWaM71Fspcw==" spinCount="100000" sheet="1" objects="1" scenarios="1" selectLockedCells="1"/>
  <mergeCells count="28">
    <mergeCell ref="B13:E13"/>
    <mergeCell ref="A1:A23"/>
    <mergeCell ref="B1:F1"/>
    <mergeCell ref="G1:G23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  <mergeCell ref="B12:F12"/>
    <mergeCell ref="B14:E14"/>
    <mergeCell ref="B15:E15"/>
    <mergeCell ref="B16:E16"/>
    <mergeCell ref="B17:F17"/>
    <mergeCell ref="C20:D20"/>
    <mergeCell ref="C18:F18"/>
    <mergeCell ref="B23:E23"/>
    <mergeCell ref="B24:F24"/>
    <mergeCell ref="B26:B27"/>
    <mergeCell ref="C26:D27"/>
    <mergeCell ref="E26:F27"/>
    <mergeCell ref="B25:F25"/>
  </mergeCells>
  <dataValidations count="1">
    <dataValidation type="list" allowBlank="1" showInputMessage="1" showErrorMessage="1" sqref="C10" xr:uid="{3546BA0E-2E3C-441D-95B6-F2406CA5B066}">
      <formula1>"Som platcom DPH,Nie som platcom DPH"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0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561975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5F05D-CA5F-481C-886E-06E7832B81E6}">
  <dimension ref="A1:J18"/>
  <sheetViews>
    <sheetView showGridLines="0" workbookViewId="0">
      <selection activeCell="D13" sqref="D13"/>
    </sheetView>
  </sheetViews>
  <sheetFormatPr defaultRowHeight="15.75" x14ac:dyDescent="0.25"/>
  <cols>
    <col min="1" max="1" width="7.85546875" style="198" customWidth="1"/>
    <col min="2" max="2" width="35.42578125" style="198" customWidth="1"/>
    <col min="3" max="3" width="41.140625" style="199" customWidth="1"/>
    <col min="4" max="6" width="19.42578125" style="197" customWidth="1"/>
    <col min="7" max="16384" width="9.140625" style="197"/>
  </cols>
  <sheetData>
    <row r="1" spans="1:10" x14ac:dyDescent="0.25">
      <c r="A1" s="196"/>
      <c r="B1" s="196"/>
      <c r="C1" s="196"/>
      <c r="D1" s="196"/>
      <c r="E1" s="196"/>
      <c r="F1" s="196"/>
    </row>
    <row r="2" spans="1:10" ht="25.5" customHeight="1" x14ac:dyDescent="0.25">
      <c r="E2" s="197" t="s">
        <v>60</v>
      </c>
      <c r="F2" s="200"/>
    </row>
    <row r="3" spans="1:10" ht="15.75" customHeight="1" x14ac:dyDescent="0.25">
      <c r="A3" s="201" t="s">
        <v>61</v>
      </c>
      <c r="B3" s="201"/>
      <c r="C3" s="201"/>
      <c r="D3" s="201"/>
      <c r="E3" s="201"/>
      <c r="F3" s="201"/>
    </row>
    <row r="4" spans="1:10" ht="15.75" customHeight="1" x14ac:dyDescent="0.25">
      <c r="A4" s="202" t="s">
        <v>62</v>
      </c>
      <c r="B4" s="202"/>
      <c r="C4" s="203"/>
      <c r="D4" s="203"/>
      <c r="E4" s="203"/>
      <c r="F4" s="203"/>
    </row>
    <row r="5" spans="1:10" ht="12" customHeight="1" x14ac:dyDescent="0.25">
      <c r="A5" s="204"/>
      <c r="B5" s="204"/>
      <c r="C5" s="198"/>
      <c r="D5" s="198"/>
      <c r="E5" s="198"/>
      <c r="F5" s="198"/>
    </row>
    <row r="6" spans="1:10" ht="15.75" customHeight="1" x14ac:dyDescent="0.25">
      <c r="A6" s="205" t="s">
        <v>63</v>
      </c>
      <c r="B6" s="205"/>
      <c r="C6" s="205"/>
      <c r="D6" s="205"/>
      <c r="E6" s="205"/>
      <c r="F6" s="205"/>
    </row>
    <row r="7" spans="1:10" x14ac:dyDescent="0.25">
      <c r="A7" s="206" t="s">
        <v>64</v>
      </c>
      <c r="B7" s="206"/>
      <c r="C7" s="206"/>
      <c r="D7" s="206"/>
      <c r="E7" s="206"/>
      <c r="F7" s="206"/>
    </row>
    <row r="8" spans="1:10" s="207" customFormat="1" ht="15.75" customHeight="1" x14ac:dyDescent="0.25">
      <c r="A8" s="205"/>
      <c r="B8" s="205"/>
      <c r="C8" s="205"/>
      <c r="D8" s="205"/>
      <c r="E8" s="205"/>
      <c r="F8" s="205"/>
    </row>
    <row r="9" spans="1:10" x14ac:dyDescent="0.25">
      <c r="A9" s="208" t="s">
        <v>65</v>
      </c>
      <c r="B9" s="208"/>
      <c r="C9" s="197"/>
    </row>
    <row r="10" spans="1:10" s="198" customFormat="1" ht="15.6" customHeight="1" x14ac:dyDescent="0.25">
      <c r="A10" s="209" t="s">
        <v>66</v>
      </c>
      <c r="B10" s="209"/>
      <c r="C10" s="210"/>
      <c r="D10" s="211" t="s">
        <v>67</v>
      </c>
      <c r="E10" s="211"/>
      <c r="F10" s="211"/>
    </row>
    <row r="11" spans="1:10" s="198" customFormat="1" ht="15.6" customHeight="1" x14ac:dyDescent="0.25">
      <c r="A11" s="210"/>
      <c r="B11" s="210"/>
      <c r="C11" s="210"/>
      <c r="D11" s="212" t="s">
        <v>68</v>
      </c>
      <c r="E11" s="212" t="s">
        <v>69</v>
      </c>
      <c r="F11" s="212" t="s">
        <v>70</v>
      </c>
    </row>
    <row r="12" spans="1:10" s="198" customFormat="1" ht="44.25" customHeight="1" x14ac:dyDescent="0.25">
      <c r="A12" s="213" t="s">
        <v>71</v>
      </c>
      <c r="B12" s="214" t="s">
        <v>72</v>
      </c>
      <c r="C12" s="215" t="s">
        <v>73</v>
      </c>
      <c r="D12" s="222">
        <v>0</v>
      </c>
      <c r="E12" s="216">
        <f t="shared" ref="E12:E17" si="0">D12*0.2</f>
        <v>0</v>
      </c>
      <c r="F12" s="216">
        <f t="shared" ref="F12:F17" si="1">D12+E12</f>
        <v>0</v>
      </c>
    </row>
    <row r="13" spans="1:10" s="198" customFormat="1" ht="45.75" customHeight="1" x14ac:dyDescent="0.25">
      <c r="A13" s="213" t="s">
        <v>74</v>
      </c>
      <c r="B13" s="214" t="s">
        <v>72</v>
      </c>
      <c r="C13" s="215" t="s">
        <v>75</v>
      </c>
      <c r="D13" s="222">
        <v>0</v>
      </c>
      <c r="E13" s="216">
        <f t="shared" si="0"/>
        <v>0</v>
      </c>
      <c r="F13" s="216">
        <f t="shared" si="1"/>
        <v>0</v>
      </c>
    </row>
    <row r="14" spans="1:10" s="198" customFormat="1" ht="38.450000000000003" customHeight="1" x14ac:dyDescent="0.25">
      <c r="A14" s="213" t="s">
        <v>76</v>
      </c>
      <c r="B14" s="214" t="s">
        <v>72</v>
      </c>
      <c r="C14" s="215" t="s">
        <v>77</v>
      </c>
      <c r="D14" s="222">
        <v>0</v>
      </c>
      <c r="E14" s="216">
        <f t="shared" si="0"/>
        <v>0</v>
      </c>
      <c r="F14" s="216">
        <f t="shared" si="1"/>
        <v>0</v>
      </c>
    </row>
    <row r="15" spans="1:10" s="198" customFormat="1" ht="38.450000000000003" customHeight="1" x14ac:dyDescent="0.25">
      <c r="A15" s="213" t="s">
        <v>78</v>
      </c>
      <c r="B15" s="214" t="s">
        <v>79</v>
      </c>
      <c r="C15" s="215" t="s">
        <v>73</v>
      </c>
      <c r="D15" s="222">
        <v>0</v>
      </c>
      <c r="E15" s="216">
        <f t="shared" si="0"/>
        <v>0</v>
      </c>
      <c r="F15" s="216">
        <f t="shared" si="1"/>
        <v>0</v>
      </c>
      <c r="J15" s="221"/>
    </row>
    <row r="16" spans="1:10" ht="45" customHeight="1" x14ac:dyDescent="0.25">
      <c r="A16" s="213" t="s">
        <v>80</v>
      </c>
      <c r="B16" s="214" t="s">
        <v>79</v>
      </c>
      <c r="C16" s="215" t="s">
        <v>75</v>
      </c>
      <c r="D16" s="222">
        <v>0</v>
      </c>
      <c r="E16" s="216">
        <f t="shared" si="0"/>
        <v>0</v>
      </c>
      <c r="F16" s="216">
        <f t="shared" si="1"/>
        <v>0</v>
      </c>
    </row>
    <row r="17" spans="1:6" ht="38.450000000000003" customHeight="1" thickBot="1" x14ac:dyDescent="0.3">
      <c r="A17" s="213" t="s">
        <v>81</v>
      </c>
      <c r="B17" s="214" t="s">
        <v>79</v>
      </c>
      <c r="C17" s="215" t="s">
        <v>77</v>
      </c>
      <c r="D17" s="223">
        <v>0</v>
      </c>
      <c r="E17" s="217">
        <f t="shared" si="0"/>
        <v>0</v>
      </c>
      <c r="F17" s="217">
        <f t="shared" si="1"/>
        <v>0</v>
      </c>
    </row>
    <row r="18" spans="1:6" ht="38.450000000000003" customHeight="1" thickBot="1" x14ac:dyDescent="0.3">
      <c r="A18" s="218" t="s">
        <v>82</v>
      </c>
      <c r="B18" s="218"/>
      <c r="C18" s="219"/>
      <c r="D18" s="220">
        <f>SUM(D12:D17)</f>
        <v>0</v>
      </c>
      <c r="E18" s="220">
        <f>SUM(E12:E17)</f>
        <v>0</v>
      </c>
      <c r="F18" s="220">
        <f>SUM(F12:F17)</f>
        <v>0</v>
      </c>
    </row>
  </sheetData>
  <sheetProtection algorithmName="SHA-512" hashValue="NQ3P7n7cfGgXvLny3V2CIpZ5yaPwSTJXM6x83dX3aiD03t2fyllAkfjXy0xDmchP2+AiEBwK3DNYl2KKMMzgtQ==" saltValue="4PT0hfNvVPLyS4tpAUY9Mg==" spinCount="100000" sheet="1" objects="1" scenarios="1" selectLockedCells="1"/>
  <mergeCells count="9">
    <mergeCell ref="A8:F8"/>
    <mergeCell ref="A10:C11"/>
    <mergeCell ref="D10:F10"/>
    <mergeCell ref="A18:C18"/>
    <mergeCell ref="A1:F1"/>
    <mergeCell ref="A3:F3"/>
    <mergeCell ref="A4:F4"/>
    <mergeCell ref="A6:F6"/>
    <mergeCell ref="A7:F7"/>
  </mergeCells>
  <printOptions horizontalCentered="1"/>
  <pageMargins left="0.78740157480314965" right="0.59055118110236227" top="0.78740157480314965" bottom="0.78740157480314965" header="0.51181102362204722" footer="0.5118110236220472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>
      <selection sqref="A1:XFD1048576"/>
    </sheetView>
  </sheetViews>
  <sheetFormatPr defaultRowHeight="15" x14ac:dyDescent="0.25"/>
  <cols>
    <col min="1" max="1" width="3.7109375" style="1" customWidth="1"/>
    <col min="2" max="2" width="98.5703125" style="1" customWidth="1"/>
    <col min="3" max="16384" width="9.140625" style="1"/>
  </cols>
  <sheetData>
    <row r="1" spans="2:2" ht="15.75" thickBot="1" x14ac:dyDescent="0.3"/>
    <row r="2" spans="2:2" ht="42.75" customHeight="1" x14ac:dyDescent="0.25">
      <c r="B2" s="224" t="s">
        <v>83</v>
      </c>
    </row>
    <row r="3" spans="2:2" x14ac:dyDescent="0.25">
      <c r="B3" s="225"/>
    </row>
    <row r="4" spans="2:2" x14ac:dyDescent="0.25">
      <c r="B4" s="226" t="s">
        <v>84</v>
      </c>
    </row>
    <row r="5" spans="2:2" x14ac:dyDescent="0.25">
      <c r="B5" s="225"/>
    </row>
    <row r="6" spans="2:2" x14ac:dyDescent="0.25">
      <c r="B6" s="227" t="s">
        <v>85</v>
      </c>
    </row>
    <row r="7" spans="2:2" x14ac:dyDescent="0.25">
      <c r="B7" s="228"/>
    </row>
    <row r="8" spans="2:2" ht="60.75" customHeight="1" x14ac:dyDescent="0.25">
      <c r="B8" s="229" t="s">
        <v>86</v>
      </c>
    </row>
    <row r="9" spans="2:2" x14ac:dyDescent="0.25">
      <c r="B9" s="229"/>
    </row>
    <row r="10" spans="2:2" x14ac:dyDescent="0.25">
      <c r="B10" s="229" t="s">
        <v>87</v>
      </c>
    </row>
    <row r="11" spans="2:2" x14ac:dyDescent="0.25">
      <c r="B11" s="229" t="s">
        <v>88</v>
      </c>
    </row>
    <row r="12" spans="2:2" x14ac:dyDescent="0.25">
      <c r="B12" s="229" t="s">
        <v>89</v>
      </c>
    </row>
    <row r="13" spans="2:2" x14ac:dyDescent="0.25">
      <c r="B13" s="229" t="s">
        <v>90</v>
      </c>
    </row>
    <row r="14" spans="2:2" x14ac:dyDescent="0.25">
      <c r="B14" s="229" t="s">
        <v>91</v>
      </c>
    </row>
    <row r="15" spans="2:2" x14ac:dyDescent="0.25">
      <c r="B15" s="229" t="s">
        <v>92</v>
      </c>
    </row>
    <row r="16" spans="2:2" x14ac:dyDescent="0.25">
      <c r="B16" s="229" t="s">
        <v>93</v>
      </c>
    </row>
    <row r="17" spans="2:2" ht="30" x14ac:dyDescent="0.25">
      <c r="B17" s="229" t="s">
        <v>94</v>
      </c>
    </row>
    <row r="18" spans="2:2" x14ac:dyDescent="0.25">
      <c r="B18" s="229" t="s">
        <v>95</v>
      </c>
    </row>
    <row r="19" spans="2:2" x14ac:dyDescent="0.25">
      <c r="B19" s="229" t="s">
        <v>96</v>
      </c>
    </row>
    <row r="20" spans="2:2" x14ac:dyDescent="0.25">
      <c r="B20" s="229" t="s">
        <v>97</v>
      </c>
    </row>
    <row r="21" spans="2:2" ht="30" x14ac:dyDescent="0.25">
      <c r="B21" s="229" t="s">
        <v>98</v>
      </c>
    </row>
    <row r="22" spans="2:2" x14ac:dyDescent="0.25">
      <c r="B22" s="229" t="s">
        <v>99</v>
      </c>
    </row>
    <row r="23" spans="2:2" x14ac:dyDescent="0.25">
      <c r="B23" s="230"/>
    </row>
    <row r="24" spans="2:2" ht="60" x14ac:dyDescent="0.25">
      <c r="B24" s="229" t="s">
        <v>100</v>
      </c>
    </row>
    <row r="25" spans="2:2" ht="13.5" customHeight="1" x14ac:dyDescent="0.25">
      <c r="B25" s="229"/>
    </row>
    <row r="26" spans="2:2" ht="30" x14ac:dyDescent="0.25">
      <c r="B26" s="229" t="s">
        <v>101</v>
      </c>
    </row>
    <row r="27" spans="2:2" ht="15.75" thickBot="1" x14ac:dyDescent="0.3">
      <c r="B27" s="231"/>
    </row>
  </sheetData>
  <sheetProtection algorithmName="SHA-512" hashValue="NdZ6vEEViJVnvw1rtvmSl1XbPF6+trWCwmMff23mbDN457NOCqx17cBQDdNqDO5FZCMJJ52yIwD6Hv4hXQuDyA==" saltValue="M/rrkfQYfutRpdFQep1hD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sqref="A1:XFD1048576"/>
    </sheetView>
  </sheetViews>
  <sheetFormatPr defaultRowHeight="15" x14ac:dyDescent="0.25"/>
  <cols>
    <col min="1" max="1" width="3.140625" style="1" customWidth="1"/>
    <col min="2" max="2" width="98.5703125" style="1" customWidth="1"/>
    <col min="3" max="16384" width="9.140625" style="1"/>
  </cols>
  <sheetData>
    <row r="1" spans="2:2" ht="15.75" thickBot="1" x14ac:dyDescent="0.3"/>
    <row r="2" spans="2:2" ht="42.75" customHeight="1" x14ac:dyDescent="0.25">
      <c r="B2" s="224" t="s">
        <v>102</v>
      </c>
    </row>
    <row r="3" spans="2:2" x14ac:dyDescent="0.25">
      <c r="B3" s="225"/>
    </row>
    <row r="4" spans="2:2" x14ac:dyDescent="0.25">
      <c r="B4" s="229" t="s">
        <v>84</v>
      </c>
    </row>
    <row r="5" spans="2:2" x14ac:dyDescent="0.25">
      <c r="B5" s="230"/>
    </row>
    <row r="6" spans="2:2" x14ac:dyDescent="0.25">
      <c r="B6" s="232" t="s">
        <v>85</v>
      </c>
    </row>
    <row r="7" spans="2:2" x14ac:dyDescent="0.25">
      <c r="B7" s="229"/>
    </row>
    <row r="8" spans="2:2" ht="60.75" customHeight="1" x14ac:dyDescent="0.25">
      <c r="B8" s="229" t="s">
        <v>103</v>
      </c>
    </row>
    <row r="9" spans="2:2" x14ac:dyDescent="0.25">
      <c r="B9" s="229" t="s">
        <v>104</v>
      </c>
    </row>
    <row r="10" spans="2:2" x14ac:dyDescent="0.25">
      <c r="B10" s="233"/>
    </row>
    <row r="11" spans="2:2" ht="30" x14ac:dyDescent="0.25">
      <c r="B11" s="229" t="s">
        <v>105</v>
      </c>
    </row>
    <row r="12" spans="2:2" x14ac:dyDescent="0.25">
      <c r="B12" s="229"/>
    </row>
    <row r="13" spans="2:2" ht="45" x14ac:dyDescent="0.25">
      <c r="B13" s="229" t="s">
        <v>106</v>
      </c>
    </row>
    <row r="14" spans="2:2" x14ac:dyDescent="0.25">
      <c r="B14" s="229"/>
    </row>
    <row r="15" spans="2:2" ht="45" x14ac:dyDescent="0.25">
      <c r="B15" s="229" t="s">
        <v>107</v>
      </c>
    </row>
    <row r="16" spans="2:2" x14ac:dyDescent="0.25">
      <c r="B16" s="229"/>
    </row>
    <row r="17" spans="2:2" ht="60" x14ac:dyDescent="0.25">
      <c r="B17" s="229" t="s">
        <v>108</v>
      </c>
    </row>
    <row r="18" spans="2:2" x14ac:dyDescent="0.25">
      <c r="B18" s="229"/>
    </row>
    <row r="19" spans="2:2" ht="75" x14ac:dyDescent="0.25">
      <c r="B19" s="229" t="s">
        <v>109</v>
      </c>
    </row>
    <row r="20" spans="2:2" ht="15.75" thickBot="1" x14ac:dyDescent="0.3">
      <c r="B20" s="234"/>
    </row>
    <row r="21" spans="2:2" x14ac:dyDescent="0.25">
      <c r="B21" s="235"/>
    </row>
    <row r="22" spans="2:2" x14ac:dyDescent="0.25">
      <c r="B22" s="235"/>
    </row>
    <row r="23" spans="2:2" x14ac:dyDescent="0.25">
      <c r="B23" s="235"/>
    </row>
    <row r="24" spans="2:2" x14ac:dyDescent="0.25">
      <c r="B24" s="235"/>
    </row>
    <row r="25" spans="2:2" ht="13.5" customHeight="1" x14ac:dyDescent="0.25">
      <c r="B25" s="235"/>
    </row>
    <row r="26" spans="2:2" ht="15.75" x14ac:dyDescent="0.25">
      <c r="B26" s="236"/>
    </row>
  </sheetData>
  <sheetProtection algorithmName="SHA-512" hashValue="bXLpxR0HNgEntbONY1ZX1YcrhFgky+fcjUJDicF8qLMeMboQ2OF9y+iRexPZXg5U90LFvhaB18jpzjGdX9giIw==" saltValue="PRl2Gwxc8vNlJrNruu6wPQ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9" ma:contentTypeDescription="Create a new document." ma:contentTypeScope="" ma:versionID="e5097bae29a9c9efc3f252e070200a52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ff3f7b198ed648e4949c9995f5fd94e0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bb3d1ceb-ec91-4593-ab49-8ce9533748d9"/>
    <ds:schemaRef ds:uri="http://schemas.microsoft.com/office/infopath/2007/PartnerControls"/>
    <ds:schemaRef ds:uri="http://schemas.openxmlformats.org/package/2006/metadata/core-properties"/>
    <ds:schemaRef ds:uri="e4b31099-8163-4ac9-ab84-be06feeb7ef4"/>
  </ds:schemaRefs>
</ds:datastoreItem>
</file>

<file path=customXml/itemProps2.xml><?xml version="1.0" encoding="utf-8"?>
<ds:datastoreItem xmlns:ds="http://schemas.openxmlformats.org/officeDocument/2006/customXml" ds:itemID="{B522329D-39A1-451D-BB19-A7E30F361D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3</vt:i4>
      </vt:variant>
    </vt:vector>
  </HeadingPairs>
  <TitlesOfParts>
    <vt:vector size="8" baseType="lpstr">
      <vt:lpstr>Zákl. nastavenie</vt:lpstr>
      <vt:lpstr>Ponuka - bodový</vt:lpstr>
      <vt:lpstr>Cena projekčných prác</vt:lpstr>
      <vt:lpstr>Koneční užívatelia výhod</vt:lpstr>
      <vt:lpstr>Medzinárodné sankcie</vt:lpstr>
      <vt:lpstr>'Koneční užívatelia výhod'!Oblasť_tlače</vt:lpstr>
      <vt:lpstr>'Medzinárodné sankcie'!Oblasť_tlače</vt:lpstr>
      <vt:lpstr>'Ponuka - bodový'!Oblasť_tlače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Stašjaková Katarína, Ing.</cp:lastModifiedBy>
  <cp:revision/>
  <dcterms:created xsi:type="dcterms:W3CDTF">2022-09-22T09:41:16Z</dcterms:created>
  <dcterms:modified xsi:type="dcterms:W3CDTF">2024-05-03T08:42:52Z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