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P:\Projekty\ARCHÍV-PD\Analyza předepnutých mostů + diagnostika\Zadaní diagnostiky\Úprava na 3 mosty\"/>
    </mc:Choice>
  </mc:AlternateContent>
  <xr:revisionPtr revIDLastSave="0" documentId="13_ncr:1_{6C953469-9CDD-4E59-80D8-AB0FC9DAF2CE}" xr6:coauthVersionLast="47" xr6:coauthVersionMax="47" xr10:uidLastSave="{00000000-0000-0000-0000-000000000000}"/>
  <bookViews>
    <workbookView xWindow="28680" yWindow="-120" windowWidth="29040" windowHeight="16440" activeTab="3" xr2:uid="{00000000-000D-0000-FFFF-FFFF00000000}"/>
  </bookViews>
  <sheets>
    <sheet name="rekapitulace nákladů" sheetId="7" r:id="rId1"/>
    <sheet name="most ev.č. 283-005" sheetId="3" r:id="rId2"/>
    <sheet name="most ev.č. 29031-1" sheetId="6" r:id="rId3"/>
    <sheet name="most ev.č. 01023-5" sheetId="4" r:id="rId4"/>
  </sheets>
  <definedNames>
    <definedName name="_xlnm.Print_Titles" localSheetId="1">'most ev.č. 283-005'!$3:$3</definedName>
    <definedName name="_xlnm.Print_Area" localSheetId="1">'most ev.č. 283-005'!$A$1:$G$28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3" l="1"/>
  <c r="A17" i="4" l="1"/>
  <c r="A17" i="6"/>
  <c r="A17" i="3"/>
  <c r="G12" i="3"/>
  <c r="G12" i="6"/>
  <c r="G12" i="4"/>
  <c r="G27" i="4"/>
  <c r="G26" i="4"/>
  <c r="G25" i="4"/>
  <c r="G23" i="4"/>
  <c r="G21" i="4"/>
  <c r="G20" i="4"/>
  <c r="G19" i="4"/>
  <c r="G27" i="6"/>
  <c r="G26" i="6"/>
  <c r="G25" i="6"/>
  <c r="G23" i="6"/>
  <c r="G21" i="6"/>
  <c r="G20" i="6"/>
  <c r="G19" i="6"/>
  <c r="G20" i="3" l="1"/>
  <c r="G26" i="3"/>
  <c r="G27" i="3"/>
  <c r="G25" i="3"/>
  <c r="G23" i="3"/>
  <c r="G21" i="3"/>
  <c r="G19" i="3"/>
  <c r="G6" i="3"/>
  <c r="G7" i="3"/>
  <c r="G8" i="3"/>
  <c r="G9" i="3"/>
  <c r="G11" i="3"/>
  <c r="G13" i="3"/>
  <c r="G14" i="3"/>
  <c r="G15" i="3"/>
  <c r="G16" i="3"/>
  <c r="G17" i="3"/>
  <c r="G17" i="6" l="1"/>
  <c r="G16" i="6"/>
  <c r="E15" i="6"/>
  <c r="D15" i="6"/>
  <c r="G15" i="6" s="1"/>
  <c r="G14" i="6"/>
  <c r="G13" i="6"/>
  <c r="G11" i="6"/>
  <c r="E10" i="6"/>
  <c r="D10" i="6"/>
  <c r="G9" i="6"/>
  <c r="G8" i="6"/>
  <c r="G7" i="6"/>
  <c r="G6" i="6"/>
  <c r="G5" i="6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G10" i="6" l="1"/>
  <c r="A19" i="6"/>
  <c r="G28" i="6"/>
  <c r="C4" i="7" s="1"/>
  <c r="A20" i="6" l="1"/>
  <c r="A21" i="6" s="1"/>
  <c r="A23" i="6" s="1"/>
  <c r="A25" i="6" s="1"/>
  <c r="E4" i="7"/>
  <c r="D4" i="7"/>
  <c r="A26" i="6" l="1"/>
  <c r="A27" i="6" s="1"/>
  <c r="G17" i="4"/>
  <c r="G16" i="4"/>
  <c r="G15" i="4"/>
  <c r="G14" i="4"/>
  <c r="G13" i="4"/>
  <c r="G11" i="4"/>
  <c r="E10" i="4"/>
  <c r="D10" i="4"/>
  <c r="G9" i="4"/>
  <c r="G8" i="4"/>
  <c r="G7" i="4"/>
  <c r="G6" i="4"/>
  <c r="G5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9" i="4" l="1"/>
  <c r="G10" i="4"/>
  <c r="G28" i="4" s="1"/>
  <c r="C5" i="7" s="1"/>
  <c r="A20" i="4" l="1"/>
  <c r="A21" i="4" s="1"/>
  <c r="A23" i="4" s="1"/>
  <c r="A25" i="4" s="1"/>
  <c r="A26" i="4" s="1"/>
  <c r="A27" i="4" s="1"/>
  <c r="D5" i="7"/>
  <c r="E5" i="7"/>
  <c r="E10" i="3"/>
  <c r="D10" i="3"/>
  <c r="G10" i="3" s="1"/>
  <c r="G28" i="3" s="1"/>
  <c r="C3" i="7" s="1"/>
  <c r="A5" i="3"/>
  <c r="D6" i="7" l="1"/>
  <c r="A6" i="3"/>
  <c r="E3" i="7" l="1"/>
  <c r="D8" i="7" s="1"/>
  <c r="D3" i="7"/>
  <c r="D7" i="7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9" i="3" l="1"/>
  <c r="A20" i="3" l="1"/>
  <c r="A21" i="3" s="1"/>
  <c r="A23" i="3" s="1"/>
  <c r="A25" i="3" s="1"/>
  <c r="A26" i="3" l="1"/>
  <c r="A27" i="3" s="1"/>
</calcChain>
</file>

<file path=xl/sharedStrings.xml><?xml version="1.0" encoding="utf-8"?>
<sst xmlns="http://schemas.openxmlformats.org/spreadsheetml/2006/main" count="201" uniqueCount="61">
  <si>
    <t>pol.</t>
  </si>
  <si>
    <t>Název dílčí činnosti</t>
  </si>
  <si>
    <t>Diagnostický průzkum</t>
  </si>
  <si>
    <t>Měření hloubky karbonatace</t>
  </si>
  <si>
    <t xml:space="preserve">Korozní potenciálová mapa betonářské výztuže podle ASTM C 876-09 </t>
  </si>
  <si>
    <t>Korozní posudek předpínací výztuže v kanálku s fotodokumentací, korozním specialistou, v destruktivní sondě + stav injektážní malty</t>
  </si>
  <si>
    <t>Zpracování výstupů</t>
  </si>
  <si>
    <t>Vypracování protokolu o provedeném průzkumu</t>
  </si>
  <si>
    <t>Reprografie</t>
  </si>
  <si>
    <t>Měření tl. krycí bet. vrstvy a ověření polohy polohy předpínací výztuže NK</t>
  </si>
  <si>
    <t>Ověření stavu předpínací výztuže NK - měření průměru a velikosti oslabení profilu a porovnání s dokumentací</t>
  </si>
  <si>
    <t>Výpočet zatížitelnosti</t>
  </si>
  <si>
    <t>Statika</t>
  </si>
  <si>
    <t>Ověření přítomnosti chloridových iontů</t>
  </si>
  <si>
    <t>A</t>
  </si>
  <si>
    <t>C</t>
  </si>
  <si>
    <t>Příprava průzkumu - shromáždění a analýza dostupné dokumentace, prohlídek, průzkumů, dle velikosti mostu zpracování plánu průzkumu aj.</t>
  </si>
  <si>
    <t>Odběr vývrtů DN100, délka do 500 mm vč.odborné reprofilace otvoru pro vyjmutí vzorku sanačními originálními hmotami dle TP a TL výrobce hmoty</t>
  </si>
  <si>
    <t>Prohlídka dutin předpjatých nosníků včetně vrtaného prostupu pro snímací zařízení</t>
  </si>
  <si>
    <t>Odběr vývrtů DN150, délka do 200 mm vč.odborné reprofilace otvoru pro vyjmutí vzorku sanačními originálními hmotami dle TP a TL výrobce hmoty</t>
  </si>
  <si>
    <t>Laboratorní zkouška objemové hmotnosti, nasákavosti a pevnosti betonu v tlaku na odebraných vývrtech DN100 včetně popisu vývrtů</t>
  </si>
  <si>
    <t>Laboratorní zkouška odolnosti betonu vůči vlivu prostředí na odebraných vývrtech DN150 včetně popisu vývrtů</t>
  </si>
  <si>
    <t>Stanovení pevnosti v tahu povrchové vrstvy (odtrhová zkouška) betonu dle ČSN 73 6242</t>
  </si>
  <si>
    <t>B</t>
  </si>
  <si>
    <t>Ověření stavu betonářské výztuže SS - měření průměru a velikosti oslabení profilu a porovnání s dokumentací</t>
  </si>
  <si>
    <t>Celkem [Kč]</t>
  </si>
  <si>
    <t>jednotka</t>
  </si>
  <si>
    <t>ks</t>
  </si>
  <si>
    <t>sada</t>
  </si>
  <si>
    <t>paré</t>
  </si>
  <si>
    <t>celková cena [Kč]</t>
  </si>
  <si>
    <t>DPH 21% [Kč]</t>
  </si>
  <si>
    <t>most ev.č. 283-005</t>
  </si>
  <si>
    <t>četnost jednotek [počet - NK]</t>
  </si>
  <si>
    <t>četnost jednotek [počet - SS]</t>
  </si>
  <si>
    <t>celková cena včetně DPH [Kč]</t>
  </si>
  <si>
    <t>D</t>
  </si>
  <si>
    <t>Ostatní položky</t>
  </si>
  <si>
    <t>most ev.č. 01023-5</t>
  </si>
  <si>
    <t>most ev.č. 29031-1</t>
  </si>
  <si>
    <t>REKAPITULACE NÁKLADŮ</t>
  </si>
  <si>
    <t>Diagnostický průzkum mostu ev.č. 283-005</t>
  </si>
  <si>
    <t>cena za most bez DPH [Kč]</t>
  </si>
  <si>
    <t>cena za most s DPH [Kč]</t>
  </si>
  <si>
    <t>most</t>
  </si>
  <si>
    <t>č.</t>
  </si>
  <si>
    <t>Diagnostický průzkum mostu ev.č. 29031-1</t>
  </si>
  <si>
    <t>Diagnostický průzkum mostu ev.č. 01023-5</t>
  </si>
  <si>
    <t>cena za jednotku bez DPH [Kč]</t>
  </si>
  <si>
    <t>celková cena bez DPH [Kč]</t>
  </si>
  <si>
    <t>Rozsah diagnostického průzkumu</t>
  </si>
  <si>
    <t>spodní stavba</t>
  </si>
  <si>
    <t>nosná konstrukce</t>
  </si>
  <si>
    <t>SS -</t>
  </si>
  <si>
    <t>NK -</t>
  </si>
  <si>
    <t>kpl</t>
  </si>
  <si>
    <t>Technické zpřístupnění pro prohlídku a provedení zkoušek a měření</t>
  </si>
  <si>
    <t>Zajištění,osazení a přesuny  DIO a DIR</t>
  </si>
  <si>
    <t>celkem bez DPH [Kč]</t>
  </si>
  <si>
    <r>
      <rPr>
        <b/>
        <i/>
        <sz val="10"/>
        <rFont val="Arial"/>
        <family val="2"/>
      </rPr>
      <t>POZNÁMKA:</t>
    </r>
    <r>
      <rPr>
        <i/>
        <sz val="10"/>
        <rFont val="Arial"/>
        <family val="2"/>
      </rPr>
      <t xml:space="preserve"> Součástí díla jsou i práce a činnosti výše nespecifikované, které však jsou k řádnému plnění díla nezbytné (např.doprava) a o kterých zhotovitel, vzhledem ke své kvalifikaci a zkušenostem měl nebo mohl vědět. Jejich provedení však v žádném případě nezvyšuje sjednanou cenu díla. Součástí ceny díla jsou veškeré správní poplatky.</t>
    </r>
  </si>
  <si>
    <t>Vyhodnocení průzkumu vč. příp. doporučení varinant oprav s ekonomickým zhodnocením variant. Příp. návrhy doporučení pro další průzkumy, zákresy do výkresů (schéma poškození, průsaků atd.), stanovení příčin závad včetně všech závad z prohlídky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</si>
</sst>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20"/>
      <name val="Calibri"/>
      <family val="2"/>
      <charset val="238"/>
    </font>
    <font>
      <sz val="10"/>
      <color theme="1"/>
      <name val="Arial"/>
      <family val="2"/>
      <charset val="238"/>
    </font>
    <font>
      <sz val="14"/>
      <color indexed="8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0"/>
      <color rgb="FFFF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6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Continuous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8" fillId="0" borderId="2" xfId="0" applyFont="1" applyBorder="1" applyAlignment="1">
      <alignment vertical="top" wrapText="1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vertical="top" wrapText="1"/>
    </xf>
    <xf numFmtId="164" fontId="4" fillId="0" borderId="2" xfId="0" applyNumberFormat="1" applyFont="1" applyBorder="1" applyAlignment="1">
      <alignment vertical="center"/>
    </xf>
    <xf numFmtId="0" fontId="8" fillId="0" borderId="4" xfId="0" applyFont="1" applyBorder="1" applyAlignment="1">
      <alignment horizontal="center"/>
    </xf>
    <xf numFmtId="0" fontId="8" fillId="0" borderId="27" xfId="0" applyFont="1" applyBorder="1" applyAlignment="1">
      <alignment vertical="top" wrapText="1"/>
    </xf>
    <xf numFmtId="164" fontId="10" fillId="0" borderId="27" xfId="0" applyNumberFormat="1" applyFont="1" applyBorder="1"/>
    <xf numFmtId="164" fontId="10" fillId="0" borderId="28" xfId="0" applyNumberFormat="1" applyFont="1" applyBorder="1"/>
    <xf numFmtId="164" fontId="10" fillId="0" borderId="24" xfId="0" applyNumberFormat="1" applyFont="1" applyBorder="1"/>
    <xf numFmtId="164" fontId="10" fillId="0" borderId="25" xfId="0" applyNumberFormat="1" applyFont="1" applyBorder="1"/>
    <xf numFmtId="164" fontId="10" fillId="0" borderId="23" xfId="0" applyNumberFormat="1" applyFont="1" applyBorder="1"/>
    <xf numFmtId="164" fontId="10" fillId="0" borderId="29" xfId="0" applyNumberFormat="1" applyFont="1" applyBorder="1"/>
    <xf numFmtId="164" fontId="10" fillId="0" borderId="30" xfId="0" applyNumberFormat="1" applyFont="1" applyBorder="1"/>
    <xf numFmtId="0" fontId="11" fillId="0" borderId="2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3" fontId="4" fillId="0" borderId="2" xfId="0" applyNumberFormat="1" applyFont="1" applyBorder="1" applyAlignment="1" applyProtection="1">
      <alignment horizontal="centerContinuous" vertical="center"/>
      <protection locked="0"/>
    </xf>
    <xf numFmtId="0" fontId="9" fillId="0" borderId="0" xfId="0" applyFont="1"/>
    <xf numFmtId="0" fontId="1" fillId="0" borderId="0" xfId="0" applyFont="1"/>
    <xf numFmtId="0" fontId="2" fillId="0" borderId="0" xfId="0" applyFont="1"/>
    <xf numFmtId="0" fontId="6" fillId="0" borderId="5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Continuous" vertical="center"/>
    </xf>
    <xf numFmtId="0" fontId="4" fillId="5" borderId="2" xfId="0" applyFont="1" applyFill="1" applyBorder="1" applyAlignment="1">
      <alignment horizontal="center" vertical="center"/>
    </xf>
    <xf numFmtId="0" fontId="4" fillId="0" borderId="2" xfId="1" applyFont="1" applyBorder="1" applyAlignment="1">
      <alignment vertical="center" wrapText="1"/>
    </xf>
    <xf numFmtId="0" fontId="4" fillId="5" borderId="2" xfId="0" applyFont="1" applyFill="1" applyBorder="1" applyAlignment="1">
      <alignment horizontal="centerContinuous" vertical="center"/>
    </xf>
    <xf numFmtId="0" fontId="4" fillId="0" borderId="22" xfId="0" applyFont="1" applyBorder="1" applyAlignment="1">
      <alignment horizontal="centerContinuous" vertical="center"/>
    </xf>
    <xf numFmtId="0" fontId="1" fillId="3" borderId="31" xfId="0" applyFont="1" applyFill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3" fontId="5" fillId="0" borderId="14" xfId="0" applyNumberFormat="1" applyFont="1" applyBorder="1" applyAlignment="1">
      <alignment horizontal="center" vertical="center"/>
    </xf>
    <xf numFmtId="0" fontId="8" fillId="0" borderId="0" xfId="0" applyFont="1"/>
    <xf numFmtId="0" fontId="13" fillId="0" borderId="0" xfId="0" applyFont="1" applyAlignment="1">
      <alignment vertical="center" wrapText="1" shrinkToFi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/>
    <xf numFmtId="3" fontId="6" fillId="0" borderId="10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164" fontId="12" fillId="0" borderId="3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14" fillId="0" borderId="0" xfId="0" applyFont="1" applyAlignment="1">
      <alignment horizontal="left" vertical="center" wrapText="1" shrinkToFit="1"/>
    </xf>
    <xf numFmtId="0" fontId="7" fillId="2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3" borderId="17" xfId="0" applyFont="1" applyFill="1" applyBorder="1" applyAlignment="1">
      <alignment vertical="top" wrapText="1"/>
    </xf>
    <xf numFmtId="0" fontId="0" fillId="0" borderId="18" xfId="0" applyBorder="1"/>
    <xf numFmtId="0" fontId="0" fillId="0" borderId="19" xfId="0" applyBorder="1"/>
    <xf numFmtId="0" fontId="8" fillId="0" borderId="6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4" fillId="5" borderId="15" xfId="0" applyFont="1" applyFill="1" applyBorder="1" applyAlignment="1">
      <alignment horizontal="center" vertical="center"/>
    </xf>
    <xf numFmtId="0" fontId="0" fillId="5" borderId="16" xfId="0" applyFill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workbookViewId="0">
      <selection activeCell="E12" sqref="E12"/>
    </sheetView>
  </sheetViews>
  <sheetFormatPr defaultRowHeight="14.4" x14ac:dyDescent="0.3"/>
  <cols>
    <col min="1" max="1" width="4.6640625" customWidth="1"/>
    <col min="2" max="2" width="60.6640625" customWidth="1"/>
    <col min="3" max="5" width="15.109375" customWidth="1"/>
  </cols>
  <sheetData>
    <row r="1" spans="1:5" ht="26.4" thickBot="1" x14ac:dyDescent="0.55000000000000004">
      <c r="A1" s="50" t="s">
        <v>40</v>
      </c>
      <c r="B1" s="51"/>
      <c r="C1" s="51"/>
      <c r="D1" s="51"/>
      <c r="E1" s="52"/>
    </row>
    <row r="2" spans="1:5" ht="27" thickBot="1" x14ac:dyDescent="0.35">
      <c r="A2" s="5" t="s">
        <v>45</v>
      </c>
      <c r="B2" s="3" t="s">
        <v>44</v>
      </c>
      <c r="C2" s="1" t="s">
        <v>42</v>
      </c>
      <c r="D2" s="1" t="s">
        <v>31</v>
      </c>
      <c r="E2" s="4" t="s">
        <v>43</v>
      </c>
    </row>
    <row r="3" spans="1:5" x14ac:dyDescent="0.3">
      <c r="A3" s="10">
        <v>1</v>
      </c>
      <c r="B3" s="11" t="s">
        <v>41</v>
      </c>
      <c r="C3" s="12">
        <f>'most ev.č. 283-005'!G28</f>
        <v>0</v>
      </c>
      <c r="D3" s="12">
        <f>C3*0.21</f>
        <v>0</v>
      </c>
      <c r="E3" s="13">
        <f>C3*1.21</f>
        <v>0</v>
      </c>
    </row>
    <row r="4" spans="1:5" x14ac:dyDescent="0.3">
      <c r="A4" s="2">
        <v>2</v>
      </c>
      <c r="B4" s="6" t="s">
        <v>46</v>
      </c>
      <c r="C4" s="9">
        <f>'most ev.č. 29031-1'!G28</f>
        <v>0</v>
      </c>
      <c r="D4" s="14">
        <f>C4*0.21</f>
        <v>0</v>
      </c>
      <c r="E4" s="15">
        <f>C4*1.21</f>
        <v>0</v>
      </c>
    </row>
    <row r="5" spans="1:5" ht="15" thickBot="1" x14ac:dyDescent="0.35">
      <c r="A5" s="7">
        <v>3</v>
      </c>
      <c r="B5" s="8" t="s">
        <v>47</v>
      </c>
      <c r="C5" s="16">
        <f>'most ev.č. 01023-5'!G28</f>
        <v>0</v>
      </c>
      <c r="D5" s="17">
        <f>C5*0.21</f>
        <v>0</v>
      </c>
      <c r="E5" s="18">
        <f>C5*1.21</f>
        <v>0</v>
      </c>
    </row>
    <row r="6" spans="1:5" ht="24.6" customHeight="1" thickBot="1" x14ac:dyDescent="0.35">
      <c r="A6" s="19" t="s">
        <v>49</v>
      </c>
      <c r="B6" s="20"/>
      <c r="C6" s="20"/>
      <c r="D6" s="53">
        <f>SUM(C3:C5)</f>
        <v>0</v>
      </c>
      <c r="E6" s="54"/>
    </row>
    <row r="7" spans="1:5" ht="24.6" customHeight="1" thickBot="1" x14ac:dyDescent="0.35">
      <c r="A7" s="21" t="s">
        <v>31</v>
      </c>
      <c r="B7" s="22"/>
      <c r="C7" s="22"/>
      <c r="D7" s="53">
        <f>SUM(D3:D5)</f>
        <v>0</v>
      </c>
      <c r="E7" s="54"/>
    </row>
    <row r="8" spans="1:5" ht="24.6" customHeight="1" thickBot="1" x14ac:dyDescent="0.35">
      <c r="A8" s="23" t="s">
        <v>35</v>
      </c>
      <c r="B8" s="24"/>
      <c r="C8" s="24"/>
      <c r="D8" s="53">
        <f>SUM(E3:E5)</f>
        <v>0</v>
      </c>
      <c r="E8" s="54"/>
    </row>
  </sheetData>
  <sheetProtection sheet="1" objects="1" scenarios="1"/>
  <mergeCells count="4">
    <mergeCell ref="A1:E1"/>
    <mergeCell ref="D7:E7"/>
    <mergeCell ref="D6:E6"/>
    <mergeCell ref="D8:E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32"/>
  <sheetViews>
    <sheetView topLeftCell="A7" workbookViewId="0">
      <selection activeCell="F19" sqref="F19"/>
    </sheetView>
  </sheetViews>
  <sheetFormatPr defaultColWidth="9.109375" defaultRowHeight="13.8" x14ac:dyDescent="0.25"/>
  <cols>
    <col min="1" max="1" width="4.6640625" style="27" customWidth="1"/>
    <col min="2" max="2" width="60.6640625" style="27" customWidth="1"/>
    <col min="3" max="3" width="8.6640625" style="27" customWidth="1"/>
    <col min="4" max="5" width="12.6640625" style="27" customWidth="1"/>
    <col min="6" max="7" width="9.77734375" style="27" customWidth="1"/>
    <col min="8" max="8" width="8.5546875" style="28" bestFit="1" customWidth="1"/>
    <col min="9" max="9" width="8" style="28" bestFit="1" customWidth="1"/>
    <col min="10" max="10" width="5.6640625" style="28" customWidth="1"/>
    <col min="11" max="11" width="9.109375" style="28"/>
    <col min="12" max="12" width="9.109375" style="27"/>
    <col min="13" max="13" width="4.109375" style="27" customWidth="1"/>
    <col min="14" max="15" width="9.109375" style="27"/>
    <col min="16" max="16" width="3.6640625" style="27" customWidth="1"/>
    <col min="17" max="18" width="9.109375" style="27"/>
    <col min="19" max="19" width="3.6640625" style="27" customWidth="1"/>
    <col min="20" max="21" width="9.109375" style="27"/>
    <col min="22" max="22" width="3.5546875" style="27" customWidth="1"/>
    <col min="23" max="24" width="9.109375" style="27"/>
    <col min="25" max="25" width="3" style="27" customWidth="1"/>
    <col min="26" max="27" width="9.109375" style="27"/>
    <col min="28" max="28" width="4" style="27" customWidth="1"/>
    <col min="29" max="16384" width="9.109375" style="27"/>
  </cols>
  <sheetData>
    <row r="1" spans="1:39" ht="26.4" thickBot="1" x14ac:dyDescent="0.55000000000000004">
      <c r="A1" s="26" t="s">
        <v>32</v>
      </c>
    </row>
    <row r="2" spans="1:39" ht="15" thickBot="1" x14ac:dyDescent="0.35">
      <c r="A2" s="56" t="s">
        <v>50</v>
      </c>
      <c r="B2" s="57"/>
      <c r="C2" s="57"/>
      <c r="D2" s="57"/>
      <c r="E2" s="57"/>
      <c r="F2" s="57"/>
      <c r="G2" s="5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</row>
    <row r="3" spans="1:39" ht="53.4" thickBot="1" x14ac:dyDescent="0.3">
      <c r="A3" s="29" t="s">
        <v>0</v>
      </c>
      <c r="B3" s="3" t="s">
        <v>1</v>
      </c>
      <c r="C3" s="3" t="s">
        <v>26</v>
      </c>
      <c r="D3" s="1" t="s">
        <v>33</v>
      </c>
      <c r="E3" s="1" t="s">
        <v>34</v>
      </c>
      <c r="F3" s="1" t="s">
        <v>48</v>
      </c>
      <c r="G3" s="4" t="s">
        <v>58</v>
      </c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</row>
    <row r="4" spans="1:39" ht="14.4" x14ac:dyDescent="0.3">
      <c r="A4" s="30" t="s">
        <v>14</v>
      </c>
      <c r="B4" s="59" t="s">
        <v>2</v>
      </c>
      <c r="C4" s="60"/>
      <c r="D4" s="60"/>
      <c r="E4" s="60"/>
      <c r="F4" s="60"/>
      <c r="G4" s="61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</row>
    <row r="5" spans="1:39" ht="39.6" x14ac:dyDescent="0.25">
      <c r="A5" s="2">
        <f>1</f>
        <v>1</v>
      </c>
      <c r="B5" s="31" t="s">
        <v>17</v>
      </c>
      <c r="C5" s="32" t="s">
        <v>27</v>
      </c>
      <c r="D5" s="33">
        <v>4</v>
      </c>
      <c r="E5" s="33">
        <v>12</v>
      </c>
      <c r="F5" s="25"/>
      <c r="G5" s="34">
        <f>+(D5+E5)*F5</f>
        <v>0</v>
      </c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</row>
    <row r="6" spans="1:39" ht="26.4" x14ac:dyDescent="0.25">
      <c r="A6" s="2">
        <f t="shared" ref="A6:A16" si="0">1+A5</f>
        <v>2</v>
      </c>
      <c r="B6" s="31" t="s">
        <v>20</v>
      </c>
      <c r="C6" s="32" t="s">
        <v>28</v>
      </c>
      <c r="D6" s="33">
        <v>4</v>
      </c>
      <c r="E6" s="33">
        <v>12</v>
      </c>
      <c r="F6" s="25"/>
      <c r="G6" s="34">
        <f t="shared" ref="G6:G17" si="1">+(D6+E6)*F6</f>
        <v>0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</row>
    <row r="7" spans="1:39" ht="39.6" x14ac:dyDescent="0.25">
      <c r="A7" s="2">
        <f>1+A6</f>
        <v>3</v>
      </c>
      <c r="B7" s="31" t="s">
        <v>19</v>
      </c>
      <c r="C7" s="32" t="s">
        <v>27</v>
      </c>
      <c r="D7" s="35"/>
      <c r="E7" s="33">
        <v>6</v>
      </c>
      <c r="F7" s="25"/>
      <c r="G7" s="34">
        <f t="shared" si="1"/>
        <v>0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</row>
    <row r="8" spans="1:39" ht="26.4" x14ac:dyDescent="0.25">
      <c r="A8" s="2">
        <f t="shared" si="0"/>
        <v>4</v>
      </c>
      <c r="B8" s="31" t="s">
        <v>21</v>
      </c>
      <c r="C8" s="32" t="s">
        <v>28</v>
      </c>
      <c r="D8" s="35"/>
      <c r="E8" s="33">
        <v>6</v>
      </c>
      <c r="F8" s="25"/>
      <c r="G8" s="34">
        <f t="shared" si="1"/>
        <v>0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</row>
    <row r="9" spans="1:39" ht="26.4" x14ac:dyDescent="0.25">
      <c r="A9" s="2">
        <f t="shared" si="0"/>
        <v>5</v>
      </c>
      <c r="B9" s="31" t="s">
        <v>22</v>
      </c>
      <c r="C9" s="32" t="s">
        <v>27</v>
      </c>
      <c r="D9" s="35"/>
      <c r="E9" s="33">
        <v>12</v>
      </c>
      <c r="F9" s="25"/>
      <c r="G9" s="34">
        <f t="shared" si="1"/>
        <v>0</v>
      </c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39" x14ac:dyDescent="0.25">
      <c r="A10" s="2">
        <f t="shared" si="0"/>
        <v>6</v>
      </c>
      <c r="B10" s="31" t="s">
        <v>13</v>
      </c>
      <c r="C10" s="32" t="s">
        <v>27</v>
      </c>
      <c r="D10" s="33">
        <f>+D14*4</f>
        <v>180</v>
      </c>
      <c r="E10" s="33">
        <f>6*6</f>
        <v>36</v>
      </c>
      <c r="F10" s="25"/>
      <c r="G10" s="34">
        <f t="shared" si="1"/>
        <v>0</v>
      </c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</row>
    <row r="11" spans="1:39" x14ac:dyDescent="0.25">
      <c r="A11" s="2">
        <f t="shared" si="0"/>
        <v>7</v>
      </c>
      <c r="B11" s="36" t="s">
        <v>3</v>
      </c>
      <c r="C11" s="32" t="s">
        <v>27</v>
      </c>
      <c r="D11" s="33">
        <v>10</v>
      </c>
      <c r="E11" s="33">
        <v>6</v>
      </c>
      <c r="F11" s="25"/>
      <c r="G11" s="34">
        <f t="shared" si="1"/>
        <v>0</v>
      </c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</row>
    <row r="12" spans="1:39" x14ac:dyDescent="0.25">
      <c r="A12" s="2">
        <f t="shared" si="0"/>
        <v>8</v>
      </c>
      <c r="B12" s="36" t="s">
        <v>4</v>
      </c>
      <c r="C12" s="32" t="s">
        <v>55</v>
      </c>
      <c r="D12" s="35"/>
      <c r="E12" s="35"/>
      <c r="F12" s="25"/>
      <c r="G12" s="34">
        <f>F12</f>
        <v>0</v>
      </c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</row>
    <row r="13" spans="1:39" ht="26.4" x14ac:dyDescent="0.25">
      <c r="A13" s="2">
        <f t="shared" si="0"/>
        <v>9</v>
      </c>
      <c r="B13" s="36" t="s">
        <v>24</v>
      </c>
      <c r="C13" s="32" t="s">
        <v>27</v>
      </c>
      <c r="D13" s="35"/>
      <c r="E13" s="33">
        <v>12</v>
      </c>
      <c r="F13" s="25"/>
      <c r="G13" s="34">
        <f t="shared" si="1"/>
        <v>0</v>
      </c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</row>
    <row r="14" spans="1:39" ht="26.4" x14ac:dyDescent="0.25">
      <c r="A14" s="2">
        <f>1+A13</f>
        <v>10</v>
      </c>
      <c r="B14" s="36" t="s">
        <v>10</v>
      </c>
      <c r="C14" s="32" t="s">
        <v>27</v>
      </c>
      <c r="D14" s="33">
        <v>45</v>
      </c>
      <c r="E14" s="35"/>
      <c r="F14" s="25"/>
      <c r="G14" s="34">
        <f t="shared" si="1"/>
        <v>0</v>
      </c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</row>
    <row r="15" spans="1:39" ht="26.4" x14ac:dyDescent="0.25">
      <c r="A15" s="2">
        <f t="shared" si="0"/>
        <v>11</v>
      </c>
      <c r="B15" s="36" t="s">
        <v>9</v>
      </c>
      <c r="C15" s="32" t="s">
        <v>27</v>
      </c>
      <c r="D15" s="33">
        <v>45</v>
      </c>
      <c r="E15" s="33">
        <v>12</v>
      </c>
      <c r="F15" s="25"/>
      <c r="G15" s="34">
        <f t="shared" si="1"/>
        <v>0</v>
      </c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</row>
    <row r="16" spans="1:39" ht="26.4" x14ac:dyDescent="0.25">
      <c r="A16" s="2">
        <f t="shared" si="0"/>
        <v>12</v>
      </c>
      <c r="B16" s="31" t="s">
        <v>18</v>
      </c>
      <c r="C16" s="32" t="s">
        <v>27</v>
      </c>
      <c r="D16" s="33">
        <v>20</v>
      </c>
      <c r="E16" s="37"/>
      <c r="F16" s="25"/>
      <c r="G16" s="34">
        <f t="shared" si="1"/>
        <v>0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1:39" ht="27" thickBot="1" x14ac:dyDescent="0.3">
      <c r="A17" s="38">
        <f>1+A16</f>
        <v>13</v>
      </c>
      <c r="B17" s="36" t="s">
        <v>5</v>
      </c>
      <c r="C17" s="32" t="s">
        <v>27</v>
      </c>
      <c r="D17" s="33">
        <v>5</v>
      </c>
      <c r="E17" s="37"/>
      <c r="F17" s="25"/>
      <c r="G17" s="34">
        <f t="shared" si="1"/>
        <v>0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1:39" s="28" customFormat="1" ht="14.4" x14ac:dyDescent="0.3">
      <c r="A18" s="39" t="s">
        <v>23</v>
      </c>
      <c r="B18" s="59" t="s">
        <v>6</v>
      </c>
      <c r="C18" s="60"/>
      <c r="D18" s="60"/>
      <c r="E18" s="60"/>
      <c r="F18" s="60"/>
      <c r="G18" s="61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</row>
    <row r="19" spans="1:39" s="28" customFormat="1" ht="52.8" x14ac:dyDescent="0.25">
      <c r="A19" s="2">
        <f>1+A17</f>
        <v>14</v>
      </c>
      <c r="B19" s="36" t="s">
        <v>60</v>
      </c>
      <c r="C19" s="32" t="s">
        <v>55</v>
      </c>
      <c r="D19" s="64"/>
      <c r="E19" s="65"/>
      <c r="F19" s="25"/>
      <c r="G19" s="34">
        <f>F19</f>
        <v>0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</row>
    <row r="20" spans="1:39" s="28" customFormat="1" ht="14.4" x14ac:dyDescent="0.25">
      <c r="A20" s="2">
        <f>1+A19</f>
        <v>15</v>
      </c>
      <c r="B20" s="31" t="s">
        <v>7</v>
      </c>
      <c r="C20" s="32" t="s">
        <v>55</v>
      </c>
      <c r="D20" s="64"/>
      <c r="E20" s="65"/>
      <c r="F20" s="25"/>
      <c r="G20" s="34">
        <f>F20</f>
        <v>0</v>
      </c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</row>
    <row r="21" spans="1:39" s="28" customFormat="1" ht="15" thickBot="1" x14ac:dyDescent="0.3">
      <c r="A21" s="38">
        <f>1+A20</f>
        <v>16</v>
      </c>
      <c r="B21" s="40" t="s">
        <v>8</v>
      </c>
      <c r="C21" s="32" t="s">
        <v>29</v>
      </c>
      <c r="D21" s="66">
        <v>3</v>
      </c>
      <c r="E21" s="67"/>
      <c r="F21" s="25"/>
      <c r="G21" s="34">
        <f>D21*F21</f>
        <v>0</v>
      </c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</row>
    <row r="22" spans="1:39" s="28" customFormat="1" ht="14.4" x14ac:dyDescent="0.3">
      <c r="A22" s="39" t="s">
        <v>15</v>
      </c>
      <c r="B22" s="59" t="s">
        <v>12</v>
      </c>
      <c r="C22" s="60"/>
      <c r="D22" s="60"/>
      <c r="E22" s="60"/>
      <c r="F22" s="60"/>
      <c r="G22" s="61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</row>
    <row r="23" spans="1:39" s="28" customFormat="1" ht="15" thickBot="1" x14ac:dyDescent="0.3">
      <c r="A23" s="2">
        <f>1+A21</f>
        <v>17</v>
      </c>
      <c r="B23" s="41" t="s">
        <v>11</v>
      </c>
      <c r="C23" s="32" t="s">
        <v>55</v>
      </c>
      <c r="D23" s="64"/>
      <c r="E23" s="65"/>
      <c r="F23" s="25"/>
      <c r="G23" s="34">
        <f>F23</f>
        <v>0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</row>
    <row r="24" spans="1:39" s="28" customFormat="1" ht="14.4" x14ac:dyDescent="0.3">
      <c r="A24" s="30" t="s">
        <v>36</v>
      </c>
      <c r="B24" s="59" t="s">
        <v>37</v>
      </c>
      <c r="C24" s="60"/>
      <c r="D24" s="60"/>
      <c r="E24" s="60"/>
      <c r="F24" s="60"/>
      <c r="G24" s="61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</row>
    <row r="25" spans="1:39" s="28" customFormat="1" ht="26.4" x14ac:dyDescent="0.25">
      <c r="A25" s="2">
        <f>1+A23</f>
        <v>18</v>
      </c>
      <c r="B25" s="31" t="s">
        <v>16</v>
      </c>
      <c r="C25" s="32" t="s">
        <v>55</v>
      </c>
      <c r="D25" s="64"/>
      <c r="E25" s="65"/>
      <c r="F25" s="25"/>
      <c r="G25" s="34">
        <f>F25</f>
        <v>0</v>
      </c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</row>
    <row r="26" spans="1:39" ht="14.4" x14ac:dyDescent="0.25">
      <c r="A26" s="2">
        <f>1+A25</f>
        <v>19</v>
      </c>
      <c r="B26" s="31" t="s">
        <v>56</v>
      </c>
      <c r="C26" s="32" t="s">
        <v>55</v>
      </c>
      <c r="D26" s="64"/>
      <c r="E26" s="65"/>
      <c r="F26" s="25"/>
      <c r="G26" s="34">
        <f>F26</f>
        <v>0</v>
      </c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</row>
    <row r="27" spans="1:39" ht="15" thickBot="1" x14ac:dyDescent="0.3">
      <c r="A27" s="2">
        <f>1+A26</f>
        <v>20</v>
      </c>
      <c r="B27" s="36" t="s">
        <v>57</v>
      </c>
      <c r="C27" s="32" t="s">
        <v>55</v>
      </c>
      <c r="D27" s="64"/>
      <c r="E27" s="65"/>
      <c r="F27" s="25"/>
      <c r="G27" s="34">
        <f>F27</f>
        <v>0</v>
      </c>
    </row>
    <row r="28" spans="1:39" ht="15" thickBot="1" x14ac:dyDescent="0.3">
      <c r="A28" s="62" t="s">
        <v>30</v>
      </c>
      <c r="B28" s="63"/>
      <c r="C28" s="63"/>
      <c r="D28" s="63"/>
      <c r="E28" s="63"/>
      <c r="F28" s="63"/>
      <c r="G28" s="42">
        <f>SUM(G5:G27)</f>
        <v>0</v>
      </c>
      <c r="H28" s="27"/>
      <c r="I28" s="27"/>
      <c r="J28" s="27"/>
      <c r="K28" s="27"/>
    </row>
    <row r="30" spans="1:39" x14ac:dyDescent="0.25">
      <c r="A30" s="43" t="s">
        <v>53</v>
      </c>
      <c r="B30" s="43" t="s">
        <v>51</v>
      </c>
    </row>
    <row r="31" spans="1:39" x14ac:dyDescent="0.25">
      <c r="A31" s="43" t="s">
        <v>54</v>
      </c>
      <c r="B31" s="43" t="s">
        <v>52</v>
      </c>
    </row>
    <row r="32" spans="1:39" s="46" customFormat="1" ht="53.25" customHeight="1" x14ac:dyDescent="0.3">
      <c r="A32" s="55" t="s">
        <v>59</v>
      </c>
      <c r="B32" s="55"/>
      <c r="C32" s="55"/>
      <c r="D32" s="55"/>
      <c r="E32" s="55"/>
      <c r="F32" s="55"/>
      <c r="G32" s="55"/>
      <c r="H32" s="44"/>
      <c r="I32" s="45"/>
      <c r="J32" s="45"/>
      <c r="K32" s="45"/>
    </row>
  </sheetData>
  <sheetProtection algorithmName="SHA-512" hashValue="BwaJ7p0nTnvH/lB0TzX04qrS3dhCmi6ws/fhuLT5c26J5IK1YNYM0sFysBD1mPbWsAsCO3A3oXAkj8drRPqFXA==" saltValue="Phc6rBvw9dMFHZ31MLuMMQ==" spinCount="100000" sheet="1" objects="1" scenarios="1" selectLockedCells="1"/>
  <mergeCells count="14">
    <mergeCell ref="A32:G32"/>
    <mergeCell ref="A2:G2"/>
    <mergeCell ref="B4:G4"/>
    <mergeCell ref="B18:G18"/>
    <mergeCell ref="A28:F28"/>
    <mergeCell ref="D19:E19"/>
    <mergeCell ref="D20:E20"/>
    <mergeCell ref="D21:E21"/>
    <mergeCell ref="D23:E23"/>
    <mergeCell ref="B22:G22"/>
    <mergeCell ref="B24:G24"/>
    <mergeCell ref="D25:E25"/>
    <mergeCell ref="D26:E26"/>
    <mergeCell ref="D27:E27"/>
  </mergeCells>
  <printOptions horizontalCentered="1"/>
  <pageMargins left="0" right="0" top="0.19685039370078741" bottom="0" header="0" footer="0"/>
  <pageSetup paperSize="9" scale="76" orientation="portrait" r:id="rId1"/>
  <ignoredErrors>
    <ignoredError sqref="G5 G6:G11 G19 G23 G25 G26:G27 G20:G21 G13:G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"/>
  <sheetViews>
    <sheetView workbookViewId="0">
      <selection activeCell="F5" sqref="F5"/>
    </sheetView>
  </sheetViews>
  <sheetFormatPr defaultRowHeight="14.4" x14ac:dyDescent="0.3"/>
  <cols>
    <col min="1" max="1" width="4.6640625" customWidth="1"/>
    <col min="2" max="2" width="60.6640625" customWidth="1"/>
    <col min="3" max="3" width="8.6640625" customWidth="1"/>
    <col min="4" max="5" width="12.6640625" customWidth="1"/>
    <col min="6" max="7" width="9.77734375" customWidth="1"/>
  </cols>
  <sheetData>
    <row r="1" spans="1:7" ht="26.4" thickBot="1" x14ac:dyDescent="0.55000000000000004">
      <c r="A1" s="26" t="s">
        <v>39</v>
      </c>
      <c r="B1" s="27"/>
      <c r="C1" s="27"/>
      <c r="D1" s="27"/>
      <c r="E1" s="27"/>
      <c r="F1" s="27"/>
      <c r="G1" s="47"/>
    </row>
    <row r="2" spans="1:7" ht="15" thickBot="1" x14ac:dyDescent="0.35">
      <c r="A2" s="56" t="s">
        <v>50</v>
      </c>
      <c r="B2" s="57"/>
      <c r="C2" s="57"/>
      <c r="D2" s="57"/>
      <c r="E2" s="57"/>
      <c r="F2" s="57"/>
      <c r="G2" s="58"/>
    </row>
    <row r="3" spans="1:7" ht="53.4" thickBot="1" x14ac:dyDescent="0.35">
      <c r="A3" s="29" t="s">
        <v>0</v>
      </c>
      <c r="B3" s="3" t="s">
        <v>1</v>
      </c>
      <c r="C3" s="3" t="s">
        <v>26</v>
      </c>
      <c r="D3" s="1" t="s">
        <v>33</v>
      </c>
      <c r="E3" s="1" t="s">
        <v>34</v>
      </c>
      <c r="F3" s="1" t="s">
        <v>48</v>
      </c>
      <c r="G3" s="48" t="s">
        <v>25</v>
      </c>
    </row>
    <row r="4" spans="1:7" x14ac:dyDescent="0.3">
      <c r="A4" s="30" t="s">
        <v>14</v>
      </c>
      <c r="B4" s="59" t="s">
        <v>2</v>
      </c>
      <c r="C4" s="60"/>
      <c r="D4" s="60"/>
      <c r="E4" s="60"/>
      <c r="F4" s="60"/>
      <c r="G4" s="61"/>
    </row>
    <row r="5" spans="1:7" ht="39.6" x14ac:dyDescent="0.3">
      <c r="A5" s="2">
        <f>1</f>
        <v>1</v>
      </c>
      <c r="B5" s="31" t="s">
        <v>17</v>
      </c>
      <c r="C5" s="32" t="s">
        <v>27</v>
      </c>
      <c r="D5" s="33">
        <v>2</v>
      </c>
      <c r="E5" s="33">
        <v>4</v>
      </c>
      <c r="F5" s="25"/>
      <c r="G5" s="34">
        <f>+(D5+E5)*F5</f>
        <v>0</v>
      </c>
    </row>
    <row r="6" spans="1:7" ht="26.4" x14ac:dyDescent="0.3">
      <c r="A6" s="2">
        <f t="shared" ref="A6:A16" si="0">1+A5</f>
        <v>2</v>
      </c>
      <c r="B6" s="31" t="s">
        <v>20</v>
      </c>
      <c r="C6" s="32" t="s">
        <v>28</v>
      </c>
      <c r="D6" s="33">
        <v>2</v>
      </c>
      <c r="E6" s="33">
        <v>4</v>
      </c>
      <c r="F6" s="25"/>
      <c r="G6" s="34">
        <f t="shared" ref="G6:G17" si="1">+(D6+E6)*F6</f>
        <v>0</v>
      </c>
    </row>
    <row r="7" spans="1:7" ht="39.6" x14ac:dyDescent="0.3">
      <c r="A7" s="2">
        <f>1+A6</f>
        <v>3</v>
      </c>
      <c r="B7" s="31" t="s">
        <v>19</v>
      </c>
      <c r="C7" s="32" t="s">
        <v>27</v>
      </c>
      <c r="D7" s="35"/>
      <c r="E7" s="33">
        <v>4</v>
      </c>
      <c r="F7" s="25"/>
      <c r="G7" s="34">
        <f t="shared" si="1"/>
        <v>0</v>
      </c>
    </row>
    <row r="8" spans="1:7" ht="26.4" x14ac:dyDescent="0.3">
      <c r="A8" s="2">
        <f t="shared" si="0"/>
        <v>4</v>
      </c>
      <c r="B8" s="31" t="s">
        <v>21</v>
      </c>
      <c r="C8" s="32" t="s">
        <v>28</v>
      </c>
      <c r="D8" s="35"/>
      <c r="E8" s="33">
        <v>4</v>
      </c>
      <c r="F8" s="25"/>
      <c r="G8" s="34">
        <f t="shared" si="1"/>
        <v>0</v>
      </c>
    </row>
    <row r="9" spans="1:7" ht="26.4" x14ac:dyDescent="0.3">
      <c r="A9" s="2">
        <f t="shared" si="0"/>
        <v>5</v>
      </c>
      <c r="B9" s="31" t="s">
        <v>22</v>
      </c>
      <c r="C9" s="32" t="s">
        <v>27</v>
      </c>
      <c r="D9" s="35"/>
      <c r="E9" s="33">
        <v>6</v>
      </c>
      <c r="F9" s="25"/>
      <c r="G9" s="34">
        <f t="shared" si="1"/>
        <v>0</v>
      </c>
    </row>
    <row r="10" spans="1:7" x14ac:dyDescent="0.3">
      <c r="A10" s="2">
        <f t="shared" si="0"/>
        <v>6</v>
      </c>
      <c r="B10" s="31" t="s">
        <v>13</v>
      </c>
      <c r="C10" s="32" t="s">
        <v>27</v>
      </c>
      <c r="D10" s="33">
        <f>+D14*4</f>
        <v>72</v>
      </c>
      <c r="E10" s="33">
        <f>6*6</f>
        <v>36</v>
      </c>
      <c r="F10" s="25"/>
      <c r="G10" s="34">
        <f t="shared" si="1"/>
        <v>0</v>
      </c>
    </row>
    <row r="11" spans="1:7" x14ac:dyDescent="0.3">
      <c r="A11" s="2">
        <f t="shared" si="0"/>
        <v>7</v>
      </c>
      <c r="B11" s="36" t="s">
        <v>3</v>
      </c>
      <c r="C11" s="32" t="s">
        <v>27</v>
      </c>
      <c r="D11" s="33">
        <v>4</v>
      </c>
      <c r="E11" s="33">
        <v>4</v>
      </c>
      <c r="F11" s="25"/>
      <c r="G11" s="34">
        <f t="shared" si="1"/>
        <v>0</v>
      </c>
    </row>
    <row r="12" spans="1:7" x14ac:dyDescent="0.3">
      <c r="A12" s="2">
        <f t="shared" si="0"/>
        <v>8</v>
      </c>
      <c r="B12" s="36" t="s">
        <v>4</v>
      </c>
      <c r="C12" s="32" t="s">
        <v>55</v>
      </c>
      <c r="D12" s="35"/>
      <c r="E12" s="35"/>
      <c r="F12" s="25"/>
      <c r="G12" s="34">
        <f>F12</f>
        <v>0</v>
      </c>
    </row>
    <row r="13" spans="1:7" ht="26.4" x14ac:dyDescent="0.3">
      <c r="A13" s="2">
        <f t="shared" si="0"/>
        <v>9</v>
      </c>
      <c r="B13" s="36" t="s">
        <v>24</v>
      </c>
      <c r="C13" s="32" t="s">
        <v>27</v>
      </c>
      <c r="D13" s="35"/>
      <c r="E13" s="33">
        <v>4</v>
      </c>
      <c r="F13" s="25"/>
      <c r="G13" s="34">
        <f t="shared" si="1"/>
        <v>0</v>
      </c>
    </row>
    <row r="14" spans="1:7" ht="26.4" x14ac:dyDescent="0.3">
      <c r="A14" s="2">
        <f t="shared" si="0"/>
        <v>10</v>
      </c>
      <c r="B14" s="36" t="s">
        <v>10</v>
      </c>
      <c r="C14" s="32" t="s">
        <v>27</v>
      </c>
      <c r="D14" s="33">
        <v>18</v>
      </c>
      <c r="E14" s="35"/>
      <c r="F14" s="25"/>
      <c r="G14" s="34">
        <f t="shared" si="1"/>
        <v>0</v>
      </c>
    </row>
    <row r="15" spans="1:7" ht="26.4" x14ac:dyDescent="0.3">
      <c r="A15" s="2">
        <f t="shared" si="0"/>
        <v>11</v>
      </c>
      <c r="B15" s="36" t="s">
        <v>9</v>
      </c>
      <c r="C15" s="32" t="s">
        <v>27</v>
      </c>
      <c r="D15" s="33">
        <f>+D14</f>
        <v>18</v>
      </c>
      <c r="E15" s="33">
        <f>+E13</f>
        <v>4</v>
      </c>
      <c r="F15" s="25"/>
      <c r="G15" s="34">
        <f t="shared" si="1"/>
        <v>0</v>
      </c>
    </row>
    <row r="16" spans="1:7" ht="26.4" x14ac:dyDescent="0.3">
      <c r="A16" s="2">
        <f t="shared" si="0"/>
        <v>12</v>
      </c>
      <c r="B16" s="31" t="s">
        <v>18</v>
      </c>
      <c r="C16" s="32" t="s">
        <v>27</v>
      </c>
      <c r="D16" s="33">
        <v>9</v>
      </c>
      <c r="E16" s="37"/>
      <c r="F16" s="25"/>
      <c r="G16" s="34">
        <f t="shared" si="1"/>
        <v>0</v>
      </c>
    </row>
    <row r="17" spans="1:7" ht="27" thickBot="1" x14ac:dyDescent="0.35">
      <c r="A17" s="38">
        <f>1+A16</f>
        <v>13</v>
      </c>
      <c r="B17" s="36" t="s">
        <v>5</v>
      </c>
      <c r="C17" s="32" t="s">
        <v>27</v>
      </c>
      <c r="D17" s="33">
        <v>3</v>
      </c>
      <c r="E17" s="37"/>
      <c r="F17" s="25"/>
      <c r="G17" s="34">
        <f t="shared" si="1"/>
        <v>0</v>
      </c>
    </row>
    <row r="18" spans="1:7" x14ac:dyDescent="0.3">
      <c r="A18" s="39" t="s">
        <v>23</v>
      </c>
      <c r="B18" s="59" t="s">
        <v>6</v>
      </c>
      <c r="C18" s="60"/>
      <c r="D18" s="60"/>
      <c r="E18" s="60"/>
      <c r="F18" s="60"/>
      <c r="G18" s="61"/>
    </row>
    <row r="19" spans="1:7" ht="52.8" x14ac:dyDescent="0.3">
      <c r="A19" s="2">
        <f>1+A17</f>
        <v>14</v>
      </c>
      <c r="B19" s="36" t="s">
        <v>60</v>
      </c>
      <c r="C19" s="32" t="s">
        <v>55</v>
      </c>
      <c r="D19" s="64"/>
      <c r="E19" s="65"/>
      <c r="F19" s="25"/>
      <c r="G19" s="34">
        <f>F19</f>
        <v>0</v>
      </c>
    </row>
    <row r="20" spans="1:7" x14ac:dyDescent="0.3">
      <c r="A20" s="2">
        <f>1+A19</f>
        <v>15</v>
      </c>
      <c r="B20" s="31" t="s">
        <v>7</v>
      </c>
      <c r="C20" s="32" t="s">
        <v>55</v>
      </c>
      <c r="D20" s="64"/>
      <c r="E20" s="65"/>
      <c r="F20" s="25"/>
      <c r="G20" s="34">
        <f>F20</f>
        <v>0</v>
      </c>
    </row>
    <row r="21" spans="1:7" ht="15" thickBot="1" x14ac:dyDescent="0.35">
      <c r="A21" s="38">
        <f>1+A20</f>
        <v>16</v>
      </c>
      <c r="B21" s="40" t="s">
        <v>8</v>
      </c>
      <c r="C21" s="32" t="s">
        <v>29</v>
      </c>
      <c r="D21" s="66">
        <v>3</v>
      </c>
      <c r="E21" s="67"/>
      <c r="F21" s="25"/>
      <c r="G21" s="34">
        <f>D21*F21</f>
        <v>0</v>
      </c>
    </row>
    <row r="22" spans="1:7" x14ac:dyDescent="0.3">
      <c r="A22" s="39" t="s">
        <v>15</v>
      </c>
      <c r="B22" s="59" t="s">
        <v>12</v>
      </c>
      <c r="C22" s="60"/>
      <c r="D22" s="60"/>
      <c r="E22" s="60"/>
      <c r="F22" s="60"/>
      <c r="G22" s="61"/>
    </row>
    <row r="23" spans="1:7" ht="15" thickBot="1" x14ac:dyDescent="0.35">
      <c r="A23" s="2">
        <f>1+A21</f>
        <v>17</v>
      </c>
      <c r="B23" s="41" t="s">
        <v>11</v>
      </c>
      <c r="C23" s="32" t="s">
        <v>55</v>
      </c>
      <c r="D23" s="64"/>
      <c r="E23" s="65"/>
      <c r="F23" s="25"/>
      <c r="G23" s="34">
        <f>F23</f>
        <v>0</v>
      </c>
    </row>
    <row r="24" spans="1:7" x14ac:dyDescent="0.3">
      <c r="A24" s="30" t="s">
        <v>36</v>
      </c>
      <c r="B24" s="59" t="s">
        <v>37</v>
      </c>
      <c r="C24" s="60"/>
      <c r="D24" s="60"/>
      <c r="E24" s="60"/>
      <c r="F24" s="60"/>
      <c r="G24" s="61"/>
    </row>
    <row r="25" spans="1:7" ht="26.4" x14ac:dyDescent="0.3">
      <c r="A25" s="2">
        <f>1+A23</f>
        <v>18</v>
      </c>
      <c r="B25" s="31" t="s">
        <v>16</v>
      </c>
      <c r="C25" s="32" t="s">
        <v>55</v>
      </c>
      <c r="D25" s="64"/>
      <c r="E25" s="65"/>
      <c r="F25" s="25"/>
      <c r="G25" s="49">
        <f>F25</f>
        <v>0</v>
      </c>
    </row>
    <row r="26" spans="1:7" x14ac:dyDescent="0.3">
      <c r="A26" s="2">
        <f>1+A25</f>
        <v>19</v>
      </c>
      <c r="B26" s="31" t="s">
        <v>56</v>
      </c>
      <c r="C26" s="32" t="s">
        <v>55</v>
      </c>
      <c r="D26" s="64"/>
      <c r="E26" s="65"/>
      <c r="F26" s="25"/>
      <c r="G26" s="34">
        <f>F26</f>
        <v>0</v>
      </c>
    </row>
    <row r="27" spans="1:7" ht="15" thickBot="1" x14ac:dyDescent="0.35">
      <c r="A27" s="2">
        <f>1+A26</f>
        <v>20</v>
      </c>
      <c r="B27" s="36" t="s">
        <v>57</v>
      </c>
      <c r="C27" s="32" t="s">
        <v>55</v>
      </c>
      <c r="D27" s="64"/>
      <c r="E27" s="65"/>
      <c r="F27" s="25"/>
      <c r="G27" s="34">
        <f>F27</f>
        <v>0</v>
      </c>
    </row>
    <row r="28" spans="1:7" ht="15" thickBot="1" x14ac:dyDescent="0.35">
      <c r="A28" s="62" t="s">
        <v>49</v>
      </c>
      <c r="B28" s="63"/>
      <c r="C28" s="63"/>
      <c r="D28" s="63"/>
      <c r="E28" s="63"/>
      <c r="F28" s="63"/>
      <c r="G28" s="42">
        <f>SUM(G5:G27)</f>
        <v>0</v>
      </c>
    </row>
    <row r="30" spans="1:7" x14ac:dyDescent="0.3">
      <c r="A30" s="43" t="s">
        <v>53</v>
      </c>
      <c r="B30" s="43" t="s">
        <v>51</v>
      </c>
    </row>
    <row r="31" spans="1:7" x14ac:dyDescent="0.3">
      <c r="A31" s="43" t="s">
        <v>54</v>
      </c>
      <c r="B31" s="43" t="s">
        <v>52</v>
      </c>
    </row>
    <row r="32" spans="1:7" ht="46.8" customHeight="1" x14ac:dyDescent="0.3">
      <c r="A32" s="55" t="s">
        <v>59</v>
      </c>
      <c r="B32" s="55"/>
      <c r="C32" s="55"/>
      <c r="D32" s="55"/>
      <c r="E32" s="55"/>
      <c r="F32" s="55"/>
      <c r="G32" s="55"/>
    </row>
  </sheetData>
  <sheetProtection algorithmName="SHA-512" hashValue="9xA1donurhiVx1PcGiVHS6luq1J1aQz6phEilpbbGV3p0TaqPmanzdsR8nTHR0AczODGYMDqtOQlC8IhPFVDlA==" saltValue="I+2EXn9T0DMuyhmD4PXfaw==" spinCount="100000" sheet="1" objects="1" scenarios="1" selectLockedCells="1"/>
  <mergeCells count="14">
    <mergeCell ref="A32:G32"/>
    <mergeCell ref="A2:G2"/>
    <mergeCell ref="B4:G4"/>
    <mergeCell ref="B18:G18"/>
    <mergeCell ref="D19:E19"/>
    <mergeCell ref="D26:E26"/>
    <mergeCell ref="D27:E27"/>
    <mergeCell ref="A28:F28"/>
    <mergeCell ref="D20:E20"/>
    <mergeCell ref="D21:E21"/>
    <mergeCell ref="B22:G22"/>
    <mergeCell ref="D23:E23"/>
    <mergeCell ref="B24:G24"/>
    <mergeCell ref="D25:E25"/>
  </mergeCells>
  <pageMargins left="0.7" right="0.7" top="0.78740157499999996" bottom="0.78740157499999996" header="0.3" footer="0.3"/>
  <ignoredErrors>
    <ignoredError sqref="G1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"/>
  <sheetViews>
    <sheetView tabSelected="1" workbookViewId="0">
      <selection activeCell="F5" sqref="F5"/>
    </sheetView>
  </sheetViews>
  <sheetFormatPr defaultRowHeight="14.4" x14ac:dyDescent="0.3"/>
  <cols>
    <col min="1" max="1" width="4.6640625" customWidth="1"/>
    <col min="2" max="2" width="60.6640625" customWidth="1"/>
    <col min="3" max="3" width="8.6640625" customWidth="1"/>
    <col min="4" max="5" width="12.6640625" customWidth="1"/>
    <col min="6" max="7" width="9.77734375" customWidth="1"/>
  </cols>
  <sheetData>
    <row r="1" spans="1:7" ht="26.4" thickBot="1" x14ac:dyDescent="0.55000000000000004">
      <c r="A1" s="26" t="s">
        <v>38</v>
      </c>
      <c r="B1" s="27"/>
      <c r="C1" s="27"/>
      <c r="D1" s="27"/>
      <c r="E1" s="27"/>
      <c r="F1" s="27"/>
      <c r="G1" s="47"/>
    </row>
    <row r="2" spans="1:7" ht="15" thickBot="1" x14ac:dyDescent="0.35">
      <c r="A2" s="56" t="s">
        <v>50</v>
      </c>
      <c r="B2" s="57"/>
      <c r="C2" s="57"/>
      <c r="D2" s="57"/>
      <c r="E2" s="57"/>
      <c r="F2" s="57"/>
      <c r="G2" s="58"/>
    </row>
    <row r="3" spans="1:7" ht="53.4" thickBot="1" x14ac:dyDescent="0.35">
      <c r="A3" s="29" t="s">
        <v>0</v>
      </c>
      <c r="B3" s="3" t="s">
        <v>1</v>
      </c>
      <c r="C3" s="3" t="s">
        <v>26</v>
      </c>
      <c r="D3" s="1" t="s">
        <v>33</v>
      </c>
      <c r="E3" s="1" t="s">
        <v>34</v>
      </c>
      <c r="F3" s="1" t="s">
        <v>48</v>
      </c>
      <c r="G3" s="48" t="s">
        <v>25</v>
      </c>
    </row>
    <row r="4" spans="1:7" x14ac:dyDescent="0.3">
      <c r="A4" s="30" t="s">
        <v>14</v>
      </c>
      <c r="B4" s="59" t="s">
        <v>2</v>
      </c>
      <c r="C4" s="60"/>
      <c r="D4" s="60"/>
      <c r="E4" s="60"/>
      <c r="F4" s="60"/>
      <c r="G4" s="61"/>
    </row>
    <row r="5" spans="1:7" ht="39.6" x14ac:dyDescent="0.3">
      <c r="A5" s="2">
        <f>1</f>
        <v>1</v>
      </c>
      <c r="B5" s="31" t="s">
        <v>17</v>
      </c>
      <c r="C5" s="32" t="s">
        <v>27</v>
      </c>
      <c r="D5" s="33">
        <v>4</v>
      </c>
      <c r="E5" s="33">
        <v>8</v>
      </c>
      <c r="F5" s="25"/>
      <c r="G5" s="34">
        <f>+(D5+E5)*F5</f>
        <v>0</v>
      </c>
    </row>
    <row r="6" spans="1:7" ht="26.4" x14ac:dyDescent="0.3">
      <c r="A6" s="2">
        <f t="shared" ref="A6:A16" si="0">1+A5</f>
        <v>2</v>
      </c>
      <c r="B6" s="31" t="s">
        <v>20</v>
      </c>
      <c r="C6" s="32" t="s">
        <v>28</v>
      </c>
      <c r="D6" s="33">
        <v>4</v>
      </c>
      <c r="E6" s="33">
        <v>8</v>
      </c>
      <c r="F6" s="25"/>
      <c r="G6" s="34">
        <f t="shared" ref="G6:G17" si="1">+(D6+E6)*F6</f>
        <v>0</v>
      </c>
    </row>
    <row r="7" spans="1:7" ht="39.6" x14ac:dyDescent="0.3">
      <c r="A7" s="2">
        <f>1+A6</f>
        <v>3</v>
      </c>
      <c r="B7" s="31" t="s">
        <v>19</v>
      </c>
      <c r="C7" s="32" t="s">
        <v>27</v>
      </c>
      <c r="D7" s="35"/>
      <c r="E7" s="33">
        <v>8</v>
      </c>
      <c r="F7" s="25"/>
      <c r="G7" s="34">
        <f t="shared" si="1"/>
        <v>0</v>
      </c>
    </row>
    <row r="8" spans="1:7" ht="26.4" x14ac:dyDescent="0.3">
      <c r="A8" s="2">
        <f t="shared" si="0"/>
        <v>4</v>
      </c>
      <c r="B8" s="31" t="s">
        <v>21</v>
      </c>
      <c r="C8" s="32" t="s">
        <v>28</v>
      </c>
      <c r="D8" s="35"/>
      <c r="E8" s="33">
        <v>8</v>
      </c>
      <c r="F8" s="25"/>
      <c r="G8" s="34">
        <f t="shared" si="1"/>
        <v>0</v>
      </c>
    </row>
    <row r="9" spans="1:7" ht="26.4" x14ac:dyDescent="0.3">
      <c r="A9" s="2">
        <f t="shared" si="0"/>
        <v>5</v>
      </c>
      <c r="B9" s="31" t="s">
        <v>22</v>
      </c>
      <c r="C9" s="32" t="s">
        <v>27</v>
      </c>
      <c r="D9" s="35"/>
      <c r="E9" s="33">
        <v>10</v>
      </c>
      <c r="F9" s="25"/>
      <c r="G9" s="34">
        <f t="shared" si="1"/>
        <v>0</v>
      </c>
    </row>
    <row r="10" spans="1:7" x14ac:dyDescent="0.3">
      <c r="A10" s="2">
        <f t="shared" si="0"/>
        <v>6</v>
      </c>
      <c r="B10" s="31" t="s">
        <v>13</v>
      </c>
      <c r="C10" s="32" t="s">
        <v>27</v>
      </c>
      <c r="D10" s="33">
        <f>+D14*4</f>
        <v>144</v>
      </c>
      <c r="E10" s="33">
        <f>6*6</f>
        <v>36</v>
      </c>
      <c r="F10" s="25"/>
      <c r="G10" s="34">
        <f t="shared" si="1"/>
        <v>0</v>
      </c>
    </row>
    <row r="11" spans="1:7" x14ac:dyDescent="0.3">
      <c r="A11" s="2">
        <f t="shared" si="0"/>
        <v>7</v>
      </c>
      <c r="B11" s="36" t="s">
        <v>3</v>
      </c>
      <c r="C11" s="32" t="s">
        <v>27</v>
      </c>
      <c r="D11" s="33">
        <v>6</v>
      </c>
      <c r="E11" s="33">
        <v>4</v>
      </c>
      <c r="F11" s="25"/>
      <c r="G11" s="34">
        <f t="shared" si="1"/>
        <v>0</v>
      </c>
    </row>
    <row r="12" spans="1:7" x14ac:dyDescent="0.3">
      <c r="A12" s="2">
        <f t="shared" si="0"/>
        <v>8</v>
      </c>
      <c r="B12" s="36" t="s">
        <v>4</v>
      </c>
      <c r="C12" s="32" t="s">
        <v>55</v>
      </c>
      <c r="D12" s="35"/>
      <c r="E12" s="35"/>
      <c r="F12" s="25"/>
      <c r="G12" s="34">
        <f>F12</f>
        <v>0</v>
      </c>
    </row>
    <row r="13" spans="1:7" ht="26.4" x14ac:dyDescent="0.3">
      <c r="A13" s="2">
        <f t="shared" si="0"/>
        <v>9</v>
      </c>
      <c r="B13" s="36" t="s">
        <v>24</v>
      </c>
      <c r="C13" s="32" t="s">
        <v>27</v>
      </c>
      <c r="D13" s="33"/>
      <c r="E13" s="33">
        <v>8</v>
      </c>
      <c r="F13" s="25"/>
      <c r="G13" s="34">
        <f t="shared" si="1"/>
        <v>0</v>
      </c>
    </row>
    <row r="14" spans="1:7" ht="26.4" x14ac:dyDescent="0.3">
      <c r="A14" s="2">
        <f t="shared" si="0"/>
        <v>10</v>
      </c>
      <c r="B14" s="36" t="s">
        <v>10</v>
      </c>
      <c r="C14" s="32" t="s">
        <v>27</v>
      </c>
      <c r="D14" s="33">
        <v>36</v>
      </c>
      <c r="E14" s="35"/>
      <c r="F14" s="25"/>
      <c r="G14" s="34">
        <f t="shared" si="1"/>
        <v>0</v>
      </c>
    </row>
    <row r="15" spans="1:7" ht="26.4" x14ac:dyDescent="0.3">
      <c r="A15" s="2">
        <f t="shared" si="0"/>
        <v>11</v>
      </c>
      <c r="B15" s="36" t="s">
        <v>9</v>
      </c>
      <c r="C15" s="32" t="s">
        <v>27</v>
      </c>
      <c r="D15" s="33">
        <v>36</v>
      </c>
      <c r="E15" s="33">
        <v>8</v>
      </c>
      <c r="F15" s="25"/>
      <c r="G15" s="34">
        <f t="shared" si="1"/>
        <v>0</v>
      </c>
    </row>
    <row r="16" spans="1:7" ht="26.4" x14ac:dyDescent="0.3">
      <c r="A16" s="2">
        <f t="shared" si="0"/>
        <v>12</v>
      </c>
      <c r="B16" s="31" t="s">
        <v>18</v>
      </c>
      <c r="C16" s="32" t="s">
        <v>27</v>
      </c>
      <c r="D16" s="33">
        <v>15</v>
      </c>
      <c r="E16" s="35"/>
      <c r="F16" s="25"/>
      <c r="G16" s="34">
        <f t="shared" si="1"/>
        <v>0</v>
      </c>
    </row>
    <row r="17" spans="1:7" ht="27" thickBot="1" x14ac:dyDescent="0.35">
      <c r="A17" s="38">
        <f>1+A16</f>
        <v>13</v>
      </c>
      <c r="B17" s="36" t="s">
        <v>5</v>
      </c>
      <c r="C17" s="32" t="s">
        <v>27</v>
      </c>
      <c r="D17" s="33">
        <v>4</v>
      </c>
      <c r="E17" s="35"/>
      <c r="F17" s="25"/>
      <c r="G17" s="34">
        <f t="shared" si="1"/>
        <v>0</v>
      </c>
    </row>
    <row r="18" spans="1:7" x14ac:dyDescent="0.3">
      <c r="A18" s="39" t="s">
        <v>23</v>
      </c>
      <c r="B18" s="59" t="s">
        <v>6</v>
      </c>
      <c r="C18" s="60"/>
      <c r="D18" s="60"/>
      <c r="E18" s="60"/>
      <c r="F18" s="60"/>
      <c r="G18" s="61"/>
    </row>
    <row r="19" spans="1:7" ht="52.8" x14ac:dyDescent="0.3">
      <c r="A19" s="2">
        <f>1+A17</f>
        <v>14</v>
      </c>
      <c r="B19" s="36" t="s">
        <v>60</v>
      </c>
      <c r="C19" s="32" t="s">
        <v>55</v>
      </c>
      <c r="D19" s="64"/>
      <c r="E19" s="65"/>
      <c r="F19" s="25"/>
      <c r="G19" s="34">
        <f>F19</f>
        <v>0</v>
      </c>
    </row>
    <row r="20" spans="1:7" x14ac:dyDescent="0.3">
      <c r="A20" s="2">
        <f>1+A19</f>
        <v>15</v>
      </c>
      <c r="B20" s="31" t="s">
        <v>7</v>
      </c>
      <c r="C20" s="32" t="s">
        <v>55</v>
      </c>
      <c r="D20" s="64"/>
      <c r="E20" s="65"/>
      <c r="F20" s="25"/>
      <c r="G20" s="34">
        <f>F20</f>
        <v>0</v>
      </c>
    </row>
    <row r="21" spans="1:7" ht="15" thickBot="1" x14ac:dyDescent="0.35">
      <c r="A21" s="38">
        <f>1+A20</f>
        <v>16</v>
      </c>
      <c r="B21" s="40" t="s">
        <v>8</v>
      </c>
      <c r="C21" s="32" t="s">
        <v>29</v>
      </c>
      <c r="D21" s="66">
        <v>3</v>
      </c>
      <c r="E21" s="67"/>
      <c r="F21" s="25"/>
      <c r="G21" s="34">
        <f>D21*F21</f>
        <v>0</v>
      </c>
    </row>
    <row r="22" spans="1:7" x14ac:dyDescent="0.3">
      <c r="A22" s="39" t="s">
        <v>15</v>
      </c>
      <c r="B22" s="59" t="s">
        <v>12</v>
      </c>
      <c r="C22" s="60"/>
      <c r="D22" s="60"/>
      <c r="E22" s="60"/>
      <c r="F22" s="60"/>
      <c r="G22" s="61"/>
    </row>
    <row r="23" spans="1:7" ht="15" thickBot="1" x14ac:dyDescent="0.35">
      <c r="A23" s="2">
        <f>1+A21</f>
        <v>17</v>
      </c>
      <c r="B23" s="41" t="s">
        <v>11</v>
      </c>
      <c r="C23" s="32" t="s">
        <v>55</v>
      </c>
      <c r="D23" s="64"/>
      <c r="E23" s="65"/>
      <c r="F23" s="25"/>
      <c r="G23" s="34">
        <f>F23</f>
        <v>0</v>
      </c>
    </row>
    <row r="24" spans="1:7" x14ac:dyDescent="0.3">
      <c r="A24" s="30" t="s">
        <v>36</v>
      </c>
      <c r="B24" s="59" t="s">
        <v>37</v>
      </c>
      <c r="C24" s="60"/>
      <c r="D24" s="60"/>
      <c r="E24" s="60"/>
      <c r="F24" s="60"/>
      <c r="G24" s="61"/>
    </row>
    <row r="25" spans="1:7" ht="26.4" x14ac:dyDescent="0.3">
      <c r="A25" s="2">
        <f>1+A23</f>
        <v>18</v>
      </c>
      <c r="B25" s="31" t="s">
        <v>16</v>
      </c>
      <c r="C25" s="32" t="s">
        <v>55</v>
      </c>
      <c r="D25" s="64"/>
      <c r="E25" s="65"/>
      <c r="F25" s="25"/>
      <c r="G25" s="49">
        <f>F25</f>
        <v>0</v>
      </c>
    </row>
    <row r="26" spans="1:7" x14ac:dyDescent="0.3">
      <c r="A26" s="2">
        <f>1+A25</f>
        <v>19</v>
      </c>
      <c r="B26" s="31" t="s">
        <v>56</v>
      </c>
      <c r="C26" s="32" t="s">
        <v>55</v>
      </c>
      <c r="D26" s="64"/>
      <c r="E26" s="65"/>
      <c r="F26" s="25"/>
      <c r="G26" s="34">
        <f>F26</f>
        <v>0</v>
      </c>
    </row>
    <row r="27" spans="1:7" ht="15" thickBot="1" x14ac:dyDescent="0.35">
      <c r="A27" s="2">
        <f>1+A26</f>
        <v>20</v>
      </c>
      <c r="B27" s="31" t="s">
        <v>57</v>
      </c>
      <c r="C27" s="32" t="s">
        <v>55</v>
      </c>
      <c r="D27" s="64"/>
      <c r="E27" s="65"/>
      <c r="F27" s="25"/>
      <c r="G27" s="34">
        <f>F27</f>
        <v>0</v>
      </c>
    </row>
    <row r="28" spans="1:7" ht="15" thickBot="1" x14ac:dyDescent="0.35">
      <c r="A28" s="62" t="s">
        <v>49</v>
      </c>
      <c r="B28" s="63"/>
      <c r="C28" s="63"/>
      <c r="D28" s="63"/>
      <c r="E28" s="63"/>
      <c r="F28" s="63"/>
      <c r="G28" s="42">
        <f>SUM(G5:G27)</f>
        <v>0</v>
      </c>
    </row>
    <row r="30" spans="1:7" x14ac:dyDescent="0.3">
      <c r="A30" s="43" t="s">
        <v>53</v>
      </c>
      <c r="B30" s="43" t="s">
        <v>51</v>
      </c>
    </row>
    <row r="31" spans="1:7" x14ac:dyDescent="0.3">
      <c r="A31" s="43" t="s">
        <v>54</v>
      </c>
      <c r="B31" s="43" t="s">
        <v>52</v>
      </c>
    </row>
    <row r="32" spans="1:7" ht="44.4" customHeight="1" x14ac:dyDescent="0.3">
      <c r="A32" s="55" t="s">
        <v>59</v>
      </c>
      <c r="B32" s="55"/>
      <c r="C32" s="55"/>
      <c r="D32" s="55"/>
      <c r="E32" s="55"/>
      <c r="F32" s="55"/>
      <c r="G32" s="55"/>
    </row>
  </sheetData>
  <sheetProtection algorithmName="SHA-512" hashValue="EgRoeD9jF3NLSI2r6mLJY2SJ6DbZQD6pKMMkgXR+Bw6weJ2LOze8zbz56YPw8oU9luZhbQm3vhSXPA3399pLmg==" saltValue="hAsJbARaRWrYxKDf+rN/YA==" spinCount="100000" sheet="1" objects="1" scenarios="1" selectLockedCells="1"/>
  <mergeCells count="14">
    <mergeCell ref="A32:G32"/>
    <mergeCell ref="D25:E25"/>
    <mergeCell ref="A2:G2"/>
    <mergeCell ref="B4:G4"/>
    <mergeCell ref="B18:G18"/>
    <mergeCell ref="D19:E19"/>
    <mergeCell ref="D20:E20"/>
    <mergeCell ref="D21:E21"/>
    <mergeCell ref="B22:G22"/>
    <mergeCell ref="D23:E23"/>
    <mergeCell ref="B24:G24"/>
    <mergeCell ref="D26:E26"/>
    <mergeCell ref="D27:E27"/>
    <mergeCell ref="A28:F28"/>
  </mergeCells>
  <pageMargins left="0.7" right="0.7" top="0.78740157499999996" bottom="0.78740157499999996" header="0.3" footer="0.3"/>
  <ignoredErrors>
    <ignoredError sqref="G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rekapitulace nákladů</vt:lpstr>
      <vt:lpstr>most ev.č. 283-005</vt:lpstr>
      <vt:lpstr>most ev.č. 29031-1</vt:lpstr>
      <vt:lpstr>most ev.č. 01023-5</vt:lpstr>
      <vt:lpstr>'most ev.č. 283-005'!Názvy_tisku</vt:lpstr>
      <vt:lpstr>'most ev.č. 283-005'!Oblast_tisku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Jareš</dc:creator>
  <cp:lastModifiedBy>Dominik Jareš</cp:lastModifiedBy>
  <cp:lastPrinted>2022-08-03T10:36:23Z</cp:lastPrinted>
  <dcterms:created xsi:type="dcterms:W3CDTF">2019-01-17T12:11:52Z</dcterms:created>
  <dcterms:modified xsi:type="dcterms:W3CDTF">2024-05-07T13:41:00Z</dcterms:modified>
</cp:coreProperties>
</file>