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/>
  <mc:AlternateContent xmlns:mc="http://schemas.openxmlformats.org/markup-compatibility/2006">
    <mc:Choice Requires="x15">
      <x15ac:absPath xmlns:x15ac="http://schemas.microsoft.com/office/spreadsheetml/2010/11/ac" url="https://energetikark-my.sharepoint.com/personal/alexej_kapalla_energetika_sk/Documents/00_Produkcia/C-Oddelenie projekcie/C01-Projektová dokumentácia/C01-2023/C-2023-23-FNTN-Výmena dieselagregátov DC1,DC2,DC3/C00-RPD/"/>
    </mc:Choice>
  </mc:AlternateContent>
  <xr:revisionPtr revIDLastSave="131" documentId="13_ncr:1_{83ACC806-478B-47DD-8AC6-EE3FD9FCB70F}" xr6:coauthVersionLast="47" xr6:coauthVersionMax="47" xr10:uidLastSave="{D5D843C3-A22F-CC4D-96C7-D05F6E1E9949}"/>
  <bookViews>
    <workbookView xWindow="0" yWindow="500" windowWidth="38400" windowHeight="19800" xr2:uid="{00000000-000D-0000-FFFF-FFFF00000000}"/>
  </bookViews>
  <sheets>
    <sheet name="Hárok1" sheetId="1" r:id="rId1"/>
  </sheets>
  <externalReferences>
    <externalReference r:id="rId2"/>
  </externalReferences>
  <definedNames>
    <definedName name="_xlnm.Print_Area" localSheetId="0">Hárok1!$A$1:$I$28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1" l="1"/>
  <c r="F27" i="1"/>
  <c r="F16" i="1"/>
  <c r="F23" i="1"/>
  <c r="F26" i="1"/>
  <c r="F25" i="1"/>
  <c r="F24" i="1"/>
  <c r="F22" i="1"/>
  <c r="F21" i="1"/>
  <c r="F20" i="1"/>
  <c r="F19" i="1"/>
  <c r="F18" i="1"/>
  <c r="F17" i="1"/>
  <c r="F14" i="1"/>
  <c r="F13" i="1"/>
  <c r="F12" i="1"/>
  <c r="F11" i="1"/>
  <c r="F10" i="1"/>
  <c r="F9" i="1"/>
  <c r="F8" i="1"/>
  <c r="D8" i="1" l="1"/>
</calcChain>
</file>

<file path=xl/sharedStrings.xml><?xml version="1.0" encoding="utf-8"?>
<sst xmlns="http://schemas.openxmlformats.org/spreadsheetml/2006/main" count="75" uniqueCount="39">
  <si>
    <t>Zoznam výkresov-dokumentácie</t>
  </si>
  <si>
    <t>Číslo výkresu</t>
  </si>
  <si>
    <t>Názov súboru</t>
  </si>
  <si>
    <t>Názov výkresu</t>
  </si>
  <si>
    <t>Dátum</t>
  </si>
  <si>
    <t>Form.</t>
  </si>
  <si>
    <t>Rok</t>
  </si>
  <si>
    <t>Area</t>
  </si>
  <si>
    <t>15 miest na číslo</t>
  </si>
  <si>
    <t>ENG</t>
  </si>
  <si>
    <t>VRCHNÝ  LIST</t>
  </si>
  <si>
    <t>doc</t>
  </si>
  <si>
    <t>xls</t>
  </si>
  <si>
    <t>pdf</t>
  </si>
  <si>
    <t>Prof.</t>
  </si>
  <si>
    <t>Skr. dodávatela</t>
  </si>
  <si>
    <t>SÚHRNÁ TECHNICKÁ SPRÁVA</t>
  </si>
  <si>
    <t>SPRIEVODNÁ  SPRÁVA</t>
  </si>
  <si>
    <t xml:space="preserve">TECHNICKÁ SPRÁVA </t>
  </si>
  <si>
    <t>Zoznam výkresov</t>
  </si>
  <si>
    <t>Výkaz výmer</t>
  </si>
  <si>
    <t>FNTN</t>
  </si>
  <si>
    <t>140623</t>
  </si>
  <si>
    <t>ENG-23-FNTN-20-140623-ZV</t>
  </si>
  <si>
    <t>pôdorys elektro-strojná časť SO01</t>
  </si>
  <si>
    <t>pohlady elektro-strojná časť SO01</t>
  </si>
  <si>
    <t>pôdorys elektro-strojná časť SO02</t>
  </si>
  <si>
    <t>pohlady elektro-strojná časť SO02</t>
  </si>
  <si>
    <t>pôdorys stavebných úprav SO01</t>
  </si>
  <si>
    <t xml:space="preserve">stav. úpravy Rez A-A', Pohľady staveb. úprav SO01   </t>
  </si>
  <si>
    <t>pôdorys stavebných úprav SO02</t>
  </si>
  <si>
    <t xml:space="preserve">stav. úpravy Rez A-A', Pohľady staveb. úprav SO02 </t>
  </si>
  <si>
    <t>pôdorys elektroinštalácia SO02</t>
  </si>
  <si>
    <t>11.2023</t>
  </si>
  <si>
    <t>Protokol - Vonkajšie vplyvy</t>
  </si>
  <si>
    <t>pôdorys elektroinštalácia SO01</t>
  </si>
  <si>
    <t>Schémy zapojenia HR-N-3 + R-ATS</t>
  </si>
  <si>
    <t>Schéma prepojov DG3 - HR-N-3</t>
  </si>
  <si>
    <t>Schéma prepojov DG2+DG1 - R-ATS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</si>
</sst>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/>
    </xf>
    <xf numFmtId="1" fontId="2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49" fontId="2" fillId="0" borderId="1" xfId="1" applyNumberFormat="1" applyFont="1" applyBorder="1" applyAlignment="1">
      <alignment horizontal="center" vertical="center"/>
    </xf>
  </cellXfs>
  <cellStyles count="2">
    <cellStyle name="Normálna" xfId="0" builtinId="0"/>
    <cellStyle name="normálne_Kópia - 00-06-13_administratívne zoznamy výkresov" xfId="1" xr:uid="{884C9256-1361-4825-8436-826F420459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87379</xdr:colOff>
      <xdr:row>2</xdr:row>
      <xdr:rowOff>7575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4132EF5E-2056-401D-B748-40633A298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564004" cy="360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0_DEF.xlsx?E76C2878" TargetMode="External"/><Relationship Id="rId1" Type="http://schemas.openxmlformats.org/officeDocument/2006/relationships/externalLinkPath" Target="file:///E76C2878/0_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árok1"/>
    </sheetNames>
    <sheetDataSet>
      <sheetData sheetId="0" refreshError="1">
        <row r="2">
          <cell r="A2">
            <v>21</v>
          </cell>
        </row>
        <row r="6">
          <cell r="A6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8"/>
  <sheetViews>
    <sheetView tabSelected="1" zoomScale="144" zoomScaleNormal="100" workbookViewId="0">
      <selection activeCell="A3" sqref="A3:I3"/>
    </sheetView>
  </sheetViews>
  <sheetFormatPr baseColWidth="10" defaultColWidth="8.83203125" defaultRowHeight="15"/>
  <cols>
    <col min="1" max="1" width="8.6640625" bestFit="1" customWidth="1"/>
    <col min="2" max="2" width="3.33203125" customWidth="1"/>
    <col min="3" max="3" width="6.33203125" customWidth="1"/>
    <col min="4" max="4" width="3.1640625" customWidth="1"/>
    <col min="5" max="5" width="7" customWidth="1"/>
    <col min="6" max="6" width="23.6640625" customWidth="1"/>
    <col min="7" max="7" width="24.5" customWidth="1"/>
    <col min="8" max="8" width="6.83203125" customWidth="1"/>
    <col min="9" max="9" width="4" customWidth="1"/>
  </cols>
  <sheetData>
    <row r="2" spans="1:9" ht="12.75" customHeight="1"/>
    <row r="3" spans="1:9" ht="16">
      <c r="A3" s="11" t="s">
        <v>0</v>
      </c>
      <c r="B3" s="11"/>
      <c r="C3" s="11"/>
      <c r="D3" s="11"/>
      <c r="E3" s="11"/>
      <c r="F3" s="11"/>
      <c r="G3" s="11"/>
      <c r="H3" s="11"/>
      <c r="I3" s="11"/>
    </row>
    <row r="4" spans="1:9" ht="15" customHeight="1">
      <c r="A4" s="12" t="s">
        <v>23</v>
      </c>
      <c r="B4" s="12"/>
      <c r="C4" s="12"/>
      <c r="D4" s="12"/>
      <c r="E4" s="12"/>
      <c r="F4" s="10"/>
      <c r="G4" s="10"/>
      <c r="H4" s="10"/>
      <c r="I4" s="10"/>
    </row>
    <row r="5" spans="1:9">
      <c r="A5" s="9"/>
      <c r="B5" s="9"/>
      <c r="C5" s="9"/>
      <c r="D5" s="9"/>
      <c r="E5" s="9"/>
      <c r="F5" s="9"/>
      <c r="G5" s="9"/>
      <c r="H5" s="9"/>
      <c r="I5" s="9"/>
    </row>
    <row r="6" spans="1:9">
      <c r="A6" s="9" t="s">
        <v>1</v>
      </c>
      <c r="B6" s="9"/>
      <c r="C6" s="9"/>
      <c r="D6" s="9"/>
      <c r="E6" s="9"/>
      <c r="F6" s="1" t="s">
        <v>2</v>
      </c>
      <c r="G6" s="1" t="s">
        <v>3</v>
      </c>
      <c r="H6" s="1" t="s">
        <v>4</v>
      </c>
      <c r="I6" s="1" t="s">
        <v>5</v>
      </c>
    </row>
    <row r="7" spans="1:9" ht="27" customHeight="1">
      <c r="A7" s="2" t="s">
        <v>15</v>
      </c>
      <c r="B7" s="3" t="s">
        <v>6</v>
      </c>
      <c r="C7" s="3" t="s">
        <v>7</v>
      </c>
      <c r="D7" s="3" t="s">
        <v>14</v>
      </c>
      <c r="E7" s="2" t="s">
        <v>8</v>
      </c>
      <c r="F7" s="3"/>
      <c r="G7" s="3"/>
      <c r="H7" s="4"/>
      <c r="I7" s="3"/>
    </row>
    <row r="8" spans="1:9">
      <c r="A8" s="1" t="s">
        <v>9</v>
      </c>
      <c r="B8" s="5">
        <v>23</v>
      </c>
      <c r="C8" s="5" t="s">
        <v>21</v>
      </c>
      <c r="D8" s="5">
        <f>[1]Hárok1!$A$6</f>
        <v>20</v>
      </c>
      <c r="E8" s="4" t="s">
        <v>22</v>
      </c>
      <c r="F8" s="1" t="str">
        <f>"1-ENG-"&amp;$B$8&amp;"-"&amp;$C$8&amp;"-20-"&amp;$E$8&amp;"-VL"</f>
        <v>1-ENG-23-FNTN-20-140623-VL</v>
      </c>
      <c r="G8" s="1" t="s">
        <v>10</v>
      </c>
      <c r="H8" s="4" t="s">
        <v>33</v>
      </c>
      <c r="I8" s="1" t="s">
        <v>11</v>
      </c>
    </row>
    <row r="9" spans="1:9">
      <c r="A9" s="1"/>
      <c r="B9" s="5"/>
      <c r="C9" s="5"/>
      <c r="D9" s="5"/>
      <c r="E9" s="1"/>
      <c r="F9" s="1" t="str">
        <f>"2-ENG-"&amp;$B$8&amp;"-"&amp;$C$8&amp;"-20-"&amp;$E$8&amp;"-SS"</f>
        <v>2-ENG-23-FNTN-20-140623-SS</v>
      </c>
      <c r="G9" s="1" t="s">
        <v>17</v>
      </c>
      <c r="H9" s="4" t="s">
        <v>33</v>
      </c>
      <c r="I9" s="1" t="s">
        <v>11</v>
      </c>
    </row>
    <row r="10" spans="1:9">
      <c r="A10" s="1"/>
      <c r="B10" s="5"/>
      <c r="C10" s="5"/>
      <c r="D10" s="5"/>
      <c r="E10" s="1"/>
      <c r="F10" s="1" t="str">
        <f>"3-ENG-"&amp;$B$8&amp;"-"&amp;$C$8&amp;"-20-"&amp;$E$8&amp;"-STS"</f>
        <v>3-ENG-23-FNTN-20-140623-STS</v>
      </c>
      <c r="G10" s="1" t="s">
        <v>16</v>
      </c>
      <c r="H10" s="4" t="s">
        <v>33</v>
      </c>
      <c r="I10" s="1" t="s">
        <v>12</v>
      </c>
    </row>
    <row r="11" spans="1:9">
      <c r="A11" s="1"/>
      <c r="B11" s="5"/>
      <c r="C11" s="5"/>
      <c r="D11" s="5"/>
      <c r="E11" s="1"/>
      <c r="F11" s="1" t="str">
        <f>"4-ENG-"&amp;$B$8&amp;"-"&amp;$C$8&amp;"-20-"&amp;$E$8&amp;"-TS"</f>
        <v>4-ENG-23-FNTN-20-140623-TS</v>
      </c>
      <c r="G11" s="1" t="s">
        <v>18</v>
      </c>
      <c r="H11" s="4" t="s">
        <v>33</v>
      </c>
      <c r="I11" s="1" t="s">
        <v>12</v>
      </c>
    </row>
    <row r="12" spans="1:9">
      <c r="A12" s="1"/>
      <c r="B12" s="5"/>
      <c r="C12" s="5"/>
      <c r="D12" s="5"/>
      <c r="E12" s="1"/>
      <c r="F12" s="1" t="str">
        <f>"5-ENG-"&amp;$B$8&amp;"-"&amp;$C$8&amp;"-20-"&amp;$E$8&amp;"-ZS"</f>
        <v>5-ENG-23-FNTN-20-140623-ZS</v>
      </c>
      <c r="G12" s="1" t="s">
        <v>19</v>
      </c>
      <c r="H12" s="4" t="s">
        <v>33</v>
      </c>
      <c r="I12" s="1" t="s">
        <v>12</v>
      </c>
    </row>
    <row r="13" spans="1:9">
      <c r="A13" s="1"/>
      <c r="B13" s="5"/>
      <c r="C13" s="5"/>
      <c r="D13" s="5"/>
      <c r="E13" s="1"/>
      <c r="F13" s="1" t="str">
        <f>"6-ENG-"&amp;$B$8&amp;"-"&amp;$C$8&amp;"-20-"&amp;$E$8&amp;"-VV"</f>
        <v>6-ENG-23-FNTN-20-140623-VV</v>
      </c>
      <c r="G13" s="1" t="s">
        <v>20</v>
      </c>
      <c r="H13" s="4" t="s">
        <v>33</v>
      </c>
      <c r="I13" s="1" t="s">
        <v>12</v>
      </c>
    </row>
    <row r="14" spans="1:9">
      <c r="A14" s="1"/>
      <c r="B14" s="5"/>
      <c r="C14" s="5"/>
      <c r="D14" s="5"/>
      <c r="E14" s="1"/>
      <c r="F14" s="1" t="str">
        <f>"7-ENG-"&amp;$B$8&amp;"-"&amp;$C$8&amp;"-20-"&amp;$E$8&amp;"-PVV"</f>
        <v>7-ENG-23-FNTN-20-140623-PVV</v>
      </c>
      <c r="G14" s="1" t="s">
        <v>34</v>
      </c>
      <c r="H14" s="4" t="s">
        <v>33</v>
      </c>
      <c r="I14" s="1" t="s">
        <v>11</v>
      </c>
    </row>
    <row r="15" spans="1:9">
      <c r="A15" s="1"/>
      <c r="B15" s="5"/>
      <c r="C15" s="5"/>
      <c r="D15" s="5"/>
      <c r="E15" s="1"/>
      <c r="F15" s="7"/>
      <c r="G15" s="7"/>
      <c r="H15" s="7"/>
      <c r="I15" s="7"/>
    </row>
    <row r="16" spans="1:9">
      <c r="A16" s="1"/>
      <c r="B16" s="5"/>
      <c r="C16" s="5"/>
      <c r="D16" s="5"/>
      <c r="E16" s="1"/>
      <c r="F16" s="1" t="str">
        <f>"ENG-"&amp;$B$8&amp;"-"&amp;$C$8&amp;"-20-"&amp;$E$8&amp;"-01"</f>
        <v>ENG-23-FNTN-20-140623-01</v>
      </c>
      <c r="G16" s="1" t="s">
        <v>36</v>
      </c>
      <c r="H16" s="4" t="s">
        <v>33</v>
      </c>
      <c r="I16" s="1" t="s">
        <v>13</v>
      </c>
    </row>
    <row r="17" spans="1:9">
      <c r="A17" s="1"/>
      <c r="B17" s="5"/>
      <c r="C17" s="5"/>
      <c r="D17" s="5"/>
      <c r="E17" s="1"/>
      <c r="F17" s="1" t="str">
        <f>"ENG-"&amp;$B$8&amp;"-"&amp;$C$8&amp;"-20-"&amp;$E$8&amp;"-10"</f>
        <v>ENG-23-FNTN-20-140623-10</v>
      </c>
      <c r="G17" s="1" t="s">
        <v>24</v>
      </c>
      <c r="H17" s="4" t="s">
        <v>33</v>
      </c>
      <c r="I17" s="1" t="s">
        <v>13</v>
      </c>
    </row>
    <row r="18" spans="1:9">
      <c r="A18" s="1"/>
      <c r="B18" s="5"/>
      <c r="C18" s="5"/>
      <c r="D18" s="5"/>
      <c r="E18" s="1"/>
      <c r="F18" s="1" t="str">
        <f>"ENG-"&amp;$B$8&amp;"-"&amp;$C$8&amp;"-20-"&amp;$E$8&amp;"-11"</f>
        <v>ENG-23-FNTN-20-140623-11</v>
      </c>
      <c r="G18" s="1" t="s">
        <v>25</v>
      </c>
      <c r="H18" s="4" t="s">
        <v>33</v>
      </c>
      <c r="I18" s="1" t="s">
        <v>13</v>
      </c>
    </row>
    <row r="19" spans="1:9">
      <c r="A19" s="1"/>
      <c r="B19" s="5"/>
      <c r="C19" s="5"/>
      <c r="D19" s="5"/>
      <c r="E19" s="1"/>
      <c r="F19" s="1" t="str">
        <f>"ENG-"&amp;$B$8&amp;"-"&amp;$C$8&amp;"-20-"&amp;$E$8&amp;"-20"</f>
        <v>ENG-23-FNTN-20-140623-20</v>
      </c>
      <c r="G19" s="1" t="s">
        <v>26</v>
      </c>
      <c r="H19" s="4" t="s">
        <v>33</v>
      </c>
      <c r="I19" s="1" t="s">
        <v>13</v>
      </c>
    </row>
    <row r="20" spans="1:9">
      <c r="A20" s="1"/>
      <c r="B20" s="5"/>
      <c r="C20" s="5"/>
      <c r="D20" s="5"/>
      <c r="E20" s="1"/>
      <c r="F20" s="1" t="str">
        <f>"ENG-"&amp;$B$8&amp;"-"&amp;$C$8&amp;"-20-"&amp;$E$8&amp;"-21"</f>
        <v>ENG-23-FNTN-20-140623-21</v>
      </c>
      <c r="G20" s="1" t="s">
        <v>27</v>
      </c>
      <c r="H20" s="4" t="s">
        <v>33</v>
      </c>
      <c r="I20" s="1" t="s">
        <v>13</v>
      </c>
    </row>
    <row r="21" spans="1:9">
      <c r="A21" s="1"/>
      <c r="B21" s="5"/>
      <c r="C21" s="5"/>
      <c r="D21" s="5"/>
      <c r="E21" s="1"/>
      <c r="F21" s="1" t="str">
        <f>"ENG-"&amp;$B$8&amp;"-"&amp;$C$8&amp;"-20-"&amp;$E$8&amp;"-40"</f>
        <v>ENG-23-FNTN-20-140623-40</v>
      </c>
      <c r="G21" s="1" t="s">
        <v>28</v>
      </c>
      <c r="H21" s="4" t="s">
        <v>33</v>
      </c>
      <c r="I21" s="1" t="s">
        <v>13</v>
      </c>
    </row>
    <row r="22" spans="1:9" ht="25">
      <c r="A22" s="1"/>
      <c r="B22" s="5"/>
      <c r="C22" s="5"/>
      <c r="D22" s="5"/>
      <c r="E22" s="1"/>
      <c r="F22" s="1" t="str">
        <f>"ENG-"&amp;$B$8&amp;"-"&amp;$C$8&amp;"-20-"&amp;$E$8&amp;"-41"</f>
        <v>ENG-23-FNTN-20-140623-41</v>
      </c>
      <c r="G22" s="6" t="s">
        <v>29</v>
      </c>
      <c r="H22" s="4" t="s">
        <v>33</v>
      </c>
      <c r="I22" s="1" t="s">
        <v>13</v>
      </c>
    </row>
    <row r="23" spans="1:9">
      <c r="A23" s="1"/>
      <c r="B23" s="5"/>
      <c r="C23" s="5"/>
      <c r="D23" s="5"/>
      <c r="E23" s="1"/>
      <c r="F23" s="1" t="str">
        <f>"ENG-"&amp;$B$8&amp;"-"&amp;$C$8&amp;"-20-"&amp;$E$8&amp;"-42"</f>
        <v>ENG-23-FNTN-20-140623-42</v>
      </c>
      <c r="G23" s="8" t="s">
        <v>35</v>
      </c>
      <c r="H23" s="4" t="s">
        <v>33</v>
      </c>
      <c r="I23" s="1" t="s">
        <v>13</v>
      </c>
    </row>
    <row r="24" spans="1:9">
      <c r="A24" s="1"/>
      <c r="B24" s="4"/>
      <c r="C24" s="4"/>
      <c r="D24" s="1"/>
      <c r="E24" s="1"/>
      <c r="F24" s="1" t="str">
        <f>"ENG-"&amp;$B$8&amp;"-"&amp;$C$8&amp;"-20-"&amp;$E$8&amp;"-50"</f>
        <v>ENG-23-FNTN-20-140623-50</v>
      </c>
      <c r="G24" s="1" t="s">
        <v>30</v>
      </c>
      <c r="H24" s="4" t="s">
        <v>33</v>
      </c>
      <c r="I24" s="1" t="s">
        <v>13</v>
      </c>
    </row>
    <row r="25" spans="1:9" ht="25">
      <c r="A25" s="1"/>
      <c r="B25" s="4"/>
      <c r="C25" s="4"/>
      <c r="D25" s="1"/>
      <c r="E25" s="1"/>
      <c r="F25" s="1" t="str">
        <f>"ENG-"&amp;$B$8&amp;"-"&amp;$C$8&amp;"-20-"&amp;$E$8&amp;"-51"</f>
        <v>ENG-23-FNTN-20-140623-51</v>
      </c>
      <c r="G25" s="6" t="s">
        <v>31</v>
      </c>
      <c r="H25" s="4" t="s">
        <v>33</v>
      </c>
      <c r="I25" s="1" t="s">
        <v>13</v>
      </c>
    </row>
    <row r="26" spans="1:9">
      <c r="A26" s="7"/>
      <c r="B26" s="7"/>
      <c r="C26" s="7"/>
      <c r="D26" s="7"/>
      <c r="E26" s="7"/>
      <c r="F26" s="1" t="str">
        <f>"ENG-"&amp;$B$8&amp;"-"&amp;$C$8&amp;"-20-"&amp;$E$8&amp;"-52"</f>
        <v>ENG-23-FNTN-20-140623-52</v>
      </c>
      <c r="G26" s="8" t="s">
        <v>32</v>
      </c>
      <c r="H26" s="4" t="s">
        <v>33</v>
      </c>
      <c r="I26" s="1" t="s">
        <v>13</v>
      </c>
    </row>
    <row r="27" spans="1:9">
      <c r="A27" s="7"/>
      <c r="B27" s="7"/>
      <c r="C27" s="7"/>
      <c r="D27" s="7"/>
      <c r="E27" s="7"/>
      <c r="F27" s="1" t="str">
        <f>"ENG-"&amp;$B$8&amp;"-"&amp;$C$8&amp;"-20-"&amp;$E$8&amp;"-80"</f>
        <v>ENG-23-FNTN-20-140623-80</v>
      </c>
      <c r="G27" s="6" t="s">
        <v>37</v>
      </c>
      <c r="H27" s="4" t="s">
        <v>33</v>
      </c>
      <c r="I27" s="1" t="s">
        <v>13</v>
      </c>
    </row>
    <row r="28" spans="1:9">
      <c r="A28" s="7"/>
      <c r="B28" s="7"/>
      <c r="C28" s="7"/>
      <c r="D28" s="7"/>
      <c r="E28" s="7"/>
      <c r="F28" s="1" t="str">
        <f>"ENG-"&amp;$B$8&amp;"-"&amp;$C$8&amp;"-20-"&amp;$E$8&amp;"-81"</f>
        <v>ENG-23-FNTN-20-140623-81</v>
      </c>
      <c r="G28" s="6" t="s">
        <v>38</v>
      </c>
      <c r="H28" s="4" t="s">
        <v>33</v>
      </c>
      <c r="I28" s="1" t="s">
        <v>13</v>
      </c>
    </row>
  </sheetData>
  <mergeCells count="5">
    <mergeCell ref="A5:I5"/>
    <mergeCell ref="A6:E6"/>
    <mergeCell ref="F4:I4"/>
    <mergeCell ref="A3:I3"/>
    <mergeCell ref="A4:E4"/>
  </mergeCells>
  <phoneticPr fontId="2" type="noConversion"/>
  <pageMargins left="0.7" right="0.7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Alexej Kapalla</dc:creator>
  <cp:lastModifiedBy>Ing. Alexej Kapalla</cp:lastModifiedBy>
  <cp:lastPrinted>2022-11-02T08:03:49Z</cp:lastPrinted>
  <dcterms:created xsi:type="dcterms:W3CDTF">2015-06-05T18:19:34Z</dcterms:created>
  <dcterms:modified xsi:type="dcterms:W3CDTF">2023-11-27T14:09:09Z</dcterms:modified>
</cp:coreProperties>
</file>