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0 Experimentálne prebierky\"/>
    </mc:Choice>
  </mc:AlternateContent>
  <bookViews>
    <workbookView xWindow="0" yWindow="0" windowWidth="21570" windowHeight="8055"/>
  </bookViews>
  <sheets>
    <sheet name="Rozsah zákazky " sheetId="1" r:id="rId1"/>
    <sheet name="Vysvetlívky" sheetId="3" r:id="rId2"/>
  </sheets>
  <definedNames>
    <definedName name="_xlnm.Print_Area" localSheetId="0">'Rozsah zákazky '!$A$1:$O$40</definedName>
  </definedNames>
  <calcPr calcId="162913"/>
</workbook>
</file>

<file path=xl/calcChain.xml><?xml version="1.0" encoding="utf-8"?>
<calcChain xmlns="http://schemas.openxmlformats.org/spreadsheetml/2006/main">
  <c r="L25" i="1" l="1"/>
  <c r="O16" i="1" l="1"/>
  <c r="O17" i="1"/>
  <c r="O18" i="1"/>
  <c r="F24" i="1" l="1"/>
  <c r="O22" i="1" l="1"/>
  <c r="O15" i="1"/>
  <c r="O23" i="1" l="1"/>
  <c r="P23" i="1" s="1"/>
  <c r="P22" i="1" l="1"/>
  <c r="O21" i="1"/>
  <c r="P21" i="1" s="1"/>
  <c r="O20" i="1"/>
  <c r="P20" i="1" s="1"/>
  <c r="O14" i="1"/>
  <c r="O12" i="1"/>
  <c r="P12" i="1" l="1"/>
  <c r="P14" i="1"/>
  <c r="O24" i="1" l="1"/>
  <c r="P24" i="1" s="1"/>
  <c r="O19" i="1"/>
  <c r="P19" i="1" s="1"/>
  <c r="P15" i="1"/>
  <c r="O13" i="1"/>
  <c r="P13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<sst xmlns="http://schemas.openxmlformats.org/spreadsheetml/2006/main" count="111" uniqueCount="85">
  <si>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</si>
  <si>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</si>
  <si>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</si>
  <si>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</si>
  <si>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</si>
  <si>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</si>
  <si>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</si>
  <si>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</si>
  <si>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</si>
  <si>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</si>
  <si>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</si>
  <si>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</si>
  <si>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</si>
  <si>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</si>
  <si>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</si>
  <si>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</si>
  <si>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</si>
  <si>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</si>
  <si>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</si>
  <si>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</si>
  <si>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</si>
  <si>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</si>
  <si>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</si>
  <si>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</si>
  <si>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</si>
  <si>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</si>
  <si>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</si>
  <si>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</si>
  <si>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</si>
  <si>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</si>
  <si>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</si>
  <si>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</si>
  <si>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</si>
  <si>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</si>
  <si>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</si>
  <si>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</si>
  <si>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</si>
  <si>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</si>
  <si>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</si>
  <si>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</si>
  <si>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</si>
  <si>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</si>
  <si>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</si>
  <si>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</si>
  <si>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</si>
  <si>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</si>
  <si>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</si>
  <si>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</si>
  <si>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</si>
  <si>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</si>
  <si>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</si>
  <si>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</si>
  <si>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</si>
  <si>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</si>
  <si>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</si>
  <si>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</si>
  <si>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</si>
  <si>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</si>
  <si>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</si>
  <si>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</si>
  <si>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</si>
  <si>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</si>
  <si>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</si>
  <si>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</si>
  <si>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</si>
  <si>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</si>
  <si>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</si>
  <si>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</si>
  <si>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</si>
  <si>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</si>
  <si>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ihličnaté (m3)</t>
  </si>
  <si>
    <t>listnaté (m3)</t>
  </si>
  <si>
    <t>Približovacia vzdialenosť P-VM | VM-OM | P-OM (m)</t>
  </si>
  <si>
    <t>LO Kojatín</t>
  </si>
  <si>
    <t>VU-50</t>
  </si>
  <si>
    <t>0</t>
  </si>
  <si>
    <t>- | - | 200</t>
  </si>
  <si>
    <t>GS064-282A2</t>
  </si>
  <si>
    <t>GS064-284A1</t>
  </si>
  <si>
    <t>- | - | 300</t>
  </si>
  <si>
    <t>GS064-284A2</t>
  </si>
  <si>
    <t>GS064-377A0</t>
  </si>
  <si>
    <t>Projekt Climaforceelife z programu LIFE 19 a ostatná ťažbová činnosť na OZ Šaštín , VC  Kojatín , - výzva č. 10/01/2024/TC DNS/ EU.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</si>
  <si>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nebudu sa rozširovaľ zaroveň nesmie dôsť k poškodeniu bočných stromov.</t>
    </r>
  </si>
  <si>
    <t>Lesnícke služby v pestovateľskom _ ťažbovom procese na OZ Karpaty VC Kojatín  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</si>
</sst>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3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lef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4" fontId="10" fillId="0" borderId="15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32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71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9" t="s">
        <v>84</v>
      </c>
      <c r="D3" s="100"/>
      <c r="E3" s="100"/>
      <c r="F3" s="100"/>
      <c r="G3" s="100"/>
      <c r="H3" s="100"/>
      <c r="I3" s="100"/>
      <c r="J3" s="100"/>
      <c r="K3" s="100"/>
      <c r="L3" s="13"/>
      <c r="N3" s="14"/>
      <c r="O3" s="15"/>
    </row>
    <row r="4" spans="1:16" ht="16.5" customHeight="1" x14ac:dyDescent="0.25">
      <c r="A4" s="70" t="s">
        <v>82</v>
      </c>
      <c r="B4" s="13"/>
      <c r="C4" s="13"/>
      <c r="D4" s="13"/>
      <c r="E4" s="13"/>
      <c r="F4" s="13"/>
      <c r="G4" s="13"/>
      <c r="H4" s="13"/>
      <c r="I4" s="71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34"/>
      <c r="E5" s="134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5" t="s">
        <v>69</v>
      </c>
      <c r="C6" s="135"/>
      <c r="D6" s="135"/>
      <c r="E6" s="135"/>
      <c r="F6" s="19"/>
      <c r="G6" s="18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6"/>
      <c r="C7" s="136"/>
      <c r="D7" s="136"/>
      <c r="E7" s="136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2" t="s">
        <v>65</v>
      </c>
      <c r="B8" s="133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7</v>
      </c>
      <c r="B9" s="137" t="s">
        <v>2</v>
      </c>
      <c r="C9" s="74" t="s">
        <v>52</v>
      </c>
      <c r="D9" s="142" t="s">
        <v>3</v>
      </c>
      <c r="E9" s="143"/>
      <c r="F9" s="144"/>
      <c r="G9" s="139" t="s">
        <v>4</v>
      </c>
      <c r="H9" s="107" t="s">
        <v>5</v>
      </c>
      <c r="I9" s="108" t="s">
        <v>6</v>
      </c>
      <c r="J9" s="109"/>
      <c r="K9" s="108" t="s">
        <v>72</v>
      </c>
      <c r="L9" s="107" t="s">
        <v>53</v>
      </c>
      <c r="M9" s="107" t="s">
        <v>59</v>
      </c>
      <c r="N9" s="101" t="s">
        <v>57</v>
      </c>
      <c r="O9" s="103" t="s">
        <v>58</v>
      </c>
    </row>
    <row r="10" spans="1:16" ht="21.75" customHeight="1" thickBot="1" x14ac:dyDescent="0.3">
      <c r="A10" s="25"/>
      <c r="B10" s="138"/>
      <c r="C10" s="105" t="s">
        <v>66</v>
      </c>
      <c r="D10" s="105" t="s">
        <v>8</v>
      </c>
      <c r="E10" s="106" t="s">
        <v>9</v>
      </c>
      <c r="F10" s="107" t="s">
        <v>10</v>
      </c>
      <c r="G10" s="140"/>
      <c r="H10" s="106"/>
      <c r="I10" s="110"/>
      <c r="J10" s="111"/>
      <c r="K10" s="131"/>
      <c r="L10" s="106"/>
      <c r="M10" s="106"/>
      <c r="N10" s="102"/>
      <c r="O10" s="104"/>
    </row>
    <row r="11" spans="1:16" ht="50.25" customHeight="1" thickBot="1" x14ac:dyDescent="0.3">
      <c r="A11" s="42"/>
      <c r="B11" s="138"/>
      <c r="C11" s="105"/>
      <c r="D11" s="105"/>
      <c r="E11" s="106"/>
      <c r="F11" s="106"/>
      <c r="G11" s="141"/>
      <c r="H11" s="106"/>
      <c r="I11" s="73" t="s">
        <v>70</v>
      </c>
      <c r="J11" s="73" t="s">
        <v>71</v>
      </c>
      <c r="K11" s="131"/>
      <c r="L11" s="106"/>
      <c r="M11" s="106"/>
      <c r="N11" s="102"/>
      <c r="O11" s="104"/>
    </row>
    <row r="12" spans="1:16" x14ac:dyDescent="0.25">
      <c r="A12" s="53" t="s">
        <v>73</v>
      </c>
      <c r="B12" s="78" t="s">
        <v>77</v>
      </c>
      <c r="C12" s="79">
        <v>5.7</v>
      </c>
      <c r="D12" s="80">
        <v>150</v>
      </c>
      <c r="E12" s="81">
        <v>0</v>
      </c>
      <c r="F12" s="81">
        <v>150</v>
      </c>
      <c r="G12" s="81" t="s">
        <v>74</v>
      </c>
      <c r="H12" s="81" t="s">
        <v>75</v>
      </c>
      <c r="I12" s="81">
        <v>0.14000000000000001</v>
      </c>
      <c r="J12" s="81">
        <v>0</v>
      </c>
      <c r="K12" s="87" t="s">
        <v>76</v>
      </c>
      <c r="L12" s="94">
        <v>3154.3272999999999</v>
      </c>
      <c r="M12" s="46" t="s">
        <v>60</v>
      </c>
      <c r="N12" s="49"/>
      <c r="O12" s="46">
        <f t="shared" ref="O12:O24" si="0">SUM(N12*F12)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0" t="s">
        <v>73</v>
      </c>
      <c r="B13" s="82" t="s">
        <v>78</v>
      </c>
      <c r="C13" s="83">
        <v>5.7</v>
      </c>
      <c r="D13" s="84">
        <v>150</v>
      </c>
      <c r="E13" s="85">
        <v>10</v>
      </c>
      <c r="F13" s="85">
        <v>160</v>
      </c>
      <c r="G13" s="86" t="s">
        <v>74</v>
      </c>
      <c r="H13" s="86" t="s">
        <v>75</v>
      </c>
      <c r="I13" s="86">
        <v>0.28000000000000003</v>
      </c>
      <c r="J13" s="86">
        <v>0.27</v>
      </c>
      <c r="K13" s="88" t="s">
        <v>79</v>
      </c>
      <c r="L13" s="91">
        <v>2771.3643999999999</v>
      </c>
      <c r="M13" s="28" t="s">
        <v>60</v>
      </c>
      <c r="N13" s="48"/>
      <c r="O13" s="28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0" t="s">
        <v>73</v>
      </c>
      <c r="B14" s="89" t="s">
        <v>80</v>
      </c>
      <c r="C14" s="83">
        <v>5.7</v>
      </c>
      <c r="D14" s="84">
        <v>270</v>
      </c>
      <c r="E14" s="85">
        <v>15</v>
      </c>
      <c r="F14" s="85">
        <v>285</v>
      </c>
      <c r="G14" s="86" t="s">
        <v>74</v>
      </c>
      <c r="H14" s="86" t="s">
        <v>75</v>
      </c>
      <c r="I14" s="86">
        <v>0.14000000000000001</v>
      </c>
      <c r="J14" s="86">
        <v>0.02</v>
      </c>
      <c r="K14" s="90" t="s">
        <v>79</v>
      </c>
      <c r="L14" s="91">
        <v>6171.3081000000002</v>
      </c>
      <c r="M14" s="28" t="s">
        <v>60</v>
      </c>
      <c r="N14" s="48"/>
      <c r="O14" s="28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54" t="s">
        <v>73</v>
      </c>
      <c r="B15" s="89" t="s">
        <v>81</v>
      </c>
      <c r="C15" s="83">
        <v>5.7</v>
      </c>
      <c r="D15" s="92">
        <v>150</v>
      </c>
      <c r="E15" s="86">
        <v>0</v>
      </c>
      <c r="F15" s="86">
        <v>150</v>
      </c>
      <c r="G15" s="86" t="s">
        <v>74</v>
      </c>
      <c r="H15" s="86" t="s">
        <v>75</v>
      </c>
      <c r="I15" s="86">
        <v>0.2</v>
      </c>
      <c r="J15" s="86">
        <v>0</v>
      </c>
      <c r="K15" s="90" t="s">
        <v>79</v>
      </c>
      <c r="L15" s="93">
        <v>2554.9634999999998</v>
      </c>
      <c r="M15" s="28" t="s">
        <v>60</v>
      </c>
      <c r="N15" s="51"/>
      <c r="O15" s="28">
        <f t="shared" si="0"/>
        <v>0</v>
      </c>
      <c r="P15" s="12" t="e">
        <f>IF(#REF!= 0," ", IF(100-((#REF!/#REF!)*100)&gt;20,"viac ako 20%",0))</f>
        <v>#REF!</v>
      </c>
    </row>
    <row r="16" spans="1:16" x14ac:dyDescent="0.25">
      <c r="A16" s="54"/>
      <c r="B16" s="52"/>
      <c r="C16" s="72"/>
      <c r="D16" s="60"/>
      <c r="E16" s="57"/>
      <c r="F16" s="57"/>
      <c r="G16" s="57"/>
      <c r="H16" s="57"/>
      <c r="I16" s="57"/>
      <c r="J16" s="57"/>
      <c r="K16" s="58"/>
      <c r="L16" s="61"/>
      <c r="M16" s="28" t="s">
        <v>60</v>
      </c>
      <c r="N16" s="51"/>
      <c r="O16" s="28">
        <f t="shared" si="0"/>
        <v>0</v>
      </c>
      <c r="P16" s="12"/>
    </row>
    <row r="17" spans="1:16" s="65" customFormat="1" x14ac:dyDescent="0.25">
      <c r="A17" s="66"/>
      <c r="B17" s="67"/>
      <c r="C17" s="77"/>
      <c r="D17" s="60"/>
      <c r="E17" s="57"/>
      <c r="F17" s="57"/>
      <c r="G17" s="57"/>
      <c r="H17" s="57"/>
      <c r="I17" s="57"/>
      <c r="J17" s="57"/>
      <c r="K17" s="58"/>
      <c r="L17" s="61"/>
      <c r="M17" s="59" t="s">
        <v>60</v>
      </c>
      <c r="N17" s="68"/>
      <c r="O17" s="59">
        <f t="shared" si="0"/>
        <v>0</v>
      </c>
      <c r="P17" s="64"/>
    </row>
    <row r="18" spans="1:16" x14ac:dyDescent="0.25">
      <c r="A18" s="54"/>
      <c r="B18" s="52"/>
      <c r="C18" s="72"/>
      <c r="D18" s="60"/>
      <c r="E18" s="57"/>
      <c r="F18" s="57"/>
      <c r="G18" s="57"/>
      <c r="H18" s="57"/>
      <c r="I18" s="57"/>
      <c r="J18" s="57"/>
      <c r="K18" s="58"/>
      <c r="L18" s="61"/>
      <c r="M18" s="28" t="s">
        <v>60</v>
      </c>
      <c r="N18" s="51"/>
      <c r="O18" s="28">
        <f t="shared" si="0"/>
        <v>0</v>
      </c>
      <c r="P18" s="12"/>
    </row>
    <row r="19" spans="1:16" x14ac:dyDescent="0.25">
      <c r="A19" s="50"/>
      <c r="B19" s="43"/>
      <c r="C19" s="72"/>
      <c r="D19" s="55"/>
      <c r="E19" s="56"/>
      <c r="F19" s="56"/>
      <c r="G19" s="57"/>
      <c r="H19" s="57"/>
      <c r="I19" s="57"/>
      <c r="J19" s="57"/>
      <c r="K19" s="58"/>
      <c r="L19" s="59"/>
      <c r="M19" s="28" t="s">
        <v>60</v>
      </c>
      <c r="N19" s="48"/>
      <c r="O19" s="28">
        <f t="shared" si="0"/>
        <v>0</v>
      </c>
      <c r="P19" s="12" t="str">
        <f>IF( O19=0," ", IF(100-((L19/O19)*100)&gt;20,"viac ako 20%",0))</f>
        <v xml:space="preserve"> </v>
      </c>
    </row>
    <row r="20" spans="1:16" x14ac:dyDescent="0.25">
      <c r="A20" s="50"/>
      <c r="B20" s="43"/>
      <c r="C20" s="72"/>
      <c r="D20" s="55"/>
      <c r="E20" s="56"/>
      <c r="F20" s="56"/>
      <c r="G20" s="57"/>
      <c r="H20" s="57"/>
      <c r="I20" s="57"/>
      <c r="J20" s="57"/>
      <c r="K20" s="58"/>
      <c r="L20" s="59"/>
      <c r="M20" s="28" t="s">
        <v>60</v>
      </c>
      <c r="N20" s="48"/>
      <c r="O20" s="28">
        <f t="shared" si="0"/>
        <v>0</v>
      </c>
      <c r="P20" s="12" t="str">
        <f>IF( O20=0," ", IF(100-((L20/O20)*100)&gt;20,"viac ako 20%",0))</f>
        <v xml:space="preserve"> </v>
      </c>
    </row>
    <row r="21" spans="1:16" x14ac:dyDescent="0.25">
      <c r="A21" s="50"/>
      <c r="B21" s="43"/>
      <c r="C21" s="72"/>
      <c r="D21" s="55"/>
      <c r="E21" s="56"/>
      <c r="F21" s="56"/>
      <c r="G21" s="57"/>
      <c r="H21" s="57"/>
      <c r="I21" s="57"/>
      <c r="J21" s="57"/>
      <c r="K21" s="58"/>
      <c r="L21" s="59"/>
      <c r="M21" s="28" t="s">
        <v>60</v>
      </c>
      <c r="N21" s="48"/>
      <c r="O21" s="28">
        <f t="shared" si="0"/>
        <v>0</v>
      </c>
      <c r="P21" s="12" t="str">
        <f>IF( O21=0," ", IF(100-((L21/O21)*100)&gt;20,"viac ako 20%",0))</f>
        <v xml:space="preserve"> </v>
      </c>
    </row>
    <row r="22" spans="1:16" x14ac:dyDescent="0.25">
      <c r="A22" s="50"/>
      <c r="B22" s="45"/>
      <c r="C22" s="72"/>
      <c r="D22" s="55"/>
      <c r="E22" s="56"/>
      <c r="F22" s="56"/>
      <c r="G22" s="57"/>
      <c r="H22" s="57"/>
      <c r="I22" s="57"/>
      <c r="J22" s="57"/>
      <c r="K22" s="58"/>
      <c r="L22" s="59"/>
      <c r="M22" s="28" t="s">
        <v>60</v>
      </c>
      <c r="N22" s="48"/>
      <c r="O22" s="28">
        <f t="shared" si="0"/>
        <v>0</v>
      </c>
      <c r="P22" s="12" t="e">
        <f>IF(#REF!= 0," ", IF(100-((#REF!/#REF!)*100)&gt;20,"viac ako 20%",0))</f>
        <v>#REF!</v>
      </c>
    </row>
    <row r="23" spans="1:16" s="65" customFormat="1" x14ac:dyDescent="0.25">
      <c r="A23" s="62"/>
      <c r="B23" s="57"/>
      <c r="C23" s="77"/>
      <c r="D23" s="55"/>
      <c r="E23" s="56"/>
      <c r="F23" s="56"/>
      <c r="G23" s="57"/>
      <c r="H23" s="57"/>
      <c r="I23" s="57"/>
      <c r="J23" s="57"/>
      <c r="K23" s="58"/>
      <c r="L23" s="59"/>
      <c r="M23" s="59" t="s">
        <v>60</v>
      </c>
      <c r="N23" s="63"/>
      <c r="O23" s="59">
        <f t="shared" si="0"/>
        <v>0</v>
      </c>
      <c r="P23" s="64" t="str">
        <f>IF( O23=0," ", IF(100-((L23/O23)*100)&gt;20,"viac ako 20%",0))</f>
        <v xml:space="preserve"> </v>
      </c>
    </row>
    <row r="24" spans="1:16" ht="15.75" thickBot="1" x14ac:dyDescent="0.3">
      <c r="A24" s="26"/>
      <c r="B24" s="43"/>
      <c r="C24" s="76"/>
      <c r="D24" s="27"/>
      <c r="E24" s="44"/>
      <c r="F24" s="44">
        <f>SUM(F12:F23)</f>
        <v>745</v>
      </c>
      <c r="G24" s="43"/>
      <c r="H24" s="43"/>
      <c r="I24" s="43"/>
      <c r="J24" s="43"/>
      <c r="K24" s="47"/>
      <c r="L24" s="69"/>
      <c r="M24" s="28" t="s">
        <v>60</v>
      </c>
      <c r="N24" s="48"/>
      <c r="O24" s="28">
        <f t="shared" si="0"/>
        <v>0</v>
      </c>
      <c r="P24" s="12" t="str">
        <f>IF( O24=0," ", IF(100-((L24/O24)*100)&gt;20,"viac ako 20%",0))</f>
        <v xml:space="preserve"> </v>
      </c>
    </row>
    <row r="25" spans="1:16" ht="15.75" thickBot="1" x14ac:dyDescent="0.3">
      <c r="A25" s="41"/>
      <c r="B25" s="30"/>
      <c r="C25" s="30"/>
      <c r="D25" s="30"/>
      <c r="E25" s="30"/>
      <c r="F25" s="30"/>
      <c r="G25" s="30"/>
      <c r="H25" s="30"/>
      <c r="I25" s="30"/>
      <c r="J25" s="95" t="s">
        <v>12</v>
      </c>
      <c r="K25" s="95"/>
      <c r="L25" s="32">
        <f>SUM(L12:L24)</f>
        <v>14651.963299999999</v>
      </c>
      <c r="M25" s="31"/>
      <c r="N25" s="33" t="s">
        <v>13</v>
      </c>
      <c r="O25" s="29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96" t="s">
        <v>14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8"/>
      <c r="O26" s="29">
        <f>O27-O25</f>
        <v>0</v>
      </c>
    </row>
    <row r="27" spans="1:16" ht="15.75" thickBot="1" x14ac:dyDescent="0.3">
      <c r="A27" s="96" t="s">
        <v>15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  <c r="O27" s="29">
        <f>IF("nie"=MID(H35,1,3),O25,(O25*1.2))</f>
        <v>0</v>
      </c>
    </row>
    <row r="28" spans="1:16" x14ac:dyDescent="0.25">
      <c r="A28" s="115" t="s">
        <v>16</v>
      </c>
      <c r="B28" s="115"/>
      <c r="C28" s="11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6" x14ac:dyDescent="0.25">
      <c r="A29" s="129" t="s">
        <v>64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16" ht="25.5" customHeight="1" x14ac:dyDescent="0.25">
      <c r="A30" s="35" t="s">
        <v>56</v>
      </c>
      <c r="B30" s="35"/>
      <c r="C30" s="35"/>
      <c r="D30" s="35"/>
      <c r="E30" s="35"/>
      <c r="F30" s="36" t="s">
        <v>54</v>
      </c>
      <c r="G30" s="35"/>
      <c r="H30" s="35"/>
      <c r="I30" s="75"/>
      <c r="J30" s="37"/>
      <c r="K30" s="37"/>
      <c r="L30" s="37"/>
      <c r="M30" s="37"/>
      <c r="N30" s="37"/>
      <c r="O30" s="37"/>
    </row>
    <row r="31" spans="1:16" ht="15" customHeight="1" x14ac:dyDescent="0.25">
      <c r="A31" s="120" t="s">
        <v>83</v>
      </c>
      <c r="B31" s="121"/>
      <c r="C31" s="121"/>
      <c r="D31" s="122"/>
      <c r="E31" s="116" t="s">
        <v>55</v>
      </c>
      <c r="F31" s="38" t="s">
        <v>17</v>
      </c>
      <c r="G31" s="117"/>
      <c r="H31" s="118"/>
      <c r="I31" s="118"/>
      <c r="J31" s="118"/>
      <c r="K31" s="118"/>
      <c r="L31" s="118"/>
      <c r="M31" s="118"/>
      <c r="N31" s="118"/>
      <c r="O31" s="119"/>
    </row>
    <row r="32" spans="1:16" x14ac:dyDescent="0.25">
      <c r="A32" s="123"/>
      <c r="B32" s="124"/>
      <c r="C32" s="124"/>
      <c r="D32" s="125"/>
      <c r="E32" s="116"/>
      <c r="F32" s="38" t="s">
        <v>18</v>
      </c>
      <c r="G32" s="117"/>
      <c r="H32" s="118"/>
      <c r="I32" s="118"/>
      <c r="J32" s="118"/>
      <c r="K32" s="118"/>
      <c r="L32" s="118"/>
      <c r="M32" s="118"/>
      <c r="N32" s="118"/>
      <c r="O32" s="119"/>
    </row>
    <row r="33" spans="1:15" ht="18" customHeight="1" x14ac:dyDescent="0.25">
      <c r="A33" s="123"/>
      <c r="B33" s="124"/>
      <c r="C33" s="124"/>
      <c r="D33" s="125"/>
      <c r="E33" s="116"/>
      <c r="F33" s="38" t="s">
        <v>19</v>
      </c>
      <c r="G33" s="117"/>
      <c r="H33" s="118"/>
      <c r="I33" s="118"/>
      <c r="J33" s="118"/>
      <c r="K33" s="118"/>
      <c r="L33" s="118"/>
      <c r="M33" s="118"/>
      <c r="N33" s="118"/>
      <c r="O33" s="119"/>
    </row>
    <row r="34" spans="1:15" x14ac:dyDescent="0.25">
      <c r="A34" s="123"/>
      <c r="B34" s="124"/>
      <c r="C34" s="124"/>
      <c r="D34" s="125"/>
      <c r="E34" s="116"/>
      <c r="F34" s="38" t="s">
        <v>20</v>
      </c>
      <c r="G34" s="117"/>
      <c r="H34" s="118"/>
      <c r="I34" s="118"/>
      <c r="J34" s="118"/>
      <c r="K34" s="118"/>
      <c r="L34" s="118"/>
      <c r="M34" s="118"/>
      <c r="N34" s="118"/>
      <c r="O34" s="119"/>
    </row>
    <row r="35" spans="1:15" x14ac:dyDescent="0.25">
      <c r="A35" s="123"/>
      <c r="B35" s="124"/>
      <c r="C35" s="124"/>
      <c r="D35" s="125"/>
      <c r="E35" s="116"/>
      <c r="F35" s="38" t="s">
        <v>21</v>
      </c>
      <c r="G35" s="117"/>
      <c r="H35" s="118"/>
      <c r="I35" s="118"/>
      <c r="J35" s="118"/>
      <c r="K35" s="118"/>
      <c r="L35" s="118"/>
      <c r="M35" s="118"/>
      <c r="N35" s="118"/>
      <c r="O35" s="119"/>
    </row>
    <row r="36" spans="1:15" x14ac:dyDescent="0.25">
      <c r="A36" s="123"/>
      <c r="B36" s="124"/>
      <c r="C36" s="124"/>
      <c r="D36" s="12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23"/>
      <c r="B37" s="124"/>
      <c r="C37" s="124"/>
      <c r="D37" s="1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6"/>
      <c r="B38" s="127"/>
      <c r="C38" s="127"/>
      <c r="D38" s="128"/>
      <c r="E38" s="37"/>
      <c r="F38" s="24"/>
      <c r="G38" s="18"/>
      <c r="H38" s="24"/>
      <c r="I38" s="24"/>
      <c r="J38" s="24" t="s">
        <v>22</v>
      </c>
      <c r="K38" s="24"/>
      <c r="L38" s="112"/>
      <c r="M38" s="113"/>
      <c r="N38" s="114"/>
      <c r="O38" s="24"/>
    </row>
    <row r="39" spans="1:15" x14ac:dyDescent="0.25">
      <c r="A39" s="37"/>
      <c r="B39" s="37"/>
      <c r="C39" s="37"/>
      <c r="D39" s="37"/>
      <c r="E39" s="37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3">
    <mergeCell ref="A1:L1"/>
    <mergeCell ref="K9:K11"/>
    <mergeCell ref="A8:B8"/>
    <mergeCell ref="D5:E5"/>
    <mergeCell ref="B6:E6"/>
    <mergeCell ref="B7:E7"/>
    <mergeCell ref="B9:B11"/>
    <mergeCell ref="G9:G11"/>
    <mergeCell ref="H9:H11"/>
    <mergeCell ref="D9:F9"/>
    <mergeCell ref="F10:F11"/>
    <mergeCell ref="L9:L11"/>
    <mergeCell ref="L38:N38"/>
    <mergeCell ref="A28:C28"/>
    <mergeCell ref="E31:E35"/>
    <mergeCell ref="G31:O31"/>
    <mergeCell ref="G32:O32"/>
    <mergeCell ref="G33:O33"/>
    <mergeCell ref="G34:O34"/>
    <mergeCell ref="A31:D38"/>
    <mergeCell ref="A29:O29"/>
    <mergeCell ref="G35:O35"/>
    <mergeCell ref="O9:O11"/>
    <mergeCell ref="C10:C11"/>
    <mergeCell ref="D10:D11"/>
    <mergeCell ref="E10:E11"/>
    <mergeCell ref="M9:M11"/>
    <mergeCell ref="I9:J10"/>
    <mergeCell ref="J25:K25"/>
    <mergeCell ref="A26:N26"/>
    <mergeCell ref="A27:N27"/>
    <mergeCell ref="C3:K3"/>
    <mergeCell ref="N9:N11"/>
  </mergeCells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7" t="s">
        <v>50</v>
      </c>
      <c r="M2" s="147"/>
    </row>
    <row r="3" spans="1:14" x14ac:dyDescent="0.25">
      <c r="A3" s="5" t="s">
        <v>24</v>
      </c>
      <c r="B3" s="148" t="s">
        <v>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26</v>
      </c>
      <c r="B4" s="148" t="s">
        <v>27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7</v>
      </c>
      <c r="B5" s="148" t="s">
        <v>28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29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11</v>
      </c>
      <c r="B8" s="148" t="s">
        <v>31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32</v>
      </c>
      <c r="B9" s="148" t="s">
        <v>33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34</v>
      </c>
      <c r="B10" s="148" t="s">
        <v>35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36</v>
      </c>
      <c r="B11" s="148" t="s">
        <v>37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38</v>
      </c>
      <c r="B12" s="148" t="s">
        <v>39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40</v>
      </c>
      <c r="B13" s="148" t="s">
        <v>41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51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42</v>
      </c>
      <c r="B15" s="148" t="s">
        <v>43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44</v>
      </c>
      <c r="B16" s="148" t="s">
        <v>45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46</v>
      </c>
      <c r="B17" s="148" t="s">
        <v>47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48</v>
      </c>
      <c r="B18" s="148" t="s">
        <v>49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39" t="s">
        <v>61</v>
      </c>
      <c r="B19" s="149" t="s">
        <v>62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</vt:lpstr>
      <vt:lpstr>Vysvetlívky</vt:lpstr>
      <vt:lpstr>'Rozsah zákazky 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2024-06-06T08:26:08Z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