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147_2024_A_LS Mútne_veľký harvestor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ponuka'!$A$1:$O$38</definedName>
  </definedNames>
  <calcPr calcId="162913"/>
</workbook>
</file>

<file path=xl/calcChain.xml><?xml version="1.0" encoding="utf-8"?>
<calcChain xmlns="http://schemas.openxmlformats.org/spreadsheetml/2006/main">
  <c r="O16" i="1" l="1"/>
  <c r="O17" i="1"/>
  <c r="G16" i="1"/>
  <c r="G17" i="1"/>
  <c r="O20" i="1"/>
  <c r="G20" i="1"/>
  <c r="G18" i="1" l="1"/>
  <c r="O18" i="1" s="1"/>
  <c r="G19" i="1"/>
  <c r="O19" i="1" s="1"/>
  <c r="G14" i="1"/>
  <c r="O14" i="1" s="1"/>
  <c r="G15" i="1"/>
  <c r="O15" i="1" s="1"/>
  <c r="G21" i="1" l="1"/>
  <c r="O21" i="1" s="1"/>
  <c r="G13" i="1" l="1"/>
  <c r="G12" i="1"/>
  <c r="L23" i="1" l="1"/>
  <c r="G22" i="1"/>
  <c r="O22" i="1" s="1"/>
  <c r="O12" i="1"/>
  <c r="P12" i="1" s="1"/>
  <c r="O13" i="1" l="1"/>
  <c r="O23" i="1" l="1"/>
  <c r="P23" i="1" s="1"/>
  <c r="P13" i="1"/>
  <c r="O25" i="1" l="1"/>
  <c r="O24" i="1" s="1"/>
</calcChain>
</file>

<file path=xl/sharedStrings.xml><?xml version="1.0" encoding="utf-8"?>
<sst xmlns="http://schemas.openxmlformats.org/spreadsheetml/2006/main" count="125" uniqueCount="89">
  <si>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</si>
  <si>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</si>
  <si>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</si>
  <si>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</si>
  <si>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</si>
  <si>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</si>
  <si>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</si>
  <si>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</si>
  <si>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</si>
  <si>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</si>
  <si>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</si>
  <si>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</si>
  <si>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</si>
  <si>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</si>
  <si>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</si>
  <si>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</si>
  <si>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</si>
  <si>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</si>
  <si>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</si>
  <si>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</si>
  <si>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</si>
  <si>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</si>
  <si>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</si>
  <si>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</si>
  <si>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</si>
  <si>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</si>
  <si>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</si>
  <si>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</si>
  <si>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</si>
  <si>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</si>
  <si>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</si>
  <si>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</si>
  <si>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</si>
  <si>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</si>
  <si>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</si>
  <si>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</si>
  <si>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</si>
  <si>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</si>
  <si>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</si>
  <si>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</si>
  <si>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</si>
  <si>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</si>
  <si>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</si>
  <si>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</si>
  <si>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</si>
  <si>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</si>
  <si>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</si>
  <si>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</si>
  <si>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</si>
  <si>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</si>
  <si>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</si>
  <si>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</si>
  <si>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</si>
  <si>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</si>
  <si>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</si>
  <si>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</si>
  <si>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</si>
  <si>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</si>
  <si>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</si>
  <si>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</si>
  <si>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</si>
  <si>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</si>
  <si>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</si>
  <si>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</si>
  <si>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</si>
  <si>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</si>
  <si>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</si>
  <si>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</si>
  <si>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</si>
  <si>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</si>
  <si>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</si>
  <si>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dtto</t>
  </si>
  <si>
    <t>LO Dešťané</t>
  </si>
  <si>
    <t>Predstínka JMP, ťažba a výroba sortimentov harvestormi, vývoz z lokality peň na odvozné miesto ľahkými vývozkami</t>
  </si>
  <si>
    <t>Lesy SR š.p. OZ Tatry, LS Mútne</t>
  </si>
  <si>
    <t xml:space="preserve">Lesnícke služby v ťažbovom procese - viacoperačné technológie na OZ Tatry, VC Mútne  </t>
  </si>
  <si>
    <t>92 1</t>
  </si>
  <si>
    <t>85 1</t>
  </si>
  <si>
    <t>90 1</t>
  </si>
  <si>
    <t>91 1</t>
  </si>
  <si>
    <t>425b1</t>
  </si>
  <si>
    <t>425a0</t>
  </si>
  <si>
    <t>226 1</t>
  </si>
  <si>
    <t>LO Okrúhle</t>
  </si>
  <si>
    <t>LO Pilsko</t>
  </si>
  <si>
    <t>227 1</t>
  </si>
  <si>
    <t>88 1</t>
  </si>
  <si>
    <t>89 1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</si>
  <si>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Požadovaný termin vykonania zákazky júl-15.september 2024.</t>
    </r>
    <r>
      <rPr>
        <sz val="11"/>
        <color theme="1"/>
        <rFont val="Calibri"/>
        <family val="2"/>
        <charset val="238"/>
        <scheme val="minor"/>
      </rPr>
      <t xml:space="preserve"> Obhliadka porastov po dohode s objednávateľom, kontaktná osoba Ing. Martin Romaňák (mobil 0918 444 061)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</si>
</sst>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right" vertical="center" wrapText="1"/>
    </xf>
    <xf numFmtId="4" fontId="10" fillId="3" borderId="40" xfId="0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3" borderId="3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10" fillId="3" borderId="21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Normal="100" zoomScaleSheetLayoutView="100" workbookViewId="0">
      <selection activeCell="S12" sqref="S12:U2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.42578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9" ht="18" x14ac:dyDescent="0.25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6" t="s">
        <v>68</v>
      </c>
      <c r="O1" s="15"/>
    </row>
    <row r="2" spans="1:19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9" ht="18" x14ac:dyDescent="0.25">
      <c r="A3" s="17" t="s">
        <v>0</v>
      </c>
      <c r="B3" s="13"/>
      <c r="C3" s="125" t="s">
        <v>75</v>
      </c>
      <c r="D3" s="126"/>
      <c r="E3" s="126"/>
      <c r="F3" s="126"/>
      <c r="G3" s="126"/>
      <c r="H3" s="126"/>
      <c r="I3" s="126"/>
      <c r="J3" s="126"/>
      <c r="K3" s="126"/>
      <c r="L3" s="13"/>
      <c r="N3" s="14"/>
      <c r="O3" s="15"/>
    </row>
    <row r="4" spans="1:19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9" x14ac:dyDescent="0.25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9" x14ac:dyDescent="0.25">
      <c r="A6" s="20" t="s">
        <v>1</v>
      </c>
      <c r="B6" s="113" t="s">
        <v>74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9" ht="6" customHeight="1" thickBot="1" x14ac:dyDescent="0.3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9" ht="16.5" customHeight="1" thickBot="1" x14ac:dyDescent="0.3">
      <c r="A8" s="110" t="s">
        <v>66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9" ht="21" customHeight="1" thickBot="1" x14ac:dyDescent="0.3">
      <c r="A9" s="50" t="s">
        <v>70</v>
      </c>
      <c r="B9" s="115" t="s">
        <v>2</v>
      </c>
      <c r="C9" s="120" t="s">
        <v>53</v>
      </c>
      <c r="D9" s="121"/>
      <c r="E9" s="122" t="s">
        <v>3</v>
      </c>
      <c r="F9" s="123"/>
      <c r="G9" s="124"/>
      <c r="H9" s="129" t="s">
        <v>4</v>
      </c>
      <c r="I9" s="81" t="s">
        <v>5</v>
      </c>
      <c r="J9" s="117" t="s">
        <v>6</v>
      </c>
      <c r="K9" s="108" t="s">
        <v>7</v>
      </c>
      <c r="L9" s="81" t="s">
        <v>54</v>
      </c>
      <c r="M9" s="81" t="s">
        <v>60</v>
      </c>
      <c r="N9" s="83" t="s">
        <v>58</v>
      </c>
      <c r="O9" s="67" t="s">
        <v>59</v>
      </c>
    </row>
    <row r="10" spans="1:19" ht="21.75" customHeight="1" x14ac:dyDescent="0.25">
      <c r="A10" s="25"/>
      <c r="B10" s="116"/>
      <c r="C10" s="69" t="s">
        <v>67</v>
      </c>
      <c r="D10" s="70"/>
      <c r="E10" s="69" t="s">
        <v>9</v>
      </c>
      <c r="F10" s="71" t="s">
        <v>10</v>
      </c>
      <c r="G10" s="75" t="s">
        <v>11</v>
      </c>
      <c r="H10" s="130"/>
      <c r="I10" s="82"/>
      <c r="J10" s="118"/>
      <c r="K10" s="109"/>
      <c r="L10" s="82"/>
      <c r="M10" s="82"/>
      <c r="N10" s="84"/>
      <c r="O10" s="68"/>
    </row>
    <row r="11" spans="1:19" ht="49.9" customHeight="1" thickBot="1" x14ac:dyDescent="0.3">
      <c r="A11" s="26"/>
      <c r="B11" s="116"/>
      <c r="C11" s="69"/>
      <c r="D11" s="70"/>
      <c r="E11" s="69"/>
      <c r="F11" s="72"/>
      <c r="G11" s="76"/>
      <c r="H11" s="131"/>
      <c r="I11" s="82"/>
      <c r="J11" s="119"/>
      <c r="K11" s="109"/>
      <c r="L11" s="82"/>
      <c r="M11" s="104"/>
      <c r="N11" s="84"/>
      <c r="O11" s="68"/>
    </row>
    <row r="12" spans="1:19" ht="60" customHeight="1" x14ac:dyDescent="0.25">
      <c r="A12" s="57" t="s">
        <v>72</v>
      </c>
      <c r="B12" s="52" t="s">
        <v>77</v>
      </c>
      <c r="C12" s="106" t="s">
        <v>73</v>
      </c>
      <c r="D12" s="107"/>
      <c r="E12" s="63">
        <v>80</v>
      </c>
      <c r="F12" s="53">
        <v>0</v>
      </c>
      <c r="G12" s="53">
        <f>E12+F12</f>
        <v>80</v>
      </c>
      <c r="H12" s="59" t="s">
        <v>37</v>
      </c>
      <c r="I12" s="59">
        <v>20</v>
      </c>
      <c r="J12" s="59">
        <v>1.69</v>
      </c>
      <c r="K12" s="55">
        <v>2020</v>
      </c>
      <c r="L12" s="56">
        <v>1588</v>
      </c>
      <c r="M12" s="60" t="s">
        <v>61</v>
      </c>
      <c r="N12" s="49"/>
      <c r="O12" s="28">
        <f>SUM(N12*G12)</f>
        <v>0</v>
      </c>
      <c r="P12" s="12" t="str">
        <f>IF( O12=0," ", IF(100-((L12/O12)*100)&gt;20,"viac ako 20%",0))</f>
        <v xml:space="preserve"> </v>
      </c>
      <c r="S12" s="66"/>
    </row>
    <row r="13" spans="1:19" x14ac:dyDescent="0.25">
      <c r="A13" s="58" t="s">
        <v>72</v>
      </c>
      <c r="B13" s="54" t="s">
        <v>78</v>
      </c>
      <c r="C13" s="73" t="s">
        <v>71</v>
      </c>
      <c r="D13" s="74"/>
      <c r="E13" s="64">
        <v>100</v>
      </c>
      <c r="F13" s="61">
        <v>0</v>
      </c>
      <c r="G13" s="61">
        <f>E13+F13</f>
        <v>100</v>
      </c>
      <c r="H13" s="27" t="s">
        <v>37</v>
      </c>
      <c r="I13" s="27">
        <v>15</v>
      </c>
      <c r="J13" s="27">
        <v>0.66</v>
      </c>
      <c r="K13" s="62">
        <v>1900</v>
      </c>
      <c r="L13" s="65">
        <v>2059</v>
      </c>
      <c r="M13" s="29" t="s">
        <v>61</v>
      </c>
      <c r="N13" s="49"/>
      <c r="O13" s="28">
        <f>SUM(N13*G13)</f>
        <v>0</v>
      </c>
      <c r="P13" s="12" t="str">
        <f t="shared" ref="P13" si="0">IF( O13=0," ", IF(100-((L13/O13)*100)&gt;20,"viac ako 20%",0))</f>
        <v xml:space="preserve"> </v>
      </c>
      <c r="S13" s="66"/>
    </row>
    <row r="14" spans="1:19" x14ac:dyDescent="0.25">
      <c r="A14" s="58" t="s">
        <v>72</v>
      </c>
      <c r="B14" s="54" t="s">
        <v>79</v>
      </c>
      <c r="C14" s="73" t="s">
        <v>71</v>
      </c>
      <c r="D14" s="74"/>
      <c r="E14" s="64">
        <v>50</v>
      </c>
      <c r="F14" s="61">
        <v>0</v>
      </c>
      <c r="G14" s="61">
        <f>E14+F14</f>
        <v>50</v>
      </c>
      <c r="H14" s="27" t="s">
        <v>37</v>
      </c>
      <c r="I14" s="27">
        <v>10</v>
      </c>
      <c r="J14" s="27">
        <v>0.78</v>
      </c>
      <c r="K14" s="62">
        <v>1600</v>
      </c>
      <c r="L14" s="65">
        <v>987.5</v>
      </c>
      <c r="M14" s="29" t="s">
        <v>61</v>
      </c>
      <c r="N14" s="49"/>
      <c r="O14" s="28">
        <f t="shared" ref="O14:O20" si="1">SUM(N14*G14)</f>
        <v>0</v>
      </c>
      <c r="P14" s="12"/>
      <c r="S14" s="66"/>
    </row>
    <row r="15" spans="1:19" x14ac:dyDescent="0.25">
      <c r="A15" s="58" t="s">
        <v>72</v>
      </c>
      <c r="B15" s="54" t="s">
        <v>76</v>
      </c>
      <c r="C15" s="73" t="s">
        <v>71</v>
      </c>
      <c r="D15" s="74"/>
      <c r="E15" s="64">
        <v>250</v>
      </c>
      <c r="F15" s="61">
        <v>0</v>
      </c>
      <c r="G15" s="61">
        <f>E15+F15</f>
        <v>250</v>
      </c>
      <c r="H15" s="27" t="s">
        <v>37</v>
      </c>
      <c r="I15" s="27">
        <v>25</v>
      </c>
      <c r="J15" s="27">
        <v>0.63</v>
      </c>
      <c r="K15" s="62">
        <v>1200</v>
      </c>
      <c r="L15" s="65">
        <v>4672.5</v>
      </c>
      <c r="M15" s="29" t="s">
        <v>61</v>
      </c>
      <c r="N15" s="49"/>
      <c r="O15" s="28">
        <f t="shared" si="1"/>
        <v>0</v>
      </c>
      <c r="P15" s="12"/>
      <c r="S15" s="66"/>
    </row>
    <row r="16" spans="1:19" x14ac:dyDescent="0.25">
      <c r="A16" s="58" t="s">
        <v>72</v>
      </c>
      <c r="B16" s="54" t="s">
        <v>86</v>
      </c>
      <c r="C16" s="73" t="s">
        <v>71</v>
      </c>
      <c r="D16" s="74"/>
      <c r="E16" s="64">
        <v>300</v>
      </c>
      <c r="F16" s="61">
        <v>0</v>
      </c>
      <c r="G16" s="61">
        <f t="shared" ref="G16:G17" si="2">E16+F16</f>
        <v>300</v>
      </c>
      <c r="H16" s="27" t="s">
        <v>37</v>
      </c>
      <c r="I16" s="27">
        <v>30</v>
      </c>
      <c r="J16" s="27">
        <v>1.1399999999999999</v>
      </c>
      <c r="K16" s="62">
        <v>1300</v>
      </c>
      <c r="L16" s="65">
        <v>5625</v>
      </c>
      <c r="M16" s="29" t="s">
        <v>61</v>
      </c>
      <c r="N16" s="49"/>
      <c r="O16" s="28">
        <f t="shared" si="1"/>
        <v>0</v>
      </c>
      <c r="P16" s="12"/>
      <c r="S16" s="66"/>
    </row>
    <row r="17" spans="1:19" x14ac:dyDescent="0.25">
      <c r="A17" s="58" t="s">
        <v>72</v>
      </c>
      <c r="B17" s="54" t="s">
        <v>87</v>
      </c>
      <c r="C17" s="73" t="s">
        <v>71</v>
      </c>
      <c r="D17" s="74"/>
      <c r="E17" s="64">
        <v>300</v>
      </c>
      <c r="F17" s="61">
        <v>0</v>
      </c>
      <c r="G17" s="61">
        <f t="shared" si="2"/>
        <v>300</v>
      </c>
      <c r="H17" s="27" t="s">
        <v>37</v>
      </c>
      <c r="I17" s="27">
        <v>30</v>
      </c>
      <c r="J17" s="27">
        <v>1.05</v>
      </c>
      <c r="K17" s="62">
        <v>1500</v>
      </c>
      <c r="L17" s="65">
        <v>5829</v>
      </c>
      <c r="M17" s="29" t="s">
        <v>61</v>
      </c>
      <c r="N17" s="49"/>
      <c r="O17" s="28">
        <f t="shared" si="1"/>
        <v>0</v>
      </c>
      <c r="P17" s="12"/>
      <c r="S17" s="66"/>
    </row>
    <row r="18" spans="1:19" x14ac:dyDescent="0.25">
      <c r="A18" s="58" t="s">
        <v>83</v>
      </c>
      <c r="B18" s="54" t="s">
        <v>81</v>
      </c>
      <c r="C18" s="73" t="s">
        <v>71</v>
      </c>
      <c r="D18" s="74"/>
      <c r="E18" s="64">
        <v>100</v>
      </c>
      <c r="F18" s="61">
        <v>0</v>
      </c>
      <c r="G18" s="61">
        <f t="shared" ref="G18:G19" si="3">E18+F18</f>
        <v>100</v>
      </c>
      <c r="H18" s="27" t="s">
        <v>37</v>
      </c>
      <c r="I18" s="27">
        <v>25</v>
      </c>
      <c r="J18" s="27">
        <v>0.98</v>
      </c>
      <c r="K18" s="62">
        <v>450</v>
      </c>
      <c r="L18" s="65">
        <v>1482</v>
      </c>
      <c r="M18" s="29" t="s">
        <v>61</v>
      </c>
      <c r="N18" s="49"/>
      <c r="O18" s="28">
        <f t="shared" si="1"/>
        <v>0</v>
      </c>
      <c r="P18" s="12"/>
      <c r="S18" s="66"/>
    </row>
    <row r="19" spans="1:19" x14ac:dyDescent="0.25">
      <c r="A19" s="58" t="s">
        <v>83</v>
      </c>
      <c r="B19" s="54" t="s">
        <v>80</v>
      </c>
      <c r="C19" s="73" t="s">
        <v>71</v>
      </c>
      <c r="D19" s="74"/>
      <c r="E19" s="64">
        <v>150</v>
      </c>
      <c r="F19" s="61">
        <v>0</v>
      </c>
      <c r="G19" s="61">
        <f t="shared" si="3"/>
        <v>150</v>
      </c>
      <c r="H19" s="27" t="s">
        <v>37</v>
      </c>
      <c r="I19" s="27">
        <v>25</v>
      </c>
      <c r="J19" s="27">
        <v>1.35</v>
      </c>
      <c r="K19" s="62">
        <v>450</v>
      </c>
      <c r="L19" s="65">
        <v>2211</v>
      </c>
      <c r="M19" s="29" t="s">
        <v>61</v>
      </c>
      <c r="N19" s="49"/>
      <c r="O19" s="28">
        <f t="shared" si="1"/>
        <v>0</v>
      </c>
      <c r="P19" s="12"/>
      <c r="S19" s="66"/>
    </row>
    <row r="20" spans="1:19" x14ac:dyDescent="0.25">
      <c r="A20" s="58" t="s">
        <v>84</v>
      </c>
      <c r="B20" s="54" t="s">
        <v>85</v>
      </c>
      <c r="C20" s="127" t="s">
        <v>71</v>
      </c>
      <c r="D20" s="128"/>
      <c r="E20" s="64">
        <v>300</v>
      </c>
      <c r="F20" s="61">
        <v>0</v>
      </c>
      <c r="G20" s="61">
        <f t="shared" ref="G20" si="4">E20+F20</f>
        <v>300</v>
      </c>
      <c r="H20" s="27" t="s">
        <v>37</v>
      </c>
      <c r="I20" s="27">
        <v>25</v>
      </c>
      <c r="J20" s="27">
        <v>1.83</v>
      </c>
      <c r="K20" s="62">
        <v>550</v>
      </c>
      <c r="L20" s="65">
        <v>4485</v>
      </c>
      <c r="M20" s="29" t="s">
        <v>61</v>
      </c>
      <c r="N20" s="49"/>
      <c r="O20" s="28">
        <f t="shared" si="1"/>
        <v>0</v>
      </c>
      <c r="P20" s="12"/>
      <c r="S20" s="66"/>
    </row>
    <row r="21" spans="1:19" x14ac:dyDescent="0.25">
      <c r="A21" s="58" t="s">
        <v>84</v>
      </c>
      <c r="B21" s="54" t="s">
        <v>82</v>
      </c>
      <c r="C21" s="73" t="s">
        <v>71</v>
      </c>
      <c r="D21" s="74"/>
      <c r="E21" s="64">
        <v>600</v>
      </c>
      <c r="F21" s="61">
        <v>0</v>
      </c>
      <c r="G21" s="61">
        <f t="shared" ref="G21" si="5">E21+F21</f>
        <v>600</v>
      </c>
      <c r="H21" s="27" t="s">
        <v>37</v>
      </c>
      <c r="I21" s="27">
        <v>30</v>
      </c>
      <c r="J21" s="27">
        <v>1.77</v>
      </c>
      <c r="K21" s="62">
        <v>550</v>
      </c>
      <c r="L21" s="65">
        <v>8844</v>
      </c>
      <c r="M21" s="29" t="s">
        <v>61</v>
      </c>
      <c r="N21" s="49"/>
      <c r="O21" s="28">
        <f t="shared" ref="O21" si="6">SUM(N21*G21)</f>
        <v>0</v>
      </c>
      <c r="P21" s="12"/>
      <c r="S21" s="66"/>
    </row>
    <row r="22" spans="1:19" ht="15.75" thickBot="1" x14ac:dyDescent="0.3">
      <c r="A22" s="30"/>
      <c r="B22" s="31"/>
      <c r="C22" s="32"/>
      <c r="D22" s="33"/>
      <c r="E22" s="34"/>
      <c r="F22" s="34"/>
      <c r="G22" s="34">
        <f>SUM(G12:G21)</f>
        <v>2230</v>
      </c>
      <c r="H22" s="35"/>
      <c r="I22" s="31"/>
      <c r="J22" s="31"/>
      <c r="K22" s="32"/>
      <c r="L22" s="41"/>
      <c r="M22" s="37"/>
      <c r="N22" s="40"/>
      <c r="O22" s="41">
        <f t="shared" ref="O22" si="7">SUM(N22*G22)</f>
        <v>0</v>
      </c>
      <c r="P22" s="12"/>
      <c r="S22" s="66"/>
    </row>
    <row r="23" spans="1:19" ht="15.75" thickBot="1" x14ac:dyDescent="0.3">
      <c r="A23" s="51"/>
      <c r="B23" s="38"/>
      <c r="C23" s="38"/>
      <c r="D23" s="38"/>
      <c r="E23" s="38"/>
      <c r="F23" s="38"/>
      <c r="G23" s="38"/>
      <c r="H23" s="38"/>
      <c r="I23" s="38"/>
      <c r="J23" s="77" t="s">
        <v>13</v>
      </c>
      <c r="K23" s="77"/>
      <c r="L23" s="41">
        <f>SUM(L12:L21)</f>
        <v>37783</v>
      </c>
      <c r="M23" s="39"/>
      <c r="N23" s="42" t="s">
        <v>14</v>
      </c>
      <c r="O23" s="36">
        <f>SUM(O12:O22)</f>
        <v>0</v>
      </c>
      <c r="P23" s="12" t="str">
        <f>IF(O23&gt;L23,"prekročená cena","nižšia ako stanovená")</f>
        <v>nižšia ako stanovená</v>
      </c>
    </row>
    <row r="24" spans="1:19" ht="15.75" thickBot="1" x14ac:dyDescent="0.3">
      <c r="A24" s="78" t="s">
        <v>15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36">
        <f>O25-O23</f>
        <v>0</v>
      </c>
    </row>
    <row r="25" spans="1:19" ht="15.75" thickBot="1" x14ac:dyDescent="0.3">
      <c r="A25" s="78" t="s">
        <v>16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36">
        <f>IF("nie"=MID(I33,1,3),O23,(O23*1.2))</f>
        <v>0</v>
      </c>
    </row>
    <row r="26" spans="1:19" x14ac:dyDescent="0.25">
      <c r="A26" s="88" t="s">
        <v>17</v>
      </c>
      <c r="B26" s="88"/>
      <c r="C26" s="88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9" x14ac:dyDescent="0.25">
      <c r="A27" s="102" t="s">
        <v>65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9" ht="25.5" customHeight="1" x14ac:dyDescent="0.25">
      <c r="A28" s="44" t="s">
        <v>57</v>
      </c>
      <c r="B28" s="44"/>
      <c r="C28" s="44"/>
      <c r="D28" s="44"/>
      <c r="E28" s="44"/>
      <c r="F28" s="44"/>
      <c r="G28" s="45" t="s">
        <v>55</v>
      </c>
      <c r="H28" s="44"/>
      <c r="I28" s="44"/>
      <c r="J28" s="46"/>
      <c r="K28" s="46"/>
      <c r="L28" s="46"/>
      <c r="M28" s="46"/>
      <c r="N28" s="46"/>
      <c r="O28" s="46"/>
    </row>
    <row r="29" spans="1:19" ht="15" customHeight="1" x14ac:dyDescent="0.25">
      <c r="A29" s="93" t="s">
        <v>88</v>
      </c>
      <c r="B29" s="94"/>
      <c r="C29" s="94"/>
      <c r="D29" s="94"/>
      <c r="E29" s="95"/>
      <c r="F29" s="89" t="s">
        <v>56</v>
      </c>
      <c r="G29" s="47" t="s">
        <v>18</v>
      </c>
      <c r="H29" s="90"/>
      <c r="I29" s="91"/>
      <c r="J29" s="91"/>
      <c r="K29" s="91"/>
      <c r="L29" s="91"/>
      <c r="M29" s="91"/>
      <c r="N29" s="91"/>
      <c r="O29" s="92"/>
    </row>
    <row r="30" spans="1:19" x14ac:dyDescent="0.25">
      <c r="A30" s="96"/>
      <c r="B30" s="97"/>
      <c r="C30" s="97"/>
      <c r="D30" s="97"/>
      <c r="E30" s="98"/>
      <c r="F30" s="89"/>
      <c r="G30" s="47" t="s">
        <v>19</v>
      </c>
      <c r="H30" s="90"/>
      <c r="I30" s="91"/>
      <c r="J30" s="91"/>
      <c r="K30" s="91"/>
      <c r="L30" s="91"/>
      <c r="M30" s="91"/>
      <c r="N30" s="91"/>
      <c r="O30" s="92"/>
    </row>
    <row r="31" spans="1:19" ht="18" customHeight="1" x14ac:dyDescent="0.25">
      <c r="A31" s="96"/>
      <c r="B31" s="97"/>
      <c r="C31" s="97"/>
      <c r="D31" s="97"/>
      <c r="E31" s="98"/>
      <c r="F31" s="89"/>
      <c r="G31" s="47" t="s">
        <v>20</v>
      </c>
      <c r="H31" s="90"/>
      <c r="I31" s="91"/>
      <c r="J31" s="91"/>
      <c r="K31" s="91"/>
      <c r="L31" s="91"/>
      <c r="M31" s="91"/>
      <c r="N31" s="91"/>
      <c r="O31" s="92"/>
    </row>
    <row r="32" spans="1:19" x14ac:dyDescent="0.25">
      <c r="A32" s="96"/>
      <c r="B32" s="97"/>
      <c r="C32" s="97"/>
      <c r="D32" s="97"/>
      <c r="E32" s="98"/>
      <c r="F32" s="89"/>
      <c r="G32" s="47" t="s">
        <v>21</v>
      </c>
      <c r="H32" s="90"/>
      <c r="I32" s="91"/>
      <c r="J32" s="91"/>
      <c r="K32" s="91"/>
      <c r="L32" s="91"/>
      <c r="M32" s="91"/>
      <c r="N32" s="91"/>
      <c r="O32" s="92"/>
    </row>
    <row r="33" spans="1:15" x14ac:dyDescent="0.25">
      <c r="A33" s="96"/>
      <c r="B33" s="97"/>
      <c r="C33" s="97"/>
      <c r="D33" s="97"/>
      <c r="E33" s="98"/>
      <c r="F33" s="89"/>
      <c r="G33" s="47" t="s">
        <v>22</v>
      </c>
      <c r="H33" s="90"/>
      <c r="I33" s="91"/>
      <c r="J33" s="91"/>
      <c r="K33" s="91"/>
      <c r="L33" s="91"/>
      <c r="M33" s="91"/>
      <c r="N33" s="91"/>
      <c r="O33" s="92"/>
    </row>
    <row r="34" spans="1:15" x14ac:dyDescent="0.25">
      <c r="A34" s="96"/>
      <c r="B34" s="97"/>
      <c r="C34" s="97"/>
      <c r="D34" s="97"/>
      <c r="E34" s="98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96"/>
      <c r="B35" s="97"/>
      <c r="C35" s="97"/>
      <c r="D35" s="97"/>
      <c r="E35" s="98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99"/>
      <c r="B36" s="100"/>
      <c r="C36" s="100"/>
      <c r="D36" s="100"/>
      <c r="E36" s="101"/>
      <c r="F36" s="46"/>
      <c r="G36" s="24"/>
      <c r="H36" s="18"/>
      <c r="I36" s="24"/>
      <c r="J36" s="24" t="s">
        <v>23</v>
      </c>
      <c r="K36" s="24"/>
      <c r="L36" s="85"/>
      <c r="M36" s="86"/>
      <c r="N36" s="87"/>
      <c r="O36" s="24"/>
    </row>
    <row r="37" spans="1:15" x14ac:dyDescent="0.25">
      <c r="A37" s="46"/>
      <c r="B37" s="46"/>
      <c r="C37" s="46"/>
      <c r="D37" s="46"/>
      <c r="E37" s="46"/>
      <c r="F37" s="46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21"/>
      <c r="B38" s="21"/>
      <c r="C38" s="21"/>
      <c r="D38" s="21"/>
      <c r="E38" s="21"/>
      <c r="F38" s="21"/>
      <c r="G38" s="24"/>
      <c r="H38" s="24"/>
      <c r="I38" s="24"/>
      <c r="J38" s="24"/>
      <c r="K38" s="24"/>
      <c r="L38" s="24"/>
      <c r="M38" s="24"/>
      <c r="N38" s="24"/>
      <c r="O38" s="24"/>
    </row>
  </sheetData>
  <mergeCells count="44"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I9:I11"/>
    <mergeCell ref="J9:J11"/>
    <mergeCell ref="C9:D9"/>
    <mergeCell ref="E9:G9"/>
    <mergeCell ref="C3:K3"/>
    <mergeCell ref="H9:H11"/>
    <mergeCell ref="L36:N36"/>
    <mergeCell ref="A26:C26"/>
    <mergeCell ref="F29:F33"/>
    <mergeCell ref="H29:O29"/>
    <mergeCell ref="H30:O30"/>
    <mergeCell ref="H31:O31"/>
    <mergeCell ref="H32:O32"/>
    <mergeCell ref="A29:E36"/>
    <mergeCell ref="A27:O27"/>
    <mergeCell ref="H33:O33"/>
    <mergeCell ref="J23:K23"/>
    <mergeCell ref="A24:N24"/>
    <mergeCell ref="A25:N25"/>
    <mergeCell ref="L9:L11"/>
    <mergeCell ref="N9:N11"/>
    <mergeCell ref="C18:D18"/>
    <mergeCell ref="C19:D19"/>
    <mergeCell ref="M9:M11"/>
    <mergeCell ref="C20:D20"/>
    <mergeCell ref="C16:D16"/>
    <mergeCell ref="C17:D17"/>
    <mergeCell ref="C21:D21"/>
    <mergeCell ref="O9:O11"/>
    <mergeCell ref="C10:D11"/>
    <mergeCell ref="E10:E11"/>
    <mergeCell ref="F10:F11"/>
    <mergeCell ref="C15:D15"/>
    <mergeCell ref="C14:D14"/>
    <mergeCell ref="G10:G1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4" t="s">
        <v>51</v>
      </c>
      <c r="M2" s="134"/>
    </row>
    <row r="3" spans="1:14" x14ac:dyDescent="0.25">
      <c r="A3" s="5" t="s">
        <v>25</v>
      </c>
      <c r="B3" s="135" t="s">
        <v>26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x14ac:dyDescent="0.25">
      <c r="A4" s="5" t="s">
        <v>27</v>
      </c>
      <c r="B4" s="135" t="s">
        <v>28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x14ac:dyDescent="0.25">
      <c r="A5" s="5" t="s">
        <v>8</v>
      </c>
      <c r="B5" s="135" t="s">
        <v>29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x14ac:dyDescent="0.25">
      <c r="A6" s="5" t="s">
        <v>2</v>
      </c>
      <c r="B6" s="135" t="s">
        <v>30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pans="1:14" x14ac:dyDescent="0.25">
      <c r="A7" s="6" t="s">
        <v>31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4" x14ac:dyDescent="0.25">
      <c r="A8" s="5" t="s">
        <v>12</v>
      </c>
      <c r="B8" s="135" t="s">
        <v>32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x14ac:dyDescent="0.25">
      <c r="A9" s="7" t="s">
        <v>33</v>
      </c>
      <c r="B9" s="135" t="s">
        <v>34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</row>
    <row r="10" spans="1:14" x14ac:dyDescent="0.25">
      <c r="A10" s="7" t="s">
        <v>35</v>
      </c>
      <c r="B10" s="135" t="s">
        <v>36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1:14" x14ac:dyDescent="0.25">
      <c r="A11" s="8" t="s">
        <v>37</v>
      </c>
      <c r="B11" s="135" t="s">
        <v>38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4" x14ac:dyDescent="0.25">
      <c r="A12" s="9" t="s">
        <v>39</v>
      </c>
      <c r="B12" s="135" t="s">
        <v>40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14" ht="24" customHeight="1" x14ac:dyDescent="0.25">
      <c r="A13" s="8" t="s">
        <v>41</v>
      </c>
      <c r="B13" s="135" t="s">
        <v>42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 ht="16.5" customHeight="1" x14ac:dyDescent="0.25">
      <c r="A14" s="8" t="s">
        <v>5</v>
      </c>
      <c r="B14" s="135" t="s">
        <v>52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x14ac:dyDescent="0.25">
      <c r="A15" s="8" t="s">
        <v>43</v>
      </c>
      <c r="B15" s="135" t="s">
        <v>44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38.25" x14ac:dyDescent="0.25">
      <c r="A16" s="10" t="s">
        <v>45</v>
      </c>
      <c r="B16" s="135" t="s">
        <v>46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14" ht="28.5" customHeight="1" x14ac:dyDescent="0.25">
      <c r="A17" s="10" t="s">
        <v>47</v>
      </c>
      <c r="B17" s="135" t="s">
        <v>48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 ht="27" customHeight="1" x14ac:dyDescent="0.25">
      <c r="A18" s="11" t="s">
        <v>49</v>
      </c>
      <c r="B18" s="135" t="s">
        <v>50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4" ht="75" customHeight="1" x14ac:dyDescent="0.25">
      <c r="A19" s="48" t="s">
        <v>62</v>
      </c>
      <c r="B19" s="136" t="s">
        <v>63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2024-07-12T07:08:48Z</cp:lastPrinted>
  <dcterms:created xsi:type="dcterms:W3CDTF">2012-08-13T12:29:09Z</dcterms:created>
  <dcterms:modified xsi:type="dcterms:W3CDTF">2024-07-17T08:55:00Z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