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licencie a softvér/"/>
    </mc:Choice>
  </mc:AlternateContent>
  <xr:revisionPtr revIDLastSave="120" documentId="8_{AADCD835-B8C6-4E34-B24F-094E003B3874}" xr6:coauthVersionLast="47" xr6:coauthVersionMax="47" xr10:uidLastSave="{CDB1AC4E-9708-4768-9F33-277B08B460E1}"/>
  <bookViews>
    <workbookView xWindow="57480" yWindow="-120" windowWidth="29040" windowHeight="15840" xr2:uid="{89D3062A-3E8C-407B-A16C-9D1AA0F43D56}"/>
  </bookViews>
  <sheets>
    <sheet name="Návrh na plnenie kritérií" sheetId="9" r:id="rId1"/>
    <sheet name="Časť č. 1" sheetId="7" r:id="rId2"/>
    <sheet name="Časť č. 2" sheetId="10" r:id="rId3"/>
    <sheet name="Koneční užívatelia výhod" sheetId="5" r:id="rId4"/>
    <sheet name="Medzinárodné sankcie" sheetId="2" r:id="rId5"/>
  </sheets>
  <definedNames>
    <definedName name="_xlnm.Print_Area" localSheetId="3">'Koneční užívatelia výhod'!$A$1:$A$28</definedName>
    <definedName name="_xlnm.Print_Area" localSheetId="4">'Medzinárodné sankcie'!$A$1:$A$22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0" l="1"/>
  <c r="F16" i="10"/>
  <c r="F17" i="10"/>
  <c r="F15" i="10"/>
  <c r="F12" i="7"/>
  <c r="F13" i="7"/>
  <c r="F14" i="7"/>
  <c r="F11" i="7"/>
  <c r="E15" i="7"/>
  <c r="E16" i="7" s="1"/>
  <c r="F12" i="10"/>
  <c r="F19" i="10"/>
  <c r="F9" i="10"/>
  <c r="F15" i="7" l="1"/>
  <c r="D20" i="9"/>
  <c r="E20" i="9" s="1" a="1"/>
  <c r="E20" i="9" s="1"/>
  <c r="F20" i="9" s="1"/>
  <c r="D19" i="9"/>
  <c r="E19" i="9" s="1" a="1"/>
  <c r="E19" i="9" s="1"/>
  <c r="F19" i="9" s="1"/>
  <c r="F6" i="10"/>
  <c r="F20" i="10" s="1"/>
  <c r="F6" i="7"/>
  <c r="F16" i="7" l="1"/>
  <c r="F21" i="9"/>
  <c r="D21" i="9"/>
  <c r="E21" i="9" s="1" a="1"/>
  <c r="E21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<sst xmlns="http://schemas.openxmlformats.org/spreadsheetml/2006/main" count="110" uniqueCount="97">
  <si>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</si>
  <si>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</si>
  <si>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</si>
  <si>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</si>
  <si>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</si>
  <si>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</si>
  <si>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</si>
  <si>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</si>
  <si>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</si>
  <si>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</si>
  <si>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</si>
  <si>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Suma v EUR s DPH na všetky kusy</t>
  </si>
  <si>
    <t>Spolu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</si>
  <si>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</si>
  <si>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</si>
  <si>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</si>
  <si>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</si>
  <si>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</si>
  <si>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</si>
  <si>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</si>
  <si>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</si>
  <si>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</si>
  <si>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</si>
  <si>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</si>
  <si>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</si>
  <si>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</si>
  <si>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</si>
  <si>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</si>
  <si>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</si>
  <si>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</si>
  <si>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</si>
  <si>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</si>
  <si>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</si>
  <si>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</si>
  <si>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</si>
  <si>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</si>
  <si>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</si>
  <si>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</si>
  <si>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</si>
  <si>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</si>
  <si>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</si>
  <si>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</si>
  <si>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</si>
  <si>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</si>
  <si>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</si>
  <si>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</si>
  <si>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</si>
  <si>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</si>
  <si>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</si>
  <si>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</si>
  <si>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Príloha č. 2 - Návrh na plnenie kritérií v zákazke „Výzva č. 18 – Obstaranie softvérovej podpory a licencií pre potreby Magistrátu“</t>
  </si>
  <si>
    <t>Predmet</t>
  </si>
  <si>
    <t>Cena v eur s DPH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</si>
  <si>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</si>
  <si>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Časť č. 1</t>
  </si>
  <si>
    <t>Časť č. 2</t>
  </si>
  <si>
    <t>Cena celkom za celý predmet zákazky</t>
  </si>
  <si>
    <t>Suma v EUR bez DPH na všetky kusy</t>
  </si>
  <si>
    <t>Počet nodov</t>
  </si>
  <si>
    <t>4.5 Predĺženie supportu a licencií pre 13ks firewallov Fortigate</t>
  </si>
  <si>
    <t>4.6 Obstaranie SQL Server 2022 Standard a Windows server 2022 licencií</t>
  </si>
  <si>
    <t>výška DPH</t>
  </si>
  <si>
    <t>Cena v eur bez DPH</t>
  </si>
  <si>
    <t>Časť č. 2: bod  4.3 predĺženie platnosti licencií Veeam na 36 mesiacov od 29.9.2024 do 28.9.2027,  
bod 4.4 predĺženie supportu pre DataDomain na 24 mesiacov od 24.1.2025 do 24.1.2027,  
bod 4.5 predĺženie supportu a licencií na 13ks fortigate firewallov na 36 mesiacov,  
body 4.6 a 4.7 obstaranie nových sql a windows server licencií a licencie pre runecast.</t>
  </si>
  <si>
    <t>4.1 Predĺženie supportu na HW pre VxRail pre 10 nodov verejného obstarávateľa</t>
  </si>
  <si>
    <t>4.2 Predĺženie supportu a licencií pre virtualizáciu Magistrátu pre 10 nodov verejného obstarávateľa (podľa špecifikácie v tabuľke č. 1 opisu)</t>
  </si>
  <si>
    <t>4.4 Predĺženie supportu pre DataDomain 6300</t>
  </si>
  <si>
    <t>4.7 Obstaranie licencií pre Runecast</t>
  </si>
  <si>
    <t>Časť č. 1: body  4.1 a 4.2, predĺženie HW supportu a suppport k existujúcim licenciám od VMware/Broadcom pre VxRail P570F od (dva údaje uvedené v podrobnom opise) dátumu exspirácie do 31.12.2027</t>
  </si>
  <si>
    <t>4.3 Predĺženie supportu na Veeam (10 instance pack)</t>
  </si>
  <si>
    <t>od 31.12.2024 do 31.12.2027</t>
  </si>
  <si>
    <t>Termín dodania</t>
  </si>
  <si>
    <t>Prvých osem nodov</t>
  </si>
  <si>
    <t xml:space="preserve">Pre ostatné 2 nody </t>
  </si>
  <si>
    <t>od 31.12.2024 do 31.12.2025</t>
  </si>
  <si>
    <t>od 25.11.2024 do 31.12.2025</t>
  </si>
  <si>
    <t xml:space="preserve">VCF-CLD-FND-5, VMware Cloud Foundation 5, </t>
  </si>
  <si>
    <t>ANS-FW-ATP-B, VMware vDefend Firewall with Advanced Threat Prevention (Bundle)</t>
  </si>
  <si>
    <t>VCF-VSAN-8, VMware vSAN 8</t>
  </si>
  <si>
    <t>ANS-VMW-ALB, VMware Avi Load Balancer (Enterprise)</t>
  </si>
  <si>
    <t>216 (licencií)</t>
  </si>
  <si>
    <t>64 (licencií)</t>
  </si>
  <si>
    <t>2 (licencie)</t>
  </si>
  <si>
    <t>od 29.9.2024 do 28.9.2027</t>
  </si>
  <si>
    <t>VCF-CLD-FND-5, Veeam Data Platform Advanced Universal Subscription License. Includes Enterprise Plus Edition features. 10 instance pack. 3 Years Subscription Upfront Billing &amp; Production (24/7) Support.</t>
  </si>
  <si>
    <t>CKM00200300220, Premium NBD support for DELL EMC DataDomain 6300 (CKM00200300220) – 24 mesiacov</t>
  </si>
  <si>
    <t>od 24.1.2025 do 23.1.2027</t>
  </si>
  <si>
    <t>8 ks. 2 core pack Microsoft SQL Server 2022 Standard licencií, t.j.  licencia pre 16 cores.</t>
  </si>
  <si>
    <t xml:space="preserve">10 ks. Windows Server Standard 2022, 16CORE (634-BYKR) </t>
  </si>
  <si>
    <t>5 ks. 10-pack of Windows Server 2022/2019 Device CALs (STD or DC) Cus Kit - (634-BYKO)</t>
  </si>
  <si>
    <t>36 mesiacov</t>
  </si>
  <si>
    <t>Počet licencií</t>
  </si>
  <si>
    <t xml:space="preserve">bez obmedzenia </t>
  </si>
  <si>
    <t>bez obmedzenia</t>
  </si>
  <si>
    <t>od dátumov ukončenia platnosti na 36 mesiacov</t>
  </si>
  <si>
    <t>Spolu 4,2 Predĺženie supportu a licencií pre virtualizáciu Magistrátu pre 10 nodov verejného obstarávateľa</t>
  </si>
  <si>
    <t>Časť č. 1: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</si>
</sst>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b/>
      <sz val="14"/>
      <color theme="1"/>
      <name val="Calibri"/>
      <family val="2"/>
      <charset val="238"/>
      <scheme val="minor"/>
    </font>
    <font>
      <sz val="14"/>
      <color theme="4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/>
      <bottom/>
      <diagonal/>
    </border>
    <border>
      <left style="thin">
        <color theme="0" tint="-0.24997711111789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theme="0" tint="-0.249977111117893"/>
      </right>
      <top/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15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0" fillId="0" borderId="3" xfId="1" applyFont="1" applyFill="1" applyBorder="1" applyAlignment="1">
      <alignment vertical="center" wrapText="1"/>
    </xf>
    <xf numFmtId="0" fontId="10" fillId="0" borderId="4" xfId="1" applyFont="1" applyFill="1" applyBorder="1" applyAlignment="1">
      <alignment vertical="center" wrapText="1"/>
    </xf>
    <xf numFmtId="0" fontId="10" fillId="0" borderId="6" xfId="1" applyFont="1" applyFill="1" applyBorder="1" applyAlignment="1">
      <alignment vertical="center" wrapText="1"/>
    </xf>
    <xf numFmtId="0" fontId="4" fillId="4" borderId="5" xfId="1" applyFont="1" applyFill="1" applyBorder="1"/>
    <xf numFmtId="0" fontId="4" fillId="4" borderId="7" xfId="1" applyFont="1" applyFill="1" applyBorder="1"/>
    <xf numFmtId="43" fontId="0" fillId="0" borderId="36" xfId="3" applyFont="1" applyBorder="1"/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43" fontId="0" fillId="0" borderId="41" xfId="3" applyFont="1" applyBorder="1"/>
    <xf numFmtId="43" fontId="15" fillId="0" borderId="43" xfId="3" applyFont="1" applyBorder="1"/>
    <xf numFmtId="43" fontId="15" fillId="0" borderId="44" xfId="3" applyFont="1" applyBorder="1"/>
    <xf numFmtId="0" fontId="11" fillId="0" borderId="45" xfId="1" applyFont="1" applyFill="1" applyBorder="1"/>
    <xf numFmtId="0" fontId="11" fillId="0" borderId="45" xfId="1" applyFont="1" applyFill="1" applyBorder="1" applyAlignment="1">
      <alignment horizontal="left"/>
    </xf>
    <xf numFmtId="2" fontId="3" fillId="0" borderId="45" xfId="1" applyNumberFormat="1" applyFont="1" applyFill="1" applyBorder="1"/>
    <xf numFmtId="0" fontId="11" fillId="0" borderId="49" xfId="1" applyFont="1" applyFill="1" applyBorder="1"/>
    <xf numFmtId="0" fontId="11" fillId="0" borderId="50" xfId="1" applyFont="1" applyFill="1" applyBorder="1"/>
    <xf numFmtId="0" fontId="3" fillId="0" borderId="49" xfId="1" applyFont="1" applyFill="1" applyBorder="1"/>
    <xf numFmtId="43" fontId="3" fillId="0" borderId="50" xfId="3" applyFont="1" applyFill="1" applyBorder="1"/>
    <xf numFmtId="0" fontId="10" fillId="0" borderId="45" xfId="1" applyFont="1" applyFill="1" applyBorder="1" applyAlignment="1">
      <alignment horizontal="center" wrapText="1"/>
    </xf>
    <xf numFmtId="0" fontId="11" fillId="0" borderId="53" xfId="1" applyFont="1" applyFill="1" applyBorder="1" applyAlignment="1">
      <alignment horizontal="left" vertical="center" wrapText="1"/>
    </xf>
    <xf numFmtId="0" fontId="11" fillId="0" borderId="54" xfId="1" applyFont="1" applyFill="1" applyBorder="1" applyAlignment="1">
      <alignment horizontal="left" vertical="center" wrapText="1"/>
    </xf>
    <xf numFmtId="0" fontId="11" fillId="0" borderId="55" xfId="1" applyFont="1" applyFill="1" applyBorder="1" applyAlignment="1">
      <alignment horizontal="left" vertical="center" wrapText="1"/>
    </xf>
    <xf numFmtId="0" fontId="10" fillId="0" borderId="47" xfId="1" applyFont="1" applyFill="1" applyBorder="1" applyAlignment="1">
      <alignment horizontal="center" wrapText="1"/>
    </xf>
    <xf numFmtId="0" fontId="10" fillId="0" borderId="52" xfId="1" applyFont="1" applyFill="1" applyBorder="1" applyAlignment="1">
      <alignment horizontal="center" wrapText="1"/>
    </xf>
    <xf numFmtId="0" fontId="10" fillId="0" borderId="58" xfId="1" applyFont="1" applyFill="1" applyBorder="1" applyAlignment="1">
      <alignment horizontal="center" vertical="center" wrapText="1"/>
    </xf>
    <xf numFmtId="0" fontId="10" fillId="0" borderId="58" xfId="1" applyFont="1" applyFill="1" applyBorder="1" applyAlignment="1">
      <alignment horizontal="center" vertical="center"/>
    </xf>
    <xf numFmtId="0" fontId="10" fillId="0" borderId="45" xfId="1" applyFont="1" applyFill="1" applyBorder="1" applyAlignment="1">
      <alignment horizontal="center" vertical="center"/>
    </xf>
    <xf numFmtId="43" fontId="12" fillId="0" borderId="59" xfId="3" applyFont="1" applyFill="1" applyBorder="1" applyAlignment="1">
      <alignment horizontal="right" wrapText="1"/>
    </xf>
    <xf numFmtId="43" fontId="12" fillId="0" borderId="62" xfId="3" applyFont="1" applyFill="1" applyBorder="1" applyAlignment="1">
      <alignment horizontal="right"/>
    </xf>
    <xf numFmtId="0" fontId="10" fillId="0" borderId="47" xfId="1" applyFont="1" applyFill="1" applyBorder="1" applyAlignment="1">
      <alignment horizontal="center" vertical="center"/>
    </xf>
    <xf numFmtId="0" fontId="10" fillId="0" borderId="58" xfId="1" applyFont="1" applyFill="1" applyBorder="1" applyAlignment="1">
      <alignment vertical="center"/>
    </xf>
    <xf numFmtId="0" fontId="10" fillId="0" borderId="61" xfId="1" applyFont="1" applyFill="1" applyBorder="1" applyAlignment="1">
      <alignment vertical="center"/>
    </xf>
    <xf numFmtId="0" fontId="10" fillId="0" borderId="67" xfId="1" applyFont="1" applyFill="1" applyBorder="1" applyAlignment="1">
      <alignment horizontal="center" vertical="center"/>
    </xf>
    <xf numFmtId="0" fontId="10" fillId="0" borderId="68" xfId="1" applyFont="1" applyFill="1" applyBorder="1" applyAlignment="1">
      <alignment horizontal="center" vertical="center"/>
    </xf>
    <xf numFmtId="0" fontId="11" fillId="0" borderId="46" xfId="1" applyFont="1" applyFill="1" applyBorder="1" applyAlignment="1">
      <alignment horizontal="left" vertical="center" wrapText="1"/>
    </xf>
    <xf numFmtId="0" fontId="10" fillId="0" borderId="51" xfId="1" applyFont="1" applyFill="1" applyBorder="1" applyAlignment="1">
      <alignment horizontal="left" vertical="center" wrapText="1"/>
    </xf>
    <xf numFmtId="0" fontId="10" fillId="0" borderId="63" xfId="1" applyFont="1" applyFill="1" applyBorder="1" applyAlignment="1">
      <alignment horizontal="left" vertical="center" wrapText="1"/>
    </xf>
    <xf numFmtId="0" fontId="11" fillId="0" borderId="66" xfId="1" applyFont="1" applyFill="1" applyBorder="1" applyAlignment="1">
      <alignment horizontal="left" vertical="center" wrapText="1"/>
    </xf>
    <xf numFmtId="0" fontId="10" fillId="0" borderId="49" xfId="1" applyFont="1" applyFill="1" applyBorder="1" applyAlignment="1">
      <alignment horizontal="left" vertical="center" wrapText="1"/>
    </xf>
    <xf numFmtId="0" fontId="11" fillId="0" borderId="46" xfId="1" applyFont="1" applyFill="1" applyBorder="1" applyAlignment="1">
      <alignment vertical="center" wrapText="1"/>
    </xf>
    <xf numFmtId="0" fontId="10" fillId="0" borderId="49" xfId="1" applyFont="1" applyFill="1" applyBorder="1" applyAlignment="1">
      <alignment vertical="center" wrapText="1"/>
    </xf>
    <xf numFmtId="0" fontId="10" fillId="0" borderId="51" xfId="1" applyFont="1" applyFill="1" applyBorder="1" applyAlignment="1">
      <alignment vertical="center" wrapText="1"/>
    </xf>
    <xf numFmtId="0" fontId="10" fillId="0" borderId="67" xfId="1" applyFont="1" applyFill="1" applyBorder="1" applyAlignment="1">
      <alignment horizontal="center" vertical="center" wrapText="1"/>
    </xf>
    <xf numFmtId="0" fontId="10" fillId="0" borderId="45" xfId="1" applyFont="1" applyFill="1" applyBorder="1" applyAlignment="1">
      <alignment horizontal="center" vertical="center" wrapText="1"/>
    </xf>
    <xf numFmtId="0" fontId="10" fillId="0" borderId="52" xfId="1" applyFont="1" applyFill="1" applyBorder="1" applyAlignment="1">
      <alignment horizontal="center" vertical="center" wrapText="1"/>
    </xf>
    <xf numFmtId="0" fontId="10" fillId="4" borderId="67" xfId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3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0" xfId="1" applyFont="1" applyFill="1" applyBorder="1" applyAlignment="1">
      <alignment vertical="center" wrapText="1"/>
    </xf>
    <xf numFmtId="0" fontId="10" fillId="0" borderId="11" xfId="1" applyFont="1" applyFill="1" applyBorder="1" applyAlignment="1">
      <alignment vertical="center" wrapText="1"/>
    </xf>
    <xf numFmtId="0" fontId="10" fillId="0" borderId="9" xfId="1" applyFont="1" applyFill="1" applyBorder="1" applyAlignment="1">
      <alignment vertical="center" wrapText="1"/>
    </xf>
    <xf numFmtId="0" fontId="10" fillId="0" borderId="10" xfId="1" applyFont="1" applyFill="1" applyBorder="1" applyAlignment="1">
      <alignment horizontal="left" vertical="center" wrapText="1"/>
    </xf>
    <xf numFmtId="0" fontId="10" fillId="0" borderId="11" xfId="1" applyFont="1" applyFill="1" applyBorder="1" applyAlignment="1">
      <alignment horizontal="left" vertical="center" wrapText="1"/>
    </xf>
    <xf numFmtId="0" fontId="10" fillId="0" borderId="9" xfId="1" applyFont="1" applyFill="1" applyBorder="1" applyAlignment="1">
      <alignment horizontal="left" vertical="center" wrapText="1"/>
    </xf>
    <xf numFmtId="0" fontId="10" fillId="0" borderId="26" xfId="1" applyFont="1" applyFill="1" applyBorder="1" applyAlignment="1">
      <alignment horizontal="left" vertical="center" wrapText="1"/>
    </xf>
    <xf numFmtId="0" fontId="10" fillId="0" borderId="19" xfId="1" applyFont="1" applyFill="1" applyBorder="1" applyAlignment="1">
      <alignment horizontal="left" vertical="center" wrapText="1"/>
    </xf>
    <xf numFmtId="0" fontId="10" fillId="0" borderId="25" xfId="1" applyFont="1" applyFill="1" applyBorder="1" applyAlignment="1">
      <alignment horizontal="left" vertical="center" wrapText="1"/>
    </xf>
    <xf numFmtId="0" fontId="4" fillId="4" borderId="33" xfId="1" applyFont="1" applyFill="1" applyBorder="1" applyAlignment="1" applyProtection="1">
      <alignment horizontal="left"/>
      <protection locked="0" hidden="1"/>
    </xf>
    <xf numFmtId="0" fontId="4" fillId="4" borderId="34" xfId="1" applyFont="1" applyFill="1" applyBorder="1" applyAlignment="1" applyProtection="1">
      <alignment horizontal="left"/>
      <protection locked="0" hidden="1"/>
    </xf>
    <xf numFmtId="0" fontId="4" fillId="4" borderId="27" xfId="1" applyFont="1" applyFill="1" applyBorder="1" applyAlignment="1" applyProtection="1">
      <alignment horizontal="left"/>
      <protection locked="0" hidden="1"/>
    </xf>
    <xf numFmtId="0" fontId="4" fillId="4" borderId="31" xfId="1" applyFont="1" applyFill="1" applyBorder="1" applyAlignment="1" applyProtection="1">
      <alignment horizontal="left"/>
      <protection locked="0" hidden="1"/>
    </xf>
    <xf numFmtId="0" fontId="4" fillId="4" borderId="29" xfId="1" applyFont="1" applyFill="1" applyBorder="1" applyAlignment="1" applyProtection="1">
      <alignment horizontal="left"/>
      <protection locked="0" hidden="1"/>
    </xf>
    <xf numFmtId="0" fontId="4" fillId="4" borderId="32" xfId="1" applyFont="1" applyFill="1" applyBorder="1" applyAlignment="1" applyProtection="1">
      <alignment horizontal="left"/>
      <protection locked="0" hidden="1"/>
    </xf>
    <xf numFmtId="0" fontId="4" fillId="4" borderId="27" xfId="1" applyFont="1" applyFill="1" applyBorder="1" applyAlignment="1" applyProtection="1">
      <alignment horizontal="center"/>
      <protection locked="0" hidden="1"/>
    </xf>
    <xf numFmtId="0" fontId="4" fillId="4" borderId="28" xfId="1" applyFont="1" applyFill="1" applyBorder="1" applyAlignment="1" applyProtection="1">
      <alignment horizontal="center"/>
      <protection locked="0" hidden="1"/>
    </xf>
    <xf numFmtId="0" fontId="4" fillId="4" borderId="29" xfId="1" applyFont="1" applyFill="1" applyBorder="1" applyAlignment="1" applyProtection="1">
      <alignment horizontal="center"/>
      <protection locked="0" hidden="1"/>
    </xf>
    <xf numFmtId="0" fontId="4" fillId="4" borderId="30" xfId="1" applyFont="1" applyFill="1" applyBorder="1" applyAlignment="1" applyProtection="1">
      <alignment horizontal="center"/>
      <protection locked="0" hidden="1"/>
    </xf>
    <xf numFmtId="0" fontId="10" fillId="0" borderId="37" xfId="1" applyFont="1" applyFill="1" applyBorder="1" applyAlignment="1">
      <alignment horizontal="left" vertical="center" wrapText="1"/>
    </xf>
    <xf numFmtId="0" fontId="10" fillId="0" borderId="38" xfId="1" applyFont="1" applyFill="1" applyBorder="1" applyAlignment="1">
      <alignment horizontal="left" vertical="center" wrapText="1"/>
    </xf>
    <xf numFmtId="0" fontId="0" fillId="0" borderId="40" xfId="0" applyBorder="1" applyAlignment="1">
      <alignment horizontal="left"/>
    </xf>
    <xf numFmtId="0" fontId="0" fillId="0" borderId="36" xfId="0" applyBorder="1" applyAlignment="1">
      <alignment horizontal="left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1" fillId="4" borderId="21" xfId="2" applyFill="1" applyBorder="1" applyAlignment="1" applyProtection="1">
      <alignment horizontal="left" vertical="center" wrapText="1"/>
      <protection locked="0" hidden="1"/>
    </xf>
    <xf numFmtId="0" fontId="0" fillId="4" borderId="18" xfId="2" applyFont="1" applyFill="1" applyBorder="1" applyAlignment="1" applyProtection="1">
      <alignment horizontal="left" vertical="center" wrapText="1"/>
      <protection locked="0" hidden="1"/>
    </xf>
    <xf numFmtId="0" fontId="0" fillId="4" borderId="19" xfId="2" applyFont="1" applyFill="1" applyBorder="1" applyAlignment="1" applyProtection="1">
      <alignment horizontal="left" vertical="center" wrapText="1"/>
      <protection locked="0" hidden="1"/>
    </xf>
    <xf numFmtId="0" fontId="0" fillId="4" borderId="20" xfId="2" applyFont="1" applyFill="1" applyBorder="1" applyAlignment="1" applyProtection="1">
      <alignment horizontal="left" vertical="center" wrapText="1"/>
      <protection locked="0" hidden="1"/>
    </xf>
    <xf numFmtId="0" fontId="9" fillId="0" borderId="12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14" fillId="0" borderId="23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2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1" fillId="4" borderId="22" xfId="2" applyFill="1" applyBorder="1" applyAlignment="1" applyProtection="1">
      <alignment horizontal="left" vertical="center" wrapText="1"/>
      <protection locked="0" hidden="1"/>
    </xf>
    <xf numFmtId="0" fontId="1" fillId="4" borderId="13" xfId="2" applyFill="1" applyBorder="1" applyAlignment="1" applyProtection="1">
      <alignment horizontal="left" vertical="center" wrapText="1"/>
      <protection locked="0" hidden="1"/>
    </xf>
    <xf numFmtId="0" fontId="1" fillId="4" borderId="14" xfId="2" applyFill="1" applyBorder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>
      <alignment horizontal="left" vertical="center" wrapText="1"/>
    </xf>
    <xf numFmtId="0" fontId="11" fillId="0" borderId="59" xfId="1" applyFont="1" applyFill="1" applyBorder="1" applyAlignment="1">
      <alignment horizontal="left" vertical="center" wrapText="1"/>
    </xf>
    <xf numFmtId="0" fontId="16" fillId="0" borderId="46" xfId="1" applyFont="1" applyFill="1" applyBorder="1" applyAlignment="1">
      <alignment horizontal="left" vertical="center" wrapText="1"/>
    </xf>
    <xf numFmtId="0" fontId="16" fillId="0" borderId="47" xfId="1" applyFont="1" applyFill="1" applyBorder="1" applyAlignment="1">
      <alignment horizontal="left" vertical="center" wrapText="1"/>
    </xf>
    <xf numFmtId="0" fontId="16" fillId="0" borderId="48" xfId="1" applyFont="1" applyFill="1" applyBorder="1" applyAlignment="1">
      <alignment horizontal="left" vertical="center" wrapText="1"/>
    </xf>
    <xf numFmtId="0" fontId="3" fillId="0" borderId="45" xfId="1" applyFont="1" applyFill="1" applyBorder="1" applyAlignment="1">
      <alignment horizontal="left"/>
    </xf>
    <xf numFmtId="0" fontId="10" fillId="0" borderId="57" xfId="1" applyFont="1" applyFill="1" applyBorder="1" applyAlignment="1">
      <alignment horizontal="center" vertical="center" wrapText="1"/>
    </xf>
    <xf numFmtId="0" fontId="10" fillId="0" borderId="59" xfId="1" applyFont="1" applyFill="1" applyBorder="1" applyAlignment="1">
      <alignment horizontal="center" vertical="center" wrapText="1"/>
    </xf>
    <xf numFmtId="0" fontId="10" fillId="0" borderId="57" xfId="1" applyFont="1" applyFill="1" applyBorder="1" applyAlignment="1">
      <alignment horizontal="center" vertical="center"/>
    </xf>
    <xf numFmtId="0" fontId="10" fillId="0" borderId="58" xfId="1" applyFont="1" applyFill="1" applyBorder="1" applyAlignment="1">
      <alignment horizontal="center" vertical="center"/>
    </xf>
    <xf numFmtId="0" fontId="10" fillId="0" borderId="59" xfId="1" applyFont="1" applyFill="1" applyBorder="1" applyAlignment="1">
      <alignment horizontal="center" vertical="center"/>
    </xf>
    <xf numFmtId="0" fontId="10" fillId="0" borderId="60" xfId="1" applyFont="1" applyFill="1" applyBorder="1" applyAlignment="1">
      <alignment horizontal="center" vertical="center"/>
    </xf>
    <xf numFmtId="0" fontId="10" fillId="0" borderId="61" xfId="1" applyFont="1" applyFill="1" applyBorder="1" applyAlignment="1">
      <alignment horizontal="center" vertical="center"/>
    </xf>
    <xf numFmtId="0" fontId="10" fillId="0" borderId="62" xfId="1" applyFont="1" applyFill="1" applyBorder="1" applyAlignment="1">
      <alignment horizontal="center" vertical="center"/>
    </xf>
    <xf numFmtId="0" fontId="10" fillId="4" borderId="57" xfId="1" applyFont="1" applyFill="1" applyBorder="1" applyAlignment="1" applyProtection="1">
      <alignment horizontal="center" vertical="center"/>
      <protection locked="0" hidden="1"/>
    </xf>
    <xf numFmtId="0" fontId="10" fillId="4" borderId="59" xfId="1" applyFont="1" applyFill="1" applyBorder="1" applyAlignment="1" applyProtection="1">
      <alignment horizontal="center" vertical="center"/>
      <protection locked="0" hidden="1"/>
    </xf>
    <xf numFmtId="0" fontId="10" fillId="4" borderId="58" xfId="1" applyFont="1" applyFill="1" applyBorder="1" applyAlignment="1" applyProtection="1">
      <alignment horizontal="center" vertical="center"/>
      <protection locked="0" hidden="1"/>
    </xf>
    <xf numFmtId="0" fontId="10" fillId="0" borderId="60" xfId="1" applyFont="1" applyFill="1" applyBorder="1" applyAlignment="1">
      <alignment vertical="center"/>
    </xf>
    <xf numFmtId="0" fontId="10" fillId="0" borderId="63" xfId="1" applyFont="1" applyFill="1" applyBorder="1" applyAlignment="1">
      <alignment vertical="center" wrapText="1"/>
    </xf>
    <xf numFmtId="0" fontId="10" fillId="0" borderId="58" xfId="1" applyFont="1" applyFill="1" applyBorder="1" applyAlignment="1">
      <alignment horizontal="center" wrapText="1"/>
    </xf>
    <xf numFmtId="0" fontId="10" fillId="0" borderId="58" xfId="1" applyFont="1" applyFill="1" applyBorder="1" applyAlignment="1">
      <alignment horizontal="center"/>
    </xf>
    <xf numFmtId="0" fontId="10" fillId="0" borderId="58" xfId="1" applyFont="1" applyFill="1" applyBorder="1"/>
    <xf numFmtId="0" fontId="10" fillId="0" borderId="61" xfId="1" applyFont="1" applyFill="1" applyBorder="1"/>
    <xf numFmtId="0" fontId="10" fillId="0" borderId="36" xfId="1" applyFont="1" applyFill="1" applyBorder="1" applyAlignment="1">
      <alignment horizontal="center" vertical="center" wrapText="1"/>
    </xf>
    <xf numFmtId="0" fontId="10" fillId="0" borderId="36" xfId="1" applyFont="1" applyFill="1" applyBorder="1" applyAlignment="1">
      <alignment horizontal="center" wrapText="1"/>
    </xf>
    <xf numFmtId="0" fontId="11" fillId="0" borderId="37" xfId="1" applyFont="1" applyFill="1" applyBorder="1" applyAlignment="1">
      <alignment vertical="center" wrapText="1"/>
    </xf>
    <xf numFmtId="0" fontId="10" fillId="0" borderId="38" xfId="1" applyFont="1" applyFill="1" applyBorder="1" applyAlignment="1">
      <alignment horizontal="center" vertical="center" wrapText="1"/>
    </xf>
    <xf numFmtId="0" fontId="10" fillId="0" borderId="38" xfId="1" applyFont="1" applyFill="1" applyBorder="1" applyAlignment="1">
      <alignment horizontal="center" vertical="center"/>
    </xf>
    <xf numFmtId="0" fontId="10" fillId="0" borderId="39" xfId="1" applyFont="1" applyFill="1" applyBorder="1" applyAlignment="1">
      <alignment vertical="center"/>
    </xf>
    <xf numFmtId="0" fontId="10" fillId="0" borderId="40" xfId="1" applyFont="1" applyFill="1" applyBorder="1" applyAlignment="1">
      <alignment vertical="center" wrapText="1"/>
    </xf>
    <xf numFmtId="0" fontId="10" fillId="0" borderId="42" xfId="1" applyFont="1" applyFill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center" vertical="center" wrapText="1"/>
    </xf>
    <xf numFmtId="0" fontId="10" fillId="0" borderId="43" xfId="1" applyFont="1" applyFill="1" applyBorder="1" applyAlignment="1" applyProtection="1">
      <alignment vertical="center"/>
      <protection locked="0" hidden="1"/>
    </xf>
    <xf numFmtId="0" fontId="10" fillId="0" borderId="44" xfId="1" applyFont="1" applyFill="1" applyBorder="1" applyAlignment="1">
      <alignment vertical="center"/>
    </xf>
    <xf numFmtId="0" fontId="10" fillId="4" borderId="36" xfId="1" applyFont="1" applyFill="1" applyBorder="1" applyAlignment="1" applyProtection="1">
      <alignment horizontal="center" vertical="center"/>
      <protection locked="0" hidden="1"/>
    </xf>
    <xf numFmtId="0" fontId="10" fillId="0" borderId="41" xfId="1" applyFont="1" applyFill="1" applyBorder="1" applyAlignment="1">
      <alignment horizontal="center" vertical="center"/>
    </xf>
    <xf numFmtId="0" fontId="10" fillId="0" borderId="57" xfId="1" applyFont="1" applyFill="1" applyBorder="1" applyAlignment="1">
      <alignment vertical="center"/>
    </xf>
    <xf numFmtId="0" fontId="10" fillId="0" borderId="52" xfId="1" applyFont="1" applyFill="1" applyBorder="1" applyAlignment="1">
      <alignment horizontal="center" vertical="center"/>
    </xf>
    <xf numFmtId="0" fontId="10" fillId="4" borderId="52" xfId="1" applyFont="1" applyFill="1" applyBorder="1" applyAlignment="1" applyProtection="1">
      <alignment horizontal="center" vertical="center"/>
      <protection locked="0" hidden="1"/>
    </xf>
    <xf numFmtId="0" fontId="10" fillId="4" borderId="45" xfId="1" applyFont="1" applyFill="1" applyBorder="1" applyAlignment="1" applyProtection="1">
      <alignment horizontal="center" vertical="center"/>
      <protection locked="0" hidden="1"/>
    </xf>
    <xf numFmtId="0" fontId="10" fillId="0" borderId="69" xfId="1" applyFont="1" applyFill="1" applyBorder="1" applyAlignment="1">
      <alignment horizontal="center" vertical="center"/>
    </xf>
    <xf numFmtId="0" fontId="10" fillId="4" borderId="65" xfId="1" applyFont="1" applyFill="1" applyBorder="1" applyAlignment="1" applyProtection="1">
      <alignment horizontal="center" vertical="center"/>
      <protection locked="0" hidden="1"/>
    </xf>
    <xf numFmtId="0" fontId="10" fillId="0" borderId="56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10" fillId="0" borderId="70" xfId="1" applyFont="1" applyFill="1" applyBorder="1" applyAlignment="1">
      <alignment horizontal="center" vertical="center"/>
    </xf>
    <xf numFmtId="0" fontId="10" fillId="0" borderId="57" xfId="1" applyFont="1" applyFill="1" applyBorder="1" applyAlignment="1" applyProtection="1">
      <alignment vertical="center"/>
    </xf>
    <xf numFmtId="0" fontId="10" fillId="0" borderId="38" xfId="1" applyFont="1" applyFill="1" applyBorder="1" applyAlignment="1" applyProtection="1">
      <alignment vertical="center"/>
    </xf>
  </cellXfs>
  <cellStyles count="4">
    <cellStyle name="20 % - zvýraznenie3" xfId="2" builtinId="38"/>
    <cellStyle name="Čiarka" xfId="3" builtinId="3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314325</xdr:colOff>
          <xdr:row>13</xdr:row>
          <xdr:rowOff>9525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304800</xdr:colOff>
          <xdr:row>14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304800</xdr:colOff>
          <xdr:row>15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304800</xdr:colOff>
          <xdr:row>16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7212-8048-4C08-B0AA-A63480E54B70}">
  <dimension ref="A1:F24"/>
  <sheetViews>
    <sheetView showGridLines="0" tabSelected="1" workbookViewId="0">
      <selection activeCell="E23" sqref="E23:F24"/>
    </sheetView>
  </sheetViews>
  <sheetFormatPr defaultRowHeight="15" x14ac:dyDescent="0.25"/>
  <cols>
    <col min="1" max="1" width="3.7109375" style="60" customWidth="1"/>
    <col min="2" max="2" width="36" customWidth="1"/>
    <col min="3" max="3" width="7.42578125" customWidth="1"/>
    <col min="4" max="6" width="23.7109375" customWidth="1"/>
  </cols>
  <sheetData>
    <row r="1" spans="2:6" ht="15.75" thickBot="1" x14ac:dyDescent="0.3">
      <c r="B1" s="61"/>
      <c r="C1" s="61"/>
      <c r="D1" s="61"/>
      <c r="E1" s="61"/>
      <c r="F1" s="61"/>
    </row>
    <row r="2" spans="2:6" ht="48.75" customHeight="1" thickBot="1" x14ac:dyDescent="0.3">
      <c r="B2" s="96" t="s">
        <v>50</v>
      </c>
      <c r="C2" s="97"/>
      <c r="D2" s="97"/>
      <c r="E2" s="97"/>
      <c r="F2" s="98"/>
    </row>
    <row r="3" spans="2:6" ht="15.75" thickBot="1" x14ac:dyDescent="0.3">
      <c r="B3" s="99"/>
      <c r="C3" s="100"/>
      <c r="D3" s="100"/>
      <c r="E3" s="100"/>
      <c r="F3" s="101"/>
    </row>
    <row r="4" spans="2:6" x14ac:dyDescent="0.25">
      <c r="B4" s="12" t="s">
        <v>0</v>
      </c>
      <c r="C4" s="102"/>
      <c r="D4" s="103"/>
      <c r="E4" s="103"/>
      <c r="F4" s="104"/>
    </row>
    <row r="5" spans="2:6" x14ac:dyDescent="0.25">
      <c r="B5" s="13" t="s">
        <v>1</v>
      </c>
      <c r="C5" s="87"/>
      <c r="D5" s="88"/>
      <c r="E5" s="88"/>
      <c r="F5" s="89"/>
    </row>
    <row r="6" spans="2:6" x14ac:dyDescent="0.25">
      <c r="B6" s="13" t="s">
        <v>13</v>
      </c>
      <c r="C6" s="87"/>
      <c r="D6" s="88"/>
      <c r="E6" s="88"/>
      <c r="F6" s="89"/>
    </row>
    <row r="7" spans="2:6" x14ac:dyDescent="0.25">
      <c r="B7" s="13" t="s">
        <v>2</v>
      </c>
      <c r="C7" s="87"/>
      <c r="D7" s="88"/>
      <c r="E7" s="88"/>
      <c r="F7" s="89"/>
    </row>
    <row r="8" spans="2:6" x14ac:dyDescent="0.25">
      <c r="B8" s="13" t="s">
        <v>3</v>
      </c>
      <c r="C8" s="87"/>
      <c r="D8" s="88"/>
      <c r="E8" s="88"/>
      <c r="F8" s="89"/>
    </row>
    <row r="9" spans="2:6" x14ac:dyDescent="0.25">
      <c r="B9" s="13" t="s">
        <v>45</v>
      </c>
      <c r="C9" s="87"/>
      <c r="D9" s="88"/>
      <c r="E9" s="88"/>
      <c r="F9" s="89"/>
    </row>
    <row r="10" spans="2:6" ht="15.75" customHeight="1" thickBot="1" x14ac:dyDescent="0.3">
      <c r="B10" s="14" t="s">
        <v>46</v>
      </c>
      <c r="C10" s="90" t="s">
        <v>4</v>
      </c>
      <c r="D10" s="91"/>
      <c r="E10" s="91"/>
      <c r="F10" s="92"/>
    </row>
    <row r="11" spans="2:6" ht="15.75" thickBot="1" x14ac:dyDescent="0.3">
      <c r="B11" s="62"/>
      <c r="C11" s="62"/>
      <c r="D11" s="62"/>
      <c r="E11" s="62"/>
      <c r="F11" s="62"/>
    </row>
    <row r="12" spans="2:6" ht="24" customHeight="1" x14ac:dyDescent="0.25">
      <c r="B12" s="93" t="s">
        <v>17</v>
      </c>
      <c r="C12" s="94"/>
      <c r="D12" s="94"/>
      <c r="E12" s="94"/>
      <c r="F12" s="95"/>
    </row>
    <row r="13" spans="2:6" ht="44.25" customHeight="1" x14ac:dyDescent="0.25">
      <c r="B13" s="64" t="s">
        <v>47</v>
      </c>
      <c r="C13" s="65"/>
      <c r="D13" s="65"/>
      <c r="E13" s="66"/>
      <c r="F13" s="15"/>
    </row>
    <row r="14" spans="2:6" ht="44.25" customHeight="1" x14ac:dyDescent="0.25">
      <c r="B14" s="64" t="s">
        <v>48</v>
      </c>
      <c r="C14" s="65"/>
      <c r="D14" s="65"/>
      <c r="E14" s="66"/>
      <c r="F14" s="15"/>
    </row>
    <row r="15" spans="2:6" ht="44.25" customHeight="1" x14ac:dyDescent="0.25">
      <c r="B15" s="67" t="s">
        <v>49</v>
      </c>
      <c r="C15" s="68"/>
      <c r="D15" s="68"/>
      <c r="E15" s="69"/>
      <c r="F15" s="15"/>
    </row>
    <row r="16" spans="2:6" ht="44.25" customHeight="1" thickBot="1" x14ac:dyDescent="0.3">
      <c r="B16" s="70" t="s">
        <v>53</v>
      </c>
      <c r="C16" s="71"/>
      <c r="D16" s="71"/>
      <c r="E16" s="72"/>
      <c r="F16" s="16"/>
    </row>
    <row r="17" spans="2:6" ht="15.75" thickBot="1" x14ac:dyDescent="0.3">
      <c r="B17" s="63"/>
      <c r="C17" s="63"/>
      <c r="D17" s="63"/>
      <c r="E17" s="63"/>
      <c r="F17" s="63"/>
    </row>
    <row r="18" spans="2:6" x14ac:dyDescent="0.25">
      <c r="B18" s="83" t="s">
        <v>51</v>
      </c>
      <c r="C18" s="84"/>
      <c r="D18" s="18" t="s">
        <v>62</v>
      </c>
      <c r="E18" s="18" t="s">
        <v>61</v>
      </c>
      <c r="F18" s="19" t="s">
        <v>52</v>
      </c>
    </row>
    <row r="19" spans="2:6" ht="18.75" customHeight="1" x14ac:dyDescent="0.25">
      <c r="B19" s="85" t="s">
        <v>54</v>
      </c>
      <c r="C19" s="86"/>
      <c r="D19" s="17">
        <f>SUM('Časť č. 1'!E16)</f>
        <v>0</v>
      </c>
      <c r="E19" s="17" cm="1">
        <f t="array" ref="E19">_xlfn.IFS(C10="Som platcom DPH",D19*0.2,C10="Nie som platcom DPH",0)</f>
        <v>0</v>
      </c>
      <c r="F19" s="20">
        <f>D19+E19</f>
        <v>0</v>
      </c>
    </row>
    <row r="20" spans="2:6" ht="18.75" customHeight="1" x14ac:dyDescent="0.25">
      <c r="B20" s="85" t="s">
        <v>55</v>
      </c>
      <c r="C20" s="86"/>
      <c r="D20" s="17">
        <f>SUM('Časť č. 2'!E20)</f>
        <v>0</v>
      </c>
      <c r="E20" s="17" cm="1">
        <f t="array" ref="E20">_xlfn.IFS(C10="Som platcom DPH",D20*0.2,C10="Nie som platcom DPH",0)</f>
        <v>0</v>
      </c>
      <c r="F20" s="20">
        <f>D20+E20</f>
        <v>0</v>
      </c>
    </row>
    <row r="21" spans="2:6" ht="34.5" customHeight="1" thickBot="1" x14ac:dyDescent="0.35">
      <c r="B21" s="58" t="s">
        <v>56</v>
      </c>
      <c r="C21" s="59"/>
      <c r="D21" s="21">
        <f>SUM(D19:D20)</f>
        <v>0</v>
      </c>
      <c r="E21" s="21" cm="1">
        <f t="array" ref="E21">_xlfn.IFS(C10="Som platcom DPH",D21*0.2,C10="Nie som platcom DPH",0)</f>
        <v>0</v>
      </c>
      <c r="F21" s="22">
        <f>SUM(F19:F20)</f>
        <v>0</v>
      </c>
    </row>
    <row r="22" spans="2:6" ht="15.75" thickBot="1" x14ac:dyDescent="0.3">
      <c r="B22" s="61"/>
      <c r="C22" s="61"/>
      <c r="D22" s="61"/>
      <c r="E22" s="61"/>
      <c r="F22" s="61"/>
    </row>
    <row r="23" spans="2:6" x14ac:dyDescent="0.25">
      <c r="B23" s="73" t="s">
        <v>14</v>
      </c>
      <c r="C23" s="75" t="s">
        <v>15</v>
      </c>
      <c r="D23" s="76"/>
      <c r="E23" s="79" t="s">
        <v>16</v>
      </c>
      <c r="F23" s="80"/>
    </row>
    <row r="24" spans="2:6" ht="15.75" thickBot="1" x14ac:dyDescent="0.3">
      <c r="B24" s="74"/>
      <c r="C24" s="77"/>
      <c r="D24" s="78"/>
      <c r="E24" s="81"/>
      <c r="F24" s="82"/>
    </row>
  </sheetData>
  <sheetProtection algorithmName="SHA-512" hashValue="jCWyHnS1Zdg7/eO5+UTXCKX/+kTB3Mm0oY1BusuNvDHnh54pwhbnHkQfRh4G5feNrGC62buXDN2XNO8n9tvt+Q==" saltValue="j9zJwd6Zuz9F0lBB/UPR/w==" spinCount="100000" sheet="1" selectLockedCells="1"/>
  <mergeCells count="26">
    <mergeCell ref="C8:F8"/>
    <mergeCell ref="C9:F9"/>
    <mergeCell ref="C10:F10"/>
    <mergeCell ref="B12:F12"/>
    <mergeCell ref="B2:F2"/>
    <mergeCell ref="B3:F3"/>
    <mergeCell ref="C4:F4"/>
    <mergeCell ref="C5:F5"/>
    <mergeCell ref="C6:F6"/>
    <mergeCell ref="C7:F7"/>
    <mergeCell ref="B21:C21"/>
    <mergeCell ref="A1:A1048576"/>
    <mergeCell ref="B1:F1"/>
    <mergeCell ref="B11:F11"/>
    <mergeCell ref="B17:F17"/>
    <mergeCell ref="B22:F22"/>
    <mergeCell ref="B13:E13"/>
    <mergeCell ref="B14:E14"/>
    <mergeCell ref="B15:E15"/>
    <mergeCell ref="B16:E16"/>
    <mergeCell ref="B23:B24"/>
    <mergeCell ref="C23:D24"/>
    <mergeCell ref="E23:F24"/>
    <mergeCell ref="B18:C18"/>
    <mergeCell ref="B19:C19"/>
    <mergeCell ref="B20:C20"/>
  </mergeCells>
  <dataValidations count="1">
    <dataValidation type="list" allowBlank="1" showInputMessage="1" showErrorMessage="1" sqref="C10" xr:uid="{94AFE881-98C2-48A9-B0A8-899D92F473F7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9" r:id="rId3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314325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4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304800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5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304800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6" name="Check Box 6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304800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DB8A-39A9-4763-8309-0DD02EAA9C11}">
  <dimension ref="B1:F16"/>
  <sheetViews>
    <sheetView showGridLines="0" workbookViewId="0">
      <selection activeCell="E14" sqref="E14"/>
    </sheetView>
  </sheetViews>
  <sheetFormatPr defaultRowHeight="15" x14ac:dyDescent="0.25"/>
  <cols>
    <col min="1" max="1" width="4" customWidth="1"/>
    <col min="2" max="2" width="47.140625" customWidth="1"/>
    <col min="3" max="3" width="15.28515625" customWidth="1"/>
    <col min="4" max="4" width="13.5703125" customWidth="1"/>
    <col min="5" max="6" width="18.85546875" customWidth="1"/>
  </cols>
  <sheetData>
    <row r="1" spans="2:6" ht="15.75" thickBot="1" x14ac:dyDescent="0.3"/>
    <row r="2" spans="2:6" ht="63" customHeight="1" x14ac:dyDescent="0.25">
      <c r="B2" s="107" t="s">
        <v>68</v>
      </c>
      <c r="C2" s="108"/>
      <c r="D2" s="108"/>
      <c r="E2" s="108"/>
      <c r="F2" s="109"/>
    </row>
    <row r="3" spans="2:6" x14ac:dyDescent="0.25">
      <c r="B3" s="26" t="s">
        <v>8</v>
      </c>
      <c r="C3" s="24" t="s">
        <v>7</v>
      </c>
      <c r="D3" s="24"/>
      <c r="E3" s="23" t="s">
        <v>6</v>
      </c>
      <c r="F3" s="27" t="s">
        <v>5</v>
      </c>
    </row>
    <row r="4" spans="2:6" x14ac:dyDescent="0.25">
      <c r="B4" s="28" t="s">
        <v>9</v>
      </c>
      <c r="C4" s="110">
        <v>100</v>
      </c>
      <c r="D4" s="110"/>
      <c r="E4" s="25">
        <v>0</v>
      </c>
      <c r="F4" s="29">
        <v>300000</v>
      </c>
    </row>
    <row r="5" spans="2:6" ht="36" customHeight="1" thickBot="1" x14ac:dyDescent="0.3">
      <c r="B5" s="31" t="s">
        <v>10</v>
      </c>
      <c r="C5" s="32" t="s">
        <v>71</v>
      </c>
      <c r="D5" s="32" t="s">
        <v>58</v>
      </c>
      <c r="E5" s="32" t="s">
        <v>57</v>
      </c>
      <c r="F5" s="33" t="s">
        <v>11</v>
      </c>
    </row>
    <row r="6" spans="2:6" ht="30" x14ac:dyDescent="0.25">
      <c r="B6" s="51" t="s">
        <v>64</v>
      </c>
      <c r="C6" s="34"/>
      <c r="D6" s="113">
        <v>10</v>
      </c>
      <c r="E6" s="119">
        <v>0</v>
      </c>
      <c r="F6" s="116">
        <f>E6*1.2</f>
        <v>0</v>
      </c>
    </row>
    <row r="7" spans="2:6" ht="30" x14ac:dyDescent="0.25">
      <c r="B7" s="52" t="s">
        <v>72</v>
      </c>
      <c r="C7" s="30" t="s">
        <v>74</v>
      </c>
      <c r="D7" s="114"/>
      <c r="E7" s="121"/>
      <c r="F7" s="117"/>
    </row>
    <row r="8" spans="2:6" ht="30.75" thickBot="1" x14ac:dyDescent="0.3">
      <c r="B8" s="53" t="s">
        <v>73</v>
      </c>
      <c r="C8" s="35" t="s">
        <v>75</v>
      </c>
      <c r="D8" s="115"/>
      <c r="E8" s="120"/>
      <c r="F8" s="118"/>
    </row>
    <row r="9" spans="2:6" ht="15.75" thickBot="1" x14ac:dyDescent="0.3">
      <c r="B9" s="123"/>
      <c r="C9" s="124"/>
      <c r="D9" s="125"/>
      <c r="E9" s="126"/>
      <c r="F9" s="127"/>
    </row>
    <row r="10" spans="2:6" ht="45" x14ac:dyDescent="0.25">
      <c r="B10" s="130" t="s">
        <v>65</v>
      </c>
      <c r="C10" s="131" t="s">
        <v>70</v>
      </c>
      <c r="D10" s="132"/>
      <c r="E10" s="151"/>
      <c r="F10" s="133"/>
    </row>
    <row r="11" spans="2:6" ht="30.75" customHeight="1" x14ac:dyDescent="0.25">
      <c r="B11" s="134" t="s">
        <v>76</v>
      </c>
      <c r="C11" s="128"/>
      <c r="D11" s="129" t="s">
        <v>80</v>
      </c>
      <c r="E11" s="139">
        <v>0</v>
      </c>
      <c r="F11" s="140">
        <f>E11*1.2</f>
        <v>0</v>
      </c>
    </row>
    <row r="12" spans="2:6" ht="30.75" customHeight="1" x14ac:dyDescent="0.25">
      <c r="B12" s="134" t="s">
        <v>77</v>
      </c>
      <c r="C12" s="128"/>
      <c r="D12" s="129" t="s">
        <v>80</v>
      </c>
      <c r="E12" s="139">
        <v>0</v>
      </c>
      <c r="F12" s="140">
        <f t="shared" ref="F12:F15" si="0">E12*1.2</f>
        <v>0</v>
      </c>
    </row>
    <row r="13" spans="2:6" ht="30.75" customHeight="1" x14ac:dyDescent="0.25">
      <c r="B13" s="134" t="s">
        <v>78</v>
      </c>
      <c r="C13" s="128"/>
      <c r="D13" s="129" t="s">
        <v>81</v>
      </c>
      <c r="E13" s="139">
        <v>0</v>
      </c>
      <c r="F13" s="140">
        <f t="shared" si="0"/>
        <v>0</v>
      </c>
    </row>
    <row r="14" spans="2:6" ht="30.75" customHeight="1" x14ac:dyDescent="0.25">
      <c r="B14" s="134" t="s">
        <v>79</v>
      </c>
      <c r="C14" s="128"/>
      <c r="D14" s="129" t="s">
        <v>82</v>
      </c>
      <c r="E14" s="139">
        <v>0</v>
      </c>
      <c r="F14" s="140">
        <f t="shared" si="0"/>
        <v>0</v>
      </c>
    </row>
    <row r="15" spans="2:6" ht="15.75" thickBot="1" x14ac:dyDescent="0.3">
      <c r="B15" s="135" t="s">
        <v>95</v>
      </c>
      <c r="C15" s="136"/>
      <c r="D15" s="136"/>
      <c r="E15" s="137">
        <f>SUM(E11:E14)</f>
        <v>0</v>
      </c>
      <c r="F15" s="138">
        <f t="shared" si="0"/>
        <v>0</v>
      </c>
    </row>
    <row r="16" spans="2:6" ht="33.75" customHeight="1" thickBot="1" x14ac:dyDescent="0.35">
      <c r="B16" s="105" t="s">
        <v>96</v>
      </c>
      <c r="C16" s="106"/>
      <c r="D16" s="106"/>
      <c r="E16" s="39">
        <f>SUM(E6+E15)</f>
        <v>0</v>
      </c>
      <c r="F16" s="40">
        <f>SUM(F6+F15)</f>
        <v>0</v>
      </c>
    </row>
  </sheetData>
  <sheetProtection algorithmName="SHA-512" hashValue="13JVfiqXoVGbuVeKBMbb3PwK7JAJjX1lmvQzWQJaryK3fwndahqeIKgjePnPgp38/IAPYe9MUEtfeI/hAHzc+A==" saltValue="BioVRIX//ctXDkTNSB4GCw==" spinCount="100000" sheet="1" selectLockedCells="1"/>
  <mergeCells count="8">
    <mergeCell ref="B16:D16"/>
    <mergeCell ref="B2:F2"/>
    <mergeCell ref="C4:D4"/>
    <mergeCell ref="E6:E8"/>
    <mergeCell ref="F6:F8"/>
    <mergeCell ref="C10:C14"/>
    <mergeCell ref="D6:D8"/>
    <mergeCell ref="B15:D15"/>
  </mergeCells>
  <dataValidations disablePrompts="1" count="1">
    <dataValidation type="list" allowBlank="1" showInputMessage="1" showErrorMessage="1" sqref="B4" xr:uid="{4619484A-9087-4825-87A2-539263F4EC44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861F-B749-40DB-94B3-E1BCC2AB12B0}">
  <dimension ref="B1:F20"/>
  <sheetViews>
    <sheetView showGridLines="0" topLeftCell="A7" zoomScaleNormal="100" workbookViewId="0">
      <selection activeCell="E19" sqref="E19"/>
    </sheetView>
  </sheetViews>
  <sheetFormatPr defaultRowHeight="15" x14ac:dyDescent="0.25"/>
  <cols>
    <col min="1" max="1" width="3.42578125" customWidth="1"/>
    <col min="2" max="2" width="51.42578125" customWidth="1"/>
    <col min="3" max="4" width="12.85546875" customWidth="1"/>
    <col min="5" max="5" width="18.28515625" customWidth="1"/>
    <col min="6" max="6" width="19.5703125" customWidth="1"/>
  </cols>
  <sheetData>
    <row r="1" spans="2:6" ht="15.75" thickBot="1" x14ac:dyDescent="0.3"/>
    <row r="2" spans="2:6" ht="87.75" customHeight="1" x14ac:dyDescent="0.25">
      <c r="B2" s="107" t="s">
        <v>63</v>
      </c>
      <c r="C2" s="108"/>
      <c r="D2" s="108"/>
      <c r="E2" s="108"/>
      <c r="F2" s="109"/>
    </row>
    <row r="3" spans="2:6" x14ac:dyDescent="0.25">
      <c r="B3" s="26" t="s">
        <v>8</v>
      </c>
      <c r="C3" s="24" t="s">
        <v>7</v>
      </c>
      <c r="D3" s="24"/>
      <c r="E3" s="23" t="s">
        <v>6</v>
      </c>
      <c r="F3" s="27" t="s">
        <v>5</v>
      </c>
    </row>
    <row r="4" spans="2:6" x14ac:dyDescent="0.25">
      <c r="B4" s="28" t="s">
        <v>9</v>
      </c>
      <c r="C4" s="110">
        <v>100</v>
      </c>
      <c r="D4" s="110"/>
      <c r="E4" s="25">
        <v>0</v>
      </c>
      <c r="F4" s="29">
        <v>150000</v>
      </c>
    </row>
    <row r="5" spans="2:6" ht="30.75" thickBot="1" x14ac:dyDescent="0.3">
      <c r="B5" s="31" t="s">
        <v>10</v>
      </c>
      <c r="C5" s="32" t="s">
        <v>71</v>
      </c>
      <c r="D5" s="32" t="s">
        <v>91</v>
      </c>
      <c r="E5" s="32" t="s">
        <v>57</v>
      </c>
      <c r="F5" s="33" t="s">
        <v>11</v>
      </c>
    </row>
    <row r="6" spans="2:6" ht="45" customHeight="1" x14ac:dyDescent="0.25">
      <c r="B6" s="46" t="s">
        <v>69</v>
      </c>
      <c r="C6" s="111" t="s">
        <v>83</v>
      </c>
      <c r="D6" s="113">
        <v>15</v>
      </c>
      <c r="E6" s="119">
        <v>0</v>
      </c>
      <c r="F6" s="116">
        <f>E6*1.2</f>
        <v>0</v>
      </c>
    </row>
    <row r="7" spans="2:6" ht="61.5" customHeight="1" thickBot="1" x14ac:dyDescent="0.3">
      <c r="B7" s="47" t="s">
        <v>84</v>
      </c>
      <c r="C7" s="112"/>
      <c r="D7" s="115"/>
      <c r="E7" s="120"/>
      <c r="F7" s="118"/>
    </row>
    <row r="8" spans="2:6" ht="15.75" thickBot="1" x14ac:dyDescent="0.3">
      <c r="B8" s="48"/>
      <c r="C8" s="36"/>
      <c r="D8" s="37"/>
      <c r="E8" s="42"/>
      <c r="F8" s="43"/>
    </row>
    <row r="9" spans="2:6" ht="33.75" customHeight="1" x14ac:dyDescent="0.25">
      <c r="B9" s="46" t="s">
        <v>66</v>
      </c>
      <c r="C9" s="111" t="s">
        <v>86</v>
      </c>
      <c r="D9" s="113">
        <v>1</v>
      </c>
      <c r="E9" s="119">
        <v>0</v>
      </c>
      <c r="F9" s="116">
        <f>E9*1.2</f>
        <v>0</v>
      </c>
    </row>
    <row r="10" spans="2:6" ht="36.75" customHeight="1" thickBot="1" x14ac:dyDescent="0.3">
      <c r="B10" s="47" t="s">
        <v>85</v>
      </c>
      <c r="C10" s="112"/>
      <c r="D10" s="115"/>
      <c r="E10" s="120"/>
      <c r="F10" s="118"/>
    </row>
    <row r="11" spans="2:6" ht="18.75" customHeight="1" thickBot="1" x14ac:dyDescent="0.3">
      <c r="B11" s="48"/>
      <c r="C11" s="37"/>
      <c r="D11" s="37"/>
      <c r="E11" s="42"/>
      <c r="F11" s="43"/>
    </row>
    <row r="12" spans="2:6" ht="60.75" thickBot="1" x14ac:dyDescent="0.3">
      <c r="B12" s="49" t="s">
        <v>59</v>
      </c>
      <c r="C12" s="54" t="s">
        <v>94</v>
      </c>
      <c r="D12" s="44">
        <v>13</v>
      </c>
      <c r="E12" s="57">
        <v>0</v>
      </c>
      <c r="F12" s="45">
        <f t="shared" ref="F12:F19" si="0">E12*1.2</f>
        <v>0</v>
      </c>
    </row>
    <row r="13" spans="2:6" ht="15.75" thickBot="1" x14ac:dyDescent="0.3">
      <c r="B13" s="48"/>
      <c r="C13" s="37"/>
      <c r="D13" s="37"/>
      <c r="E13" s="42"/>
      <c r="F13" s="43"/>
    </row>
    <row r="14" spans="2:6" ht="33" customHeight="1" x14ac:dyDescent="0.25">
      <c r="B14" s="46" t="s">
        <v>60</v>
      </c>
      <c r="C14" s="41"/>
      <c r="D14" s="141"/>
      <c r="E14" s="150"/>
      <c r="F14" s="122"/>
    </row>
    <row r="15" spans="2:6" ht="33" customHeight="1" x14ac:dyDescent="0.25">
      <c r="B15" s="50" t="s">
        <v>87</v>
      </c>
      <c r="C15" s="145" t="s">
        <v>90</v>
      </c>
      <c r="D15" s="38">
        <v>8</v>
      </c>
      <c r="E15" s="146">
        <v>0</v>
      </c>
      <c r="F15" s="148">
        <f>E15*1.2</f>
        <v>0</v>
      </c>
    </row>
    <row r="16" spans="2:6" ht="28.5" customHeight="1" x14ac:dyDescent="0.25">
      <c r="B16" s="50" t="s">
        <v>88</v>
      </c>
      <c r="C16" s="55" t="s">
        <v>92</v>
      </c>
      <c r="D16" s="147">
        <v>10</v>
      </c>
      <c r="E16" s="144">
        <v>0</v>
      </c>
      <c r="F16" s="148">
        <f t="shared" ref="F16:F17" si="1">E16*1.2</f>
        <v>0</v>
      </c>
    </row>
    <row r="17" spans="2:6" ht="33" customHeight="1" thickBot="1" x14ac:dyDescent="0.3">
      <c r="B17" s="47" t="s">
        <v>89</v>
      </c>
      <c r="C17" s="56" t="s">
        <v>93</v>
      </c>
      <c r="D17" s="142">
        <v>5</v>
      </c>
      <c r="E17" s="143">
        <v>0</v>
      </c>
      <c r="F17" s="149">
        <f t="shared" si="1"/>
        <v>0</v>
      </c>
    </row>
    <row r="18" spans="2:6" ht="15.75" thickBot="1" x14ac:dyDescent="0.3">
      <c r="B18" s="48"/>
      <c r="C18" s="37"/>
      <c r="D18" s="37"/>
      <c r="E18" s="42"/>
      <c r="F18" s="43"/>
    </row>
    <row r="19" spans="2:6" ht="30.75" customHeight="1" thickBot="1" x14ac:dyDescent="0.3">
      <c r="B19" s="49" t="s">
        <v>67</v>
      </c>
      <c r="C19" s="44" t="s">
        <v>90</v>
      </c>
      <c r="D19" s="44">
        <v>10</v>
      </c>
      <c r="E19" s="57">
        <v>0</v>
      </c>
      <c r="F19" s="45">
        <f t="shared" si="0"/>
        <v>0</v>
      </c>
    </row>
    <row r="20" spans="2:6" ht="30.75" customHeight="1" thickBot="1" x14ac:dyDescent="0.35">
      <c r="B20" s="105" t="s">
        <v>12</v>
      </c>
      <c r="C20" s="106"/>
      <c r="D20" s="106"/>
      <c r="E20" s="39">
        <f>SUM(E6:E19)</f>
        <v>0</v>
      </c>
      <c r="F20" s="40">
        <f>SUM(F6:F19)</f>
        <v>0</v>
      </c>
    </row>
  </sheetData>
  <sheetProtection algorithmName="SHA-512" hashValue="1GG59gxO0iomTU0XVRKOw2VGFfMtR1giRXHcTWM2qBwquLQIneUTyFYUIucNMrpy7rb2xY7xvkORjE0xvv0yGg==" saltValue="yU7bS7dLMoKkkuPdahVBqw==" spinCount="100000" sheet="1" selectLockedCells="1"/>
  <mergeCells count="11">
    <mergeCell ref="F9:F10"/>
    <mergeCell ref="B2:F2"/>
    <mergeCell ref="C4:D4"/>
    <mergeCell ref="F6:F7"/>
    <mergeCell ref="B20:D20"/>
    <mergeCell ref="C6:C7"/>
    <mergeCell ref="D6:D7"/>
    <mergeCell ref="E6:E7"/>
    <mergeCell ref="E9:E10"/>
    <mergeCell ref="D9:D10"/>
    <mergeCell ref="C9:C10"/>
  </mergeCells>
  <dataValidations count="1">
    <dataValidation type="list" allowBlank="1" showInputMessage="1" showErrorMessage="1" sqref="B4" xr:uid="{8E83B535-185B-483F-993E-6737C07AA7F6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28</v>
      </c>
    </row>
    <row r="3" spans="1:1" x14ac:dyDescent="0.25">
      <c r="A3" s="2"/>
    </row>
    <row r="4" spans="1:1" x14ac:dyDescent="0.25">
      <c r="A4" s="7" t="s">
        <v>27</v>
      </c>
    </row>
    <row r="5" spans="1:1" x14ac:dyDescent="0.25">
      <c r="A5" s="2"/>
    </row>
    <row r="6" spans="1:1" x14ac:dyDescent="0.25">
      <c r="A6" s="5" t="s">
        <v>19</v>
      </c>
    </row>
    <row r="7" spans="1:1" x14ac:dyDescent="0.25">
      <c r="A7" s="6"/>
    </row>
    <row r="8" spans="1:1" ht="60.75" customHeight="1" x14ac:dyDescent="0.25">
      <c r="A8" s="8" t="s">
        <v>29</v>
      </c>
    </row>
    <row r="9" spans="1:1" x14ac:dyDescent="0.25">
      <c r="A9" s="8"/>
    </row>
    <row r="10" spans="1:1" x14ac:dyDescent="0.25">
      <c r="A10" s="8" t="s">
        <v>30</v>
      </c>
    </row>
    <row r="11" spans="1:1" x14ac:dyDescent="0.25">
      <c r="A11" s="8" t="s">
        <v>31</v>
      </c>
    </row>
    <row r="12" spans="1:1" x14ac:dyDescent="0.25">
      <c r="A12" s="8" t="s">
        <v>32</v>
      </c>
    </row>
    <row r="13" spans="1:1" x14ac:dyDescent="0.25">
      <c r="A13" s="8" t="s">
        <v>33</v>
      </c>
    </row>
    <row r="14" spans="1:1" x14ac:dyDescent="0.25">
      <c r="A14" s="8" t="s">
        <v>34</v>
      </c>
    </row>
    <row r="15" spans="1:1" x14ac:dyDescent="0.25">
      <c r="A15" s="8" t="s">
        <v>35</v>
      </c>
    </row>
    <row r="16" spans="1:1" x14ac:dyDescent="0.25">
      <c r="A16" s="8" t="s">
        <v>36</v>
      </c>
    </row>
    <row r="17" spans="1:1" ht="30" x14ac:dyDescent="0.25">
      <c r="A17" s="8" t="s">
        <v>37</v>
      </c>
    </row>
    <row r="18" spans="1:1" x14ac:dyDescent="0.25">
      <c r="A18" s="8" t="s">
        <v>38</v>
      </c>
    </row>
    <row r="19" spans="1:1" x14ac:dyDescent="0.25">
      <c r="A19" s="8" t="s">
        <v>39</v>
      </c>
    </row>
    <row r="20" spans="1:1" x14ac:dyDescent="0.25">
      <c r="A20" s="8" t="s">
        <v>40</v>
      </c>
    </row>
    <row r="21" spans="1:1" ht="30" x14ac:dyDescent="0.25">
      <c r="A21" s="8" t="s">
        <v>41</v>
      </c>
    </row>
    <row r="22" spans="1:1" x14ac:dyDescent="0.25">
      <c r="A22" s="8" t="s">
        <v>42</v>
      </c>
    </row>
    <row r="23" spans="1:1" x14ac:dyDescent="0.25">
      <c r="A23" s="9"/>
    </row>
    <row r="24" spans="1:1" ht="60" x14ac:dyDescent="0.25">
      <c r="A24" s="8" t="s">
        <v>43</v>
      </c>
    </row>
    <row r="25" spans="1:1" ht="13.5" customHeight="1" x14ac:dyDescent="0.25">
      <c r="A25" s="8"/>
    </row>
    <row r="26" spans="1:1" ht="30" x14ac:dyDescent="0.25">
      <c r="A26" s="8" t="s">
        <v>44</v>
      </c>
    </row>
  </sheetData>
  <sheetProtection algorithmName="SHA-512" hashValue="nxeuOX4q50PkxccjuH7Afzf4blGGNd8F0yHshFNTXYu56PIyXYuxZ73t9PfN+nCOBCGbR4kiSANIgtEJZCQifw==" saltValue="LR1Ckok9jWGuOfbal1G7Y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18</v>
      </c>
    </row>
    <row r="3" spans="1:1" x14ac:dyDescent="0.25">
      <c r="A3" s="2"/>
    </row>
    <row r="4" spans="1:1" x14ac:dyDescent="0.25">
      <c r="A4" s="8" t="s">
        <v>27</v>
      </c>
    </row>
    <row r="5" spans="1:1" x14ac:dyDescent="0.25">
      <c r="A5" s="9"/>
    </row>
    <row r="6" spans="1:1" x14ac:dyDescent="0.25">
      <c r="A6" s="11" t="s">
        <v>19</v>
      </c>
    </row>
    <row r="7" spans="1:1" x14ac:dyDescent="0.25">
      <c r="A7" s="8"/>
    </row>
    <row r="8" spans="1:1" ht="60.75" customHeight="1" x14ac:dyDescent="0.25">
      <c r="A8" s="8" t="s">
        <v>22</v>
      </c>
    </row>
    <row r="9" spans="1:1" x14ac:dyDescent="0.25">
      <c r="A9" s="8" t="s">
        <v>20</v>
      </c>
    </row>
    <row r="10" spans="1:1" x14ac:dyDescent="0.25">
      <c r="A10" s="10"/>
    </row>
    <row r="11" spans="1:1" ht="30" x14ac:dyDescent="0.25">
      <c r="A11" s="8" t="s">
        <v>24</v>
      </c>
    </row>
    <row r="12" spans="1:1" x14ac:dyDescent="0.25">
      <c r="A12" s="8"/>
    </row>
    <row r="13" spans="1:1" ht="45" x14ac:dyDescent="0.25">
      <c r="A13" s="8" t="s">
        <v>25</v>
      </c>
    </row>
    <row r="14" spans="1:1" x14ac:dyDescent="0.25">
      <c r="A14" s="8"/>
    </row>
    <row r="15" spans="1:1" ht="45" x14ac:dyDescent="0.25">
      <c r="A15" s="8" t="s">
        <v>26</v>
      </c>
    </row>
    <row r="16" spans="1:1" x14ac:dyDescent="0.25">
      <c r="A16" s="8"/>
    </row>
    <row r="17" spans="1:1" ht="60" x14ac:dyDescent="0.25">
      <c r="A17" s="8" t="s">
        <v>23</v>
      </c>
    </row>
    <row r="18" spans="1:1" x14ac:dyDescent="0.25">
      <c r="A18" s="8"/>
    </row>
    <row r="19" spans="1:1" ht="75" x14ac:dyDescent="0.25">
      <c r="A19" s="8" t="s">
        <v>21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kSSeNFYgDs1yIwQ0N+AXzS1m88wLpiQQEjG1yBgI9m8il+dQ02fviSnARUvlG5Yj0s4Ie5GVmUNpiID971bL9g==" saltValue="EIFZ3gh75MkQs2CMFFsta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0ff3503b-388a-4301-ac1b-5a8f11288de0"/>
    <ds:schemaRef ds:uri="http://purl.org/dc/elements/1.1/"/>
    <ds:schemaRef ds:uri="http://schemas.microsoft.com/office/2006/metadata/properties"/>
    <ds:schemaRef ds:uri="http://schemas.microsoft.com/office/infopath/2007/PartnerControls"/>
    <ds:schemaRef ds:uri="640ffec3-caf4-45bc-95d7-dbe3ef66187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Návrh na plnenie kritérií</vt:lpstr>
      <vt:lpstr>Časť č. 1</vt:lpstr>
      <vt:lpstr>Časť č. 2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2023-05-31T12:54:37Z</cp:lastPrinted>
  <dcterms:created xsi:type="dcterms:W3CDTF">2022-09-22T09:41:16Z</dcterms:created>
  <dcterms:modified xsi:type="dcterms:W3CDTF">2024-07-26T07:29:13Z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