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Rozpočet celkom" sheetId="6" r:id="rId1"/>
    <sheet name="časť &quot;A&quot; Plávajúce premostenie" sheetId="7" r:id="rId2"/>
    <sheet name="časť &quot;B&quot; Plávajúce prístavisko" sheetId="8" r:id="rId3"/>
    <sheet name="časť &quot;C&quot; Plávajúca promenáda" sheetId="9" r:id="rId4"/>
    <sheet name="časť &quot;D&quot; Plávajúca vyhliadka" sheetId="10" r:id="rId5"/>
    <sheet name="Inštrukcie k vypĺňaniu hárkov" sheetId="11" r:id="rId6"/>
  </sheets>
  <definedNames>
    <definedName name="_xlnm.Print_Area" localSheetId="1">'časť "A" Plávajúce premostenie'!$A$1:$F$109</definedName>
    <definedName name="_xlnm.Print_Area" localSheetId="2">'časť "B" Plávajúce prístavisko'!$A$1:$F$82</definedName>
    <definedName name="_xlnm.Print_Area" localSheetId="3">'časť "C" Plávajúca promenáda'!$A$1:$F$85</definedName>
    <definedName name="_xlnm.Print_Area" localSheetId="4">'časť "D" Plávajúca vyhliadka'!$A$1:$F$80</definedName>
  </definedNames>
  <calcPr calcId="145621"/>
</workbook>
</file>

<file path=xl/calcChain.xml><?xml version="1.0" encoding="utf-8"?>
<calcChain xmlns="http://schemas.openxmlformats.org/spreadsheetml/2006/main">
  <c r="F6" i="10" l="1"/>
  <c r="F67" i="9"/>
  <c r="F6" i="9"/>
  <c r="F6" i="8"/>
  <c r="F6" i="7"/>
  <c r="F67" i="10" l="1"/>
  <c r="F95" i="7"/>
  <c r="F68" i="8"/>
  <c r="F29" i="8"/>
  <c r="F91" i="7"/>
  <c r="F90" i="7"/>
  <c r="F64" i="8"/>
  <c r="F62" i="8"/>
  <c r="F93" i="7"/>
  <c r="F63" i="10" l="1"/>
  <c r="F5" i="6"/>
  <c r="F64" i="10" l="1"/>
  <c r="F64" i="9"/>
  <c r="F62" i="9"/>
  <c r="F77" i="9"/>
  <c r="F51" i="9"/>
  <c r="F50" i="9"/>
  <c r="F49" i="9"/>
  <c r="F48" i="9"/>
  <c r="F47" i="9"/>
  <c r="E43" i="9" s="1"/>
  <c r="F46" i="9"/>
  <c r="F44" i="9"/>
  <c r="F1" i="7" l="1"/>
  <c r="F1" i="9"/>
  <c r="B4" i="10"/>
  <c r="B4" i="9"/>
  <c r="B4" i="8"/>
  <c r="B4" i="7"/>
  <c r="F1" i="8" l="1"/>
  <c r="F1" i="10"/>
  <c r="F65" i="10"/>
  <c r="F55" i="10" l="1"/>
  <c r="F54" i="10"/>
  <c r="F53" i="10"/>
  <c r="F52" i="10"/>
  <c r="F51" i="10"/>
  <c r="F50" i="10"/>
  <c r="F48" i="10"/>
  <c r="F65" i="9"/>
  <c r="F63" i="9"/>
  <c r="F61" i="9"/>
  <c r="F60" i="9"/>
  <c r="F59" i="9"/>
  <c r="F58" i="9"/>
  <c r="F57" i="9"/>
  <c r="F56" i="9"/>
  <c r="F55" i="9"/>
  <c r="F54" i="9"/>
  <c r="F87" i="7"/>
  <c r="F86" i="7"/>
  <c r="F60" i="8"/>
  <c r="F59" i="8"/>
  <c r="F57" i="8"/>
  <c r="F56" i="8"/>
  <c r="F52" i="8"/>
  <c r="F51" i="8"/>
  <c r="F50" i="8"/>
  <c r="F49" i="8"/>
  <c r="F48" i="8"/>
  <c r="F47" i="8"/>
  <c r="F45" i="8"/>
  <c r="F51" i="7"/>
  <c r="F61" i="7"/>
  <c r="F71" i="7"/>
  <c r="E53" i="9" l="1"/>
  <c r="F53" i="9" s="1"/>
  <c r="E44" i="8"/>
  <c r="E47" i="10"/>
  <c r="F47" i="10" s="1"/>
  <c r="F43" i="9"/>
  <c r="F44" i="8"/>
  <c r="F79" i="7" l="1"/>
  <c r="F81" i="7"/>
  <c r="F74" i="7"/>
  <c r="F76" i="7"/>
  <c r="E78" i="7" l="1"/>
  <c r="E73" i="7"/>
  <c r="F27" i="9"/>
  <c r="F26" i="9"/>
  <c r="F25" i="9"/>
  <c r="E24" i="9" l="1"/>
  <c r="F24" i="9" s="1"/>
  <c r="F45" i="10"/>
  <c r="F44" i="10"/>
  <c r="F43" i="10"/>
  <c r="F42" i="10"/>
  <c r="F41" i="10"/>
  <c r="F40" i="10"/>
  <c r="F39" i="10"/>
  <c r="F36" i="10"/>
  <c r="F35" i="10"/>
  <c r="F34" i="10"/>
  <c r="F33" i="10"/>
  <c r="F32" i="10"/>
  <c r="F31" i="10"/>
  <c r="F30" i="10"/>
  <c r="F27" i="10"/>
  <c r="F26" i="10"/>
  <c r="F25" i="10"/>
  <c r="E24" i="10" s="1"/>
  <c r="F22" i="10"/>
  <c r="F21" i="10"/>
  <c r="F20" i="10"/>
  <c r="F19" i="10"/>
  <c r="F18" i="10"/>
  <c r="F17" i="10"/>
  <c r="F14" i="10"/>
  <c r="F13" i="10"/>
  <c r="F12" i="10"/>
  <c r="F11" i="10"/>
  <c r="F41" i="9"/>
  <c r="F40" i="9"/>
  <c r="F39" i="9"/>
  <c r="F38" i="9"/>
  <c r="F37" i="9"/>
  <c r="F36" i="9"/>
  <c r="F35" i="9"/>
  <c r="F32" i="9"/>
  <c r="F31" i="9"/>
  <c r="F30" i="9"/>
  <c r="F22" i="9"/>
  <c r="F21" i="9"/>
  <c r="F20" i="9"/>
  <c r="F19" i="9"/>
  <c r="F18" i="9"/>
  <c r="F17" i="9"/>
  <c r="F14" i="9"/>
  <c r="F13" i="9"/>
  <c r="F12" i="9"/>
  <c r="F11" i="9"/>
  <c r="F42" i="8"/>
  <c r="F41" i="8"/>
  <c r="F40" i="8"/>
  <c r="F39" i="8"/>
  <c r="F38" i="8"/>
  <c r="F37" i="8"/>
  <c r="F36" i="8"/>
  <c r="E35" i="8" s="1"/>
  <c r="F27" i="8"/>
  <c r="F26" i="8"/>
  <c r="F25" i="8"/>
  <c r="E24" i="8" s="1"/>
  <c r="F19" i="8"/>
  <c r="F18" i="8"/>
  <c r="F17" i="8"/>
  <c r="F14" i="8"/>
  <c r="F13" i="8"/>
  <c r="F12" i="8"/>
  <c r="F11" i="8"/>
  <c r="E10" i="8" l="1"/>
  <c r="F24" i="8"/>
  <c r="E38" i="10"/>
  <c r="E29" i="10"/>
  <c r="E10" i="10"/>
  <c r="E16" i="10"/>
  <c r="F16" i="10" s="1"/>
  <c r="F38" i="10"/>
  <c r="E29" i="9"/>
  <c r="F29" i="9" s="1"/>
  <c r="E10" i="9"/>
  <c r="F10" i="9" s="1"/>
  <c r="E34" i="9"/>
  <c r="E16" i="9"/>
  <c r="F16" i="9" s="1"/>
  <c r="F24" i="10"/>
  <c r="F10" i="10"/>
  <c r="F36" i="7"/>
  <c r="F14" i="7"/>
  <c r="F13" i="7"/>
  <c r="F12" i="7"/>
  <c r="F11" i="7"/>
  <c r="F20" i="7"/>
  <c r="F19" i="7"/>
  <c r="F18" i="7"/>
  <c r="F17" i="7"/>
  <c r="E16" i="7" l="1"/>
  <c r="E10" i="7"/>
  <c r="F59" i="10"/>
  <c r="F77" i="10"/>
  <c r="E76" i="10" s="1"/>
  <c r="F76" i="10" s="1"/>
  <c r="F62" i="10"/>
  <c r="F61" i="10"/>
  <c r="F60" i="10"/>
  <c r="F58" i="10"/>
  <c r="E76" i="9"/>
  <c r="F79" i="8"/>
  <c r="F78" i="8"/>
  <c r="E77" i="8" s="1"/>
  <c r="F66" i="8"/>
  <c r="F65" i="8"/>
  <c r="F63" i="8"/>
  <c r="E54" i="8" s="1"/>
  <c r="F54" i="8" s="1"/>
  <c r="F61" i="8"/>
  <c r="F58" i="8"/>
  <c r="F55" i="8"/>
  <c r="F22" i="8"/>
  <c r="F21" i="8"/>
  <c r="F20" i="8"/>
  <c r="F33" i="7"/>
  <c r="F32" i="7"/>
  <c r="F31" i="7"/>
  <c r="F106" i="7"/>
  <c r="F105" i="7"/>
  <c r="E57" i="10" l="1"/>
  <c r="E16" i="8"/>
  <c r="F57" i="10"/>
  <c r="F77" i="8"/>
  <c r="F16" i="8"/>
  <c r="E104" i="7"/>
  <c r="F104" i="7" s="1"/>
  <c r="E30" i="7"/>
  <c r="F76" i="9"/>
  <c r="F35" i="8"/>
  <c r="F10" i="8"/>
  <c r="F30" i="7"/>
  <c r="F29" i="10"/>
  <c r="F70" i="7"/>
  <c r="F50" i="7"/>
  <c r="F92" i="7"/>
  <c r="F89" i="7"/>
  <c r="F88" i="7"/>
  <c r="F85" i="7"/>
  <c r="F84" i="7"/>
  <c r="F78" i="7"/>
  <c r="F73" i="7"/>
  <c r="F14" i="6" l="1"/>
  <c r="E83" i="7"/>
  <c r="F83" i="7" s="1"/>
  <c r="F16" i="6"/>
  <c r="F34" i="9"/>
  <c r="F69" i="7"/>
  <c r="F68" i="7"/>
  <c r="F67" i="7"/>
  <c r="F66" i="7"/>
  <c r="F64" i="7"/>
  <c r="F59" i="7"/>
  <c r="F58" i="7"/>
  <c r="F60" i="7"/>
  <c r="F57" i="7"/>
  <c r="F56" i="7"/>
  <c r="F54" i="7"/>
  <c r="F49" i="7"/>
  <c r="F48" i="7"/>
  <c r="F47" i="7"/>
  <c r="F45" i="7"/>
  <c r="E44" i="7" s="1"/>
  <c r="F42" i="7"/>
  <c r="F37" i="7"/>
  <c r="F41" i="7"/>
  <c r="F40" i="7"/>
  <c r="F39" i="7"/>
  <c r="E63" i="7" l="1"/>
  <c r="F63" i="7" s="1"/>
  <c r="E53" i="7"/>
  <c r="F53" i="7" s="1"/>
  <c r="F44" i="7"/>
  <c r="F15" i="6"/>
  <c r="F38" i="7"/>
  <c r="E35" i="7" s="1"/>
  <c r="F28" i="7"/>
  <c r="F27" i="7"/>
  <c r="F26" i="7"/>
  <c r="F25" i="7"/>
  <c r="F23" i="7"/>
  <c r="E22" i="7" l="1"/>
  <c r="F35" i="7"/>
  <c r="F10" i="7"/>
  <c r="F24" i="7"/>
  <c r="F16" i="7" l="1"/>
  <c r="F22" i="7"/>
  <c r="F13" i="6" l="1"/>
  <c r="F19" i="6" s="1"/>
  <c r="F20" i="6" s="1"/>
  <c r="F21" i="6" s="1"/>
</calcChain>
</file>

<file path=xl/sharedStrings.xml><?xml version="1.0" encoding="utf-8"?>
<sst xmlns="http://schemas.openxmlformats.org/spreadsheetml/2006/main" count="665" uniqueCount="163">
  <si>
    <t>Jedn. cena</t>
  </si>
  <si>
    <t>Celkom bez DPH</t>
  </si>
  <si>
    <t>MJ</t>
  </si>
  <si>
    <t>m2</t>
  </si>
  <si>
    <t>ks</t>
  </si>
  <si>
    <t>Množstvo</t>
  </si>
  <si>
    <t>-</t>
  </si>
  <si>
    <t>m</t>
  </si>
  <si>
    <t>Položka</t>
  </si>
  <si>
    <t>Kotvenie</t>
  </si>
  <si>
    <t>Projekt:</t>
  </si>
  <si>
    <t>Lokalita:</t>
  </si>
  <si>
    <t>Inštalácia</t>
  </si>
  <si>
    <t>Popis</t>
  </si>
  <si>
    <t>PA</t>
  </si>
  <si>
    <t>PA.T</t>
  </si>
  <si>
    <t>Vodná nádrž Veľká Domaša, r. o. Domaša Dobrá</t>
  </si>
  <si>
    <t>Zadávateľ:</t>
  </si>
  <si>
    <t>DOMAŠA INVEST, n. o.</t>
  </si>
  <si>
    <t>PB</t>
  </si>
  <si>
    <t>OSTROV 1</t>
  </si>
  <si>
    <t>LL</t>
  </si>
  <si>
    <t>PL</t>
  </si>
  <si>
    <t>OL</t>
  </si>
  <si>
    <t>B1</t>
  </si>
  <si>
    <t>Lôžko pevnej lávky na brehu</t>
  </si>
  <si>
    <t>B2</t>
  </si>
  <si>
    <t>Lôžko so stĺpovou podperou pre uloženie pevnej a otočnej lávky</t>
  </si>
  <si>
    <t>Vykládka pontónov do vody</t>
  </si>
  <si>
    <t>Manipulácia s pontónmi na vode</t>
  </si>
  <si>
    <t>Doprava pontónov a príslušenstva</t>
  </si>
  <si>
    <t>IS</t>
  </si>
  <si>
    <t>Spájanie pontónov do zostáv</t>
  </si>
  <si>
    <t>Rozvody elektro - gumený lankový kábel, chráničky, spojky, svorky...</t>
  </si>
  <si>
    <t>Sériový semiflexibilný spoj pontónov</t>
  </si>
  <si>
    <t>Rozvod vody - gumené tlakové hadice na vodu, spojky, fitingy</t>
  </si>
  <si>
    <t>PC</t>
  </si>
  <si>
    <t>PD</t>
  </si>
  <si>
    <t>OSTROV 2-4</t>
  </si>
  <si>
    <t>Plávajúci ostrov 2, 3, 4</t>
  </si>
  <si>
    <t>OSTROV 5-7</t>
  </si>
  <si>
    <t>VP6-P</t>
  </si>
  <si>
    <t>PU plavák vypenený</t>
  </si>
  <si>
    <t>OSTROV 8</t>
  </si>
  <si>
    <t>OSTROV 9</t>
  </si>
  <si>
    <t>Plávajúca promenáda s prístavisko pre vodné športy</t>
  </si>
  <si>
    <t>DPH</t>
  </si>
  <si>
    <t>%</t>
  </si>
  <si>
    <t>Poznámka</t>
  </si>
  <si>
    <t>Nepažený výkop, odvoz zeminy na skládku, debnenie, betonárska výstuž, betón triedy C30/37 (XC4, XF3, XA 1), oddebnenie, úprava terénu</t>
  </si>
  <si>
    <t>Všetky prvky s označením "nerezové" sú min. AISI 316. Oceľové prvky bez špecifikácie povrchovej úpravy sú žiarovozinkované.</t>
  </si>
  <si>
    <t>Pontón "A" s výstrojom</t>
  </si>
  <si>
    <t>Pontón "A.T"  s výstrojom</t>
  </si>
  <si>
    <t>Pontón "B"  s výstrojom</t>
  </si>
  <si>
    <t>Plávajúci ostrov 1 s výstrojom</t>
  </si>
  <si>
    <t>Pontón "C" s výstrojom</t>
  </si>
  <si>
    <t>Pontón "D" s výstrojom</t>
  </si>
  <si>
    <t>Plávajúci ostrov 5, 6, 7 s výstrojom</t>
  </si>
  <si>
    <t>Plávajúci ostrov 9 s výstrojom</t>
  </si>
  <si>
    <t>SFS1</t>
  </si>
  <si>
    <t>SFS2</t>
  </si>
  <si>
    <t>Doprava a inštalácia premostenia zátoky vrátane ukotvenia a prepojenia lávkami</t>
  </si>
  <si>
    <t>Doprava a inštalácia prístaviska vrátane ukotvenia a prepojenia lávkami</t>
  </si>
  <si>
    <t>Doprava a inštalácia vyhliadky vrátane ukotvenia a prepojenia lávkami</t>
  </si>
  <si>
    <t>Celková cena "Plávajúcej promenády s prístavisko pre vodné športy" bez DPH</t>
  </si>
  <si>
    <t>Celková cena "Plávajúcej promenády s prístavisko pre vodné športy" s DPH</t>
  </si>
  <si>
    <t>Celkové náklady na časť "A" Plávajúce premostenie</t>
  </si>
  <si>
    <t>Celkové náklady na časť "B" Plávajúce prístavisko pre rekreačné plavidlá</t>
  </si>
  <si>
    <t>Celkové náklad na časť "C" Plávajúca promenáda</t>
  </si>
  <si>
    <t>Celkové náklady na časť "D" Plávajúca vyhliadka</t>
  </si>
  <si>
    <t>m3</t>
  </si>
  <si>
    <t xml:space="preserve"> </t>
  </si>
  <si>
    <t>Monolitický železobetónový pontón: 12x3 m (dĺžka x šírka - bez odierok), tr. betónu min. C40/50, polystyrénové jadro, min. voľný bok 0,5 m</t>
  </si>
  <si>
    <t>Stlpik osvetlenia: 360° biele svetlo vo výške 1000 mm nad palubou pontónu s min. intenzitou 2 lux vo vzdialenosti 6 m od zdroja, nerezový spojovací materiál, bez montáže</t>
  </si>
  <si>
    <t>Rohatka pre vyväzovanie rekreačných plavidiel: hliníková alebo nerezová, držná sila 10 kN, nerezový spojovací materiál, montáž</t>
  </si>
  <si>
    <t>Odierka: prierez 100x160 mm, douglaská jedľa alebo sibírsky smrekovec, vrátane nerez. spoj. materiálu, odsadená od pontónu gumenými podložkami hr. 20mm, vrátane montáže</t>
  </si>
  <si>
    <t>SOS stĺpik: 360° biele LED svetlo vo výške 1000 mm nad palubou pontónu s min. intenzitou 2 lux vo vzdialenosti 6 m od zdroja, 1ks záchranné koleso s vrhacím lankom min. dĺžky 15 m, 1ks lekárnička a 1ks 6kg práškový hasiaci prístroj, nerezový spojovací materiál, bez montáže</t>
  </si>
  <si>
    <t>Rozvody vody a elektriny a ich napojenie na koncové zariadenia (Stĺpiky osvetlenia, Servisné stĺpiky, SOS stĺpiky...)</t>
  </si>
  <si>
    <t>Lanový spojovací prvok: nerezová oceľ, min. trhacia sila 300 kN</t>
  </si>
  <si>
    <t>Gumený silentblok: zmes NR-SBR, tvrdosť 80°ShA</t>
  </si>
  <si>
    <t>Spojovací materiál: podložky a matice AISI 316 ekvivalentné k trhacej sile 300 kN</t>
  </si>
  <si>
    <t>Monolitický železobetónový pontón: 15x3 m (dĺžka x šírka - bez odierok), tr. betónu min. C40/50, polystyrénové jadro, min. voľný bok 0,5 m, príprava pre paralelné spojenie</t>
  </si>
  <si>
    <t>Spojovacia sada pre paralelné spojenie: nerezová alebo žiarovozinkovaná oceľ</t>
  </si>
  <si>
    <t>Pevná lávka dĺžky 15 m a svetlej šírky min. 1,3 m, zábradlie výšky min. 1000 mm</t>
  </si>
  <si>
    <t>Otočná lávka dĺžky 15 m a svetlej šírky min. 1,3 m, zábradlie výšky min. 1000 mm</t>
  </si>
  <si>
    <t>Premosťovacia lávka dĺžky 15 m a svetlej šírky min. 1,3 m, zábradlie výšky min. 1000 mm</t>
  </si>
  <si>
    <r>
      <t xml:space="preserve">Povrchová úprava lávky: tryskanie na Sa 2,5, 1x základný EPX nástrek + 2x vrchný PU nástrek, celková hrúbka nástreku min. 3x80 = 240 </t>
    </r>
    <r>
      <rPr>
        <sz val="11"/>
        <color theme="1"/>
        <rFont val="Symbol"/>
        <family val="1"/>
        <charset val="2"/>
      </rPr>
      <t>m</t>
    </r>
    <r>
      <rPr>
        <sz val="11"/>
        <color theme="1"/>
        <rFont val="Calibri"/>
        <family val="2"/>
        <scheme val="minor"/>
      </rPr>
      <t>m</t>
    </r>
  </si>
  <si>
    <t>Pochôdzny rošt: kompozitný s pieskovaným povrchom, veľkosť oka max. 30x30 mm, nerezový spojovací materiál</t>
  </si>
  <si>
    <t>Otočné uloženie: adaptér s dvojosovým kĺbom zo žiarovozinkovanej ocele, ktorý umožňuje lávke otáčať sa vertikálne aj horizontálne, ale drží jej pozíciu voči pontónu</t>
  </si>
  <si>
    <t>Osvetlenie podlahy: LED nájazdové exteriérové svietidlo IP67</t>
  </si>
  <si>
    <t>Klzné uloženie: nerezový plech rozmeru 2x1000x1500 mm pripevnený o pontón v mieste dosadnutia koliesok lávky, syntetické fixačné lanká, ktoré budú vymedzovať priečny pohyb lávky po pontóne, aby sa nezošmykla z pontónu</t>
  </si>
  <si>
    <t>Betónový blok pôdorysného rozmeru 1,5 x 1,5 m a výšky 1,0 m</t>
  </si>
  <si>
    <t>Uloženie lávky "PL": oceľová žiarovozinkovaná konštrukcia na pripojenie pevnej pálky k bloku skrutkovaným spojom, nerezový spojovací materiál</t>
  </si>
  <si>
    <t>Betónový blok pôdorysného rozmeru 4,0 x 2,4 m a výšky 1,0 m</t>
  </si>
  <si>
    <t>Prechodová klapka (na obidvoch koncoch lávky): žiarovozinkovaná oceľ, slzičkový plech hr. 6 mm, šírka min. 1,3 m, dĺžka 1 m, otočne uchytená na konci lávky tak, aby vytvárala plynulý prechod medzi roštom lávky a pontónom</t>
  </si>
  <si>
    <t>Oceľová priehradová konštrukcia: lomená alebo klenutá tak, aby min. podjazdná výška medzi hladinou a dolnou časťou lávky v jej strede bola min. 1,5 m, dimenzovaná na rovnomerné užitočné zaťaženie 2,5 kN/m2 a zaťaženie vetrom, jeden koniec lávky opatrený oceľovými žiarovozinkovanámi čapmi pripravený na osadenie do otočného uloženia, druhý koniec lávky opatrený kolieskami s PU behúňom D=200 mm</t>
  </si>
  <si>
    <t>Stĺpová podpera s uložením pre otočnú lávku "OL": oceľová žiarovozinkovaná konštrukcia s pripojením pevnej lávky skrutkovaným spojom a s vertikálnym čapom pre osadnie adaptéra s dvojosovým kĺbom na otočnej lávke</t>
  </si>
  <si>
    <t>Pružný element: Ostrov O1</t>
  </si>
  <si>
    <t>bm</t>
  </si>
  <si>
    <t>Príslušenstvo (kladky, strmene, oká, očnice, svorky...)</t>
  </si>
  <si>
    <t>Prepojenie lávkami (PL, OL, LL)</t>
  </si>
  <si>
    <t>Montáž výstroja a príslušenstva (rohatky, stĺpiky, záchranné prostriedky...)</t>
  </si>
  <si>
    <t>Plavebný znak C2 (Podjazdná výška nad úrovňou hladiny je obmedzená)</t>
  </si>
  <si>
    <t>Otočné uloženie: adaptér s dvojosovým kĺbom zo žiarovozinkovanej ocele, ktorý umožňuje lávke otáčať sa vertikálne aj horizontálne, prichystaný na osadenie na stĺpovú podperu na bloku B2</t>
  </si>
  <si>
    <t>Plavebný znak A1 (Zákaz preplávania)</t>
  </si>
  <si>
    <t>Spojovací materiál: skrutky, podložky a matice AISI 316</t>
  </si>
  <si>
    <t>Prechodová klapka (na brehovom konci lávky): žiarovozinkovaná oceľ, slzičkový plech hr. 6 mm, šírka min. 1,3 m, dĺžka 1 m, otočne uchytená na konci lávky tak, aby vytvárala plynulý prechod medzi roštom lávky a brehom</t>
  </si>
  <si>
    <t>Prechodová klapka (na obidvoch koncoch lávky): žiarovozinkovaná oceľ, slzičkový plech hr. 6 mm, šírka min. 1,3 m, dĺžka 1 m, otočne uchytená na konci lávky tak, aby vytvárala plynulý prechod medzi roštom lávky a pontónom/pevnou lávkou</t>
  </si>
  <si>
    <t>Nepochôdzny vyväzovací prst pre plavidlá do dĺžky 6 m, VP4-NP: žiarovozinkovaná oceľ, 1ks plavák, 3ks vyväzovacie oká rozmiestnené na začiatku, na konci a v strede dĺžky prstu</t>
  </si>
  <si>
    <t>Ukotvenie premostenia (uloženie gravitačných kotiev, pružné elementy, laná...)</t>
  </si>
  <si>
    <t>Servisný stlpik: 360° biele svetlo vo výške 1000 mm nad palubou pontónu s min. intenzitou 2 lux vo vzdialenosti 6 m od zdroja, 2ks CEE zásuvka 3P/16A/230V IP44 (min. 1000 mm nad hladinou vody), 2ks 1/2" nerezový kohút na vodu, vnútorné rozvody elektro a vody, nerezový spojovací materiál, bez montáže</t>
  </si>
  <si>
    <t>SOS stĺpik: 360° biele svetlo s nápisom SOS vo výške 1000 mm nad palubou pontónu s min. intenzitou 2 lux vo vzdialenosti 6 m od zdroja, 1ks certifikované záchranné koleso s vrhacím lankom min. 15 m, 1ks lekárnička a 1ks 6kg práškový hasiaci prístroj, vrátane nerezového spojovacieho materiálu</t>
  </si>
  <si>
    <t>Sklápací rebrík na výstup z vody: nerezová alebo žiarovozinkovaná oceľ, signálna žltá alebo červená farba, dolný stupeň rebríka po sklopení min. 1000 mm pod hladinou vody, madlo rebríka min. 350 mm nad palubou pontónu, rebrík musí byť sklápaci, aby nepretŕčal pod úroveň dna pontónu</t>
  </si>
  <si>
    <t>Pochôdzny vyväzovací prst pre plavidlá do dĺžky 8m</t>
  </si>
  <si>
    <t>Hliníková nosná konštrukcia s dreveným palubovaním so sibírskeho smrekovca min. šírky 0,6 m, koncová a obvodová plastová odierka</t>
  </si>
  <si>
    <t>Pružné napojenie na drevenú odierku pontónu s možnosťou posunu po nej</t>
  </si>
  <si>
    <t>Rohatka pre vyväzovanie rekreačných plavidiel: hliníková alebo nerezová, držná sila 10 kN, nerezový spojovací materiál</t>
  </si>
  <si>
    <t>Pružný element: Ostrov 2</t>
  </si>
  <si>
    <t>Pružný element: Ostrov 3</t>
  </si>
  <si>
    <t>Pružný element: Ostrov 4</t>
  </si>
  <si>
    <t>Pružný element: Prístavisko (Premostenie - Ostrov 2)</t>
  </si>
  <si>
    <t>Pružný element: Prístavisko (Ostrov 2 - Ostrov 3)</t>
  </si>
  <si>
    <t>Pružný element: Prístavisko (Ostrov 3 - Ostrov 4)</t>
  </si>
  <si>
    <t>Prepojenie lávkami (LL)</t>
  </si>
  <si>
    <t>Pružný element: Premostenie (OL - LL)</t>
  </si>
  <si>
    <t>Pružný element: Premostenie (LL - LL)</t>
  </si>
  <si>
    <t>Pružný element: Premostenie (LL - OL)</t>
  </si>
  <si>
    <t>Pružný element: Ostrov 5</t>
  </si>
  <si>
    <t>Pružný element: Ostrov 6</t>
  </si>
  <si>
    <t>Pružný element: Ostrov 7</t>
  </si>
  <si>
    <t>Pružný element: Promenáda (Ostrov 4 - Ostrov 5)</t>
  </si>
  <si>
    <t>Pružný element: Promenáda (Ostrov 5 - Ostrov 6)</t>
  </si>
  <si>
    <t>Pružný element: Promenáda (Ostrov 6 - Ostrov 7)</t>
  </si>
  <si>
    <t>Plávajúci ostrov 8 s výstrojom</t>
  </si>
  <si>
    <t>Pružný element: Ostrov 8</t>
  </si>
  <si>
    <t>Pružný element: Ostrov 9</t>
  </si>
  <si>
    <t>Pružný element: Vyhliadka (Ostrov 7 - Ostrov 8)</t>
  </si>
  <si>
    <t>Pružný element: Vyhliadka (Ostrov 8 - Ostrov 9)</t>
  </si>
  <si>
    <t>Poznámka:</t>
  </si>
  <si>
    <t>V hárkoch vyĺňajte len bunky s farebným označením podľa odtieňov uvedených nižšie.</t>
  </si>
  <si>
    <t>Dopĺňať sa dajú len jednotkové ceny, v niektorých prípadoch aj množstvá.</t>
  </si>
  <si>
    <t>Ostatné bunky sú zamknuté.</t>
  </si>
  <si>
    <t>Dimenzovanie kotvenia Plávajúceho premostenia</t>
  </si>
  <si>
    <t>Dimenzovanie kotvenia Plávajúceho prístaviska</t>
  </si>
  <si>
    <t>Dimenzovanie kotvenia Plávajúcej promenády</t>
  </si>
  <si>
    <t>Dimenzovanie kotvenia Plávajúcej vyhliadky</t>
  </si>
  <si>
    <t>Ukotvenie premostenia (uloženie gravitačných kotiev, predopnutie pružných elementov, zaistenie lán...)</t>
  </si>
  <si>
    <t>Dodávateľ:</t>
  </si>
  <si>
    <t>Dátum:</t>
  </si>
  <si>
    <t>Adresa:</t>
  </si>
  <si>
    <t>IČO:</t>
  </si>
  <si>
    <t>Kontaktná osoba:</t>
  </si>
  <si>
    <t>Telefón, email:</t>
  </si>
  <si>
    <t>Nezabudnite vyplniť bunku pre Položku 5 !</t>
  </si>
  <si>
    <t>Monolitický železobetónový pontón: 12x3 m (dĺžka x šírka - bez odierok), tr. betónu min. C40/50, polystyrénové jadro, min. voľný bok 0,5 m, 2x príprava na spojenie do "T"</t>
  </si>
  <si>
    <t>Certifikácia a schválenie plavidla dozorujúcim orgánom, protipovodňový plán, skúšky, protokoly, atesty, užívateľská príručka, zaškolenie obsluhy</t>
  </si>
  <si>
    <t>sada</t>
  </si>
  <si>
    <t>Pružné kotvenie pod vodnou hladinou s použitím elastomérových pružných elementov</t>
  </si>
  <si>
    <t>Syntetické lano, pletené min. 8-pramenné, min. trhacia sila 110 kN</t>
  </si>
  <si>
    <t>kpl</t>
  </si>
  <si>
    <t>Syntetické lano, pletené min. 8-pramenné, min. trhacia sila 180 kN</t>
  </si>
  <si>
    <t>Gravitačná kotva, hmotnosť min. 2 t</t>
  </si>
  <si>
    <t>Gravitačná kotva, hmotnosť min. 4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</si>
</sst>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1]"/>
  </numFmts>
  <fonts count="5"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Symbol"/>
      <family val="1"/>
      <charset val="2"/>
    </font>
    <font>
      <sz val="11"/>
      <color rgb="FF0070C0"/>
      <name val="Calibri"/>
      <family val="2"/>
      <scheme val="minor"/>
    </font>
  </fonts>
  <fills count="17">
    <fill>
      <patternFill patternType="none"/>
    </fill>
    <fill>
      <patternFill patternType="gray125"/>
    </fill>
    <fill>
      <patternFill patternType="solid">
        <fgColor theme="8" tint="0.399975585192419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6"/>
        <bgColor indexed="64"/>
      </patternFill>
    </fill>
    <fill>
      <patternFill patternType="solid">
        <fgColor theme="5" tint="0.79998168889431442"/>
        <bgColor indexed="64"/>
      </patternFill>
    </fill>
    <fill>
      <patternFill patternType="solid">
        <fgColor theme="3" tint="0.7999816888943144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53">
    <xf numFmtId="0" fontId="0" fillId="0" borderId="0" xfId="0"/>
    <xf numFmtId="164" fontId="0" fillId="5" borderId="4" xfId="0" applyNumberFormat="1" applyFill="1" applyBorder="1" applyAlignment="1" applyProtection="1">
      <alignment vertical="center"/>
      <protection locked="0"/>
    </xf>
    <xf numFmtId="164" fontId="0" fillId="4" borderId="4" xfId="0" applyNumberFormat="1" applyFill="1" applyBorder="1" applyAlignment="1" applyProtection="1">
      <alignment vertical="center"/>
      <protection locked="0"/>
    </xf>
    <xf numFmtId="164" fontId="0" fillId="3" borderId="4" xfId="0" applyNumberFormat="1" applyFill="1" applyBorder="1" applyAlignment="1" applyProtection="1">
      <alignment vertical="center"/>
      <protection locked="0"/>
    </xf>
    <xf numFmtId="164" fontId="0" fillId="6" borderId="4" xfId="0" applyNumberFormat="1" applyFill="1" applyBorder="1" applyAlignment="1" applyProtection="1">
      <alignment vertical="center"/>
      <protection locked="0"/>
    </xf>
    <xf numFmtId="164" fontId="1" fillId="5" borderId="4" xfId="0" applyNumberFormat="1" applyFont="1" applyFill="1" applyBorder="1" applyAlignment="1" applyProtection="1">
      <alignment vertical="center"/>
      <protection locked="0"/>
    </xf>
    <xf numFmtId="0" fontId="0" fillId="0" borderId="0" xfId="0" applyProtection="1"/>
    <xf numFmtId="0" fontId="1" fillId="0" borderId="0" xfId="0" applyFont="1" applyProtection="1"/>
    <xf numFmtId="0" fontId="0" fillId="16" borderId="4" xfId="0" applyFill="1" applyBorder="1"/>
    <xf numFmtId="0" fontId="0" fillId="5" borderId="4" xfId="0" applyFill="1" applyBorder="1"/>
    <xf numFmtId="0" fontId="0" fillId="4" borderId="4" xfId="0" applyFill="1" applyBorder="1"/>
    <xf numFmtId="0" fontId="0" fillId="3" borderId="4" xfId="0" applyFill="1" applyBorder="1"/>
    <xf numFmtId="0" fontId="0" fillId="15" borderId="4" xfId="0" applyFill="1" applyBorder="1"/>
    <xf numFmtId="0" fontId="0" fillId="6" borderId="4" xfId="0" applyFill="1" applyBorder="1"/>
    <xf numFmtId="49" fontId="0" fillId="3" borderId="4" xfId="0" applyNumberFormat="1" applyFill="1" applyBorder="1" applyProtection="1">
      <protection locked="0"/>
    </xf>
    <xf numFmtId="164" fontId="0" fillId="3" borderId="4" xfId="0" applyNumberFormat="1" applyFont="1" applyFill="1" applyBorder="1" applyAlignment="1" applyProtection="1">
      <alignment vertical="center"/>
      <protection locked="0"/>
    </xf>
    <xf numFmtId="0" fontId="0" fillId="0" borderId="0" xfId="0" applyAlignment="1" applyProtection="1">
      <alignment horizontal="center"/>
    </xf>
    <xf numFmtId="49" fontId="0" fillId="0" borderId="0" xfId="0" applyNumberFormat="1" applyAlignment="1" applyProtection="1">
      <alignment horizontal="right"/>
    </xf>
    <xf numFmtId="0" fontId="0" fillId="0" borderId="0" xfId="0" applyAlignment="1" applyProtection="1">
      <alignment horizontal="right"/>
    </xf>
    <xf numFmtId="0" fontId="0" fillId="0" borderId="4" xfId="0"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5" xfId="0" applyBorder="1" applyAlignment="1" applyProtection="1">
      <alignment horizontal="center"/>
    </xf>
    <xf numFmtId="0" fontId="1" fillId="11" borderId="2" xfId="0" applyFont="1" applyFill="1" applyBorder="1" applyAlignment="1" applyProtection="1">
      <alignment horizontal="center"/>
    </xf>
    <xf numFmtId="0" fontId="0" fillId="11" borderId="2" xfId="0" applyFont="1" applyFill="1" applyBorder="1" applyProtection="1"/>
    <xf numFmtId="0" fontId="0" fillId="11" borderId="3" xfId="0" applyFont="1" applyFill="1" applyBorder="1" applyProtection="1"/>
    <xf numFmtId="0" fontId="0" fillId="11" borderId="3" xfId="0" applyFont="1" applyFill="1" applyBorder="1" applyAlignment="1" applyProtection="1">
      <alignment horizontal="center"/>
    </xf>
    <xf numFmtId="164" fontId="0" fillId="11" borderId="4" xfId="0" applyNumberFormat="1" applyFont="1" applyFill="1" applyBorder="1" applyProtection="1"/>
    <xf numFmtId="0" fontId="1" fillId="13" borderId="2" xfId="0" applyFont="1" applyFill="1" applyBorder="1" applyAlignment="1" applyProtection="1">
      <alignment horizontal="center"/>
    </xf>
    <xf numFmtId="0" fontId="0" fillId="13" borderId="2" xfId="0" applyFont="1" applyFill="1" applyBorder="1" applyProtection="1"/>
    <xf numFmtId="0" fontId="0" fillId="13" borderId="3" xfId="0" applyFont="1" applyFill="1" applyBorder="1" applyProtection="1"/>
    <xf numFmtId="0" fontId="0" fillId="13" borderId="3" xfId="0" applyFont="1" applyFill="1" applyBorder="1" applyAlignment="1" applyProtection="1">
      <alignment horizontal="center"/>
    </xf>
    <xf numFmtId="164" fontId="0" fillId="13" borderId="4" xfId="0" applyNumberFormat="1" applyFont="1" applyFill="1" applyBorder="1" applyProtection="1"/>
    <xf numFmtId="0" fontId="1" fillId="9" borderId="2" xfId="0" applyFont="1" applyFill="1" applyBorder="1" applyAlignment="1" applyProtection="1">
      <alignment horizontal="center"/>
    </xf>
    <xf numFmtId="0" fontId="0" fillId="9" borderId="2" xfId="0" applyFont="1" applyFill="1" applyBorder="1" applyProtection="1"/>
    <xf numFmtId="0" fontId="0" fillId="9" borderId="3" xfId="0" applyFont="1" applyFill="1" applyBorder="1" applyProtection="1"/>
    <xf numFmtId="0" fontId="0" fillId="9" borderId="3" xfId="0" applyFont="1" applyFill="1" applyBorder="1" applyAlignment="1" applyProtection="1">
      <alignment horizontal="center"/>
    </xf>
    <xf numFmtId="164" fontId="0" fillId="9" borderId="4" xfId="0" applyNumberFormat="1" applyFont="1" applyFill="1" applyBorder="1" applyProtection="1"/>
    <xf numFmtId="0" fontId="1" fillId="14" borderId="2" xfId="0" applyFont="1" applyFill="1" applyBorder="1" applyAlignment="1" applyProtection="1">
      <alignment horizontal="center"/>
    </xf>
    <xf numFmtId="0" fontId="0" fillId="14" borderId="2" xfId="0" applyFont="1" applyFill="1" applyBorder="1" applyProtection="1"/>
    <xf numFmtId="0" fontId="0" fillId="14" borderId="3" xfId="0" applyFont="1" applyFill="1" applyBorder="1" applyProtection="1"/>
    <xf numFmtId="0" fontId="0" fillId="14" borderId="3" xfId="0" applyFont="1" applyFill="1" applyBorder="1" applyAlignment="1" applyProtection="1">
      <alignment horizontal="center"/>
    </xf>
    <xf numFmtId="164" fontId="0" fillId="14" borderId="4" xfId="0" applyNumberFormat="1" applyFont="1" applyFill="1" applyBorder="1" applyProtection="1"/>
    <xf numFmtId="0" fontId="1" fillId="0" borderId="4" xfId="0" applyFont="1" applyBorder="1" applyAlignment="1" applyProtection="1">
      <alignment horizontal="center" vertical="center"/>
    </xf>
    <xf numFmtId="0" fontId="0" fillId="0" borderId="2" xfId="0" applyBorder="1" applyAlignment="1" applyProtection="1">
      <alignment vertical="center" wrapText="1"/>
    </xf>
    <xf numFmtId="0" fontId="0" fillId="0" borderId="3" xfId="0" applyBorder="1" applyAlignment="1" applyProtection="1">
      <alignment vertical="center"/>
    </xf>
    <xf numFmtId="0" fontId="0" fillId="0" borderId="3" xfId="0" applyBorder="1" applyAlignment="1" applyProtection="1">
      <alignment horizontal="center" vertical="center"/>
    </xf>
    <xf numFmtId="0" fontId="0" fillId="0" borderId="5" xfId="0" applyBorder="1" applyAlignment="1" applyProtection="1">
      <alignment vertical="center"/>
    </xf>
    <xf numFmtId="0" fontId="0" fillId="0" borderId="4" xfId="0" applyBorder="1" applyProtection="1"/>
    <xf numFmtId="0" fontId="0" fillId="0" borderId="2" xfId="0" applyBorder="1" applyProtection="1"/>
    <xf numFmtId="0" fontId="0" fillId="0" borderId="3" xfId="0" applyBorder="1" applyProtection="1"/>
    <xf numFmtId="164" fontId="0" fillId="0" borderId="1" xfId="0" applyNumberFormat="1" applyBorder="1" applyProtection="1"/>
    <xf numFmtId="164" fontId="0" fillId="0" borderId="6" xfId="0" applyNumberFormat="1" applyBorder="1" applyProtection="1"/>
    <xf numFmtId="0" fontId="0" fillId="7" borderId="2" xfId="0" applyFill="1" applyBorder="1" applyProtection="1"/>
    <xf numFmtId="0" fontId="1" fillId="7" borderId="3" xfId="0" applyFont="1" applyFill="1" applyBorder="1" applyProtection="1"/>
    <xf numFmtId="0" fontId="0" fillId="7" borderId="3" xfId="0" applyFill="1" applyBorder="1" applyProtection="1"/>
    <xf numFmtId="0" fontId="0" fillId="7" borderId="3" xfId="0" applyFill="1" applyBorder="1" applyAlignment="1" applyProtection="1">
      <alignment horizontal="center"/>
    </xf>
    <xf numFmtId="164" fontId="1" fillId="7" borderId="1" xfId="0" applyNumberFormat="1" applyFont="1" applyFill="1" applyBorder="1" applyProtection="1"/>
    <xf numFmtId="14" fontId="0" fillId="0" borderId="4" xfId="0" applyNumberFormat="1" applyFill="1" applyBorder="1" applyAlignment="1" applyProtection="1">
      <alignment horizontal="right"/>
    </xf>
    <xf numFmtId="14" fontId="0" fillId="0" borderId="0" xfId="0" applyNumberFormat="1" applyAlignment="1" applyProtection="1">
      <alignment horizontal="right"/>
    </xf>
    <xf numFmtId="49" fontId="0" fillId="0" borderId="0" xfId="0" applyNumberFormat="1" applyProtection="1"/>
    <xf numFmtId="0" fontId="1" fillId="11" borderId="2" xfId="0" applyFont="1" applyFill="1" applyBorder="1" applyProtection="1"/>
    <xf numFmtId="0" fontId="1" fillId="11" borderId="3" xfId="0" applyFont="1" applyFill="1" applyBorder="1" applyProtection="1"/>
    <xf numFmtId="0" fontId="1" fillId="11" borderId="3" xfId="0" applyFont="1" applyFill="1" applyBorder="1" applyAlignment="1" applyProtection="1">
      <alignment horizontal="center"/>
    </xf>
    <xf numFmtId="164" fontId="1" fillId="11" borderId="1" xfId="0" applyNumberFormat="1" applyFont="1" applyFill="1" applyBorder="1" applyProtection="1"/>
    <xf numFmtId="0" fontId="1" fillId="0" borderId="0" xfId="0" applyFont="1" applyAlignment="1" applyProtection="1">
      <alignment horizontal="center"/>
    </xf>
    <xf numFmtId="0" fontId="2" fillId="0" borderId="0" xfId="0" applyFont="1" applyBorder="1" applyProtection="1"/>
    <xf numFmtId="0" fontId="0" fillId="0" borderId="0" xfId="0" applyBorder="1" applyProtection="1"/>
    <xf numFmtId="0" fontId="0" fillId="0" borderId="0" xfId="0" applyBorder="1" applyAlignment="1" applyProtection="1">
      <alignment horizontal="right"/>
    </xf>
    <xf numFmtId="0" fontId="1" fillId="2" borderId="4" xfId="0" applyFont="1" applyFill="1" applyBorder="1" applyAlignment="1" applyProtection="1">
      <alignment horizontal="center"/>
    </xf>
    <xf numFmtId="0" fontId="1" fillId="2" borderId="4" xfId="0" applyFont="1" applyFill="1" applyBorder="1" applyProtection="1"/>
    <xf numFmtId="0" fontId="1" fillId="2" borderId="4" xfId="0" applyFont="1" applyFill="1" applyBorder="1" applyAlignment="1" applyProtection="1">
      <alignment vertical="center"/>
    </xf>
    <xf numFmtId="0" fontId="1" fillId="2" borderId="4" xfId="0" applyFont="1" applyFill="1" applyBorder="1" applyAlignment="1" applyProtection="1">
      <alignment horizontal="center" vertical="center"/>
    </xf>
    <xf numFmtId="164" fontId="1" fillId="2" borderId="4" xfId="0" applyNumberFormat="1" applyFont="1" applyFill="1" applyBorder="1" applyAlignment="1" applyProtection="1">
      <alignment vertical="center"/>
    </xf>
    <xf numFmtId="0" fontId="1" fillId="0" borderId="0" xfId="0" applyFont="1" applyBorder="1" applyProtection="1"/>
    <xf numFmtId="0" fontId="0" fillId="0" borderId="0" xfId="0" applyFont="1" applyFill="1" applyAlignment="1" applyProtection="1">
      <alignment horizontal="center"/>
    </xf>
    <xf numFmtId="0" fontId="0" fillId="0" borderId="4" xfId="0" applyFill="1" applyBorder="1" applyAlignment="1" applyProtection="1">
      <alignment wrapText="1"/>
    </xf>
    <xf numFmtId="0" fontId="0" fillId="0" borderId="4" xfId="0" applyFill="1" applyBorder="1" applyAlignment="1" applyProtection="1">
      <alignment vertical="center"/>
    </xf>
    <xf numFmtId="0" fontId="0" fillId="0" borderId="4" xfId="0" applyFill="1" applyBorder="1" applyAlignment="1" applyProtection="1">
      <alignment horizontal="center" vertical="center"/>
    </xf>
    <xf numFmtId="164" fontId="4" fillId="0" borderId="4" xfId="0" applyNumberFormat="1" applyFont="1" applyFill="1" applyBorder="1" applyAlignment="1" applyProtection="1">
      <alignment vertical="center"/>
    </xf>
    <xf numFmtId="0" fontId="1" fillId="0" borderId="0" xfId="0" applyFont="1" applyFill="1" applyProtection="1"/>
    <xf numFmtId="0" fontId="0" fillId="0" borderId="0" xfId="0" applyFill="1" applyProtection="1"/>
    <xf numFmtId="0" fontId="0" fillId="0" borderId="0" xfId="0" applyFill="1" applyAlignment="1" applyProtection="1">
      <alignment vertical="center"/>
    </xf>
    <xf numFmtId="0" fontId="0" fillId="0" borderId="0" xfId="0" applyFill="1" applyAlignment="1" applyProtection="1">
      <alignment horizontal="center" vertical="center"/>
    </xf>
    <xf numFmtId="164" fontId="0" fillId="0" borderId="0" xfId="0" applyNumberFormat="1" applyFill="1" applyAlignment="1" applyProtection="1">
      <alignment vertical="center"/>
    </xf>
    <xf numFmtId="0" fontId="1" fillId="8" borderId="4" xfId="0" applyFont="1" applyFill="1" applyBorder="1" applyAlignment="1" applyProtection="1">
      <alignment horizontal="center"/>
    </xf>
    <xf numFmtId="0" fontId="1" fillId="8" borderId="4" xfId="0" applyFont="1" applyFill="1" applyBorder="1" applyProtection="1"/>
    <xf numFmtId="0" fontId="1" fillId="8" borderId="4" xfId="0" applyFont="1" applyFill="1" applyBorder="1" applyAlignment="1" applyProtection="1">
      <alignment vertical="center"/>
    </xf>
    <xf numFmtId="0" fontId="1" fillId="8" borderId="4" xfId="0" applyFont="1" applyFill="1" applyBorder="1" applyAlignment="1" applyProtection="1">
      <alignment horizontal="center" vertical="center"/>
    </xf>
    <xf numFmtId="164" fontId="1" fillId="8" borderId="4" xfId="0" applyNumberFormat="1" applyFont="1" applyFill="1" applyBorder="1" applyAlignment="1" applyProtection="1">
      <alignment vertical="center"/>
    </xf>
    <xf numFmtId="0" fontId="0" fillId="0" borderId="0" xfId="0" applyFont="1" applyAlignment="1" applyProtection="1">
      <alignment horizontal="center"/>
    </xf>
    <xf numFmtId="0" fontId="0" fillId="0" borderId="0" xfId="0" applyFont="1" applyProtection="1"/>
    <xf numFmtId="0" fontId="0" fillId="0" borderId="0" xfId="0" applyFont="1" applyBorder="1" applyProtection="1"/>
    <xf numFmtId="0" fontId="0" fillId="0" borderId="7" xfId="0" applyFill="1" applyBorder="1" applyAlignment="1" applyProtection="1">
      <alignment wrapText="1"/>
    </xf>
    <xf numFmtId="0" fontId="0" fillId="0" borderId="8" xfId="0" applyFill="1" applyBorder="1" applyAlignment="1" applyProtection="1">
      <alignment wrapText="1"/>
    </xf>
    <xf numFmtId="0" fontId="0" fillId="0" borderId="0" xfId="0" applyFill="1" applyBorder="1" applyProtection="1"/>
    <xf numFmtId="0" fontId="1" fillId="10" borderId="4" xfId="0" applyFont="1" applyFill="1" applyBorder="1" applyAlignment="1" applyProtection="1">
      <alignment horizontal="center"/>
    </xf>
    <xf numFmtId="0" fontId="1" fillId="10" borderId="4" xfId="0" applyFont="1" applyFill="1" applyBorder="1" applyProtection="1"/>
    <xf numFmtId="0" fontId="1" fillId="10" borderId="4" xfId="0" applyFont="1" applyFill="1" applyBorder="1" applyAlignment="1" applyProtection="1">
      <alignment vertical="center"/>
    </xf>
    <xf numFmtId="0" fontId="1" fillId="10" borderId="4" xfId="0" applyFont="1" applyFill="1" applyBorder="1" applyAlignment="1" applyProtection="1">
      <alignment horizontal="center" vertical="center"/>
    </xf>
    <xf numFmtId="164" fontId="1" fillId="10" borderId="4" xfId="0" applyNumberFormat="1" applyFont="1" applyFill="1" applyBorder="1" applyAlignment="1" applyProtection="1">
      <alignment vertical="center"/>
    </xf>
    <xf numFmtId="0" fontId="0" fillId="0" borderId="0" xfId="0" applyFill="1" applyBorder="1" applyAlignment="1" applyProtection="1">
      <alignment vertical="center"/>
    </xf>
    <xf numFmtId="0" fontId="1" fillId="11" borderId="4" xfId="0" applyFont="1" applyFill="1" applyBorder="1" applyAlignment="1" applyProtection="1">
      <alignment horizontal="center"/>
    </xf>
    <xf numFmtId="0" fontId="1" fillId="11" borderId="4" xfId="0" applyFont="1" applyFill="1" applyBorder="1" applyProtection="1"/>
    <xf numFmtId="0" fontId="1" fillId="11" borderId="4" xfId="0" applyFont="1" applyFill="1" applyBorder="1" applyAlignment="1" applyProtection="1">
      <alignment vertical="center"/>
    </xf>
    <xf numFmtId="0" fontId="1" fillId="11" borderId="4" xfId="0" applyFont="1" applyFill="1" applyBorder="1" applyAlignment="1" applyProtection="1">
      <alignment horizontal="center" vertical="center"/>
    </xf>
    <xf numFmtId="164" fontId="1" fillId="11" borderId="4" xfId="0" applyNumberFormat="1" applyFont="1" applyFill="1" applyBorder="1" applyAlignment="1" applyProtection="1">
      <alignment vertical="center"/>
    </xf>
    <xf numFmtId="0" fontId="1" fillId="12" borderId="4" xfId="0" applyFont="1" applyFill="1" applyBorder="1" applyAlignment="1" applyProtection="1">
      <alignment horizontal="center" vertical="center"/>
    </xf>
    <xf numFmtId="0" fontId="1" fillId="12" borderId="4" xfId="0" applyFont="1" applyFill="1" applyBorder="1" applyAlignment="1" applyProtection="1">
      <alignment wrapText="1"/>
    </xf>
    <xf numFmtId="0" fontId="1" fillId="12" borderId="4" xfId="0" applyFont="1" applyFill="1" applyBorder="1" applyAlignment="1" applyProtection="1">
      <alignment vertical="center"/>
    </xf>
    <xf numFmtId="164" fontId="1" fillId="12" borderId="4" xfId="0" applyNumberFormat="1" applyFont="1" applyFill="1" applyBorder="1" applyAlignment="1" applyProtection="1">
      <alignment vertical="center"/>
    </xf>
    <xf numFmtId="0" fontId="0" fillId="0" borderId="0" xfId="0" applyFill="1" applyAlignment="1" applyProtection="1">
      <alignment horizontal="center"/>
    </xf>
    <xf numFmtId="164" fontId="0" fillId="0" borderId="0" xfId="0" applyNumberFormat="1" applyFill="1" applyProtection="1"/>
    <xf numFmtId="164" fontId="0" fillId="5" borderId="4" xfId="0" applyNumberFormat="1" applyFont="1" applyFill="1" applyBorder="1" applyAlignment="1" applyProtection="1">
      <alignment vertical="center"/>
      <protection locked="0"/>
    </xf>
    <xf numFmtId="164" fontId="0" fillId="4" borderId="4" xfId="0" applyNumberFormat="1" applyFont="1" applyFill="1" applyBorder="1" applyAlignment="1" applyProtection="1">
      <alignment horizontal="right" vertical="center"/>
      <protection locked="0"/>
    </xf>
    <xf numFmtId="164" fontId="0" fillId="3" borderId="4" xfId="0" applyNumberFormat="1" applyFont="1" applyFill="1" applyBorder="1" applyAlignment="1" applyProtection="1">
      <alignment horizontal="right" vertical="center"/>
      <protection locked="0"/>
    </xf>
    <xf numFmtId="164" fontId="0" fillId="6" borderId="4" xfId="0" applyNumberFormat="1" applyFont="1" applyFill="1" applyBorder="1" applyAlignment="1" applyProtection="1">
      <alignment horizontal="right" vertical="center"/>
      <protection locked="0"/>
    </xf>
    <xf numFmtId="0" fontId="1" fillId="13" borderId="2" xfId="0" applyFont="1" applyFill="1" applyBorder="1" applyProtection="1"/>
    <xf numFmtId="0" fontId="1" fillId="13" borderId="3" xfId="0" applyFont="1" applyFill="1" applyBorder="1" applyProtection="1"/>
    <xf numFmtId="0" fontId="1" fillId="13" borderId="3" xfId="0" applyFont="1" applyFill="1" applyBorder="1" applyAlignment="1" applyProtection="1">
      <alignment horizontal="center"/>
    </xf>
    <xf numFmtId="164" fontId="1" fillId="13" borderId="1" xfId="0" applyNumberFormat="1" applyFont="1" applyFill="1" applyBorder="1" applyProtection="1"/>
    <xf numFmtId="164" fontId="0" fillId="0" borderId="0" xfId="0" applyNumberFormat="1" applyBorder="1" applyAlignment="1" applyProtection="1">
      <alignment vertical="center"/>
    </xf>
    <xf numFmtId="0" fontId="1" fillId="9" borderId="2" xfId="0" applyFont="1" applyFill="1" applyBorder="1" applyProtection="1"/>
    <xf numFmtId="0" fontId="1" fillId="9" borderId="3" xfId="0" applyFont="1" applyFill="1" applyBorder="1" applyProtection="1"/>
    <xf numFmtId="0" fontId="1" fillId="9" borderId="3" xfId="0" applyFont="1" applyFill="1" applyBorder="1" applyAlignment="1" applyProtection="1">
      <alignment horizontal="center"/>
    </xf>
    <xf numFmtId="164" fontId="1" fillId="9" borderId="1" xfId="0" applyNumberFormat="1" applyFont="1" applyFill="1" applyBorder="1" applyProtection="1"/>
    <xf numFmtId="0" fontId="0" fillId="0" borderId="4" xfId="0" applyFill="1" applyBorder="1" applyProtection="1"/>
    <xf numFmtId="0" fontId="1" fillId="14" borderId="2" xfId="0" applyFont="1" applyFill="1" applyBorder="1" applyProtection="1"/>
    <xf numFmtId="0" fontId="1" fillId="14" borderId="3" xfId="0" applyFont="1" applyFill="1" applyBorder="1" applyProtection="1"/>
    <xf numFmtId="0" fontId="1" fillId="14" borderId="3" xfId="0" applyFont="1" applyFill="1" applyBorder="1" applyAlignment="1" applyProtection="1">
      <alignment horizontal="center"/>
    </xf>
    <xf numFmtId="164" fontId="1" fillId="14" borderId="1" xfId="0" applyNumberFormat="1" applyFont="1" applyFill="1" applyBorder="1" applyProtection="1"/>
    <xf numFmtId="0" fontId="0" fillId="0" borderId="3" xfId="0" applyFill="1" applyBorder="1" applyProtection="1"/>
    <xf numFmtId="0" fontId="0" fillId="0" borderId="3" xfId="0" applyFill="1" applyBorder="1" applyAlignment="1" applyProtection="1">
      <alignment vertical="center"/>
    </xf>
    <xf numFmtId="0" fontId="0" fillId="0" borderId="3" xfId="0" applyFill="1" applyBorder="1" applyAlignment="1" applyProtection="1">
      <alignment horizontal="center" vertical="center"/>
    </xf>
    <xf numFmtId="164" fontId="0" fillId="0" borderId="3" xfId="0" applyNumberFormat="1" applyFill="1" applyBorder="1" applyAlignment="1" applyProtection="1">
      <alignment vertical="center"/>
    </xf>
    <xf numFmtId="0" fontId="0" fillId="0" borderId="7" xfId="0" applyFill="1" applyBorder="1" applyAlignment="1" applyProtection="1">
      <alignment horizontal="right" vertical="center"/>
    </xf>
    <xf numFmtId="0" fontId="0" fillId="0" borderId="8" xfId="0" applyFill="1" applyBorder="1" applyAlignment="1" applyProtection="1">
      <alignment horizontal="right" vertical="center"/>
    </xf>
    <xf numFmtId="0" fontId="0" fillId="0" borderId="7" xfId="0" applyFill="1" applyBorder="1" applyAlignment="1" applyProtection="1">
      <alignment horizontal="center" vertical="center"/>
    </xf>
    <xf numFmtId="0" fontId="0" fillId="0" borderId="8" xfId="0" applyFill="1" applyBorder="1" applyAlignment="1" applyProtection="1">
      <alignment horizontal="center" vertical="center"/>
    </xf>
    <xf numFmtId="164" fontId="0" fillId="3" borderId="4" xfId="0" applyNumberFormat="1" applyFont="1" applyFill="1" applyBorder="1" applyAlignment="1" applyProtection="1">
      <alignment horizontal="right" vertical="center"/>
      <protection locked="0"/>
    </xf>
    <xf numFmtId="164" fontId="4" fillId="0" borderId="7" xfId="0" applyNumberFormat="1" applyFont="1" applyFill="1" applyBorder="1" applyAlignment="1" applyProtection="1">
      <alignment horizontal="right" vertical="center"/>
    </xf>
    <xf numFmtId="164" fontId="4" fillId="0" borderId="8" xfId="0" applyNumberFormat="1" applyFont="1" applyFill="1" applyBorder="1" applyAlignment="1" applyProtection="1">
      <alignment horizontal="right" vertical="center"/>
    </xf>
    <xf numFmtId="164" fontId="0" fillId="4" borderId="4" xfId="0" applyNumberFormat="1" applyFont="1" applyFill="1" applyBorder="1" applyAlignment="1" applyProtection="1">
      <alignment horizontal="right" vertical="center"/>
      <protection locked="0"/>
    </xf>
    <xf numFmtId="164" fontId="0" fillId="4" borderId="7" xfId="0" applyNumberFormat="1" applyFill="1" applyBorder="1" applyAlignment="1" applyProtection="1">
      <alignment horizontal="right" vertical="center"/>
      <protection locked="0"/>
    </xf>
    <xf numFmtId="164" fontId="0" fillId="4" borderId="8" xfId="0" applyNumberFormat="1" applyFill="1" applyBorder="1" applyAlignment="1" applyProtection="1">
      <alignment horizontal="right" vertical="center"/>
      <protection locked="0"/>
    </xf>
    <xf numFmtId="164" fontId="0" fillId="0" borderId="4" xfId="0" applyNumberFormat="1" applyFill="1" applyBorder="1" applyAlignment="1" applyProtection="1">
      <alignment horizontal="center" vertical="center"/>
    </xf>
    <xf numFmtId="164" fontId="1" fillId="15" borderId="4" xfId="0" applyNumberFormat="1" applyFont="1" applyFill="1" applyBorder="1" applyAlignment="1" applyProtection="1">
      <alignment vertical="center"/>
      <protection locked="0"/>
    </xf>
    <xf numFmtId="164" fontId="0" fillId="0" borderId="9" xfId="0" applyNumberFormat="1" applyFill="1" applyBorder="1" applyAlignment="1" applyProtection="1">
      <alignment horizontal="center" vertical="center"/>
    </xf>
    <xf numFmtId="164" fontId="0" fillId="0" borderId="10" xfId="0" applyNumberFormat="1" applyFill="1" applyBorder="1" applyAlignment="1" applyProtection="1">
      <alignment horizontal="center" vertical="center"/>
    </xf>
    <xf numFmtId="164" fontId="0" fillId="0" borderId="11" xfId="0" applyNumberFormat="1" applyFill="1" applyBorder="1" applyAlignment="1" applyProtection="1">
      <alignment horizontal="center" vertical="center"/>
    </xf>
    <xf numFmtId="164" fontId="0" fillId="0" borderId="12" xfId="0" applyNumberFormat="1" applyFill="1" applyBorder="1" applyAlignment="1" applyProtection="1">
      <alignment horizontal="center" vertical="center"/>
    </xf>
    <xf numFmtId="164" fontId="0" fillId="0" borderId="13" xfId="0" applyNumberFormat="1" applyFill="1" applyBorder="1" applyAlignment="1" applyProtection="1">
      <alignment horizontal="center" vertical="center"/>
    </xf>
    <xf numFmtId="164" fontId="0" fillId="0" borderId="14" xfId="0" applyNumberFormat="1" applyFill="1" applyBorder="1" applyAlignment="1" applyProtection="1">
      <alignment horizontal="center" vertical="center"/>
    </xf>
  </cellXfs>
  <cellStyles count="1">
    <cellStyle name="Normálna"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abSelected="1" zoomScaleNormal="100" workbookViewId="0">
      <selection activeCell="F17" sqref="F17"/>
    </sheetView>
  </sheetViews>
  <sheetFormatPr defaultRowHeight="15" x14ac:dyDescent="0.25"/>
  <cols>
    <col min="1" max="1" width="18.5703125" style="6" bestFit="1" customWidth="1"/>
    <col min="2" max="2" width="81.28515625" style="6" customWidth="1"/>
    <col min="3" max="3" width="9.140625" style="6"/>
    <col min="4" max="4" width="5" style="16" customWidth="1"/>
    <col min="5" max="5" width="12.85546875" style="6" bestFit="1" customWidth="1"/>
    <col min="6" max="6" width="15.5703125" style="6" bestFit="1" customWidth="1"/>
    <col min="7" max="7" width="13.28515625" style="16" bestFit="1" customWidth="1"/>
    <col min="8" max="8" width="65.85546875" style="6" bestFit="1" customWidth="1"/>
    <col min="9" max="9" width="11.42578125" style="6" customWidth="1"/>
    <col min="10" max="12" width="9.140625" style="6"/>
    <col min="13" max="13" width="85.85546875" style="6" bestFit="1" customWidth="1"/>
    <col min="14" max="14" width="15.28515625" style="6" customWidth="1"/>
    <col min="15" max="16384" width="9.140625" style="6"/>
  </cols>
  <sheetData>
    <row r="1" spans="1:6" x14ac:dyDescent="0.25">
      <c r="A1" s="6" t="s">
        <v>10</v>
      </c>
      <c r="B1" s="6" t="s">
        <v>45</v>
      </c>
      <c r="F1" s="17"/>
    </row>
    <row r="2" spans="1:6" x14ac:dyDescent="0.25">
      <c r="A2" s="6" t="s">
        <v>11</v>
      </c>
      <c r="B2" s="6" t="s">
        <v>16</v>
      </c>
    </row>
    <row r="3" spans="1:6" x14ac:dyDescent="0.25">
      <c r="A3" s="6" t="s">
        <v>17</v>
      </c>
      <c r="B3" s="6" t="s">
        <v>18</v>
      </c>
    </row>
    <row r="4" spans="1:6" ht="7.5" customHeight="1" x14ac:dyDescent="0.25"/>
    <row r="5" spans="1:6" x14ac:dyDescent="0.25">
      <c r="A5" s="18" t="s">
        <v>147</v>
      </c>
      <c r="B5" s="14" t="s">
        <v>6</v>
      </c>
      <c r="E5" s="18" t="s">
        <v>148</v>
      </c>
      <c r="F5" s="58">
        <f ca="1">TODAY()</f>
        <v>43770</v>
      </c>
    </row>
    <row r="6" spans="1:6" x14ac:dyDescent="0.25">
      <c r="A6" s="18" t="s">
        <v>149</v>
      </c>
      <c r="B6" s="14"/>
    </row>
    <row r="7" spans="1:6" x14ac:dyDescent="0.25">
      <c r="A7" s="18" t="s">
        <v>150</v>
      </c>
      <c r="B7" s="14"/>
    </row>
    <row r="8" spans="1:6" x14ac:dyDescent="0.25">
      <c r="A8" s="18" t="s">
        <v>151</v>
      </c>
      <c r="B8" s="14"/>
    </row>
    <row r="9" spans="1:6" x14ac:dyDescent="0.25">
      <c r="A9" s="18" t="s">
        <v>152</v>
      </c>
      <c r="B9" s="14"/>
    </row>
    <row r="11" spans="1:6" x14ac:dyDescent="0.25">
      <c r="A11" s="19" t="s">
        <v>8</v>
      </c>
      <c r="B11" s="20" t="s">
        <v>13</v>
      </c>
      <c r="C11" s="21"/>
      <c r="D11" s="21"/>
      <c r="E11" s="22"/>
      <c r="F11" s="19" t="s">
        <v>1</v>
      </c>
    </row>
    <row r="12" spans="1:6" ht="10.5" customHeight="1" x14ac:dyDescent="0.25"/>
    <row r="13" spans="1:6" x14ac:dyDescent="0.25">
      <c r="A13" s="23">
        <v>1</v>
      </c>
      <c r="B13" s="24" t="s">
        <v>66</v>
      </c>
      <c r="C13" s="25"/>
      <c r="D13" s="26"/>
      <c r="E13" s="25"/>
      <c r="F13" s="27">
        <f>'časť "A" Plávajúce premostenie'!F6</f>
        <v>0</v>
      </c>
    </row>
    <row r="14" spans="1:6" x14ac:dyDescent="0.25">
      <c r="A14" s="28">
        <v>2</v>
      </c>
      <c r="B14" s="29" t="s">
        <v>67</v>
      </c>
      <c r="C14" s="30"/>
      <c r="D14" s="31"/>
      <c r="E14" s="30"/>
      <c r="F14" s="32">
        <f>'časť "B" Plávajúce prístavisko'!F6</f>
        <v>0</v>
      </c>
    </row>
    <row r="15" spans="1:6" x14ac:dyDescent="0.25">
      <c r="A15" s="33">
        <v>3</v>
      </c>
      <c r="B15" s="34" t="s">
        <v>68</v>
      </c>
      <c r="C15" s="35"/>
      <c r="D15" s="36"/>
      <c r="E15" s="35"/>
      <c r="F15" s="37">
        <f>'časť "C" Plávajúca promenáda'!F6</f>
        <v>0</v>
      </c>
    </row>
    <row r="16" spans="1:6" x14ac:dyDescent="0.25">
      <c r="A16" s="38">
        <v>4</v>
      </c>
      <c r="B16" s="39" t="s">
        <v>69</v>
      </c>
      <c r="C16" s="40"/>
      <c r="D16" s="41"/>
      <c r="E16" s="40"/>
      <c r="F16" s="42">
        <f>'časť "D" Plávajúca vyhliadka'!F6</f>
        <v>0</v>
      </c>
    </row>
    <row r="17" spans="1:6" ht="30" x14ac:dyDescent="0.25">
      <c r="A17" s="43">
        <v>5</v>
      </c>
      <c r="B17" s="44" t="s">
        <v>155</v>
      </c>
      <c r="C17" s="45"/>
      <c r="D17" s="46"/>
      <c r="E17" s="47"/>
      <c r="F17" s="15"/>
    </row>
    <row r="18" spans="1:6" ht="10.5" customHeight="1" thickBot="1" x14ac:dyDescent="0.3"/>
    <row r="19" spans="1:6" ht="15.75" thickBot="1" x14ac:dyDescent="0.3">
      <c r="A19" s="48"/>
      <c r="B19" s="49" t="s">
        <v>64</v>
      </c>
      <c r="C19" s="50"/>
      <c r="D19" s="21"/>
      <c r="E19" s="50" t="s">
        <v>71</v>
      </c>
      <c r="F19" s="51">
        <f>SUM(F13:F17)</f>
        <v>0</v>
      </c>
    </row>
    <row r="20" spans="1:6" ht="15.75" thickBot="1" x14ac:dyDescent="0.3">
      <c r="A20" s="49"/>
      <c r="C20" s="6" t="s">
        <v>46</v>
      </c>
      <c r="D20" s="16">
        <v>20</v>
      </c>
      <c r="E20" s="6" t="s">
        <v>47</v>
      </c>
      <c r="F20" s="52">
        <f>F19*D20/100</f>
        <v>0</v>
      </c>
    </row>
    <row r="21" spans="1:6" ht="15.75" thickBot="1" x14ac:dyDescent="0.3">
      <c r="A21" s="53"/>
      <c r="B21" s="54" t="s">
        <v>65</v>
      </c>
      <c r="C21" s="55"/>
      <c r="D21" s="56"/>
      <c r="E21" s="55"/>
      <c r="F21" s="57">
        <f>F19+F20</f>
        <v>0</v>
      </c>
    </row>
    <row r="24" spans="1:6" x14ac:dyDescent="0.25">
      <c r="A24" s="7" t="s">
        <v>138</v>
      </c>
      <c r="B24" s="6" t="s">
        <v>153</v>
      </c>
    </row>
  </sheetData>
  <sheetProtection password="DC21" sheet="1" objects="1" scenarios="1" selectLockedCells="1"/>
  <pageMargins left="0.7" right="0.7" top="0.75" bottom="0.75" header="0.3" footer="0.3"/>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N114"/>
  <sheetViews>
    <sheetView zoomScaleNormal="100" workbookViewId="0">
      <selection activeCell="E11" sqref="E11"/>
    </sheetView>
  </sheetViews>
  <sheetFormatPr defaultRowHeight="15" x14ac:dyDescent="0.25"/>
  <cols>
    <col min="1" max="1" width="14.140625" style="6" customWidth="1"/>
    <col min="2" max="2" width="87" style="6" customWidth="1"/>
    <col min="3" max="3" width="9.140625" style="6"/>
    <col min="4" max="4" width="5" style="16" customWidth="1"/>
    <col min="5" max="5" width="14" style="6" bestFit="1" customWidth="1"/>
    <col min="6" max="6" width="15.5703125" style="6" bestFit="1" customWidth="1"/>
    <col min="7" max="7" width="13.28515625" style="16" bestFit="1" customWidth="1"/>
    <col min="8" max="8" width="65.85546875" style="6" bestFit="1" customWidth="1"/>
    <col min="9" max="9" width="11.42578125" style="6" customWidth="1"/>
    <col min="10" max="12" width="9.140625" style="6"/>
    <col min="13" max="13" width="85.85546875" style="6" bestFit="1" customWidth="1"/>
    <col min="14" max="14" width="15.28515625" style="6" customWidth="1"/>
    <col min="15" max="16384" width="9.140625" style="6"/>
  </cols>
  <sheetData>
    <row r="1" spans="1:14" x14ac:dyDescent="0.25">
      <c r="A1" s="6" t="s">
        <v>10</v>
      </c>
      <c r="B1" s="6" t="s">
        <v>45</v>
      </c>
      <c r="E1" s="18" t="s">
        <v>148</v>
      </c>
      <c r="F1" s="59">
        <f ca="1">'Rozpočet celkom'!F5</f>
        <v>43770</v>
      </c>
    </row>
    <row r="2" spans="1:14" x14ac:dyDescent="0.25">
      <c r="A2" s="6" t="s">
        <v>11</v>
      </c>
      <c r="B2" s="6" t="s">
        <v>16</v>
      </c>
    </row>
    <row r="3" spans="1:14" x14ac:dyDescent="0.25">
      <c r="A3" s="6" t="s">
        <v>17</v>
      </c>
      <c r="B3" s="6" t="s">
        <v>18</v>
      </c>
    </row>
    <row r="4" spans="1:14" x14ac:dyDescent="0.25">
      <c r="A4" s="6" t="s">
        <v>147</v>
      </c>
      <c r="B4" s="60" t="str">
        <f>'Rozpočet celkom'!B5</f>
        <v>-</v>
      </c>
    </row>
    <row r="5" spans="1:14" ht="15.75" thickBot="1" x14ac:dyDescent="0.3"/>
    <row r="6" spans="1:14" s="7" customFormat="1" ht="15.75" thickBot="1" x14ac:dyDescent="0.3">
      <c r="A6" s="61"/>
      <c r="B6" s="61" t="s">
        <v>66</v>
      </c>
      <c r="C6" s="62"/>
      <c r="D6" s="63"/>
      <c r="E6" s="62"/>
      <c r="F6" s="64">
        <f>F10+F16+F22+F30+F35+F44+F53+F63+F73+F78+F83+F95+F104</f>
        <v>0</v>
      </c>
      <c r="G6" s="65"/>
    </row>
    <row r="8" spans="1:14" s="16" customFormat="1" ht="18.75" x14ac:dyDescent="0.3">
      <c r="A8" s="19" t="s">
        <v>8</v>
      </c>
      <c r="B8" s="19" t="s">
        <v>13</v>
      </c>
      <c r="C8" s="19" t="s">
        <v>5</v>
      </c>
      <c r="D8" s="19" t="s">
        <v>2</v>
      </c>
      <c r="E8" s="19" t="s">
        <v>0</v>
      </c>
      <c r="F8" s="19" t="s">
        <v>1</v>
      </c>
      <c r="L8" s="66"/>
      <c r="M8" s="67"/>
      <c r="N8" s="68"/>
    </row>
    <row r="9" spans="1:14" s="16" customFormat="1" ht="8.25" customHeight="1" x14ac:dyDescent="0.3">
      <c r="L9" s="66"/>
      <c r="M9" s="67"/>
      <c r="N9" s="67"/>
    </row>
    <row r="10" spans="1:14" x14ac:dyDescent="0.25">
      <c r="A10" s="69" t="s">
        <v>14</v>
      </c>
      <c r="B10" s="70" t="s">
        <v>51</v>
      </c>
      <c r="C10" s="71">
        <v>7</v>
      </c>
      <c r="D10" s="72" t="s">
        <v>4</v>
      </c>
      <c r="E10" s="73">
        <f>SUM(F11:F14)</f>
        <v>0</v>
      </c>
      <c r="F10" s="73">
        <f>C10*E10</f>
        <v>0</v>
      </c>
      <c r="L10" s="74"/>
      <c r="M10" s="67"/>
      <c r="N10" s="67"/>
    </row>
    <row r="11" spans="1:14" ht="30" x14ac:dyDescent="0.25">
      <c r="A11" s="75"/>
      <c r="B11" s="76" t="s">
        <v>72</v>
      </c>
      <c r="C11" s="77">
        <v>1</v>
      </c>
      <c r="D11" s="78" t="s">
        <v>4</v>
      </c>
      <c r="E11" s="113"/>
      <c r="F11" s="79">
        <f t="shared" ref="F11:F14" si="0">C11*E11</f>
        <v>0</v>
      </c>
      <c r="L11" s="74"/>
      <c r="M11" s="67"/>
      <c r="N11" s="67"/>
    </row>
    <row r="12" spans="1:14" ht="30" x14ac:dyDescent="0.25">
      <c r="A12" s="80"/>
      <c r="B12" s="76" t="s">
        <v>75</v>
      </c>
      <c r="C12" s="77">
        <v>24</v>
      </c>
      <c r="D12" s="78" t="s">
        <v>7</v>
      </c>
      <c r="E12" s="113"/>
      <c r="F12" s="79">
        <f t="shared" si="0"/>
        <v>0</v>
      </c>
      <c r="L12" s="74"/>
      <c r="M12" s="67"/>
      <c r="N12" s="67"/>
    </row>
    <row r="13" spans="1:14" ht="30" x14ac:dyDescent="0.25">
      <c r="A13" s="80"/>
      <c r="B13" s="76" t="s">
        <v>74</v>
      </c>
      <c r="C13" s="77">
        <v>8</v>
      </c>
      <c r="D13" s="78" t="s">
        <v>4</v>
      </c>
      <c r="E13" s="113"/>
      <c r="F13" s="79">
        <f t="shared" si="0"/>
        <v>0</v>
      </c>
      <c r="L13" s="74"/>
      <c r="M13" s="67"/>
      <c r="N13" s="67"/>
    </row>
    <row r="14" spans="1:14" ht="30" x14ac:dyDescent="0.25">
      <c r="A14" s="80"/>
      <c r="B14" s="76" t="s">
        <v>73</v>
      </c>
      <c r="C14" s="77">
        <v>2</v>
      </c>
      <c r="D14" s="78" t="s">
        <v>4</v>
      </c>
      <c r="E14" s="113"/>
      <c r="F14" s="79">
        <f t="shared" si="0"/>
        <v>0</v>
      </c>
      <c r="L14" s="74"/>
      <c r="M14" s="67"/>
      <c r="N14" s="67"/>
    </row>
    <row r="15" spans="1:14" x14ac:dyDescent="0.25">
      <c r="A15" s="80"/>
      <c r="B15" s="81"/>
      <c r="C15" s="82"/>
      <c r="D15" s="83"/>
      <c r="E15" s="84"/>
      <c r="F15" s="84"/>
      <c r="L15" s="74"/>
      <c r="M15" s="67"/>
      <c r="N15" s="67"/>
    </row>
    <row r="16" spans="1:14" x14ac:dyDescent="0.25">
      <c r="A16" s="69" t="s">
        <v>15</v>
      </c>
      <c r="B16" s="70" t="s">
        <v>52</v>
      </c>
      <c r="C16" s="71">
        <v>1</v>
      </c>
      <c r="D16" s="72" t="s">
        <v>4</v>
      </c>
      <c r="E16" s="73">
        <f>SUM(F17:F20)</f>
        <v>0</v>
      </c>
      <c r="F16" s="73">
        <f>C16*E16</f>
        <v>0</v>
      </c>
      <c r="L16" s="74"/>
      <c r="M16" s="67"/>
      <c r="N16" s="67"/>
    </row>
    <row r="17" spans="1:14" ht="30" x14ac:dyDescent="0.25">
      <c r="B17" s="76" t="s">
        <v>154</v>
      </c>
      <c r="C17" s="77">
        <v>1</v>
      </c>
      <c r="D17" s="78" t="s">
        <v>4</v>
      </c>
      <c r="E17" s="113"/>
      <c r="F17" s="79">
        <f>C17*E17</f>
        <v>0</v>
      </c>
      <c r="L17" s="74"/>
      <c r="M17" s="67"/>
      <c r="N17" s="67"/>
    </row>
    <row r="18" spans="1:14" ht="30" x14ac:dyDescent="0.25">
      <c r="A18" s="80"/>
      <c r="B18" s="76" t="s">
        <v>75</v>
      </c>
      <c r="C18" s="77">
        <v>24</v>
      </c>
      <c r="D18" s="78" t="s">
        <v>7</v>
      </c>
      <c r="E18" s="113"/>
      <c r="F18" s="79">
        <f t="shared" ref="F18:F20" si="1">C18*E18</f>
        <v>0</v>
      </c>
      <c r="L18" s="74"/>
      <c r="M18" s="67"/>
      <c r="N18" s="67"/>
    </row>
    <row r="19" spans="1:14" ht="30" x14ac:dyDescent="0.25">
      <c r="A19" s="80"/>
      <c r="B19" s="76" t="s">
        <v>74</v>
      </c>
      <c r="C19" s="77">
        <v>8</v>
      </c>
      <c r="D19" s="78" t="s">
        <v>4</v>
      </c>
      <c r="E19" s="113"/>
      <c r="F19" s="79">
        <f t="shared" si="1"/>
        <v>0</v>
      </c>
      <c r="L19" s="74"/>
      <c r="M19" s="67"/>
      <c r="N19" s="67"/>
    </row>
    <row r="20" spans="1:14" ht="30" x14ac:dyDescent="0.25">
      <c r="A20" s="80"/>
      <c r="B20" s="76" t="s">
        <v>73</v>
      </c>
      <c r="C20" s="77">
        <v>2</v>
      </c>
      <c r="D20" s="78" t="s">
        <v>4</v>
      </c>
      <c r="E20" s="113"/>
      <c r="F20" s="79">
        <f t="shared" si="1"/>
        <v>0</v>
      </c>
      <c r="L20" s="74"/>
      <c r="M20" s="67"/>
      <c r="N20" s="67"/>
    </row>
    <row r="21" spans="1:14" x14ac:dyDescent="0.25">
      <c r="A21" s="80"/>
      <c r="B21" s="81"/>
      <c r="C21" s="82"/>
      <c r="D21" s="83"/>
      <c r="E21" s="84"/>
      <c r="F21" s="84"/>
      <c r="L21" s="74"/>
      <c r="M21" s="67"/>
      <c r="N21" s="67"/>
    </row>
    <row r="22" spans="1:14" x14ac:dyDescent="0.25">
      <c r="A22" s="69" t="s">
        <v>19</v>
      </c>
      <c r="B22" s="70" t="s">
        <v>53</v>
      </c>
      <c r="C22" s="71">
        <v>2</v>
      </c>
      <c r="D22" s="72" t="s">
        <v>4</v>
      </c>
      <c r="E22" s="73">
        <f>SUM(F23:F28)</f>
        <v>0</v>
      </c>
      <c r="F22" s="73">
        <f>C22*E22</f>
        <v>0</v>
      </c>
      <c r="L22" s="74"/>
      <c r="M22" s="67"/>
      <c r="N22" s="67"/>
    </row>
    <row r="23" spans="1:14" ht="30" x14ac:dyDescent="0.25">
      <c r="A23" s="75"/>
      <c r="B23" s="76" t="s">
        <v>72</v>
      </c>
      <c r="C23" s="77">
        <v>1</v>
      </c>
      <c r="D23" s="78" t="s">
        <v>4</v>
      </c>
      <c r="E23" s="113"/>
      <c r="F23" s="79">
        <f>C23*E23</f>
        <v>0</v>
      </c>
      <c r="L23" s="74"/>
      <c r="M23" s="67"/>
      <c r="N23" s="67"/>
    </row>
    <row r="24" spans="1:14" ht="30" x14ac:dyDescent="0.25">
      <c r="A24" s="80"/>
      <c r="B24" s="76" t="s">
        <v>75</v>
      </c>
      <c r="C24" s="77">
        <v>24</v>
      </c>
      <c r="D24" s="78" t="s">
        <v>7</v>
      </c>
      <c r="E24" s="113"/>
      <c r="F24" s="79">
        <f>C24*E24</f>
        <v>0</v>
      </c>
      <c r="L24" s="74"/>
      <c r="M24" s="67"/>
      <c r="N24" s="67"/>
    </row>
    <row r="25" spans="1:14" ht="30" x14ac:dyDescent="0.25">
      <c r="A25" s="80"/>
      <c r="B25" s="76" t="s">
        <v>74</v>
      </c>
      <c r="C25" s="77">
        <v>8</v>
      </c>
      <c r="D25" s="78" t="s">
        <v>4</v>
      </c>
      <c r="E25" s="113"/>
      <c r="F25" s="79">
        <f t="shared" ref="F25:F28" si="2">C25*E25</f>
        <v>0</v>
      </c>
      <c r="L25" s="74"/>
      <c r="M25" s="67"/>
      <c r="N25" s="67"/>
    </row>
    <row r="26" spans="1:14" ht="30" x14ac:dyDescent="0.25">
      <c r="A26" s="80"/>
      <c r="B26" s="76" t="s">
        <v>73</v>
      </c>
      <c r="C26" s="77">
        <v>2</v>
      </c>
      <c r="D26" s="78" t="s">
        <v>4</v>
      </c>
      <c r="E26" s="113"/>
      <c r="F26" s="79">
        <f t="shared" si="2"/>
        <v>0</v>
      </c>
      <c r="L26" s="74"/>
      <c r="M26" s="67"/>
      <c r="N26" s="67"/>
    </row>
    <row r="27" spans="1:14" ht="45" x14ac:dyDescent="0.25">
      <c r="A27" s="80"/>
      <c r="B27" s="76" t="s">
        <v>76</v>
      </c>
      <c r="C27" s="77">
        <v>1</v>
      </c>
      <c r="D27" s="78" t="s">
        <v>4</v>
      </c>
      <c r="E27" s="113"/>
      <c r="F27" s="79">
        <f t="shared" si="2"/>
        <v>0</v>
      </c>
      <c r="L27" s="74"/>
      <c r="M27" s="67"/>
      <c r="N27" s="67"/>
    </row>
    <row r="28" spans="1:14" ht="60" x14ac:dyDescent="0.25">
      <c r="A28" s="80"/>
      <c r="B28" s="76" t="s">
        <v>112</v>
      </c>
      <c r="C28" s="77">
        <v>2</v>
      </c>
      <c r="D28" s="78" t="s">
        <v>4</v>
      </c>
      <c r="E28" s="113"/>
      <c r="F28" s="79">
        <f t="shared" si="2"/>
        <v>0</v>
      </c>
      <c r="L28" s="74"/>
      <c r="M28" s="67"/>
      <c r="N28" s="67"/>
    </row>
    <row r="29" spans="1:14" x14ac:dyDescent="0.25">
      <c r="A29" s="80"/>
      <c r="B29" s="81"/>
      <c r="C29" s="82"/>
      <c r="D29" s="83"/>
      <c r="E29" s="84"/>
      <c r="F29" s="84"/>
      <c r="L29" s="74"/>
      <c r="M29" s="67"/>
      <c r="N29" s="67"/>
    </row>
    <row r="30" spans="1:14" x14ac:dyDescent="0.25">
      <c r="A30" s="69" t="s">
        <v>59</v>
      </c>
      <c r="B30" s="70" t="s">
        <v>34</v>
      </c>
      <c r="C30" s="71">
        <v>7</v>
      </c>
      <c r="D30" s="72" t="s">
        <v>4</v>
      </c>
      <c r="E30" s="73">
        <f>SUM(F31:F33)</f>
        <v>0</v>
      </c>
      <c r="F30" s="73">
        <f>C30*E30</f>
        <v>0</v>
      </c>
      <c r="L30" s="74"/>
      <c r="M30" s="67"/>
      <c r="N30" s="67"/>
    </row>
    <row r="31" spans="1:14" x14ac:dyDescent="0.25">
      <c r="A31" s="80"/>
      <c r="B31" s="76" t="s">
        <v>78</v>
      </c>
      <c r="C31" s="77">
        <v>2</v>
      </c>
      <c r="D31" s="78" t="s">
        <v>4</v>
      </c>
      <c r="E31" s="113"/>
      <c r="F31" s="79">
        <f>C31*E31</f>
        <v>0</v>
      </c>
      <c r="L31" s="74"/>
      <c r="M31" s="67"/>
      <c r="N31" s="67"/>
    </row>
    <row r="32" spans="1:14" x14ac:dyDescent="0.25">
      <c r="A32" s="80"/>
      <c r="B32" s="76" t="s">
        <v>79</v>
      </c>
      <c r="C32" s="77">
        <v>2</v>
      </c>
      <c r="D32" s="78" t="s">
        <v>4</v>
      </c>
      <c r="E32" s="113"/>
      <c r="F32" s="79">
        <f>C32*E32</f>
        <v>0</v>
      </c>
      <c r="L32" s="74"/>
      <c r="M32" s="67"/>
      <c r="N32" s="67"/>
    </row>
    <row r="33" spans="1:14" x14ac:dyDescent="0.25">
      <c r="A33" s="80"/>
      <c r="B33" s="76" t="s">
        <v>80</v>
      </c>
      <c r="C33" s="77">
        <v>1</v>
      </c>
      <c r="D33" s="78" t="s">
        <v>156</v>
      </c>
      <c r="E33" s="113"/>
      <c r="F33" s="79">
        <f>C33*E33</f>
        <v>0</v>
      </c>
      <c r="L33" s="74"/>
      <c r="M33" s="67"/>
      <c r="N33" s="67"/>
    </row>
    <row r="34" spans="1:14" x14ac:dyDescent="0.25">
      <c r="A34" s="80"/>
      <c r="B34" s="81"/>
      <c r="C34" s="82"/>
      <c r="D34" s="83"/>
      <c r="E34" s="84"/>
      <c r="F34" s="84"/>
      <c r="L34" s="74"/>
      <c r="M34" s="67"/>
      <c r="N34" s="67"/>
    </row>
    <row r="35" spans="1:14" x14ac:dyDescent="0.25">
      <c r="A35" s="69" t="s">
        <v>20</v>
      </c>
      <c r="B35" s="70" t="s">
        <v>54</v>
      </c>
      <c r="C35" s="71">
        <v>1</v>
      </c>
      <c r="D35" s="72" t="s">
        <v>4</v>
      </c>
      <c r="E35" s="73">
        <f>SUM(F36:F42)</f>
        <v>0</v>
      </c>
      <c r="F35" s="73">
        <f>C35*E35</f>
        <v>0</v>
      </c>
      <c r="L35" s="74"/>
      <c r="M35" s="67"/>
      <c r="N35" s="67"/>
    </row>
    <row r="36" spans="1:14" ht="30" x14ac:dyDescent="0.25">
      <c r="A36" s="80"/>
      <c r="B36" s="76" t="s">
        <v>81</v>
      </c>
      <c r="C36" s="77">
        <v>5</v>
      </c>
      <c r="D36" s="78" t="s">
        <v>4</v>
      </c>
      <c r="E36" s="113"/>
      <c r="F36" s="79">
        <f>C36*E36</f>
        <v>0</v>
      </c>
      <c r="L36" s="74"/>
      <c r="M36" s="67"/>
      <c r="N36" s="67"/>
    </row>
    <row r="37" spans="1:14" x14ac:dyDescent="0.25">
      <c r="A37" s="80"/>
      <c r="B37" s="76" t="s">
        <v>82</v>
      </c>
      <c r="C37" s="77">
        <v>1</v>
      </c>
      <c r="D37" s="78" t="s">
        <v>4</v>
      </c>
      <c r="E37" s="113"/>
      <c r="F37" s="79">
        <f>C37*E37</f>
        <v>0</v>
      </c>
      <c r="L37" s="74"/>
      <c r="M37" s="67"/>
      <c r="N37" s="67"/>
    </row>
    <row r="38" spans="1:14" ht="30" x14ac:dyDescent="0.25">
      <c r="A38" s="80"/>
      <c r="B38" s="76" t="s">
        <v>75</v>
      </c>
      <c r="C38" s="77">
        <v>60</v>
      </c>
      <c r="D38" s="78" t="s">
        <v>7</v>
      </c>
      <c r="E38" s="113"/>
      <c r="F38" s="79">
        <f>C38*E38</f>
        <v>0</v>
      </c>
      <c r="L38" s="74"/>
      <c r="M38" s="67"/>
      <c r="N38" s="67"/>
    </row>
    <row r="39" spans="1:14" ht="30" x14ac:dyDescent="0.25">
      <c r="A39" s="80"/>
      <c r="B39" s="76" t="s">
        <v>73</v>
      </c>
      <c r="C39" s="77">
        <v>8</v>
      </c>
      <c r="D39" s="78" t="s">
        <v>4</v>
      </c>
      <c r="E39" s="113"/>
      <c r="F39" s="79">
        <f t="shared" ref="F39:F42" si="3">C39*E39</f>
        <v>0</v>
      </c>
      <c r="L39" s="74"/>
      <c r="M39" s="67"/>
      <c r="N39" s="67"/>
    </row>
    <row r="40" spans="1:14" ht="45" x14ac:dyDescent="0.25">
      <c r="A40" s="80"/>
      <c r="B40" s="76" t="s">
        <v>76</v>
      </c>
      <c r="C40" s="77">
        <v>1</v>
      </c>
      <c r="D40" s="78" t="s">
        <v>4</v>
      </c>
      <c r="E40" s="113"/>
      <c r="F40" s="79">
        <f t="shared" si="3"/>
        <v>0</v>
      </c>
      <c r="L40" s="74"/>
      <c r="M40" s="67"/>
      <c r="N40" s="67"/>
    </row>
    <row r="41" spans="1:14" ht="60" x14ac:dyDescent="0.25">
      <c r="A41" s="80"/>
      <c r="B41" s="76" t="s">
        <v>112</v>
      </c>
      <c r="C41" s="77">
        <v>2</v>
      </c>
      <c r="D41" s="78" t="s">
        <v>4</v>
      </c>
      <c r="E41" s="113"/>
      <c r="F41" s="79">
        <f t="shared" si="3"/>
        <v>0</v>
      </c>
      <c r="L41" s="74"/>
      <c r="M41" s="67"/>
      <c r="N41" s="67"/>
    </row>
    <row r="42" spans="1:14" ht="30" x14ac:dyDescent="0.25">
      <c r="A42" s="80"/>
      <c r="B42" s="76" t="s">
        <v>108</v>
      </c>
      <c r="C42" s="77">
        <v>15</v>
      </c>
      <c r="D42" s="78" t="s">
        <v>4</v>
      </c>
      <c r="E42" s="113"/>
      <c r="F42" s="79">
        <f t="shared" si="3"/>
        <v>0</v>
      </c>
      <c r="L42" s="74"/>
      <c r="M42" s="67"/>
      <c r="N42" s="67"/>
    </row>
    <row r="43" spans="1:14" x14ac:dyDescent="0.25">
      <c r="A43" s="80"/>
      <c r="B43" s="81"/>
      <c r="C43" s="82"/>
      <c r="D43" s="83"/>
      <c r="E43" s="84"/>
      <c r="F43" s="84"/>
      <c r="L43" s="74"/>
      <c r="M43" s="67"/>
      <c r="N43" s="67"/>
    </row>
    <row r="44" spans="1:14" s="91" customFormat="1" x14ac:dyDescent="0.25">
      <c r="A44" s="85" t="s">
        <v>22</v>
      </c>
      <c r="B44" s="86" t="s">
        <v>83</v>
      </c>
      <c r="C44" s="87">
        <v>2</v>
      </c>
      <c r="D44" s="88" t="s">
        <v>4</v>
      </c>
      <c r="E44" s="89">
        <f>SUM(F45:F51)</f>
        <v>0</v>
      </c>
      <c r="F44" s="89">
        <f t="shared" ref="F44:F51" si="4">C44*E44</f>
        <v>0</v>
      </c>
      <c r="G44" s="90"/>
      <c r="L44" s="92"/>
      <c r="M44" s="92"/>
      <c r="N44" s="92"/>
    </row>
    <row r="45" spans="1:14" ht="75" x14ac:dyDescent="0.25">
      <c r="A45" s="80"/>
      <c r="B45" s="93" t="s">
        <v>95</v>
      </c>
      <c r="C45" s="135">
        <v>1</v>
      </c>
      <c r="D45" s="137" t="s">
        <v>4</v>
      </c>
      <c r="E45" s="142"/>
      <c r="F45" s="140">
        <f t="shared" si="4"/>
        <v>0</v>
      </c>
      <c r="L45" s="74"/>
      <c r="M45" s="67"/>
      <c r="N45" s="67"/>
    </row>
    <row r="46" spans="1:14" ht="30" x14ac:dyDescent="0.25">
      <c r="A46" s="80"/>
      <c r="B46" s="94" t="s">
        <v>86</v>
      </c>
      <c r="C46" s="136"/>
      <c r="D46" s="138"/>
      <c r="E46" s="142"/>
      <c r="F46" s="141"/>
      <c r="L46" s="74"/>
      <c r="M46" s="67"/>
      <c r="N46" s="67"/>
    </row>
    <row r="47" spans="1:14" ht="30" x14ac:dyDescent="0.25">
      <c r="A47" s="80"/>
      <c r="B47" s="76" t="s">
        <v>87</v>
      </c>
      <c r="C47" s="77">
        <v>19.5</v>
      </c>
      <c r="D47" s="78" t="s">
        <v>3</v>
      </c>
      <c r="E47" s="114"/>
      <c r="F47" s="79">
        <f t="shared" si="4"/>
        <v>0</v>
      </c>
      <c r="L47" s="74"/>
      <c r="M47" s="67"/>
      <c r="N47" s="67"/>
    </row>
    <row r="48" spans="1:14" ht="45" x14ac:dyDescent="0.25">
      <c r="A48" s="80"/>
      <c r="B48" s="76" t="s">
        <v>106</v>
      </c>
      <c r="C48" s="77">
        <v>1</v>
      </c>
      <c r="D48" s="78" t="s">
        <v>4</v>
      </c>
      <c r="E48" s="114"/>
      <c r="F48" s="79">
        <f t="shared" si="4"/>
        <v>0</v>
      </c>
      <c r="L48" s="74"/>
      <c r="M48" s="67"/>
      <c r="N48" s="67"/>
    </row>
    <row r="49" spans="1:14" x14ac:dyDescent="0.25">
      <c r="A49" s="80"/>
      <c r="B49" s="76" t="s">
        <v>105</v>
      </c>
      <c r="C49" s="77">
        <v>1</v>
      </c>
      <c r="D49" s="78" t="s">
        <v>6</v>
      </c>
      <c r="E49" s="114"/>
      <c r="F49" s="79">
        <f t="shared" si="4"/>
        <v>0</v>
      </c>
      <c r="L49" s="74"/>
      <c r="M49" s="67"/>
      <c r="N49" s="67"/>
    </row>
    <row r="50" spans="1:14" x14ac:dyDescent="0.25">
      <c r="A50" s="80"/>
      <c r="B50" s="76" t="s">
        <v>89</v>
      </c>
      <c r="C50" s="77">
        <v>5</v>
      </c>
      <c r="D50" s="78" t="s">
        <v>4</v>
      </c>
      <c r="E50" s="114"/>
      <c r="F50" s="79">
        <f t="shared" si="4"/>
        <v>0</v>
      </c>
      <c r="L50" s="74"/>
      <c r="M50" s="67"/>
      <c r="N50" s="67"/>
    </row>
    <row r="51" spans="1:14" x14ac:dyDescent="0.25">
      <c r="A51" s="80"/>
      <c r="B51" s="76" t="s">
        <v>104</v>
      </c>
      <c r="C51" s="77">
        <v>2</v>
      </c>
      <c r="D51" s="78" t="s">
        <v>4</v>
      </c>
      <c r="E51" s="114"/>
      <c r="F51" s="79">
        <f t="shared" si="4"/>
        <v>0</v>
      </c>
      <c r="L51" s="74"/>
      <c r="M51" s="67"/>
      <c r="N51" s="67"/>
    </row>
    <row r="52" spans="1:14" x14ac:dyDescent="0.25">
      <c r="A52" s="80"/>
      <c r="B52" s="81"/>
      <c r="C52" s="82"/>
      <c r="D52" s="83"/>
      <c r="E52" s="84"/>
      <c r="F52" s="84"/>
      <c r="L52" s="74"/>
      <c r="M52" s="67"/>
      <c r="N52" s="67"/>
    </row>
    <row r="53" spans="1:14" x14ac:dyDescent="0.25">
      <c r="A53" s="85" t="s">
        <v>23</v>
      </c>
      <c r="B53" s="86" t="s">
        <v>84</v>
      </c>
      <c r="C53" s="87">
        <v>2</v>
      </c>
      <c r="D53" s="88" t="s">
        <v>4</v>
      </c>
      <c r="E53" s="89">
        <f>SUM(F54:F61)</f>
        <v>0</v>
      </c>
      <c r="F53" s="89">
        <f t="shared" ref="F53:F61" si="5">C53*E53</f>
        <v>0</v>
      </c>
      <c r="L53" s="74"/>
      <c r="M53" s="67"/>
      <c r="N53" s="67"/>
    </row>
    <row r="54" spans="1:14" ht="75" x14ac:dyDescent="0.25">
      <c r="A54" s="80"/>
      <c r="B54" s="93" t="s">
        <v>95</v>
      </c>
      <c r="C54" s="135">
        <v>1</v>
      </c>
      <c r="D54" s="137" t="s">
        <v>4</v>
      </c>
      <c r="E54" s="142"/>
      <c r="F54" s="140">
        <f t="shared" si="5"/>
        <v>0</v>
      </c>
      <c r="L54" s="74"/>
      <c r="M54" s="67"/>
      <c r="N54" s="67"/>
    </row>
    <row r="55" spans="1:14" ht="30" x14ac:dyDescent="0.25">
      <c r="A55" s="80"/>
      <c r="B55" s="94" t="s">
        <v>86</v>
      </c>
      <c r="C55" s="136"/>
      <c r="D55" s="138"/>
      <c r="E55" s="142"/>
      <c r="F55" s="141"/>
      <c r="L55" s="74"/>
      <c r="M55" s="67"/>
      <c r="N55" s="67"/>
    </row>
    <row r="56" spans="1:14" ht="30" x14ac:dyDescent="0.25">
      <c r="A56" s="80"/>
      <c r="B56" s="76" t="s">
        <v>87</v>
      </c>
      <c r="C56" s="77">
        <v>19.5</v>
      </c>
      <c r="D56" s="78" t="s">
        <v>3</v>
      </c>
      <c r="E56" s="114"/>
      <c r="F56" s="79">
        <f t="shared" si="5"/>
        <v>0</v>
      </c>
      <c r="L56" s="74"/>
      <c r="M56" s="67"/>
      <c r="N56" s="67"/>
    </row>
    <row r="57" spans="1:14" ht="45" x14ac:dyDescent="0.25">
      <c r="A57" s="80"/>
      <c r="B57" s="76" t="s">
        <v>107</v>
      </c>
      <c r="C57" s="77">
        <v>2</v>
      </c>
      <c r="D57" s="78" t="s">
        <v>4</v>
      </c>
      <c r="E57" s="114"/>
      <c r="F57" s="79">
        <f t="shared" si="5"/>
        <v>0</v>
      </c>
      <c r="L57" s="74"/>
      <c r="M57" s="67"/>
      <c r="N57" s="67"/>
    </row>
    <row r="58" spans="1:14" ht="45" x14ac:dyDescent="0.25">
      <c r="A58" s="80"/>
      <c r="B58" s="76" t="s">
        <v>90</v>
      </c>
      <c r="C58" s="77">
        <v>1</v>
      </c>
      <c r="D58" s="78" t="s">
        <v>4</v>
      </c>
      <c r="E58" s="114"/>
      <c r="F58" s="79">
        <f t="shared" si="5"/>
        <v>0</v>
      </c>
      <c r="L58" s="74"/>
      <c r="M58" s="67"/>
      <c r="N58" s="67"/>
    </row>
    <row r="59" spans="1:14" ht="30" customHeight="1" x14ac:dyDescent="0.25">
      <c r="A59" s="80"/>
      <c r="B59" s="76" t="s">
        <v>103</v>
      </c>
      <c r="C59" s="77">
        <v>1</v>
      </c>
      <c r="D59" s="78" t="s">
        <v>4</v>
      </c>
      <c r="E59" s="114"/>
      <c r="F59" s="79">
        <f t="shared" si="5"/>
        <v>0</v>
      </c>
      <c r="L59" s="74"/>
      <c r="M59" s="67"/>
      <c r="N59" s="67"/>
    </row>
    <row r="60" spans="1:14" x14ac:dyDescent="0.25">
      <c r="A60" s="80"/>
      <c r="B60" s="76" t="s">
        <v>89</v>
      </c>
      <c r="C60" s="77">
        <v>5</v>
      </c>
      <c r="D60" s="78" t="s">
        <v>4</v>
      </c>
      <c r="E60" s="114"/>
      <c r="F60" s="79">
        <f t="shared" si="5"/>
        <v>0</v>
      </c>
      <c r="L60" s="74"/>
      <c r="M60" s="67"/>
      <c r="N60" s="67"/>
    </row>
    <row r="61" spans="1:14" x14ac:dyDescent="0.25">
      <c r="A61" s="80"/>
      <c r="B61" s="76" t="s">
        <v>104</v>
      </c>
      <c r="C61" s="77">
        <v>2</v>
      </c>
      <c r="D61" s="78" t="s">
        <v>4</v>
      </c>
      <c r="E61" s="114"/>
      <c r="F61" s="79">
        <f t="shared" si="5"/>
        <v>0</v>
      </c>
      <c r="L61" s="74"/>
      <c r="M61" s="67"/>
      <c r="N61" s="67"/>
    </row>
    <row r="62" spans="1:14" x14ac:dyDescent="0.25">
      <c r="A62" s="80"/>
      <c r="B62" s="81"/>
      <c r="C62" s="82"/>
      <c r="D62" s="83"/>
      <c r="E62" s="84"/>
      <c r="F62" s="84"/>
      <c r="L62" s="74"/>
      <c r="M62" s="67"/>
      <c r="N62" s="67"/>
    </row>
    <row r="63" spans="1:14" x14ac:dyDescent="0.25">
      <c r="A63" s="85" t="s">
        <v>21</v>
      </c>
      <c r="B63" s="86" t="s">
        <v>85</v>
      </c>
      <c r="C63" s="87">
        <v>3</v>
      </c>
      <c r="D63" s="88" t="s">
        <v>4</v>
      </c>
      <c r="E63" s="89">
        <f>SUM(F64:F71)</f>
        <v>0</v>
      </c>
      <c r="F63" s="89">
        <f t="shared" ref="F63:F70" si="6">C63*E63</f>
        <v>0</v>
      </c>
      <c r="L63" s="74"/>
      <c r="M63" s="67"/>
      <c r="N63" s="67"/>
    </row>
    <row r="64" spans="1:14" ht="75" x14ac:dyDescent="0.25">
      <c r="A64" s="80"/>
      <c r="B64" s="93" t="s">
        <v>95</v>
      </c>
      <c r="C64" s="135">
        <v>1</v>
      </c>
      <c r="D64" s="137" t="s">
        <v>4</v>
      </c>
      <c r="E64" s="142"/>
      <c r="F64" s="140">
        <f t="shared" si="6"/>
        <v>0</v>
      </c>
      <c r="L64" s="74"/>
      <c r="M64" s="67"/>
      <c r="N64" s="67"/>
    </row>
    <row r="65" spans="1:14" ht="30" x14ac:dyDescent="0.25">
      <c r="A65" s="80"/>
      <c r="B65" s="94" t="s">
        <v>86</v>
      </c>
      <c r="C65" s="136"/>
      <c r="D65" s="138"/>
      <c r="E65" s="142"/>
      <c r="F65" s="141"/>
      <c r="L65" s="74"/>
      <c r="M65" s="67"/>
      <c r="N65" s="67"/>
    </row>
    <row r="66" spans="1:14" ht="30" x14ac:dyDescent="0.25">
      <c r="A66" s="80"/>
      <c r="B66" s="76" t="s">
        <v>87</v>
      </c>
      <c r="C66" s="77">
        <v>19.5</v>
      </c>
      <c r="D66" s="78" t="s">
        <v>3</v>
      </c>
      <c r="E66" s="114"/>
      <c r="F66" s="79">
        <f t="shared" si="6"/>
        <v>0</v>
      </c>
      <c r="L66" s="74"/>
      <c r="M66" s="67"/>
      <c r="N66" s="67"/>
    </row>
    <row r="67" spans="1:14" ht="45" x14ac:dyDescent="0.25">
      <c r="A67" s="80"/>
      <c r="B67" s="76" t="s">
        <v>94</v>
      </c>
      <c r="C67" s="77">
        <v>2</v>
      </c>
      <c r="D67" s="78" t="s">
        <v>4</v>
      </c>
      <c r="E67" s="114"/>
      <c r="F67" s="79">
        <f t="shared" si="6"/>
        <v>0</v>
      </c>
      <c r="L67" s="74"/>
      <c r="M67" s="67"/>
      <c r="N67" s="67"/>
    </row>
    <row r="68" spans="1:14" ht="45" x14ac:dyDescent="0.25">
      <c r="A68" s="80"/>
      <c r="B68" s="76" t="s">
        <v>90</v>
      </c>
      <c r="C68" s="77">
        <v>1</v>
      </c>
      <c r="D68" s="78" t="s">
        <v>4</v>
      </c>
      <c r="E68" s="2"/>
      <c r="F68" s="79">
        <f t="shared" si="6"/>
        <v>0</v>
      </c>
      <c r="L68" s="74"/>
      <c r="M68" s="67"/>
      <c r="N68" s="67"/>
    </row>
    <row r="69" spans="1:14" ht="30" x14ac:dyDescent="0.25">
      <c r="A69" s="80"/>
      <c r="B69" s="76" t="s">
        <v>88</v>
      </c>
      <c r="C69" s="77">
        <v>1</v>
      </c>
      <c r="D69" s="78" t="s">
        <v>4</v>
      </c>
      <c r="E69" s="2"/>
      <c r="F69" s="79">
        <f t="shared" si="6"/>
        <v>0</v>
      </c>
      <c r="L69" s="74"/>
      <c r="M69" s="67"/>
      <c r="N69" s="67"/>
    </row>
    <row r="70" spans="1:14" x14ac:dyDescent="0.25">
      <c r="A70" s="80"/>
      <c r="B70" s="76" t="s">
        <v>89</v>
      </c>
      <c r="C70" s="77">
        <v>5</v>
      </c>
      <c r="D70" s="78" t="s">
        <v>4</v>
      </c>
      <c r="E70" s="114"/>
      <c r="F70" s="79">
        <f t="shared" si="6"/>
        <v>0</v>
      </c>
      <c r="L70" s="74"/>
      <c r="M70" s="67"/>
      <c r="N70" s="67"/>
    </row>
    <row r="71" spans="1:14" x14ac:dyDescent="0.25">
      <c r="A71" s="80"/>
      <c r="B71" s="76" t="s">
        <v>102</v>
      </c>
      <c r="C71" s="77">
        <v>2</v>
      </c>
      <c r="D71" s="78" t="s">
        <v>4</v>
      </c>
      <c r="E71" s="114"/>
      <c r="F71" s="79">
        <f t="shared" ref="F71" si="7">C71*E71</f>
        <v>0</v>
      </c>
      <c r="L71" s="74"/>
      <c r="M71" s="67"/>
      <c r="N71" s="67"/>
    </row>
    <row r="72" spans="1:14" x14ac:dyDescent="0.25">
      <c r="A72" s="80"/>
      <c r="B72" s="95"/>
      <c r="C72" s="82"/>
      <c r="D72" s="83"/>
      <c r="E72" s="84"/>
      <c r="F72" s="84"/>
      <c r="L72" s="74"/>
      <c r="M72" s="67"/>
      <c r="N72" s="67"/>
    </row>
    <row r="73" spans="1:14" s="7" customFormat="1" x14ac:dyDescent="0.25">
      <c r="A73" s="96" t="s">
        <v>24</v>
      </c>
      <c r="B73" s="97" t="s">
        <v>25</v>
      </c>
      <c r="C73" s="98">
        <v>2</v>
      </c>
      <c r="D73" s="99" t="s">
        <v>4</v>
      </c>
      <c r="E73" s="100">
        <f>SUM(F74:F76)</f>
        <v>0</v>
      </c>
      <c r="F73" s="100">
        <f>C73*E73</f>
        <v>0</v>
      </c>
      <c r="G73" s="65"/>
      <c r="L73" s="74"/>
      <c r="M73" s="74"/>
      <c r="N73" s="74"/>
    </row>
    <row r="74" spans="1:14" x14ac:dyDescent="0.25">
      <c r="A74" s="80"/>
      <c r="B74" s="76" t="s">
        <v>91</v>
      </c>
      <c r="C74" s="135">
        <v>2.25</v>
      </c>
      <c r="D74" s="137" t="s">
        <v>70</v>
      </c>
      <c r="E74" s="139"/>
      <c r="F74" s="140">
        <f>C74*E74</f>
        <v>0</v>
      </c>
      <c r="L74" s="74"/>
      <c r="M74" s="67"/>
      <c r="N74" s="67"/>
    </row>
    <row r="75" spans="1:14" ht="30" x14ac:dyDescent="0.25">
      <c r="A75" s="80"/>
      <c r="B75" s="76" t="s">
        <v>49</v>
      </c>
      <c r="C75" s="136"/>
      <c r="D75" s="138"/>
      <c r="E75" s="139"/>
      <c r="F75" s="141"/>
      <c r="L75" s="74"/>
      <c r="M75" s="67"/>
      <c r="N75" s="67"/>
    </row>
    <row r="76" spans="1:14" ht="30" x14ac:dyDescent="0.25">
      <c r="A76" s="80"/>
      <c r="B76" s="76" t="s">
        <v>92</v>
      </c>
      <c r="C76" s="77">
        <v>1</v>
      </c>
      <c r="D76" s="78" t="s">
        <v>4</v>
      </c>
      <c r="E76" s="115"/>
      <c r="F76" s="79">
        <f>C76*E76</f>
        <v>0</v>
      </c>
      <c r="L76" s="74"/>
      <c r="M76" s="67"/>
      <c r="N76" s="67"/>
    </row>
    <row r="77" spans="1:14" x14ac:dyDescent="0.25">
      <c r="A77" s="80"/>
      <c r="B77" s="95"/>
      <c r="C77" s="82"/>
      <c r="D77" s="83"/>
      <c r="E77" s="84"/>
      <c r="F77" s="84"/>
      <c r="L77" s="74"/>
      <c r="M77" s="67"/>
      <c r="N77" s="67"/>
    </row>
    <row r="78" spans="1:14" x14ac:dyDescent="0.25">
      <c r="A78" s="96" t="s">
        <v>26</v>
      </c>
      <c r="B78" s="97" t="s">
        <v>27</v>
      </c>
      <c r="C78" s="98">
        <v>2</v>
      </c>
      <c r="D78" s="99" t="s">
        <v>4</v>
      </c>
      <c r="E78" s="100">
        <f>SUM(F79:F81)</f>
        <v>0</v>
      </c>
      <c r="F78" s="100">
        <f>C78*E78</f>
        <v>0</v>
      </c>
      <c r="L78" s="74"/>
      <c r="M78" s="67"/>
      <c r="N78" s="67"/>
    </row>
    <row r="79" spans="1:14" x14ac:dyDescent="0.25">
      <c r="A79" s="80"/>
      <c r="B79" s="76" t="s">
        <v>93</v>
      </c>
      <c r="C79" s="135">
        <v>9.6</v>
      </c>
      <c r="D79" s="137" t="s">
        <v>70</v>
      </c>
      <c r="E79" s="139"/>
      <c r="F79" s="140">
        <f>C79*E79</f>
        <v>0</v>
      </c>
      <c r="L79" s="74"/>
      <c r="M79" s="67"/>
      <c r="N79" s="67"/>
    </row>
    <row r="80" spans="1:14" ht="30" x14ac:dyDescent="0.25">
      <c r="A80" s="80"/>
      <c r="B80" s="76" t="s">
        <v>49</v>
      </c>
      <c r="C80" s="136"/>
      <c r="D80" s="138"/>
      <c r="E80" s="139"/>
      <c r="F80" s="141"/>
      <c r="L80" s="74"/>
      <c r="M80" s="67"/>
      <c r="N80" s="67"/>
    </row>
    <row r="81" spans="1:14" ht="45" x14ac:dyDescent="0.25">
      <c r="A81" s="80"/>
      <c r="B81" s="76" t="s">
        <v>96</v>
      </c>
      <c r="C81" s="77">
        <v>1</v>
      </c>
      <c r="D81" s="78" t="s">
        <v>4</v>
      </c>
      <c r="E81" s="115"/>
      <c r="F81" s="79">
        <f>C81*E81</f>
        <v>0</v>
      </c>
      <c r="L81" s="74"/>
      <c r="M81" s="67"/>
      <c r="N81" s="67"/>
    </row>
    <row r="82" spans="1:14" x14ac:dyDescent="0.25">
      <c r="A82" s="80"/>
      <c r="B82" s="95"/>
      <c r="C82" s="82"/>
      <c r="D82" s="83"/>
      <c r="E82" s="84"/>
      <c r="F82" s="84"/>
      <c r="L82" s="74"/>
      <c r="M82" s="67"/>
      <c r="N82" s="67"/>
    </row>
    <row r="83" spans="1:14" s="7" customFormat="1" x14ac:dyDescent="0.25">
      <c r="A83" s="96" t="s">
        <v>9</v>
      </c>
      <c r="B83" s="97" t="s">
        <v>157</v>
      </c>
      <c r="C83" s="98">
        <v>1</v>
      </c>
      <c r="D83" s="99" t="s">
        <v>159</v>
      </c>
      <c r="E83" s="100">
        <f>SUM(F84:F93)</f>
        <v>0</v>
      </c>
      <c r="F83" s="100">
        <f>E83</f>
        <v>0</v>
      </c>
      <c r="G83" s="65"/>
      <c r="L83" s="74"/>
      <c r="M83" s="74"/>
      <c r="N83" s="74"/>
    </row>
    <row r="84" spans="1:14" x14ac:dyDescent="0.25">
      <c r="A84" s="80"/>
      <c r="B84" s="76" t="s">
        <v>97</v>
      </c>
      <c r="C84" s="77">
        <v>4</v>
      </c>
      <c r="D84" s="78" t="s">
        <v>4</v>
      </c>
      <c r="E84" s="3"/>
      <c r="F84" s="79">
        <f>C84*E84</f>
        <v>0</v>
      </c>
      <c r="L84" s="74"/>
      <c r="M84" s="67"/>
      <c r="N84" s="67"/>
    </row>
    <row r="85" spans="1:14" x14ac:dyDescent="0.25">
      <c r="A85" s="80"/>
      <c r="B85" s="76" t="s">
        <v>124</v>
      </c>
      <c r="C85" s="77">
        <v>8</v>
      </c>
      <c r="D85" s="78" t="s">
        <v>4</v>
      </c>
      <c r="E85" s="3"/>
      <c r="F85" s="79">
        <f t="shared" ref="F85:F93" si="8">C85*E85</f>
        <v>0</v>
      </c>
      <c r="L85" s="74"/>
      <c r="M85" s="67"/>
      <c r="N85" s="67"/>
    </row>
    <row r="86" spans="1:14" x14ac:dyDescent="0.25">
      <c r="A86" s="80"/>
      <c r="B86" s="76" t="s">
        <v>125</v>
      </c>
      <c r="C86" s="77">
        <v>10</v>
      </c>
      <c r="D86" s="78" t="s">
        <v>4</v>
      </c>
      <c r="E86" s="3"/>
      <c r="F86" s="79">
        <f t="shared" ref="F86" si="9">C86*E86</f>
        <v>0</v>
      </c>
      <c r="L86" s="74"/>
      <c r="M86" s="67"/>
      <c r="N86" s="67"/>
    </row>
    <row r="87" spans="1:14" x14ac:dyDescent="0.25">
      <c r="A87" s="80"/>
      <c r="B87" s="76" t="s">
        <v>126</v>
      </c>
      <c r="C87" s="77">
        <v>8</v>
      </c>
      <c r="D87" s="78" t="s">
        <v>4</v>
      </c>
      <c r="E87" s="3"/>
      <c r="F87" s="79">
        <f t="shared" ref="F87" si="10">C87*E87</f>
        <v>0</v>
      </c>
      <c r="L87" s="74"/>
      <c r="M87" s="67"/>
      <c r="N87" s="67"/>
    </row>
    <row r="88" spans="1:14" x14ac:dyDescent="0.25">
      <c r="A88" s="80"/>
      <c r="B88" s="76" t="s">
        <v>99</v>
      </c>
      <c r="C88" s="77">
        <v>1</v>
      </c>
      <c r="D88" s="78" t="s">
        <v>156</v>
      </c>
      <c r="E88" s="3"/>
      <c r="F88" s="79">
        <f t="shared" si="8"/>
        <v>0</v>
      </c>
      <c r="L88" s="74"/>
      <c r="M88" s="67"/>
      <c r="N88" s="67"/>
    </row>
    <row r="89" spans="1:14" x14ac:dyDescent="0.25">
      <c r="A89" s="80"/>
      <c r="B89" s="76" t="s">
        <v>158</v>
      </c>
      <c r="C89" s="77">
        <v>440</v>
      </c>
      <c r="D89" s="78" t="s">
        <v>98</v>
      </c>
      <c r="E89" s="3"/>
      <c r="F89" s="79">
        <f t="shared" si="8"/>
        <v>0</v>
      </c>
      <c r="L89" s="74"/>
      <c r="M89" s="67"/>
      <c r="N89" s="67"/>
    </row>
    <row r="90" spans="1:14" x14ac:dyDescent="0.25">
      <c r="A90" s="80"/>
      <c r="B90" s="76" t="s">
        <v>160</v>
      </c>
      <c r="C90" s="77">
        <v>110</v>
      </c>
      <c r="D90" s="78" t="s">
        <v>98</v>
      </c>
      <c r="E90" s="3"/>
      <c r="F90" s="79">
        <f t="shared" ref="F90:F91" si="11">C90*E90</f>
        <v>0</v>
      </c>
      <c r="L90" s="74"/>
      <c r="M90" s="67"/>
      <c r="N90" s="67"/>
    </row>
    <row r="91" spans="1:14" x14ac:dyDescent="0.25">
      <c r="A91" s="80"/>
      <c r="B91" s="76" t="s">
        <v>161</v>
      </c>
      <c r="C91" s="77">
        <v>30</v>
      </c>
      <c r="D91" s="78" t="s">
        <v>4</v>
      </c>
      <c r="E91" s="3"/>
      <c r="F91" s="79">
        <f t="shared" si="11"/>
        <v>0</v>
      </c>
      <c r="L91" s="74"/>
      <c r="M91" s="67"/>
      <c r="N91" s="67"/>
    </row>
    <row r="92" spans="1:14" x14ac:dyDescent="0.25">
      <c r="A92" s="80"/>
      <c r="B92" s="76" t="s">
        <v>162</v>
      </c>
      <c r="C92" s="77">
        <v>4</v>
      </c>
      <c r="D92" s="78" t="s">
        <v>4</v>
      </c>
      <c r="E92" s="3"/>
      <c r="F92" s="79">
        <f t="shared" si="8"/>
        <v>0</v>
      </c>
      <c r="L92" s="74"/>
      <c r="M92" s="67"/>
      <c r="N92" s="67"/>
    </row>
    <row r="93" spans="1:14" x14ac:dyDescent="0.25">
      <c r="A93" s="80"/>
      <c r="B93" s="76" t="s">
        <v>142</v>
      </c>
      <c r="C93" s="77">
        <v>1</v>
      </c>
      <c r="D93" s="78" t="s">
        <v>4</v>
      </c>
      <c r="E93" s="3"/>
      <c r="F93" s="79">
        <f>C93*E93</f>
        <v>0</v>
      </c>
      <c r="L93" s="74"/>
      <c r="M93" s="67"/>
      <c r="N93" s="67"/>
    </row>
    <row r="94" spans="1:14" x14ac:dyDescent="0.25">
      <c r="A94" s="80"/>
      <c r="B94" s="95"/>
      <c r="C94" s="101"/>
      <c r="D94" s="83"/>
      <c r="E94" s="84"/>
      <c r="F94" s="84"/>
      <c r="L94" s="74"/>
      <c r="M94" s="67"/>
      <c r="N94" s="67"/>
    </row>
    <row r="95" spans="1:14" s="7" customFormat="1" x14ac:dyDescent="0.25">
      <c r="A95" s="102" t="s">
        <v>12</v>
      </c>
      <c r="B95" s="103" t="s">
        <v>61</v>
      </c>
      <c r="C95" s="104">
        <v>1</v>
      </c>
      <c r="D95" s="105" t="s">
        <v>159</v>
      </c>
      <c r="E95" s="146"/>
      <c r="F95" s="106">
        <f>C95*E95</f>
        <v>0</v>
      </c>
      <c r="G95" s="65"/>
      <c r="L95" s="74"/>
      <c r="M95" s="74"/>
      <c r="N95" s="74"/>
    </row>
    <row r="96" spans="1:14" x14ac:dyDescent="0.25">
      <c r="A96" s="80"/>
      <c r="B96" s="76" t="s">
        <v>30</v>
      </c>
      <c r="C96" s="77">
        <v>1</v>
      </c>
      <c r="D96" s="78" t="s">
        <v>159</v>
      </c>
      <c r="E96" s="147"/>
      <c r="F96" s="148"/>
      <c r="L96" s="74"/>
      <c r="M96" s="67"/>
      <c r="N96" s="67"/>
    </row>
    <row r="97" spans="1:14" x14ac:dyDescent="0.25">
      <c r="A97" s="80"/>
      <c r="B97" s="76" t="s">
        <v>28</v>
      </c>
      <c r="C97" s="77">
        <v>1</v>
      </c>
      <c r="D97" s="78" t="s">
        <v>159</v>
      </c>
      <c r="E97" s="149"/>
      <c r="F97" s="150"/>
      <c r="L97" s="74"/>
      <c r="M97" s="67"/>
      <c r="N97" s="67"/>
    </row>
    <row r="98" spans="1:14" x14ac:dyDescent="0.25">
      <c r="A98" s="80"/>
      <c r="B98" s="76" t="s">
        <v>29</v>
      </c>
      <c r="C98" s="77">
        <v>1</v>
      </c>
      <c r="D98" s="78" t="s">
        <v>159</v>
      </c>
      <c r="E98" s="149"/>
      <c r="F98" s="150"/>
      <c r="L98" s="74"/>
      <c r="M98" s="67"/>
      <c r="N98" s="67"/>
    </row>
    <row r="99" spans="1:14" x14ac:dyDescent="0.25">
      <c r="A99" s="80"/>
      <c r="B99" s="76" t="s">
        <v>32</v>
      </c>
      <c r="C99" s="77">
        <v>1</v>
      </c>
      <c r="D99" s="78" t="s">
        <v>159</v>
      </c>
      <c r="E99" s="149"/>
      <c r="F99" s="150"/>
      <c r="L99" s="74"/>
      <c r="M99" s="67"/>
      <c r="N99" s="67"/>
    </row>
    <row r="100" spans="1:14" x14ac:dyDescent="0.25">
      <c r="A100" s="80"/>
      <c r="B100" s="76" t="s">
        <v>109</v>
      </c>
      <c r="C100" s="77">
        <v>1</v>
      </c>
      <c r="D100" s="78" t="s">
        <v>159</v>
      </c>
      <c r="E100" s="149"/>
      <c r="F100" s="150"/>
      <c r="L100" s="74"/>
      <c r="M100" s="67"/>
      <c r="N100" s="67"/>
    </row>
    <row r="101" spans="1:14" x14ac:dyDescent="0.25">
      <c r="A101" s="80"/>
      <c r="B101" s="76" t="s">
        <v>100</v>
      </c>
      <c r="C101" s="77">
        <v>1</v>
      </c>
      <c r="D101" s="78" t="s">
        <v>159</v>
      </c>
      <c r="E101" s="149"/>
      <c r="F101" s="150"/>
      <c r="L101" s="74"/>
      <c r="M101" s="67"/>
      <c r="N101" s="67"/>
    </row>
    <row r="102" spans="1:14" x14ac:dyDescent="0.25">
      <c r="A102" s="80"/>
      <c r="B102" s="76" t="s">
        <v>101</v>
      </c>
      <c r="C102" s="77">
        <v>1</v>
      </c>
      <c r="D102" s="78" t="s">
        <v>159</v>
      </c>
      <c r="E102" s="151"/>
      <c r="F102" s="152"/>
      <c r="L102" s="74"/>
      <c r="M102" s="67"/>
      <c r="N102" s="67"/>
    </row>
    <row r="103" spans="1:14" x14ac:dyDescent="0.25">
      <c r="A103" s="80"/>
      <c r="B103" s="95"/>
      <c r="C103" s="101"/>
      <c r="D103" s="83"/>
      <c r="E103" s="84"/>
      <c r="F103" s="84"/>
      <c r="L103" s="74"/>
      <c r="M103" s="67"/>
      <c r="N103" s="67"/>
    </row>
    <row r="104" spans="1:14" s="7" customFormat="1" ht="30" x14ac:dyDescent="0.25">
      <c r="A104" s="107" t="s">
        <v>31</v>
      </c>
      <c r="B104" s="108" t="s">
        <v>77</v>
      </c>
      <c r="C104" s="109">
        <v>1</v>
      </c>
      <c r="D104" s="107" t="s">
        <v>159</v>
      </c>
      <c r="E104" s="110">
        <f>SUM(F105:F106)</f>
        <v>0</v>
      </c>
      <c r="F104" s="110">
        <f>E104</f>
        <v>0</v>
      </c>
      <c r="G104" s="65"/>
      <c r="L104" s="74"/>
      <c r="M104" s="74"/>
      <c r="N104" s="74"/>
    </row>
    <row r="105" spans="1:14" x14ac:dyDescent="0.25">
      <c r="A105" s="80"/>
      <c r="B105" s="76" t="s">
        <v>35</v>
      </c>
      <c r="C105" s="77">
        <v>115</v>
      </c>
      <c r="D105" s="78" t="s">
        <v>7</v>
      </c>
      <c r="E105" s="116"/>
      <c r="F105" s="79">
        <f>C105*E105</f>
        <v>0</v>
      </c>
      <c r="L105" s="74"/>
      <c r="M105" s="67"/>
      <c r="N105" s="67"/>
    </row>
    <row r="106" spans="1:14" x14ac:dyDescent="0.25">
      <c r="A106" s="80"/>
      <c r="B106" s="76" t="s">
        <v>33</v>
      </c>
      <c r="C106" s="77">
        <v>320</v>
      </c>
      <c r="D106" s="78" t="s">
        <v>7</v>
      </c>
      <c r="E106" s="116"/>
      <c r="F106" s="79">
        <f>C106*E106</f>
        <v>0</v>
      </c>
      <c r="L106" s="74"/>
      <c r="M106" s="67"/>
      <c r="N106" s="67"/>
    </row>
    <row r="107" spans="1:14" x14ac:dyDescent="0.25">
      <c r="A107" s="80"/>
      <c r="B107" s="95"/>
      <c r="C107" s="81"/>
      <c r="D107" s="111"/>
      <c r="E107" s="112"/>
      <c r="F107" s="112"/>
      <c r="L107" s="74"/>
      <c r="M107" s="67"/>
      <c r="N107" s="67"/>
    </row>
    <row r="108" spans="1:14" x14ac:dyDescent="0.25">
      <c r="A108" s="80"/>
      <c r="B108" s="95"/>
      <c r="C108" s="81"/>
      <c r="D108" s="111"/>
      <c r="E108" s="112"/>
      <c r="F108" s="112"/>
      <c r="L108" s="74"/>
      <c r="M108" s="67"/>
      <c r="N108" s="67"/>
    </row>
    <row r="109" spans="1:14" x14ac:dyDescent="0.25">
      <c r="A109" s="80" t="s">
        <v>48</v>
      </c>
      <c r="B109" s="95" t="s">
        <v>50</v>
      </c>
      <c r="C109" s="81"/>
      <c r="D109" s="111"/>
      <c r="E109" s="112"/>
      <c r="F109" s="112"/>
      <c r="L109" s="74"/>
      <c r="M109" s="67"/>
      <c r="N109" s="67"/>
    </row>
    <row r="110" spans="1:14" x14ac:dyDescent="0.25">
      <c r="A110" s="80"/>
      <c r="B110" s="95"/>
      <c r="C110" s="81"/>
      <c r="D110" s="111"/>
      <c r="E110" s="112"/>
      <c r="F110" s="112"/>
      <c r="L110" s="74"/>
      <c r="M110" s="67"/>
      <c r="N110" s="67"/>
    </row>
    <row r="111" spans="1:14" x14ac:dyDescent="0.25">
      <c r="A111" s="80"/>
      <c r="B111" s="95"/>
      <c r="C111" s="81"/>
      <c r="D111" s="111"/>
      <c r="E111" s="112"/>
      <c r="F111" s="112"/>
      <c r="L111" s="74"/>
      <c r="M111" s="67"/>
      <c r="N111" s="67"/>
    </row>
    <row r="112" spans="1:14" x14ac:dyDescent="0.25">
      <c r="A112" s="80"/>
      <c r="B112" s="95"/>
      <c r="C112" s="81"/>
      <c r="D112" s="111"/>
      <c r="E112" s="112"/>
      <c r="F112" s="112"/>
      <c r="L112" s="74"/>
      <c r="M112" s="67"/>
      <c r="N112" s="67"/>
    </row>
    <row r="113" spans="1:14" x14ac:dyDescent="0.25">
      <c r="A113" s="80"/>
      <c r="B113" s="95"/>
      <c r="C113" s="81"/>
      <c r="D113" s="111"/>
      <c r="E113" s="112"/>
      <c r="F113" s="112"/>
      <c r="L113" s="74"/>
      <c r="M113" s="67"/>
      <c r="N113" s="67"/>
    </row>
    <row r="114" spans="1:14" x14ac:dyDescent="0.25">
      <c r="A114" s="80"/>
      <c r="B114" s="95"/>
      <c r="C114" s="81"/>
      <c r="D114" s="111"/>
      <c r="E114" s="112"/>
      <c r="F114" s="112"/>
      <c r="L114" s="74"/>
      <c r="M114" s="67"/>
      <c r="N114" s="67"/>
    </row>
  </sheetData>
  <sheetProtection password="DC21" sheet="1" objects="1" scenarios="1" selectLockedCells="1"/>
  <mergeCells count="21">
    <mergeCell ref="E96:F102"/>
    <mergeCell ref="C45:C46"/>
    <mergeCell ref="D45:D46"/>
    <mergeCell ref="E45:E46"/>
    <mergeCell ref="F45:F46"/>
    <mergeCell ref="C64:C65"/>
    <mergeCell ref="D64:D65"/>
    <mergeCell ref="E64:E65"/>
    <mergeCell ref="F64:F65"/>
    <mergeCell ref="C54:C55"/>
    <mergeCell ref="D54:D55"/>
    <mergeCell ref="E54:E55"/>
    <mergeCell ref="F54:F55"/>
    <mergeCell ref="C74:C75"/>
    <mergeCell ref="D74:D75"/>
    <mergeCell ref="E74:E75"/>
    <mergeCell ref="F74:F75"/>
    <mergeCell ref="C79:C80"/>
    <mergeCell ref="D79:D80"/>
    <mergeCell ref="E79:E80"/>
    <mergeCell ref="F79:F80"/>
  </mergeCells>
  <pageMargins left="0.7" right="0.7" top="0.75" bottom="0.75" header="0.3" footer="0.3"/>
  <pageSetup paperSize="9" scale="91" fitToHeight="0" orientation="landscape" r:id="rId1"/>
  <rowBreaks count="5" manualBreakCount="5">
    <brk id="21" max="5" man="1"/>
    <brk id="34" max="5" man="1"/>
    <brk id="43" max="5" man="1"/>
    <brk id="61" max="5" man="1"/>
    <brk id="82" max="5" man="1"/>
  </rowBreaks>
  <colBreaks count="3" manualBreakCount="3">
    <brk id="6" max="244" man="1"/>
    <brk id="9" max="244" man="1"/>
    <brk id="11" max="2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7"/>
  <sheetViews>
    <sheetView zoomScaleNormal="100" workbookViewId="0">
      <selection activeCell="E11" sqref="E11"/>
    </sheetView>
  </sheetViews>
  <sheetFormatPr defaultRowHeight="15" x14ac:dyDescent="0.25"/>
  <cols>
    <col min="1" max="1" width="14.140625" style="6" customWidth="1"/>
    <col min="2" max="2" width="87" style="6" customWidth="1"/>
    <col min="3" max="3" width="9.140625" style="6"/>
    <col min="4" max="4" width="5" style="16" customWidth="1"/>
    <col min="5" max="5" width="12.85546875" style="6" bestFit="1" customWidth="1"/>
    <col min="6" max="6" width="15.5703125" style="6" bestFit="1" customWidth="1"/>
    <col min="7" max="7" width="13.28515625" style="16" bestFit="1" customWidth="1"/>
    <col min="8" max="8" width="65.85546875" style="6" bestFit="1" customWidth="1"/>
    <col min="9" max="9" width="11.42578125" style="6" customWidth="1"/>
    <col min="10" max="12" width="9.140625" style="6"/>
    <col min="13" max="13" width="85.85546875" style="6" bestFit="1" customWidth="1"/>
    <col min="14" max="14" width="15.28515625" style="6" customWidth="1"/>
    <col min="15" max="16384" width="9.140625" style="6"/>
  </cols>
  <sheetData>
    <row r="1" spans="1:14" x14ac:dyDescent="0.25">
      <c r="A1" s="6" t="s">
        <v>10</v>
      </c>
      <c r="B1" s="6" t="s">
        <v>45</v>
      </c>
      <c r="E1" s="18" t="s">
        <v>148</v>
      </c>
      <c r="F1" s="59">
        <f ca="1">'Rozpočet celkom'!F5</f>
        <v>43770</v>
      </c>
    </row>
    <row r="2" spans="1:14" x14ac:dyDescent="0.25">
      <c r="A2" s="6" t="s">
        <v>11</v>
      </c>
      <c r="B2" s="6" t="s">
        <v>16</v>
      </c>
    </row>
    <row r="3" spans="1:14" x14ac:dyDescent="0.25">
      <c r="A3" s="6" t="s">
        <v>17</v>
      </c>
      <c r="B3" s="6" t="s">
        <v>18</v>
      </c>
    </row>
    <row r="4" spans="1:14" x14ac:dyDescent="0.25">
      <c r="A4" s="6" t="s">
        <v>147</v>
      </c>
      <c r="B4" s="60" t="str">
        <f>'Rozpočet celkom'!B5</f>
        <v>-</v>
      </c>
    </row>
    <row r="5" spans="1:14" ht="15.75" thickBot="1" x14ac:dyDescent="0.3"/>
    <row r="6" spans="1:14" s="7" customFormat="1" ht="15.75" thickBot="1" x14ac:dyDescent="0.3">
      <c r="A6" s="117"/>
      <c r="B6" s="117" t="s">
        <v>67</v>
      </c>
      <c r="C6" s="118"/>
      <c r="D6" s="119"/>
      <c r="E6" s="118"/>
      <c r="F6" s="120">
        <f>F10+F16+F24+F29+F35+F44+F54+F68+F77</f>
        <v>0</v>
      </c>
      <c r="G6" s="65"/>
    </row>
    <row r="8" spans="1:14" s="16" customFormat="1" ht="18.75" x14ac:dyDescent="0.3">
      <c r="A8" s="16" t="s">
        <v>8</v>
      </c>
      <c r="B8" s="16" t="s">
        <v>13</v>
      </c>
      <c r="C8" s="16" t="s">
        <v>5</v>
      </c>
      <c r="D8" s="16" t="s">
        <v>2</v>
      </c>
      <c r="E8" s="16" t="s">
        <v>0</v>
      </c>
      <c r="F8" s="16" t="s">
        <v>1</v>
      </c>
      <c r="L8" s="66"/>
      <c r="M8" s="67"/>
      <c r="N8" s="68"/>
    </row>
    <row r="9" spans="1:14" s="16" customFormat="1" ht="8.25" customHeight="1" x14ac:dyDescent="0.3">
      <c r="L9" s="66"/>
      <c r="M9" s="67"/>
      <c r="N9" s="67"/>
    </row>
    <row r="10" spans="1:14" x14ac:dyDescent="0.25">
      <c r="A10" s="69" t="s">
        <v>36</v>
      </c>
      <c r="B10" s="70" t="s">
        <v>55</v>
      </c>
      <c r="C10" s="71">
        <v>15</v>
      </c>
      <c r="D10" s="72" t="s">
        <v>4</v>
      </c>
      <c r="E10" s="73">
        <f>SUM(F11:F14)</f>
        <v>0</v>
      </c>
      <c r="F10" s="73">
        <f>C10*E10</f>
        <v>0</v>
      </c>
      <c r="I10" s="121"/>
      <c r="L10" s="74"/>
      <c r="M10" s="67"/>
      <c r="N10" s="67"/>
    </row>
    <row r="11" spans="1:14" ht="30" x14ac:dyDescent="0.25">
      <c r="A11" s="75"/>
      <c r="B11" s="76" t="s">
        <v>72</v>
      </c>
      <c r="C11" s="77">
        <v>1</v>
      </c>
      <c r="D11" s="78" t="s">
        <v>4</v>
      </c>
      <c r="E11" s="1"/>
      <c r="F11" s="79">
        <f t="shared" ref="F11:F14" si="0">C11*E11</f>
        <v>0</v>
      </c>
      <c r="L11" s="74"/>
      <c r="M11" s="67"/>
      <c r="N11" s="67"/>
    </row>
    <row r="12" spans="1:14" ht="30" x14ac:dyDescent="0.25">
      <c r="A12" s="80"/>
      <c r="B12" s="76" t="s">
        <v>75</v>
      </c>
      <c r="C12" s="77">
        <v>24</v>
      </c>
      <c r="D12" s="78" t="s">
        <v>7</v>
      </c>
      <c r="E12" s="1"/>
      <c r="F12" s="79">
        <f t="shared" si="0"/>
        <v>0</v>
      </c>
      <c r="L12" s="74"/>
      <c r="M12" s="67"/>
      <c r="N12" s="67"/>
    </row>
    <row r="13" spans="1:14" ht="30" x14ac:dyDescent="0.25">
      <c r="A13" s="80"/>
      <c r="B13" s="76" t="s">
        <v>74</v>
      </c>
      <c r="C13" s="77">
        <v>4</v>
      </c>
      <c r="D13" s="78" t="s">
        <v>4</v>
      </c>
      <c r="E13" s="1"/>
      <c r="F13" s="79">
        <f t="shared" si="0"/>
        <v>0</v>
      </c>
      <c r="L13" s="74"/>
      <c r="M13" s="67"/>
      <c r="N13" s="67"/>
    </row>
    <row r="14" spans="1:14" ht="60" x14ac:dyDescent="0.25">
      <c r="A14" s="80"/>
      <c r="B14" s="76" t="s">
        <v>110</v>
      </c>
      <c r="C14" s="77">
        <v>2</v>
      </c>
      <c r="D14" s="78" t="s">
        <v>4</v>
      </c>
      <c r="E14" s="1"/>
      <c r="F14" s="79">
        <f t="shared" si="0"/>
        <v>0</v>
      </c>
      <c r="L14" s="74"/>
      <c r="M14" s="67"/>
      <c r="N14" s="67"/>
    </row>
    <row r="15" spans="1:14" x14ac:dyDescent="0.25">
      <c r="A15" s="80"/>
      <c r="B15" s="81"/>
      <c r="C15" s="82"/>
      <c r="D15" s="83"/>
      <c r="E15" s="84"/>
      <c r="F15" s="84"/>
      <c r="L15" s="74"/>
      <c r="M15" s="67"/>
      <c r="N15" s="67"/>
    </row>
    <row r="16" spans="1:14" x14ac:dyDescent="0.25">
      <c r="A16" s="69" t="s">
        <v>37</v>
      </c>
      <c r="B16" s="70" t="s">
        <v>56</v>
      </c>
      <c r="C16" s="71">
        <v>5</v>
      </c>
      <c r="D16" s="72" t="s">
        <v>4</v>
      </c>
      <c r="E16" s="73">
        <f>SUM(F17:F22)</f>
        <v>0</v>
      </c>
      <c r="F16" s="73">
        <f>C16*E16</f>
        <v>0</v>
      </c>
      <c r="L16" s="74"/>
      <c r="M16" s="67"/>
      <c r="N16" s="67"/>
    </row>
    <row r="17" spans="1:14" ht="30" x14ac:dyDescent="0.25">
      <c r="A17" s="75"/>
      <c r="B17" s="76" t="s">
        <v>72</v>
      </c>
      <c r="C17" s="77">
        <v>1</v>
      </c>
      <c r="D17" s="78" t="s">
        <v>4</v>
      </c>
      <c r="E17" s="1"/>
      <c r="F17" s="79">
        <f t="shared" ref="F17:F19" si="1">C17*E17</f>
        <v>0</v>
      </c>
      <c r="L17" s="74"/>
      <c r="M17" s="67"/>
      <c r="N17" s="67"/>
    </row>
    <row r="18" spans="1:14" ht="30" x14ac:dyDescent="0.25">
      <c r="A18" s="80"/>
      <c r="B18" s="76" t="s">
        <v>75</v>
      </c>
      <c r="C18" s="77">
        <v>24</v>
      </c>
      <c r="D18" s="78" t="s">
        <v>7</v>
      </c>
      <c r="E18" s="1"/>
      <c r="F18" s="79">
        <f t="shared" si="1"/>
        <v>0</v>
      </c>
      <c r="L18" s="74"/>
      <c r="M18" s="67"/>
      <c r="N18" s="67"/>
    </row>
    <row r="19" spans="1:14" ht="30" x14ac:dyDescent="0.25">
      <c r="A19" s="80"/>
      <c r="B19" s="76" t="s">
        <v>74</v>
      </c>
      <c r="C19" s="77">
        <v>4</v>
      </c>
      <c r="D19" s="78" t="s">
        <v>4</v>
      </c>
      <c r="E19" s="1"/>
      <c r="F19" s="79">
        <f t="shared" si="1"/>
        <v>0</v>
      </c>
      <c r="L19" s="74"/>
      <c r="M19" s="67"/>
      <c r="N19" s="67"/>
    </row>
    <row r="20" spans="1:14" ht="60" x14ac:dyDescent="0.25">
      <c r="A20" s="80"/>
      <c r="B20" s="76" t="s">
        <v>110</v>
      </c>
      <c r="C20" s="77">
        <v>2</v>
      </c>
      <c r="D20" s="78" t="s">
        <v>4</v>
      </c>
      <c r="E20" s="1"/>
      <c r="F20" s="79">
        <f t="shared" ref="F20:F22" si="2">C20*E20</f>
        <v>0</v>
      </c>
      <c r="L20" s="74"/>
      <c r="M20" s="67"/>
      <c r="N20" s="67"/>
    </row>
    <row r="21" spans="1:14" ht="60" x14ac:dyDescent="0.25">
      <c r="A21" s="80"/>
      <c r="B21" s="76" t="s">
        <v>111</v>
      </c>
      <c r="C21" s="77">
        <v>1</v>
      </c>
      <c r="D21" s="78" t="s">
        <v>4</v>
      </c>
      <c r="E21" s="1"/>
      <c r="F21" s="79">
        <f t="shared" si="2"/>
        <v>0</v>
      </c>
      <c r="L21" s="74"/>
      <c r="M21" s="67"/>
      <c r="N21" s="67"/>
    </row>
    <row r="22" spans="1:14" ht="60" x14ac:dyDescent="0.25">
      <c r="A22" s="80"/>
      <c r="B22" s="76" t="s">
        <v>112</v>
      </c>
      <c r="C22" s="77">
        <v>2</v>
      </c>
      <c r="D22" s="78" t="s">
        <v>4</v>
      </c>
      <c r="E22" s="1"/>
      <c r="F22" s="79">
        <f t="shared" si="2"/>
        <v>0</v>
      </c>
      <c r="L22" s="74"/>
      <c r="M22" s="67"/>
      <c r="N22" s="67"/>
    </row>
    <row r="23" spans="1:14" x14ac:dyDescent="0.25">
      <c r="A23" s="80"/>
      <c r="B23" s="81"/>
      <c r="C23" s="82"/>
      <c r="D23" s="83"/>
      <c r="E23" s="84"/>
      <c r="F23" s="84"/>
      <c r="L23" s="74"/>
      <c r="M23" s="67"/>
      <c r="N23" s="67"/>
    </row>
    <row r="24" spans="1:14" x14ac:dyDescent="0.25">
      <c r="A24" s="69" t="s">
        <v>59</v>
      </c>
      <c r="B24" s="70" t="s">
        <v>34</v>
      </c>
      <c r="C24" s="71">
        <v>17</v>
      </c>
      <c r="D24" s="72" t="s">
        <v>4</v>
      </c>
      <c r="E24" s="73">
        <f>SUM(F25:F27)</f>
        <v>0</v>
      </c>
      <c r="F24" s="73">
        <f>C24*E24</f>
        <v>0</v>
      </c>
      <c r="L24" s="74"/>
      <c r="M24" s="67"/>
      <c r="N24" s="67"/>
    </row>
    <row r="25" spans="1:14" x14ac:dyDescent="0.25">
      <c r="A25" s="80"/>
      <c r="B25" s="76" t="s">
        <v>78</v>
      </c>
      <c r="C25" s="77">
        <v>2</v>
      </c>
      <c r="D25" s="78" t="s">
        <v>4</v>
      </c>
      <c r="E25" s="1"/>
      <c r="F25" s="79">
        <f>C25*E25</f>
        <v>0</v>
      </c>
      <c r="L25" s="74"/>
      <c r="M25" s="67"/>
      <c r="N25" s="67"/>
    </row>
    <row r="26" spans="1:14" x14ac:dyDescent="0.25">
      <c r="A26" s="80"/>
      <c r="B26" s="76" t="s">
        <v>79</v>
      </c>
      <c r="C26" s="77">
        <v>2</v>
      </c>
      <c r="D26" s="78" t="s">
        <v>4</v>
      </c>
      <c r="E26" s="1"/>
      <c r="F26" s="79">
        <f>C26*E26</f>
        <v>0</v>
      </c>
      <c r="L26" s="74"/>
      <c r="M26" s="67"/>
      <c r="N26" s="67"/>
    </row>
    <row r="27" spans="1:14" x14ac:dyDescent="0.25">
      <c r="A27" s="80"/>
      <c r="B27" s="76" t="s">
        <v>80</v>
      </c>
      <c r="C27" s="77">
        <v>1</v>
      </c>
      <c r="D27" s="78" t="s">
        <v>156</v>
      </c>
      <c r="E27" s="1"/>
      <c r="F27" s="79">
        <f>C27*E27</f>
        <v>0</v>
      </c>
      <c r="L27" s="74"/>
      <c r="M27" s="67"/>
      <c r="N27" s="67"/>
    </row>
    <row r="28" spans="1:14" x14ac:dyDescent="0.25">
      <c r="A28" s="80"/>
      <c r="B28" s="81"/>
      <c r="C28" s="82"/>
      <c r="D28" s="83"/>
      <c r="E28" s="84"/>
      <c r="F28" s="84"/>
      <c r="L28" s="74"/>
      <c r="M28" s="67"/>
      <c r="N28" s="67"/>
    </row>
    <row r="29" spans="1:14" x14ac:dyDescent="0.25">
      <c r="A29" s="69" t="s">
        <v>41</v>
      </c>
      <c r="B29" s="70" t="s">
        <v>113</v>
      </c>
      <c r="C29" s="71">
        <v>60</v>
      </c>
      <c r="D29" s="72" t="s">
        <v>4</v>
      </c>
      <c r="E29" s="5"/>
      <c r="F29" s="73">
        <f>C29*E29</f>
        <v>0</v>
      </c>
      <c r="L29" s="74"/>
      <c r="M29" s="67"/>
      <c r="N29" s="67"/>
    </row>
    <row r="30" spans="1:14" ht="30" x14ac:dyDescent="0.25">
      <c r="A30" s="80"/>
      <c r="B30" s="76" t="s">
        <v>114</v>
      </c>
      <c r="C30" s="77">
        <v>1</v>
      </c>
      <c r="D30" s="78" t="s">
        <v>4</v>
      </c>
      <c r="E30" s="145"/>
      <c r="F30" s="145"/>
      <c r="L30" s="74"/>
      <c r="M30" s="67"/>
      <c r="N30" s="67"/>
    </row>
    <row r="31" spans="1:14" x14ac:dyDescent="0.25">
      <c r="A31" s="80"/>
      <c r="B31" s="76" t="s">
        <v>42</v>
      </c>
      <c r="C31" s="77">
        <v>2</v>
      </c>
      <c r="D31" s="78" t="s">
        <v>4</v>
      </c>
      <c r="E31" s="145"/>
      <c r="F31" s="145"/>
      <c r="L31" s="74"/>
      <c r="M31" s="67"/>
      <c r="N31" s="67"/>
    </row>
    <row r="32" spans="1:14" x14ac:dyDescent="0.25">
      <c r="A32" s="80"/>
      <c r="B32" s="76" t="s">
        <v>115</v>
      </c>
      <c r="C32" s="77">
        <v>2</v>
      </c>
      <c r="D32" s="78" t="s">
        <v>4</v>
      </c>
      <c r="E32" s="145"/>
      <c r="F32" s="145"/>
      <c r="L32" s="74"/>
      <c r="M32" s="67"/>
      <c r="N32" s="67"/>
    </row>
    <row r="33" spans="1:14" ht="30" x14ac:dyDescent="0.25">
      <c r="A33" s="80"/>
      <c r="B33" s="76" t="s">
        <v>116</v>
      </c>
      <c r="C33" s="77">
        <v>6</v>
      </c>
      <c r="D33" s="78" t="s">
        <v>4</v>
      </c>
      <c r="E33" s="145"/>
      <c r="F33" s="145"/>
      <c r="L33" s="74"/>
      <c r="M33" s="67"/>
      <c r="N33" s="67"/>
    </row>
    <row r="34" spans="1:14" x14ac:dyDescent="0.25">
      <c r="A34" s="80"/>
      <c r="B34" s="81"/>
      <c r="C34" s="82"/>
      <c r="D34" s="83"/>
      <c r="E34" s="84"/>
      <c r="F34" s="84"/>
      <c r="L34" s="74"/>
      <c r="M34" s="67"/>
      <c r="N34" s="67"/>
    </row>
    <row r="35" spans="1:14" x14ac:dyDescent="0.25">
      <c r="A35" s="69" t="s">
        <v>38</v>
      </c>
      <c r="B35" s="70" t="s">
        <v>39</v>
      </c>
      <c r="C35" s="71">
        <v>3</v>
      </c>
      <c r="D35" s="72" t="s">
        <v>4</v>
      </c>
      <c r="E35" s="73">
        <f>SUM(F36:F42)</f>
        <v>0</v>
      </c>
      <c r="F35" s="73">
        <f>C35*E35</f>
        <v>0</v>
      </c>
      <c r="L35" s="74"/>
      <c r="M35" s="67"/>
      <c r="N35" s="67"/>
    </row>
    <row r="36" spans="1:14" ht="30" x14ac:dyDescent="0.25">
      <c r="A36" s="80"/>
      <c r="B36" s="76" t="s">
        <v>81</v>
      </c>
      <c r="C36" s="77">
        <v>3</v>
      </c>
      <c r="D36" s="78" t="s">
        <v>4</v>
      </c>
      <c r="E36" s="1"/>
      <c r="F36" s="79">
        <f>C36*E36</f>
        <v>0</v>
      </c>
      <c r="L36" s="74"/>
      <c r="M36" s="67"/>
      <c r="N36" s="67"/>
    </row>
    <row r="37" spans="1:14" x14ac:dyDescent="0.25">
      <c r="A37" s="80"/>
      <c r="B37" s="76" t="s">
        <v>82</v>
      </c>
      <c r="C37" s="77">
        <v>1</v>
      </c>
      <c r="D37" s="78" t="s">
        <v>4</v>
      </c>
      <c r="E37" s="1"/>
      <c r="F37" s="79">
        <f>C37*E37</f>
        <v>0</v>
      </c>
      <c r="L37" s="74"/>
      <c r="M37" s="67"/>
      <c r="N37" s="67"/>
    </row>
    <row r="38" spans="1:14" ht="30" x14ac:dyDescent="0.25">
      <c r="A38" s="80"/>
      <c r="B38" s="76" t="s">
        <v>75</v>
      </c>
      <c r="C38" s="77">
        <v>48</v>
      </c>
      <c r="D38" s="78" t="s">
        <v>7</v>
      </c>
      <c r="E38" s="1"/>
      <c r="F38" s="79">
        <f>C38*E38</f>
        <v>0</v>
      </c>
      <c r="L38" s="74"/>
      <c r="M38" s="67"/>
      <c r="N38" s="67"/>
    </row>
    <row r="39" spans="1:14" ht="30" x14ac:dyDescent="0.25">
      <c r="A39" s="80"/>
      <c r="B39" s="76" t="s">
        <v>74</v>
      </c>
      <c r="C39" s="77">
        <v>12</v>
      </c>
      <c r="D39" s="78" t="s">
        <v>4</v>
      </c>
      <c r="E39" s="1"/>
      <c r="F39" s="79">
        <f t="shared" ref="F39:F42" si="3">C39*E39</f>
        <v>0</v>
      </c>
      <c r="L39" s="74"/>
      <c r="M39" s="67"/>
      <c r="N39" s="67"/>
    </row>
    <row r="40" spans="1:14" ht="30" x14ac:dyDescent="0.25">
      <c r="A40" s="80"/>
      <c r="B40" s="76" t="s">
        <v>73</v>
      </c>
      <c r="C40" s="77">
        <v>5</v>
      </c>
      <c r="D40" s="78" t="s">
        <v>4</v>
      </c>
      <c r="E40" s="1"/>
      <c r="F40" s="79">
        <f t="shared" si="3"/>
        <v>0</v>
      </c>
      <c r="L40" s="74"/>
      <c r="M40" s="67"/>
      <c r="N40" s="67"/>
    </row>
    <row r="41" spans="1:14" ht="60" x14ac:dyDescent="0.25">
      <c r="A41" s="80"/>
      <c r="B41" s="76" t="s">
        <v>111</v>
      </c>
      <c r="C41" s="77">
        <v>1</v>
      </c>
      <c r="D41" s="78" t="s">
        <v>4</v>
      </c>
      <c r="E41" s="1"/>
      <c r="F41" s="79">
        <f t="shared" si="3"/>
        <v>0</v>
      </c>
      <c r="L41" s="74"/>
      <c r="M41" s="67"/>
      <c r="N41" s="67"/>
    </row>
    <row r="42" spans="1:14" ht="60" x14ac:dyDescent="0.25">
      <c r="A42" s="80"/>
      <c r="B42" s="76" t="s">
        <v>112</v>
      </c>
      <c r="C42" s="77">
        <v>2</v>
      </c>
      <c r="D42" s="78" t="s">
        <v>4</v>
      </c>
      <c r="E42" s="1"/>
      <c r="F42" s="79">
        <f t="shared" si="3"/>
        <v>0</v>
      </c>
      <c r="L42" s="74"/>
      <c r="M42" s="67"/>
      <c r="N42" s="67"/>
    </row>
    <row r="43" spans="1:14" x14ac:dyDescent="0.25">
      <c r="A43" s="80"/>
      <c r="B43" s="81"/>
      <c r="C43" s="82"/>
      <c r="D43" s="83"/>
      <c r="E43" s="84"/>
      <c r="F43" s="84"/>
      <c r="L43" s="74"/>
      <c r="M43" s="67"/>
      <c r="N43" s="67"/>
    </row>
    <row r="44" spans="1:14" x14ac:dyDescent="0.25">
      <c r="A44" s="85" t="s">
        <v>21</v>
      </c>
      <c r="B44" s="86" t="s">
        <v>85</v>
      </c>
      <c r="C44" s="87">
        <v>5</v>
      </c>
      <c r="D44" s="88" t="s">
        <v>4</v>
      </c>
      <c r="E44" s="89">
        <f>SUM(F45:F52)</f>
        <v>0</v>
      </c>
      <c r="F44" s="89">
        <f t="shared" ref="F44:F52" si="4">C44*E44</f>
        <v>0</v>
      </c>
      <c r="L44" s="74"/>
      <c r="M44" s="67"/>
      <c r="N44" s="67"/>
    </row>
    <row r="45" spans="1:14" ht="75" x14ac:dyDescent="0.25">
      <c r="A45" s="80"/>
      <c r="B45" s="93" t="s">
        <v>95</v>
      </c>
      <c r="C45" s="135">
        <v>1</v>
      </c>
      <c r="D45" s="137" t="s">
        <v>4</v>
      </c>
      <c r="E45" s="143"/>
      <c r="F45" s="140">
        <f t="shared" si="4"/>
        <v>0</v>
      </c>
      <c r="L45" s="74"/>
      <c r="M45" s="67"/>
      <c r="N45" s="67"/>
    </row>
    <row r="46" spans="1:14" ht="30" x14ac:dyDescent="0.25">
      <c r="A46" s="80"/>
      <c r="B46" s="94" t="s">
        <v>86</v>
      </c>
      <c r="C46" s="136"/>
      <c r="D46" s="138"/>
      <c r="E46" s="144"/>
      <c r="F46" s="141"/>
      <c r="L46" s="74"/>
      <c r="M46" s="67"/>
      <c r="N46" s="67"/>
    </row>
    <row r="47" spans="1:14" ht="30" x14ac:dyDescent="0.25">
      <c r="A47" s="80"/>
      <c r="B47" s="76" t="s">
        <v>87</v>
      </c>
      <c r="C47" s="77">
        <v>19.5</v>
      </c>
      <c r="D47" s="78" t="s">
        <v>3</v>
      </c>
      <c r="E47" s="2"/>
      <c r="F47" s="79">
        <f t="shared" si="4"/>
        <v>0</v>
      </c>
      <c r="L47" s="74"/>
      <c r="M47" s="67"/>
      <c r="N47" s="67"/>
    </row>
    <row r="48" spans="1:14" ht="45" x14ac:dyDescent="0.25">
      <c r="A48" s="80"/>
      <c r="B48" s="76" t="s">
        <v>94</v>
      </c>
      <c r="C48" s="77">
        <v>2</v>
      </c>
      <c r="D48" s="78" t="s">
        <v>4</v>
      </c>
      <c r="E48" s="2"/>
      <c r="F48" s="79">
        <f t="shared" si="4"/>
        <v>0</v>
      </c>
      <c r="L48" s="74"/>
      <c r="M48" s="67"/>
      <c r="N48" s="67"/>
    </row>
    <row r="49" spans="1:14" ht="45" x14ac:dyDescent="0.25">
      <c r="A49" s="80"/>
      <c r="B49" s="76" t="s">
        <v>90</v>
      </c>
      <c r="C49" s="77">
        <v>1</v>
      </c>
      <c r="D49" s="78" t="s">
        <v>4</v>
      </c>
      <c r="E49" s="2"/>
      <c r="F49" s="79">
        <f t="shared" si="4"/>
        <v>0</v>
      </c>
      <c r="L49" s="74"/>
      <c r="M49" s="67"/>
      <c r="N49" s="67"/>
    </row>
    <row r="50" spans="1:14" ht="30" x14ac:dyDescent="0.25">
      <c r="A50" s="80"/>
      <c r="B50" s="76" t="s">
        <v>88</v>
      </c>
      <c r="C50" s="77">
        <v>1</v>
      </c>
      <c r="D50" s="78" t="s">
        <v>4</v>
      </c>
      <c r="E50" s="2"/>
      <c r="F50" s="79">
        <f t="shared" si="4"/>
        <v>0</v>
      </c>
      <c r="L50" s="74"/>
      <c r="M50" s="67"/>
      <c r="N50" s="67"/>
    </row>
    <row r="51" spans="1:14" x14ac:dyDescent="0.25">
      <c r="A51" s="80"/>
      <c r="B51" s="76" t="s">
        <v>89</v>
      </c>
      <c r="C51" s="77">
        <v>5</v>
      </c>
      <c r="D51" s="78" t="s">
        <v>4</v>
      </c>
      <c r="E51" s="2"/>
      <c r="F51" s="79">
        <f t="shared" si="4"/>
        <v>0</v>
      </c>
      <c r="L51" s="74"/>
      <c r="M51" s="67"/>
      <c r="N51" s="67"/>
    </row>
    <row r="52" spans="1:14" x14ac:dyDescent="0.25">
      <c r="A52" s="80"/>
      <c r="B52" s="76" t="s">
        <v>102</v>
      </c>
      <c r="C52" s="77">
        <v>2</v>
      </c>
      <c r="D52" s="78" t="s">
        <v>4</v>
      </c>
      <c r="E52" s="2"/>
      <c r="F52" s="79">
        <f t="shared" si="4"/>
        <v>0</v>
      </c>
      <c r="L52" s="74"/>
      <c r="M52" s="67"/>
      <c r="N52" s="67"/>
    </row>
    <row r="53" spans="1:14" x14ac:dyDescent="0.25">
      <c r="A53" s="80"/>
      <c r="B53" s="95"/>
      <c r="C53" s="82"/>
      <c r="D53" s="83"/>
      <c r="E53" s="84"/>
      <c r="F53" s="84"/>
      <c r="L53" s="74"/>
      <c r="M53" s="67"/>
      <c r="N53" s="67"/>
    </row>
    <row r="54" spans="1:14" s="7" customFormat="1" x14ac:dyDescent="0.25">
      <c r="A54" s="96" t="s">
        <v>9</v>
      </c>
      <c r="B54" s="97" t="s">
        <v>157</v>
      </c>
      <c r="C54" s="98">
        <v>1</v>
      </c>
      <c r="D54" s="99" t="s">
        <v>159</v>
      </c>
      <c r="E54" s="100">
        <f>SUM(F55:F66)</f>
        <v>0</v>
      </c>
      <c r="F54" s="100">
        <f>C54*E54</f>
        <v>0</v>
      </c>
      <c r="G54" s="65"/>
      <c r="L54" s="74"/>
      <c r="M54" s="74"/>
      <c r="N54" s="74"/>
    </row>
    <row r="55" spans="1:14" x14ac:dyDescent="0.25">
      <c r="A55" s="80"/>
      <c r="B55" s="76" t="s">
        <v>117</v>
      </c>
      <c r="C55" s="77">
        <v>4</v>
      </c>
      <c r="D55" s="78" t="s">
        <v>4</v>
      </c>
      <c r="E55" s="3"/>
      <c r="F55" s="79">
        <f>C55*E55</f>
        <v>0</v>
      </c>
      <c r="L55" s="74"/>
      <c r="M55" s="67"/>
      <c r="N55" s="67"/>
    </row>
    <row r="56" spans="1:14" x14ac:dyDescent="0.25">
      <c r="A56" s="80"/>
      <c r="B56" s="76" t="s">
        <v>118</v>
      </c>
      <c r="C56" s="77">
        <v>4</v>
      </c>
      <c r="D56" s="78" t="s">
        <v>4</v>
      </c>
      <c r="E56" s="3"/>
      <c r="F56" s="79">
        <f>C56*E56</f>
        <v>0</v>
      </c>
      <c r="L56" s="74"/>
      <c r="M56" s="67"/>
      <c r="N56" s="67"/>
    </row>
    <row r="57" spans="1:14" x14ac:dyDescent="0.25">
      <c r="A57" s="80"/>
      <c r="B57" s="76" t="s">
        <v>119</v>
      </c>
      <c r="C57" s="77">
        <v>4</v>
      </c>
      <c r="D57" s="78" t="s">
        <v>4</v>
      </c>
      <c r="E57" s="3"/>
      <c r="F57" s="79">
        <f>C57*E57</f>
        <v>0</v>
      </c>
      <c r="L57" s="74"/>
      <c r="M57" s="67"/>
      <c r="N57" s="67"/>
    </row>
    <row r="58" spans="1:14" x14ac:dyDescent="0.25">
      <c r="A58" s="80"/>
      <c r="B58" s="76" t="s">
        <v>120</v>
      </c>
      <c r="C58" s="77">
        <v>16</v>
      </c>
      <c r="D58" s="78" t="s">
        <v>4</v>
      </c>
      <c r="E58" s="3"/>
      <c r="F58" s="79">
        <f t="shared" ref="F58:F66" si="5">C58*E58</f>
        <v>0</v>
      </c>
      <c r="L58" s="74"/>
      <c r="M58" s="67"/>
      <c r="N58" s="67"/>
    </row>
    <row r="59" spans="1:14" x14ac:dyDescent="0.25">
      <c r="A59" s="80"/>
      <c r="B59" s="76" t="s">
        <v>121</v>
      </c>
      <c r="C59" s="77">
        <v>18</v>
      </c>
      <c r="D59" s="78" t="s">
        <v>4</v>
      </c>
      <c r="E59" s="3"/>
      <c r="F59" s="79">
        <f t="shared" ref="F59" si="6">C59*E59</f>
        <v>0</v>
      </c>
      <c r="L59" s="74"/>
      <c r="M59" s="67"/>
      <c r="N59" s="67"/>
    </row>
    <row r="60" spans="1:14" x14ac:dyDescent="0.25">
      <c r="A60" s="80"/>
      <c r="B60" s="76" t="s">
        <v>122</v>
      </c>
      <c r="C60" s="77">
        <v>10</v>
      </c>
      <c r="D60" s="78" t="s">
        <v>4</v>
      </c>
      <c r="E60" s="3"/>
      <c r="F60" s="79">
        <f t="shared" ref="F60" si="7">C60*E60</f>
        <v>0</v>
      </c>
      <c r="L60" s="74"/>
      <c r="M60" s="67"/>
      <c r="N60" s="67"/>
    </row>
    <row r="61" spans="1:14" x14ac:dyDescent="0.25">
      <c r="A61" s="80"/>
      <c r="B61" s="76" t="s">
        <v>99</v>
      </c>
      <c r="C61" s="77">
        <v>1</v>
      </c>
      <c r="D61" s="78" t="s">
        <v>156</v>
      </c>
      <c r="E61" s="3"/>
      <c r="F61" s="79">
        <f t="shared" si="5"/>
        <v>0</v>
      </c>
      <c r="L61" s="74"/>
      <c r="M61" s="67"/>
      <c r="N61" s="67"/>
    </row>
    <row r="62" spans="1:14" x14ac:dyDescent="0.25">
      <c r="A62" s="80"/>
      <c r="B62" s="76" t="s">
        <v>158</v>
      </c>
      <c r="C62" s="77">
        <v>220</v>
      </c>
      <c r="D62" s="78" t="s">
        <v>98</v>
      </c>
      <c r="E62" s="3"/>
      <c r="F62" s="79">
        <f t="shared" ref="F62" si="8">C62*E62</f>
        <v>0</v>
      </c>
      <c r="L62" s="74"/>
      <c r="M62" s="67"/>
      <c r="N62" s="67"/>
    </row>
    <row r="63" spans="1:14" x14ac:dyDescent="0.25">
      <c r="A63" s="80"/>
      <c r="B63" s="76" t="s">
        <v>160</v>
      </c>
      <c r="C63" s="77">
        <v>770</v>
      </c>
      <c r="D63" s="78" t="s">
        <v>98</v>
      </c>
      <c r="E63" s="3"/>
      <c r="F63" s="79">
        <f t="shared" si="5"/>
        <v>0</v>
      </c>
      <c r="L63" s="74"/>
      <c r="M63" s="67"/>
      <c r="N63" s="67"/>
    </row>
    <row r="64" spans="1:14" x14ac:dyDescent="0.25">
      <c r="A64" s="80"/>
      <c r="B64" s="76" t="s">
        <v>161</v>
      </c>
      <c r="C64" s="77">
        <v>12</v>
      </c>
      <c r="D64" s="78" t="s">
        <v>4</v>
      </c>
      <c r="E64" s="3"/>
      <c r="F64" s="79">
        <f t="shared" ref="F64" si="9">C64*E64</f>
        <v>0</v>
      </c>
      <c r="L64" s="74"/>
      <c r="M64" s="67"/>
      <c r="N64" s="67"/>
    </row>
    <row r="65" spans="1:14" x14ac:dyDescent="0.25">
      <c r="A65" s="80"/>
      <c r="B65" s="76" t="s">
        <v>162</v>
      </c>
      <c r="C65" s="77">
        <v>44</v>
      </c>
      <c r="D65" s="78" t="s">
        <v>4</v>
      </c>
      <c r="E65" s="3"/>
      <c r="F65" s="79">
        <f t="shared" si="5"/>
        <v>0</v>
      </c>
      <c r="L65" s="74"/>
      <c r="M65" s="67"/>
      <c r="N65" s="67"/>
    </row>
    <row r="66" spans="1:14" x14ac:dyDescent="0.25">
      <c r="A66" s="80"/>
      <c r="B66" s="76" t="s">
        <v>143</v>
      </c>
      <c r="C66" s="77">
        <v>1</v>
      </c>
      <c r="D66" s="78" t="s">
        <v>4</v>
      </c>
      <c r="E66" s="3"/>
      <c r="F66" s="79">
        <f t="shared" si="5"/>
        <v>0</v>
      </c>
      <c r="L66" s="74"/>
      <c r="M66" s="67"/>
      <c r="N66" s="67"/>
    </row>
    <row r="67" spans="1:14" x14ac:dyDescent="0.25">
      <c r="A67" s="80"/>
      <c r="B67" s="95"/>
      <c r="C67" s="101"/>
      <c r="D67" s="83"/>
      <c r="E67" s="84"/>
      <c r="F67" s="84"/>
      <c r="L67" s="74"/>
      <c r="M67" s="67"/>
      <c r="N67" s="67"/>
    </row>
    <row r="68" spans="1:14" s="7" customFormat="1" x14ac:dyDescent="0.25">
      <c r="A68" s="102" t="s">
        <v>12</v>
      </c>
      <c r="B68" s="103" t="s">
        <v>62</v>
      </c>
      <c r="C68" s="104">
        <v>1</v>
      </c>
      <c r="D68" s="105" t="s">
        <v>159</v>
      </c>
      <c r="E68" s="146"/>
      <c r="F68" s="106">
        <f>C68*E68</f>
        <v>0</v>
      </c>
      <c r="G68" s="65"/>
      <c r="L68" s="74"/>
      <c r="M68" s="74"/>
      <c r="N68" s="74"/>
    </row>
    <row r="69" spans="1:14" x14ac:dyDescent="0.25">
      <c r="A69" s="80"/>
      <c r="B69" s="76" t="s">
        <v>30</v>
      </c>
      <c r="C69" s="77">
        <v>1</v>
      </c>
      <c r="D69" s="78" t="s">
        <v>159</v>
      </c>
      <c r="E69" s="147"/>
      <c r="F69" s="148"/>
      <c r="L69" s="74"/>
      <c r="M69" s="67"/>
      <c r="N69" s="67"/>
    </row>
    <row r="70" spans="1:14" x14ac:dyDescent="0.25">
      <c r="A70" s="80"/>
      <c r="B70" s="76" t="s">
        <v>28</v>
      </c>
      <c r="C70" s="77">
        <v>1</v>
      </c>
      <c r="D70" s="78" t="s">
        <v>159</v>
      </c>
      <c r="E70" s="149"/>
      <c r="F70" s="150"/>
      <c r="L70" s="74"/>
      <c r="M70" s="67"/>
      <c r="N70" s="67"/>
    </row>
    <row r="71" spans="1:14" x14ac:dyDescent="0.25">
      <c r="A71" s="80"/>
      <c r="B71" s="76" t="s">
        <v>29</v>
      </c>
      <c r="C71" s="77">
        <v>1</v>
      </c>
      <c r="D71" s="78" t="s">
        <v>159</v>
      </c>
      <c r="E71" s="149"/>
      <c r="F71" s="150"/>
      <c r="L71" s="74"/>
      <c r="M71" s="67"/>
      <c r="N71" s="67"/>
    </row>
    <row r="72" spans="1:14" x14ac:dyDescent="0.25">
      <c r="A72" s="80"/>
      <c r="B72" s="76" t="s">
        <v>32</v>
      </c>
      <c r="C72" s="77">
        <v>1</v>
      </c>
      <c r="D72" s="78" t="s">
        <v>159</v>
      </c>
      <c r="E72" s="149"/>
      <c r="F72" s="150"/>
      <c r="L72" s="74"/>
      <c r="M72" s="67"/>
      <c r="N72" s="67"/>
    </row>
    <row r="73" spans="1:14" x14ac:dyDescent="0.25">
      <c r="A73" s="80"/>
      <c r="B73" s="76" t="s">
        <v>109</v>
      </c>
      <c r="C73" s="77">
        <v>1</v>
      </c>
      <c r="D73" s="78" t="s">
        <v>159</v>
      </c>
      <c r="E73" s="149"/>
      <c r="F73" s="150"/>
      <c r="L73" s="74"/>
      <c r="M73" s="67"/>
      <c r="N73" s="67"/>
    </row>
    <row r="74" spans="1:14" x14ac:dyDescent="0.25">
      <c r="A74" s="80"/>
      <c r="B74" s="76" t="s">
        <v>123</v>
      </c>
      <c r="C74" s="77">
        <v>1</v>
      </c>
      <c r="D74" s="78" t="s">
        <v>159</v>
      </c>
      <c r="E74" s="149"/>
      <c r="F74" s="150"/>
      <c r="L74" s="74"/>
      <c r="M74" s="67"/>
      <c r="N74" s="67"/>
    </row>
    <row r="75" spans="1:14" x14ac:dyDescent="0.25">
      <c r="A75" s="80"/>
      <c r="B75" s="76" t="s">
        <v>101</v>
      </c>
      <c r="C75" s="77">
        <v>1</v>
      </c>
      <c r="D75" s="78" t="s">
        <v>159</v>
      </c>
      <c r="E75" s="151"/>
      <c r="F75" s="152"/>
      <c r="L75" s="74"/>
      <c r="M75" s="67"/>
      <c r="N75" s="67"/>
    </row>
    <row r="76" spans="1:14" x14ac:dyDescent="0.25">
      <c r="A76" s="80"/>
      <c r="B76" s="95"/>
      <c r="C76" s="101"/>
      <c r="D76" s="83"/>
      <c r="E76" s="84"/>
      <c r="F76" s="84"/>
      <c r="L76" s="74"/>
      <c r="M76" s="67"/>
      <c r="N76" s="67"/>
    </row>
    <row r="77" spans="1:14" s="7" customFormat="1" ht="30" x14ac:dyDescent="0.25">
      <c r="A77" s="107" t="s">
        <v>31</v>
      </c>
      <c r="B77" s="108" t="s">
        <v>77</v>
      </c>
      <c r="C77" s="109">
        <v>1</v>
      </c>
      <c r="D77" s="107" t="s">
        <v>159</v>
      </c>
      <c r="E77" s="110">
        <f>SUM(F78:F79)</f>
        <v>0</v>
      </c>
      <c r="F77" s="110">
        <f>C77*E77</f>
        <v>0</v>
      </c>
      <c r="G77" s="65"/>
      <c r="L77" s="74"/>
      <c r="M77" s="74"/>
      <c r="N77" s="74"/>
    </row>
    <row r="78" spans="1:14" x14ac:dyDescent="0.25">
      <c r="A78" s="80"/>
      <c r="B78" s="76" t="s">
        <v>35</v>
      </c>
      <c r="C78" s="77">
        <v>350</v>
      </c>
      <c r="D78" s="78" t="s">
        <v>7</v>
      </c>
      <c r="E78" s="4"/>
      <c r="F78" s="79">
        <f>C78*E78</f>
        <v>0</v>
      </c>
      <c r="L78" s="74"/>
      <c r="M78" s="67"/>
      <c r="N78" s="67"/>
    </row>
    <row r="79" spans="1:14" x14ac:dyDescent="0.25">
      <c r="A79" s="80"/>
      <c r="B79" s="76" t="s">
        <v>33</v>
      </c>
      <c r="C79" s="77">
        <v>470</v>
      </c>
      <c r="D79" s="78" t="s">
        <v>7</v>
      </c>
      <c r="E79" s="4"/>
      <c r="F79" s="79">
        <f>C79*E79</f>
        <v>0</v>
      </c>
      <c r="L79" s="74"/>
      <c r="M79" s="67"/>
      <c r="N79" s="67"/>
    </row>
    <row r="80" spans="1:14" x14ac:dyDescent="0.25">
      <c r="A80" s="80"/>
      <c r="B80" s="95"/>
      <c r="C80" s="81"/>
      <c r="D80" s="111"/>
      <c r="E80" s="112"/>
      <c r="F80" s="112"/>
      <c r="L80" s="74"/>
      <c r="M80" s="67"/>
      <c r="N80" s="67"/>
    </row>
    <row r="81" spans="1:14" x14ac:dyDescent="0.25">
      <c r="A81" s="80"/>
      <c r="B81" s="95"/>
      <c r="C81" s="81"/>
      <c r="D81" s="111"/>
      <c r="E81" s="112"/>
      <c r="F81" s="112"/>
      <c r="L81" s="74"/>
      <c r="M81" s="67"/>
      <c r="N81" s="67"/>
    </row>
    <row r="82" spans="1:14" x14ac:dyDescent="0.25">
      <c r="A82" s="80" t="s">
        <v>48</v>
      </c>
      <c r="B82" s="95" t="s">
        <v>50</v>
      </c>
      <c r="C82" s="81"/>
      <c r="D82" s="111"/>
      <c r="E82" s="112"/>
      <c r="F82" s="112"/>
      <c r="L82" s="74"/>
      <c r="M82" s="67"/>
      <c r="N82" s="67"/>
    </row>
    <row r="83" spans="1:14" x14ac:dyDescent="0.25">
      <c r="A83" s="80"/>
      <c r="B83" s="95"/>
      <c r="C83" s="81"/>
      <c r="D83" s="111"/>
      <c r="E83" s="112"/>
      <c r="F83" s="112"/>
      <c r="L83" s="74"/>
      <c r="M83" s="67"/>
      <c r="N83" s="67"/>
    </row>
    <row r="84" spans="1:14" x14ac:dyDescent="0.25">
      <c r="A84" s="80"/>
      <c r="B84" s="95"/>
      <c r="C84" s="81"/>
      <c r="D84" s="111"/>
      <c r="E84" s="112"/>
      <c r="F84" s="112"/>
      <c r="L84" s="74"/>
      <c r="M84" s="67"/>
      <c r="N84" s="67"/>
    </row>
    <row r="85" spans="1:14" x14ac:dyDescent="0.25">
      <c r="A85" s="80"/>
      <c r="B85" s="95"/>
      <c r="C85" s="81"/>
      <c r="D85" s="111"/>
      <c r="E85" s="112"/>
      <c r="F85" s="112"/>
      <c r="L85" s="74"/>
      <c r="M85" s="67"/>
      <c r="N85" s="67"/>
    </row>
    <row r="86" spans="1:14" x14ac:dyDescent="0.25">
      <c r="A86" s="80"/>
      <c r="B86" s="95"/>
      <c r="C86" s="81"/>
      <c r="D86" s="111"/>
      <c r="E86" s="112"/>
      <c r="F86" s="112"/>
      <c r="L86" s="74"/>
      <c r="M86" s="67"/>
      <c r="N86" s="67"/>
    </row>
    <row r="87" spans="1:14" x14ac:dyDescent="0.25">
      <c r="A87" s="80"/>
      <c r="B87" s="95"/>
      <c r="C87" s="81"/>
      <c r="D87" s="111"/>
      <c r="E87" s="112"/>
      <c r="F87" s="112"/>
      <c r="L87" s="74"/>
      <c r="M87" s="67"/>
      <c r="N87" s="67"/>
    </row>
  </sheetData>
  <sheetProtection password="DC21" sheet="1" objects="1" scenarios="1" selectLockedCells="1"/>
  <mergeCells count="6">
    <mergeCell ref="E69:F75"/>
    <mergeCell ref="C45:C46"/>
    <mergeCell ref="D45:D46"/>
    <mergeCell ref="E45:E46"/>
    <mergeCell ref="F45:F46"/>
    <mergeCell ref="E30:F33"/>
  </mergeCells>
  <pageMargins left="0.7" right="0.7" top="0.75" bottom="0.75" header="0.3" footer="0.3"/>
  <pageSetup paperSize="9" scale="82" orientation="landscape" r:id="rId1"/>
  <rowBreaks count="3" manualBreakCount="3">
    <brk id="23" max="5" man="1"/>
    <brk id="43" max="5" man="1"/>
    <brk id="67" max="5" man="1"/>
  </rowBreaks>
  <colBreaks count="3" manualBreakCount="3">
    <brk id="6" max="211" man="1"/>
    <brk id="9" max="211" man="1"/>
    <brk id="11" max="21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N85"/>
  <sheetViews>
    <sheetView zoomScaleNormal="100" workbookViewId="0">
      <selection activeCell="E11" sqref="E11"/>
    </sheetView>
  </sheetViews>
  <sheetFormatPr defaultRowHeight="15" x14ac:dyDescent="0.25"/>
  <cols>
    <col min="1" max="1" width="14.140625" style="6" customWidth="1"/>
    <col min="2" max="2" width="87" style="6" customWidth="1"/>
    <col min="3" max="3" width="9.140625" style="6"/>
    <col min="4" max="4" width="5" style="16" customWidth="1"/>
    <col min="5" max="5" width="12.85546875" style="6" bestFit="1" customWidth="1"/>
    <col min="6" max="6" width="15.5703125" style="6" bestFit="1" customWidth="1"/>
    <col min="7" max="7" width="13.28515625" style="16" bestFit="1" customWidth="1"/>
    <col min="8" max="8" width="65.85546875" style="6" bestFit="1" customWidth="1"/>
    <col min="9" max="9" width="11.42578125" style="6" customWidth="1"/>
    <col min="10" max="12" width="9.140625" style="6"/>
    <col min="13" max="13" width="85.85546875" style="6" bestFit="1" customWidth="1"/>
    <col min="14" max="14" width="15.28515625" style="6" customWidth="1"/>
    <col min="15" max="16384" width="9.140625" style="6"/>
  </cols>
  <sheetData>
    <row r="1" spans="1:14" x14ac:dyDescent="0.25">
      <c r="A1" s="6" t="s">
        <v>10</v>
      </c>
      <c r="B1" s="6" t="s">
        <v>45</v>
      </c>
      <c r="E1" s="18" t="s">
        <v>148</v>
      </c>
      <c r="F1" s="59">
        <f ca="1">'Rozpočet celkom'!F5</f>
        <v>43770</v>
      </c>
    </row>
    <row r="2" spans="1:14" x14ac:dyDescent="0.25">
      <c r="A2" s="6" t="s">
        <v>11</v>
      </c>
      <c r="B2" s="6" t="s">
        <v>16</v>
      </c>
    </row>
    <row r="3" spans="1:14" x14ac:dyDescent="0.25">
      <c r="A3" s="6" t="s">
        <v>17</v>
      </c>
      <c r="B3" s="6" t="s">
        <v>18</v>
      </c>
    </row>
    <row r="4" spans="1:14" x14ac:dyDescent="0.25">
      <c r="A4" s="6" t="s">
        <v>147</v>
      </c>
      <c r="B4" s="60" t="str">
        <f>'Rozpočet celkom'!B5</f>
        <v>-</v>
      </c>
    </row>
    <row r="5" spans="1:14" ht="15.75" thickBot="1" x14ac:dyDescent="0.3"/>
    <row r="6" spans="1:14" s="7" customFormat="1" ht="15.75" thickBot="1" x14ac:dyDescent="0.3">
      <c r="A6" s="122"/>
      <c r="B6" s="122" t="s">
        <v>68</v>
      </c>
      <c r="C6" s="123"/>
      <c r="D6" s="124"/>
      <c r="E6" s="123"/>
      <c r="F6" s="125">
        <f>F10+F16+F24+F29+F34+F43+F53+F67+F76</f>
        <v>0</v>
      </c>
      <c r="G6" s="65"/>
    </row>
    <row r="8" spans="1:14" s="16" customFormat="1" ht="18.75" x14ac:dyDescent="0.3">
      <c r="A8" s="16" t="s">
        <v>8</v>
      </c>
      <c r="B8" s="16" t="s">
        <v>13</v>
      </c>
      <c r="C8" s="16" t="s">
        <v>5</v>
      </c>
      <c r="D8" s="16" t="s">
        <v>2</v>
      </c>
      <c r="E8" s="16" t="s">
        <v>0</v>
      </c>
      <c r="F8" s="16" t="s">
        <v>1</v>
      </c>
      <c r="L8" s="66"/>
      <c r="M8" s="67"/>
      <c r="N8" s="68"/>
    </row>
    <row r="9" spans="1:14" s="16" customFormat="1" ht="8.25" customHeight="1" x14ac:dyDescent="0.3">
      <c r="L9" s="66"/>
      <c r="M9" s="67"/>
      <c r="N9" s="67"/>
    </row>
    <row r="10" spans="1:14" x14ac:dyDescent="0.25">
      <c r="A10" s="69" t="s">
        <v>14</v>
      </c>
      <c r="B10" s="70" t="s">
        <v>51</v>
      </c>
      <c r="C10" s="71">
        <v>19</v>
      </c>
      <c r="D10" s="72" t="s">
        <v>4</v>
      </c>
      <c r="E10" s="73">
        <f>SUM(F11:F14)</f>
        <v>0</v>
      </c>
      <c r="F10" s="73">
        <f>C10*E10</f>
        <v>0</v>
      </c>
      <c r="I10" s="121"/>
      <c r="L10" s="74"/>
      <c r="M10" s="67"/>
      <c r="N10" s="67"/>
    </row>
    <row r="11" spans="1:14" ht="30" x14ac:dyDescent="0.25">
      <c r="A11" s="75"/>
      <c r="B11" s="76" t="s">
        <v>72</v>
      </c>
      <c r="C11" s="77">
        <v>1</v>
      </c>
      <c r="D11" s="78" t="s">
        <v>4</v>
      </c>
      <c r="E11" s="1"/>
      <c r="F11" s="79">
        <f t="shared" ref="F11:F14" si="0">C11*E11</f>
        <v>0</v>
      </c>
      <c r="L11" s="74"/>
      <c r="M11" s="67"/>
      <c r="N11" s="67"/>
    </row>
    <row r="12" spans="1:14" ht="30" x14ac:dyDescent="0.25">
      <c r="A12" s="80"/>
      <c r="B12" s="76" t="s">
        <v>75</v>
      </c>
      <c r="C12" s="77">
        <v>24</v>
      </c>
      <c r="D12" s="78" t="s">
        <v>7</v>
      </c>
      <c r="E12" s="1"/>
      <c r="F12" s="79">
        <f t="shared" si="0"/>
        <v>0</v>
      </c>
      <c r="L12" s="74"/>
      <c r="M12" s="67"/>
      <c r="N12" s="67"/>
    </row>
    <row r="13" spans="1:14" ht="30" x14ac:dyDescent="0.25">
      <c r="A13" s="80"/>
      <c r="B13" s="76" t="s">
        <v>74</v>
      </c>
      <c r="C13" s="77">
        <v>8</v>
      </c>
      <c r="D13" s="78" t="s">
        <v>4</v>
      </c>
      <c r="E13" s="1"/>
      <c r="F13" s="79">
        <f t="shared" si="0"/>
        <v>0</v>
      </c>
      <c r="L13" s="74"/>
      <c r="M13" s="67"/>
      <c r="N13" s="67"/>
    </row>
    <row r="14" spans="1:14" ht="30" x14ac:dyDescent="0.25">
      <c r="A14" s="80"/>
      <c r="B14" s="76" t="s">
        <v>73</v>
      </c>
      <c r="C14" s="77">
        <v>2</v>
      </c>
      <c r="D14" s="78" t="s">
        <v>4</v>
      </c>
      <c r="E14" s="1"/>
      <c r="F14" s="79">
        <f t="shared" si="0"/>
        <v>0</v>
      </c>
      <c r="L14" s="74"/>
      <c r="M14" s="67"/>
      <c r="N14" s="67"/>
    </row>
    <row r="15" spans="1:14" x14ac:dyDescent="0.25">
      <c r="A15" s="80"/>
      <c r="B15" s="81"/>
      <c r="C15" s="82"/>
      <c r="D15" s="83"/>
      <c r="E15" s="84"/>
      <c r="F15" s="84"/>
      <c r="L15" s="74"/>
      <c r="M15" s="67"/>
      <c r="N15" s="67"/>
    </row>
    <row r="16" spans="1:14" x14ac:dyDescent="0.25">
      <c r="A16" s="69" t="s">
        <v>19</v>
      </c>
      <c r="B16" s="70" t="s">
        <v>53</v>
      </c>
      <c r="C16" s="71">
        <v>6</v>
      </c>
      <c r="D16" s="72" t="s">
        <v>4</v>
      </c>
      <c r="E16" s="73">
        <f>SUM(F17:F22)</f>
        <v>0</v>
      </c>
      <c r="F16" s="73">
        <f>C16*E16</f>
        <v>0</v>
      </c>
      <c r="L16" s="74"/>
      <c r="M16" s="67"/>
      <c r="N16" s="67"/>
    </row>
    <row r="17" spans="1:14" ht="30" x14ac:dyDescent="0.25">
      <c r="A17" s="75"/>
      <c r="B17" s="76" t="s">
        <v>72</v>
      </c>
      <c r="C17" s="77">
        <v>1</v>
      </c>
      <c r="D17" s="78" t="s">
        <v>4</v>
      </c>
      <c r="E17" s="1"/>
      <c r="F17" s="79">
        <f>C17*E17</f>
        <v>0</v>
      </c>
      <c r="L17" s="74"/>
      <c r="M17" s="67"/>
      <c r="N17" s="67"/>
    </row>
    <row r="18" spans="1:14" ht="30" x14ac:dyDescent="0.25">
      <c r="A18" s="80"/>
      <c r="B18" s="76" t="s">
        <v>75</v>
      </c>
      <c r="C18" s="77">
        <v>24</v>
      </c>
      <c r="D18" s="78" t="s">
        <v>7</v>
      </c>
      <c r="E18" s="1"/>
      <c r="F18" s="79">
        <f>C18*E18</f>
        <v>0</v>
      </c>
      <c r="L18" s="74"/>
      <c r="M18" s="67"/>
      <c r="N18" s="67"/>
    </row>
    <row r="19" spans="1:14" ht="30" x14ac:dyDescent="0.25">
      <c r="A19" s="80"/>
      <c r="B19" s="76" t="s">
        <v>74</v>
      </c>
      <c r="C19" s="77">
        <v>8</v>
      </c>
      <c r="D19" s="78" t="s">
        <v>4</v>
      </c>
      <c r="E19" s="1"/>
      <c r="F19" s="79">
        <f t="shared" ref="F19:F22" si="1">C19*E19</f>
        <v>0</v>
      </c>
      <c r="L19" s="74"/>
      <c r="M19" s="67"/>
      <c r="N19" s="67"/>
    </row>
    <row r="20" spans="1:14" ht="30" x14ac:dyDescent="0.25">
      <c r="A20" s="80"/>
      <c r="B20" s="76" t="s">
        <v>73</v>
      </c>
      <c r="C20" s="77">
        <v>2</v>
      </c>
      <c r="D20" s="78" t="s">
        <v>4</v>
      </c>
      <c r="E20" s="1"/>
      <c r="F20" s="79">
        <f t="shared" si="1"/>
        <v>0</v>
      </c>
      <c r="L20" s="74"/>
      <c r="M20" s="67"/>
      <c r="N20" s="67"/>
    </row>
    <row r="21" spans="1:14" ht="45" x14ac:dyDescent="0.25">
      <c r="A21" s="80"/>
      <c r="B21" s="76" t="s">
        <v>76</v>
      </c>
      <c r="C21" s="77">
        <v>1</v>
      </c>
      <c r="D21" s="78" t="s">
        <v>4</v>
      </c>
      <c r="E21" s="1"/>
      <c r="F21" s="79">
        <f t="shared" si="1"/>
        <v>0</v>
      </c>
      <c r="L21" s="74"/>
      <c r="M21" s="67"/>
      <c r="N21" s="67"/>
    </row>
    <row r="22" spans="1:14" ht="60" x14ac:dyDescent="0.25">
      <c r="A22" s="80"/>
      <c r="B22" s="76" t="s">
        <v>112</v>
      </c>
      <c r="C22" s="77">
        <v>2</v>
      </c>
      <c r="D22" s="78" t="s">
        <v>4</v>
      </c>
      <c r="E22" s="1"/>
      <c r="F22" s="79">
        <f t="shared" si="1"/>
        <v>0</v>
      </c>
      <c r="L22" s="74"/>
      <c r="M22" s="67"/>
      <c r="N22" s="67"/>
    </row>
    <row r="23" spans="1:14" x14ac:dyDescent="0.25">
      <c r="A23" s="80"/>
      <c r="B23" s="81"/>
      <c r="C23" s="82"/>
      <c r="D23" s="83"/>
      <c r="E23" s="84"/>
      <c r="F23" s="84"/>
      <c r="L23" s="74"/>
      <c r="M23" s="67"/>
      <c r="N23" s="67"/>
    </row>
    <row r="24" spans="1:14" x14ac:dyDescent="0.25">
      <c r="A24" s="69" t="s">
        <v>59</v>
      </c>
      <c r="B24" s="70" t="s">
        <v>34</v>
      </c>
      <c r="C24" s="71">
        <v>14</v>
      </c>
      <c r="D24" s="72" t="s">
        <v>4</v>
      </c>
      <c r="E24" s="73">
        <f>SUM(F25:F27)</f>
        <v>0</v>
      </c>
      <c r="F24" s="73">
        <f>C24*E24</f>
        <v>0</v>
      </c>
      <c r="L24" s="74"/>
      <c r="M24" s="67"/>
      <c r="N24" s="67"/>
    </row>
    <row r="25" spans="1:14" x14ac:dyDescent="0.25">
      <c r="A25" s="80"/>
      <c r="B25" s="76" t="s">
        <v>78</v>
      </c>
      <c r="C25" s="77">
        <v>2</v>
      </c>
      <c r="D25" s="78" t="s">
        <v>4</v>
      </c>
      <c r="E25" s="1"/>
      <c r="F25" s="79">
        <f>C25*E25</f>
        <v>0</v>
      </c>
      <c r="L25" s="74"/>
      <c r="M25" s="67"/>
      <c r="N25" s="67"/>
    </row>
    <row r="26" spans="1:14" x14ac:dyDescent="0.25">
      <c r="A26" s="80"/>
      <c r="B26" s="76" t="s">
        <v>79</v>
      </c>
      <c r="C26" s="77">
        <v>2</v>
      </c>
      <c r="D26" s="78" t="s">
        <v>4</v>
      </c>
      <c r="E26" s="1"/>
      <c r="F26" s="79">
        <f>C26*E26</f>
        <v>0</v>
      </c>
      <c r="L26" s="74"/>
      <c r="M26" s="67"/>
      <c r="N26" s="67"/>
    </row>
    <row r="27" spans="1:14" x14ac:dyDescent="0.25">
      <c r="A27" s="80"/>
      <c r="B27" s="76" t="s">
        <v>80</v>
      </c>
      <c r="C27" s="77">
        <v>1</v>
      </c>
      <c r="D27" s="78" t="s">
        <v>156</v>
      </c>
      <c r="E27" s="1"/>
      <c r="F27" s="79">
        <f>C27*E27</f>
        <v>0</v>
      </c>
      <c r="L27" s="74"/>
      <c r="M27" s="67"/>
      <c r="N27" s="67"/>
    </row>
    <row r="28" spans="1:14" x14ac:dyDescent="0.25">
      <c r="A28" s="80"/>
      <c r="B28" s="81"/>
      <c r="C28" s="82"/>
      <c r="D28" s="83"/>
      <c r="E28" s="84"/>
      <c r="F28" s="84"/>
      <c r="L28" s="74"/>
      <c r="M28" s="67"/>
      <c r="N28" s="67"/>
    </row>
    <row r="29" spans="1:14" x14ac:dyDescent="0.25">
      <c r="A29" s="69" t="s">
        <v>60</v>
      </c>
      <c r="B29" s="70" t="s">
        <v>34</v>
      </c>
      <c r="C29" s="71">
        <v>8</v>
      </c>
      <c r="D29" s="72" t="s">
        <v>4</v>
      </c>
      <c r="E29" s="73">
        <f>SUM(F30:F32)</f>
        <v>0</v>
      </c>
      <c r="F29" s="73">
        <f>C29*E29</f>
        <v>0</v>
      </c>
      <c r="L29" s="74"/>
      <c r="M29" s="67"/>
      <c r="N29" s="67"/>
    </row>
    <row r="30" spans="1:14" x14ac:dyDescent="0.25">
      <c r="A30" s="80"/>
      <c r="B30" s="76" t="s">
        <v>78</v>
      </c>
      <c r="C30" s="77">
        <v>4</v>
      </c>
      <c r="D30" s="78" t="s">
        <v>4</v>
      </c>
      <c r="E30" s="1"/>
      <c r="F30" s="79">
        <f>C30*E30</f>
        <v>0</v>
      </c>
      <c r="L30" s="74"/>
      <c r="M30" s="67"/>
      <c r="N30" s="67"/>
    </row>
    <row r="31" spans="1:14" x14ac:dyDescent="0.25">
      <c r="A31" s="80"/>
      <c r="B31" s="76" t="s">
        <v>79</v>
      </c>
      <c r="C31" s="77">
        <v>4</v>
      </c>
      <c r="D31" s="78" t="s">
        <v>4</v>
      </c>
      <c r="E31" s="1"/>
      <c r="F31" s="79">
        <f>C31*E31</f>
        <v>0</v>
      </c>
      <c r="L31" s="74"/>
      <c r="M31" s="67"/>
      <c r="N31" s="67"/>
    </row>
    <row r="32" spans="1:14" x14ac:dyDescent="0.25">
      <c r="A32" s="80"/>
      <c r="B32" s="76" t="s">
        <v>80</v>
      </c>
      <c r="C32" s="77">
        <v>1</v>
      </c>
      <c r="D32" s="78" t="s">
        <v>156</v>
      </c>
      <c r="E32" s="1"/>
      <c r="F32" s="79">
        <f>C32*E32</f>
        <v>0</v>
      </c>
      <c r="L32" s="74"/>
      <c r="M32" s="67"/>
      <c r="N32" s="67"/>
    </row>
    <row r="33" spans="1:14" x14ac:dyDescent="0.25">
      <c r="A33" s="80"/>
      <c r="B33" s="81"/>
      <c r="C33" s="82"/>
      <c r="D33" s="83"/>
      <c r="E33" s="84"/>
      <c r="F33" s="84"/>
      <c r="L33" s="74"/>
      <c r="M33" s="67"/>
      <c r="N33" s="67"/>
    </row>
    <row r="34" spans="1:14" x14ac:dyDescent="0.25">
      <c r="A34" s="69" t="s">
        <v>40</v>
      </c>
      <c r="B34" s="70" t="s">
        <v>57</v>
      </c>
      <c r="C34" s="71">
        <v>3</v>
      </c>
      <c r="D34" s="72" t="s">
        <v>4</v>
      </c>
      <c r="E34" s="73">
        <f>SUM(F35:F41)</f>
        <v>0</v>
      </c>
      <c r="F34" s="73">
        <f>C34*E34</f>
        <v>0</v>
      </c>
      <c r="L34" s="74"/>
      <c r="M34" s="67"/>
      <c r="N34" s="67"/>
    </row>
    <row r="35" spans="1:14" ht="30" x14ac:dyDescent="0.25">
      <c r="A35" s="80"/>
      <c r="B35" s="76" t="s">
        <v>81</v>
      </c>
      <c r="C35" s="77">
        <v>3</v>
      </c>
      <c r="D35" s="78" t="s">
        <v>4</v>
      </c>
      <c r="E35" s="1"/>
      <c r="F35" s="79">
        <f>C35*E35</f>
        <v>0</v>
      </c>
      <c r="L35" s="74"/>
      <c r="M35" s="67"/>
      <c r="N35" s="67"/>
    </row>
    <row r="36" spans="1:14" x14ac:dyDescent="0.25">
      <c r="A36" s="80"/>
      <c r="B36" s="76" t="s">
        <v>82</v>
      </c>
      <c r="C36" s="77">
        <v>1</v>
      </c>
      <c r="D36" s="78" t="s">
        <v>4</v>
      </c>
      <c r="E36" s="1"/>
      <c r="F36" s="79">
        <f>C36*E36</f>
        <v>0</v>
      </c>
      <c r="L36" s="74"/>
      <c r="M36" s="67"/>
      <c r="N36" s="67"/>
    </row>
    <row r="37" spans="1:14" ht="30" x14ac:dyDescent="0.25">
      <c r="A37" s="80"/>
      <c r="B37" s="76" t="s">
        <v>75</v>
      </c>
      <c r="C37" s="77">
        <v>48</v>
      </c>
      <c r="D37" s="78" t="s">
        <v>7</v>
      </c>
      <c r="E37" s="1"/>
      <c r="F37" s="79">
        <f>C37*E37</f>
        <v>0</v>
      </c>
      <c r="L37" s="74"/>
      <c r="M37" s="67"/>
      <c r="N37" s="67"/>
    </row>
    <row r="38" spans="1:14" ht="30" x14ac:dyDescent="0.25">
      <c r="A38" s="80"/>
      <c r="B38" s="76" t="s">
        <v>74</v>
      </c>
      <c r="C38" s="77">
        <v>12</v>
      </c>
      <c r="D38" s="78" t="s">
        <v>4</v>
      </c>
      <c r="E38" s="1"/>
      <c r="F38" s="79">
        <f t="shared" ref="F38:F41" si="2">C38*E38</f>
        <v>0</v>
      </c>
      <c r="L38" s="74"/>
      <c r="M38" s="67"/>
      <c r="N38" s="67"/>
    </row>
    <row r="39" spans="1:14" ht="30" x14ac:dyDescent="0.25">
      <c r="A39" s="80"/>
      <c r="B39" s="76" t="s">
        <v>73</v>
      </c>
      <c r="C39" s="77">
        <v>5</v>
      </c>
      <c r="D39" s="78" t="s">
        <v>4</v>
      </c>
      <c r="E39" s="1"/>
      <c r="F39" s="79">
        <f t="shared" si="2"/>
        <v>0</v>
      </c>
      <c r="L39" s="74"/>
      <c r="M39" s="67"/>
      <c r="N39" s="67"/>
    </row>
    <row r="40" spans="1:14" ht="60" x14ac:dyDescent="0.25">
      <c r="A40" s="80"/>
      <c r="B40" s="76" t="s">
        <v>111</v>
      </c>
      <c r="C40" s="77">
        <v>1</v>
      </c>
      <c r="D40" s="78" t="s">
        <v>4</v>
      </c>
      <c r="E40" s="1"/>
      <c r="F40" s="79">
        <f t="shared" si="2"/>
        <v>0</v>
      </c>
      <c r="L40" s="74"/>
      <c r="M40" s="67"/>
      <c r="N40" s="67"/>
    </row>
    <row r="41" spans="1:14" ht="60" x14ac:dyDescent="0.25">
      <c r="A41" s="80"/>
      <c r="B41" s="76" t="s">
        <v>112</v>
      </c>
      <c r="C41" s="77">
        <v>2</v>
      </c>
      <c r="D41" s="78" t="s">
        <v>4</v>
      </c>
      <c r="E41" s="1"/>
      <c r="F41" s="79">
        <f t="shared" si="2"/>
        <v>0</v>
      </c>
      <c r="L41" s="74"/>
      <c r="M41" s="67"/>
      <c r="N41" s="67"/>
    </row>
    <row r="42" spans="1:14" x14ac:dyDescent="0.25">
      <c r="A42" s="80"/>
      <c r="B42" s="81"/>
      <c r="C42" s="82"/>
      <c r="D42" s="83"/>
      <c r="E42" s="84"/>
      <c r="F42" s="84"/>
      <c r="L42" s="74"/>
      <c r="M42" s="67"/>
      <c r="N42" s="67"/>
    </row>
    <row r="43" spans="1:14" x14ac:dyDescent="0.25">
      <c r="A43" s="85" t="s">
        <v>21</v>
      </c>
      <c r="B43" s="86" t="s">
        <v>85</v>
      </c>
      <c r="C43" s="87">
        <v>6</v>
      </c>
      <c r="D43" s="88" t="s">
        <v>4</v>
      </c>
      <c r="E43" s="89">
        <f>SUM(F44:F51)</f>
        <v>0</v>
      </c>
      <c r="F43" s="89">
        <f t="shared" ref="F43:F51" si="3">C43*E43</f>
        <v>0</v>
      </c>
      <c r="L43" s="74"/>
      <c r="M43" s="67"/>
      <c r="N43" s="67"/>
    </row>
    <row r="44" spans="1:14" ht="75" x14ac:dyDescent="0.25">
      <c r="A44" s="80"/>
      <c r="B44" s="93" t="s">
        <v>95</v>
      </c>
      <c r="C44" s="135">
        <v>1</v>
      </c>
      <c r="D44" s="137" t="s">
        <v>4</v>
      </c>
      <c r="E44" s="143"/>
      <c r="F44" s="140">
        <f t="shared" si="3"/>
        <v>0</v>
      </c>
      <c r="L44" s="74"/>
      <c r="M44" s="67"/>
      <c r="N44" s="67"/>
    </row>
    <row r="45" spans="1:14" ht="30" x14ac:dyDescent="0.25">
      <c r="A45" s="80"/>
      <c r="B45" s="94" t="s">
        <v>86</v>
      </c>
      <c r="C45" s="136"/>
      <c r="D45" s="138"/>
      <c r="E45" s="144"/>
      <c r="F45" s="141"/>
      <c r="L45" s="74"/>
      <c r="M45" s="67"/>
      <c r="N45" s="67"/>
    </row>
    <row r="46" spans="1:14" ht="30" x14ac:dyDescent="0.25">
      <c r="A46" s="80"/>
      <c r="B46" s="76" t="s">
        <v>87</v>
      </c>
      <c r="C46" s="77">
        <v>19.5</v>
      </c>
      <c r="D46" s="78" t="s">
        <v>3</v>
      </c>
      <c r="E46" s="2"/>
      <c r="F46" s="79">
        <f t="shared" si="3"/>
        <v>0</v>
      </c>
      <c r="L46" s="74"/>
      <c r="M46" s="67"/>
      <c r="N46" s="67"/>
    </row>
    <row r="47" spans="1:14" ht="45" x14ac:dyDescent="0.25">
      <c r="A47" s="80"/>
      <c r="B47" s="76" t="s">
        <v>94</v>
      </c>
      <c r="C47" s="77">
        <v>2</v>
      </c>
      <c r="D47" s="78" t="s">
        <v>4</v>
      </c>
      <c r="E47" s="2"/>
      <c r="F47" s="79">
        <f t="shared" si="3"/>
        <v>0</v>
      </c>
      <c r="L47" s="74"/>
      <c r="M47" s="67"/>
      <c r="N47" s="67"/>
    </row>
    <row r="48" spans="1:14" ht="45" x14ac:dyDescent="0.25">
      <c r="A48" s="80"/>
      <c r="B48" s="76" t="s">
        <v>90</v>
      </c>
      <c r="C48" s="77">
        <v>1</v>
      </c>
      <c r="D48" s="78" t="s">
        <v>4</v>
      </c>
      <c r="E48" s="2"/>
      <c r="F48" s="79">
        <f t="shared" si="3"/>
        <v>0</v>
      </c>
      <c r="L48" s="74"/>
      <c r="M48" s="67"/>
      <c r="N48" s="67"/>
    </row>
    <row r="49" spans="1:14" ht="30" x14ac:dyDescent="0.25">
      <c r="A49" s="80"/>
      <c r="B49" s="76" t="s">
        <v>88</v>
      </c>
      <c r="C49" s="77">
        <v>1</v>
      </c>
      <c r="D49" s="78" t="s">
        <v>4</v>
      </c>
      <c r="E49" s="2"/>
      <c r="F49" s="79">
        <f t="shared" si="3"/>
        <v>0</v>
      </c>
      <c r="L49" s="74"/>
      <c r="M49" s="67"/>
      <c r="N49" s="67"/>
    </row>
    <row r="50" spans="1:14" x14ac:dyDescent="0.25">
      <c r="A50" s="80"/>
      <c r="B50" s="76" t="s">
        <v>89</v>
      </c>
      <c r="C50" s="77">
        <v>5</v>
      </c>
      <c r="D50" s="78" t="s">
        <v>4</v>
      </c>
      <c r="E50" s="2"/>
      <c r="F50" s="79">
        <f t="shared" si="3"/>
        <v>0</v>
      </c>
      <c r="L50" s="74"/>
      <c r="M50" s="67"/>
      <c r="N50" s="67"/>
    </row>
    <row r="51" spans="1:14" x14ac:dyDescent="0.25">
      <c r="A51" s="80"/>
      <c r="B51" s="76" t="s">
        <v>102</v>
      </c>
      <c r="C51" s="77">
        <v>2</v>
      </c>
      <c r="D51" s="78" t="s">
        <v>4</v>
      </c>
      <c r="E51" s="2"/>
      <c r="F51" s="79">
        <f t="shared" si="3"/>
        <v>0</v>
      </c>
      <c r="L51" s="74"/>
      <c r="M51" s="67"/>
      <c r="N51" s="67"/>
    </row>
    <row r="52" spans="1:14" x14ac:dyDescent="0.25">
      <c r="A52" s="80"/>
      <c r="B52" s="95"/>
      <c r="C52" s="82"/>
      <c r="D52" s="83"/>
      <c r="E52" s="84"/>
      <c r="F52" s="84"/>
      <c r="L52" s="74"/>
      <c r="M52" s="67"/>
      <c r="N52" s="67"/>
    </row>
    <row r="53" spans="1:14" s="7" customFormat="1" x14ac:dyDescent="0.25">
      <c r="A53" s="96" t="s">
        <v>9</v>
      </c>
      <c r="B53" s="97" t="s">
        <v>157</v>
      </c>
      <c r="C53" s="98">
        <v>1</v>
      </c>
      <c r="D53" s="99" t="s">
        <v>159</v>
      </c>
      <c r="E53" s="100">
        <f>SUM(F54:F65)</f>
        <v>0</v>
      </c>
      <c r="F53" s="100">
        <f>C53*E53</f>
        <v>0</v>
      </c>
      <c r="G53" s="65"/>
      <c r="L53" s="74"/>
      <c r="M53" s="74"/>
      <c r="N53" s="74"/>
    </row>
    <row r="54" spans="1:14" x14ac:dyDescent="0.25">
      <c r="A54" s="80"/>
      <c r="B54" s="76" t="s">
        <v>127</v>
      </c>
      <c r="C54" s="77">
        <v>4</v>
      </c>
      <c r="D54" s="78" t="s">
        <v>4</v>
      </c>
      <c r="E54" s="3"/>
      <c r="F54" s="79">
        <f>C54*E54</f>
        <v>0</v>
      </c>
      <c r="L54" s="74"/>
      <c r="M54" s="67"/>
      <c r="N54" s="67"/>
    </row>
    <row r="55" spans="1:14" x14ac:dyDescent="0.25">
      <c r="A55" s="80"/>
      <c r="B55" s="76" t="s">
        <v>128</v>
      </c>
      <c r="C55" s="77">
        <v>4</v>
      </c>
      <c r="D55" s="78" t="s">
        <v>4</v>
      </c>
      <c r="E55" s="3"/>
      <c r="F55" s="79">
        <f>C55*E55</f>
        <v>0</v>
      </c>
      <c r="L55" s="74"/>
      <c r="M55" s="67"/>
      <c r="N55" s="67"/>
    </row>
    <row r="56" spans="1:14" x14ac:dyDescent="0.25">
      <c r="A56" s="80"/>
      <c r="B56" s="76" t="s">
        <v>129</v>
      </c>
      <c r="C56" s="77">
        <v>4</v>
      </c>
      <c r="D56" s="78" t="s">
        <v>4</v>
      </c>
      <c r="E56" s="3"/>
      <c r="F56" s="79">
        <f>C56*E56</f>
        <v>0</v>
      </c>
      <c r="L56" s="74"/>
      <c r="M56" s="67"/>
      <c r="N56" s="67"/>
    </row>
    <row r="57" spans="1:14" x14ac:dyDescent="0.25">
      <c r="A57" s="80"/>
      <c r="B57" s="76" t="s">
        <v>130</v>
      </c>
      <c r="C57" s="77">
        <v>16</v>
      </c>
      <c r="D57" s="78" t="s">
        <v>4</v>
      </c>
      <c r="E57" s="3"/>
      <c r="F57" s="79">
        <f t="shared" ref="F57:F65" si="4">C57*E57</f>
        <v>0</v>
      </c>
      <c r="L57" s="74"/>
      <c r="M57" s="67"/>
      <c r="N57" s="67"/>
    </row>
    <row r="58" spans="1:14" x14ac:dyDescent="0.25">
      <c r="A58" s="80"/>
      <c r="B58" s="76" t="s">
        <v>131</v>
      </c>
      <c r="C58" s="77">
        <v>20</v>
      </c>
      <c r="D58" s="78" t="s">
        <v>4</v>
      </c>
      <c r="E58" s="3"/>
      <c r="F58" s="79">
        <f t="shared" si="4"/>
        <v>0</v>
      </c>
      <c r="L58" s="74"/>
      <c r="M58" s="67"/>
      <c r="N58" s="67"/>
    </row>
    <row r="59" spans="1:14" x14ac:dyDescent="0.25">
      <c r="A59" s="80"/>
      <c r="B59" s="76" t="s">
        <v>132</v>
      </c>
      <c r="C59" s="77">
        <v>20</v>
      </c>
      <c r="D59" s="78" t="s">
        <v>4</v>
      </c>
      <c r="E59" s="3"/>
      <c r="F59" s="79">
        <f t="shared" si="4"/>
        <v>0</v>
      </c>
      <c r="L59" s="74"/>
      <c r="M59" s="67"/>
      <c r="N59" s="67"/>
    </row>
    <row r="60" spans="1:14" x14ac:dyDescent="0.25">
      <c r="A60" s="80"/>
      <c r="B60" s="76" t="s">
        <v>99</v>
      </c>
      <c r="C60" s="77">
        <v>1</v>
      </c>
      <c r="D60" s="78" t="s">
        <v>156</v>
      </c>
      <c r="E60" s="3"/>
      <c r="F60" s="79">
        <f t="shared" si="4"/>
        <v>0</v>
      </c>
      <c r="L60" s="74"/>
      <c r="M60" s="67"/>
      <c r="N60" s="67"/>
    </row>
    <row r="61" spans="1:14" x14ac:dyDescent="0.25">
      <c r="A61" s="80"/>
      <c r="B61" s="76" t="s">
        <v>158</v>
      </c>
      <c r="C61" s="77">
        <v>1760</v>
      </c>
      <c r="D61" s="78" t="s">
        <v>98</v>
      </c>
      <c r="E61" s="3"/>
      <c r="F61" s="79">
        <f t="shared" si="4"/>
        <v>0</v>
      </c>
      <c r="L61" s="74"/>
      <c r="M61" s="67"/>
      <c r="N61" s="67"/>
    </row>
    <row r="62" spans="1:14" x14ac:dyDescent="0.25">
      <c r="A62" s="80"/>
      <c r="B62" s="76" t="s">
        <v>160</v>
      </c>
      <c r="C62" s="77">
        <v>110</v>
      </c>
      <c r="D62" s="78" t="s">
        <v>98</v>
      </c>
      <c r="E62" s="3"/>
      <c r="F62" s="79">
        <f t="shared" ref="F62" si="5">C62*E62</f>
        <v>0</v>
      </c>
      <c r="L62" s="74"/>
      <c r="M62" s="67"/>
      <c r="N62" s="67"/>
    </row>
    <row r="63" spans="1:14" x14ac:dyDescent="0.25">
      <c r="A63" s="80"/>
      <c r="B63" s="76" t="s">
        <v>161</v>
      </c>
      <c r="C63" s="77">
        <v>64</v>
      </c>
      <c r="D63" s="78" t="s">
        <v>4</v>
      </c>
      <c r="E63" s="3"/>
      <c r="F63" s="79">
        <f t="shared" si="4"/>
        <v>0</v>
      </c>
      <c r="L63" s="74"/>
      <c r="M63" s="67"/>
      <c r="N63" s="67"/>
    </row>
    <row r="64" spans="1:14" x14ac:dyDescent="0.25">
      <c r="A64" s="80"/>
      <c r="B64" s="76" t="s">
        <v>162</v>
      </c>
      <c r="C64" s="77">
        <v>4</v>
      </c>
      <c r="D64" s="78" t="s">
        <v>4</v>
      </c>
      <c r="E64" s="3"/>
      <c r="F64" s="79">
        <f t="shared" ref="F64" si="6">C64*E64</f>
        <v>0</v>
      </c>
      <c r="L64" s="74"/>
      <c r="M64" s="67"/>
      <c r="N64" s="67"/>
    </row>
    <row r="65" spans="1:14" x14ac:dyDescent="0.25">
      <c r="A65" s="80"/>
      <c r="B65" s="76" t="s">
        <v>144</v>
      </c>
      <c r="C65" s="77">
        <v>1</v>
      </c>
      <c r="D65" s="78" t="s">
        <v>4</v>
      </c>
      <c r="E65" s="3"/>
      <c r="F65" s="79">
        <f t="shared" si="4"/>
        <v>0</v>
      </c>
      <c r="L65" s="74"/>
      <c r="M65" s="67"/>
      <c r="N65" s="67"/>
    </row>
    <row r="66" spans="1:14" x14ac:dyDescent="0.25">
      <c r="A66" s="80"/>
      <c r="B66" s="95"/>
      <c r="C66" s="101"/>
      <c r="D66" s="83"/>
      <c r="E66" s="84"/>
      <c r="F66" s="84"/>
      <c r="L66" s="74"/>
      <c r="M66" s="67"/>
      <c r="N66" s="67"/>
    </row>
    <row r="67" spans="1:14" s="7" customFormat="1" x14ac:dyDescent="0.25">
      <c r="A67" s="102" t="s">
        <v>12</v>
      </c>
      <c r="B67" s="103" t="s">
        <v>62</v>
      </c>
      <c r="C67" s="104">
        <v>1</v>
      </c>
      <c r="D67" s="105" t="s">
        <v>159</v>
      </c>
      <c r="E67" s="146"/>
      <c r="F67" s="106">
        <f>C67*E67</f>
        <v>0</v>
      </c>
      <c r="G67" s="65"/>
      <c r="L67" s="74"/>
      <c r="M67" s="74"/>
      <c r="N67" s="74"/>
    </row>
    <row r="68" spans="1:14" x14ac:dyDescent="0.25">
      <c r="A68" s="80"/>
      <c r="B68" s="76" t="s">
        <v>30</v>
      </c>
      <c r="C68" s="77">
        <v>1</v>
      </c>
      <c r="D68" s="78" t="s">
        <v>159</v>
      </c>
      <c r="E68" s="147"/>
      <c r="F68" s="148"/>
      <c r="L68" s="74"/>
      <c r="M68" s="67"/>
      <c r="N68" s="67"/>
    </row>
    <row r="69" spans="1:14" x14ac:dyDescent="0.25">
      <c r="A69" s="80"/>
      <c r="B69" s="76" t="s">
        <v>28</v>
      </c>
      <c r="C69" s="77">
        <v>1</v>
      </c>
      <c r="D69" s="78" t="s">
        <v>159</v>
      </c>
      <c r="E69" s="149"/>
      <c r="F69" s="150"/>
      <c r="L69" s="74"/>
      <c r="M69" s="67"/>
      <c r="N69" s="67"/>
    </row>
    <row r="70" spans="1:14" x14ac:dyDescent="0.25">
      <c r="A70" s="80"/>
      <c r="B70" s="76" t="s">
        <v>29</v>
      </c>
      <c r="C70" s="77">
        <v>1</v>
      </c>
      <c r="D70" s="78" t="s">
        <v>159</v>
      </c>
      <c r="E70" s="149"/>
      <c r="F70" s="150"/>
      <c r="L70" s="74"/>
      <c r="M70" s="67"/>
      <c r="N70" s="67"/>
    </row>
    <row r="71" spans="1:14" x14ac:dyDescent="0.25">
      <c r="A71" s="80"/>
      <c r="B71" s="76" t="s">
        <v>32</v>
      </c>
      <c r="C71" s="77">
        <v>1</v>
      </c>
      <c r="D71" s="78" t="s">
        <v>159</v>
      </c>
      <c r="E71" s="149"/>
      <c r="F71" s="150"/>
      <c r="L71" s="74"/>
      <c r="M71" s="67"/>
      <c r="N71" s="67"/>
    </row>
    <row r="72" spans="1:14" x14ac:dyDescent="0.25">
      <c r="A72" s="80"/>
      <c r="B72" s="76" t="s">
        <v>109</v>
      </c>
      <c r="C72" s="77">
        <v>1</v>
      </c>
      <c r="D72" s="78" t="s">
        <v>159</v>
      </c>
      <c r="E72" s="149"/>
      <c r="F72" s="150"/>
      <c r="L72" s="74"/>
      <c r="M72" s="67"/>
      <c r="N72" s="67"/>
    </row>
    <row r="73" spans="1:14" x14ac:dyDescent="0.25">
      <c r="A73" s="80"/>
      <c r="B73" s="76" t="s">
        <v>123</v>
      </c>
      <c r="C73" s="77">
        <v>1</v>
      </c>
      <c r="D73" s="78" t="s">
        <v>159</v>
      </c>
      <c r="E73" s="149"/>
      <c r="F73" s="150"/>
      <c r="L73" s="74"/>
      <c r="M73" s="67"/>
      <c r="N73" s="67"/>
    </row>
    <row r="74" spans="1:14" x14ac:dyDescent="0.25">
      <c r="A74" s="80"/>
      <c r="B74" s="76" t="s">
        <v>101</v>
      </c>
      <c r="C74" s="77">
        <v>1</v>
      </c>
      <c r="D74" s="78" t="s">
        <v>159</v>
      </c>
      <c r="E74" s="151"/>
      <c r="F74" s="152"/>
      <c r="L74" s="74"/>
      <c r="M74" s="67"/>
      <c r="N74" s="67"/>
    </row>
    <row r="75" spans="1:14" x14ac:dyDescent="0.25">
      <c r="A75" s="80"/>
      <c r="B75" s="95"/>
      <c r="C75" s="101"/>
      <c r="D75" s="83"/>
      <c r="E75" s="84"/>
      <c r="F75" s="84"/>
      <c r="L75" s="74"/>
      <c r="M75" s="67"/>
      <c r="N75" s="67"/>
    </row>
    <row r="76" spans="1:14" s="7" customFormat="1" ht="30" x14ac:dyDescent="0.25">
      <c r="A76" s="107" t="s">
        <v>31</v>
      </c>
      <c r="B76" s="108" t="s">
        <v>77</v>
      </c>
      <c r="C76" s="109">
        <v>1</v>
      </c>
      <c r="D76" s="107" t="s">
        <v>159</v>
      </c>
      <c r="E76" s="110">
        <f>SUM(F77:F77)</f>
        <v>0</v>
      </c>
      <c r="F76" s="110">
        <f>C76*E76</f>
        <v>0</v>
      </c>
      <c r="G76" s="65"/>
      <c r="L76" s="74"/>
      <c r="M76" s="74"/>
      <c r="N76" s="74"/>
    </row>
    <row r="77" spans="1:14" x14ac:dyDescent="0.25">
      <c r="A77" s="80"/>
      <c r="B77" s="126" t="s">
        <v>33</v>
      </c>
      <c r="C77" s="77">
        <v>560</v>
      </c>
      <c r="D77" s="78" t="s">
        <v>7</v>
      </c>
      <c r="E77" s="4"/>
      <c r="F77" s="79">
        <f>C77*E77</f>
        <v>0</v>
      </c>
      <c r="L77" s="74"/>
      <c r="M77" s="67"/>
      <c r="N77" s="67"/>
    </row>
    <row r="78" spans="1:14" x14ac:dyDescent="0.25">
      <c r="A78" s="80"/>
      <c r="B78" s="95"/>
      <c r="C78" s="81"/>
      <c r="D78" s="111"/>
      <c r="E78" s="112"/>
      <c r="F78" s="112"/>
      <c r="L78" s="74"/>
      <c r="M78" s="67"/>
      <c r="N78" s="67"/>
    </row>
    <row r="79" spans="1:14" x14ac:dyDescent="0.25">
      <c r="A79" s="80"/>
      <c r="B79" s="95"/>
      <c r="C79" s="81"/>
      <c r="D79" s="111"/>
      <c r="E79" s="112"/>
      <c r="F79" s="112"/>
      <c r="L79" s="74"/>
      <c r="M79" s="67"/>
      <c r="N79" s="67"/>
    </row>
    <row r="80" spans="1:14" x14ac:dyDescent="0.25">
      <c r="A80" s="80" t="s">
        <v>48</v>
      </c>
      <c r="B80" s="95" t="s">
        <v>50</v>
      </c>
      <c r="C80" s="81"/>
      <c r="D80" s="111"/>
      <c r="E80" s="112"/>
      <c r="F80" s="112"/>
      <c r="L80" s="74"/>
      <c r="M80" s="67"/>
      <c r="N80" s="67"/>
    </row>
    <row r="81" spans="1:14" x14ac:dyDescent="0.25">
      <c r="A81" s="80"/>
      <c r="B81" s="95"/>
      <c r="C81" s="81"/>
      <c r="D81" s="111"/>
      <c r="E81" s="112"/>
      <c r="F81" s="112"/>
      <c r="L81" s="74"/>
      <c r="M81" s="67"/>
      <c r="N81" s="67"/>
    </row>
    <row r="82" spans="1:14" x14ac:dyDescent="0.25">
      <c r="A82" s="80"/>
      <c r="B82" s="95"/>
      <c r="C82" s="81"/>
      <c r="D82" s="111"/>
      <c r="E82" s="112"/>
      <c r="F82" s="112"/>
      <c r="L82" s="74"/>
      <c r="M82" s="67"/>
      <c r="N82" s="67"/>
    </row>
    <row r="83" spans="1:14" x14ac:dyDescent="0.25">
      <c r="A83" s="80"/>
      <c r="B83" s="95"/>
      <c r="C83" s="81"/>
      <c r="D83" s="111"/>
      <c r="E83" s="112"/>
      <c r="F83" s="112"/>
      <c r="L83" s="74"/>
      <c r="M83" s="67"/>
      <c r="N83" s="67"/>
    </row>
    <row r="84" spans="1:14" x14ac:dyDescent="0.25">
      <c r="A84" s="80"/>
      <c r="B84" s="95"/>
      <c r="C84" s="81"/>
      <c r="D84" s="111"/>
      <c r="E84" s="112"/>
      <c r="F84" s="112"/>
      <c r="L84" s="74"/>
      <c r="M84" s="67"/>
      <c r="N84" s="67"/>
    </row>
    <row r="85" spans="1:14" x14ac:dyDescent="0.25">
      <c r="A85" s="80"/>
      <c r="B85" s="95"/>
      <c r="C85" s="81"/>
      <c r="D85" s="111"/>
      <c r="E85" s="112"/>
      <c r="F85" s="112"/>
      <c r="L85" s="74"/>
      <c r="M85" s="67"/>
      <c r="N85" s="67"/>
    </row>
  </sheetData>
  <sheetProtection password="DC21" sheet="1" objects="1" scenarios="1" selectLockedCells="1"/>
  <mergeCells count="5">
    <mergeCell ref="C44:C45"/>
    <mergeCell ref="D44:D45"/>
    <mergeCell ref="E44:E45"/>
    <mergeCell ref="F44:F45"/>
    <mergeCell ref="E68:F74"/>
  </mergeCells>
  <pageMargins left="0.7" right="0.7" top="0.75" bottom="0.75" header="0.3" footer="0.3"/>
  <pageSetup paperSize="9" scale="89" orientation="landscape" r:id="rId1"/>
  <rowBreaks count="3" manualBreakCount="3">
    <brk id="23" max="5" man="1"/>
    <brk id="42" max="5" man="1"/>
    <brk id="66" max="5" man="1"/>
  </rowBreaks>
  <colBreaks count="3" manualBreakCount="3">
    <brk id="6" max="207" man="1"/>
    <brk id="9" max="207" man="1"/>
    <brk id="11" max="20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86"/>
  <sheetViews>
    <sheetView zoomScaleNormal="100" workbookViewId="0">
      <selection activeCell="E11" sqref="E11"/>
    </sheetView>
  </sheetViews>
  <sheetFormatPr defaultRowHeight="15" x14ac:dyDescent="0.25"/>
  <cols>
    <col min="1" max="1" width="14.140625" style="6" customWidth="1"/>
    <col min="2" max="2" width="87" style="6" customWidth="1"/>
    <col min="3" max="3" width="9.140625" style="6"/>
    <col min="4" max="4" width="5" style="16" customWidth="1"/>
    <col min="5" max="5" width="12.85546875" style="6" bestFit="1" customWidth="1"/>
    <col min="6" max="6" width="15.5703125" style="6" bestFit="1" customWidth="1"/>
    <col min="7" max="7" width="13.28515625" style="16" bestFit="1" customWidth="1"/>
    <col min="8" max="8" width="65.85546875" style="6" bestFit="1" customWidth="1"/>
    <col min="9" max="9" width="11.42578125" style="6" customWidth="1"/>
    <col min="10" max="12" width="9.140625" style="6"/>
    <col min="13" max="13" width="85.85546875" style="6" bestFit="1" customWidth="1"/>
    <col min="14" max="14" width="15.28515625" style="6" customWidth="1"/>
    <col min="15" max="16384" width="9.140625" style="6"/>
  </cols>
  <sheetData>
    <row r="1" spans="1:14" x14ac:dyDescent="0.25">
      <c r="A1" s="6" t="s">
        <v>10</v>
      </c>
      <c r="B1" s="6" t="s">
        <v>45</v>
      </c>
      <c r="E1" s="18" t="s">
        <v>148</v>
      </c>
      <c r="F1" s="59">
        <f ca="1">'Rozpočet celkom'!F5</f>
        <v>43770</v>
      </c>
    </row>
    <row r="2" spans="1:14" x14ac:dyDescent="0.25">
      <c r="A2" s="6" t="s">
        <v>11</v>
      </c>
      <c r="B2" s="6" t="s">
        <v>16</v>
      </c>
    </row>
    <row r="3" spans="1:14" x14ac:dyDescent="0.25">
      <c r="A3" s="6" t="s">
        <v>17</v>
      </c>
      <c r="B3" s="6" t="s">
        <v>18</v>
      </c>
    </row>
    <row r="4" spans="1:14" x14ac:dyDescent="0.25">
      <c r="A4" s="6" t="s">
        <v>147</v>
      </c>
      <c r="B4" s="60" t="str">
        <f>'Rozpočet celkom'!B5</f>
        <v>-</v>
      </c>
    </row>
    <row r="5" spans="1:14" ht="15.75" thickBot="1" x14ac:dyDescent="0.3"/>
    <row r="6" spans="1:14" s="7" customFormat="1" ht="15.75" thickBot="1" x14ac:dyDescent="0.3">
      <c r="A6" s="127"/>
      <c r="B6" s="127" t="s">
        <v>69</v>
      </c>
      <c r="C6" s="128"/>
      <c r="D6" s="129"/>
      <c r="E6" s="128"/>
      <c r="F6" s="130">
        <f>F10+F16+F24+F29+F38+F47+F57+F67+F76</f>
        <v>0</v>
      </c>
      <c r="G6" s="65"/>
    </row>
    <row r="8" spans="1:14" s="16" customFormat="1" ht="18.75" x14ac:dyDescent="0.3">
      <c r="A8" s="16" t="s">
        <v>8</v>
      </c>
      <c r="B8" s="16" t="s">
        <v>13</v>
      </c>
      <c r="C8" s="16" t="s">
        <v>5</v>
      </c>
      <c r="D8" s="16" t="s">
        <v>2</v>
      </c>
      <c r="E8" s="16" t="s">
        <v>0</v>
      </c>
      <c r="F8" s="16" t="s">
        <v>1</v>
      </c>
      <c r="L8" s="66"/>
      <c r="M8" s="67"/>
      <c r="N8" s="68"/>
    </row>
    <row r="9" spans="1:14" s="16" customFormat="1" ht="8.25" customHeight="1" x14ac:dyDescent="0.3">
      <c r="L9" s="66"/>
      <c r="M9" s="67"/>
      <c r="N9" s="67"/>
    </row>
    <row r="10" spans="1:14" x14ac:dyDescent="0.25">
      <c r="A10" s="69" t="s">
        <v>14</v>
      </c>
      <c r="B10" s="70" t="s">
        <v>51</v>
      </c>
      <c r="C10" s="71">
        <v>14</v>
      </c>
      <c r="D10" s="72" t="s">
        <v>4</v>
      </c>
      <c r="E10" s="73">
        <f>SUM(F11:F14)</f>
        <v>0</v>
      </c>
      <c r="F10" s="73">
        <f>C10*E10</f>
        <v>0</v>
      </c>
      <c r="L10" s="74"/>
      <c r="M10" s="67"/>
      <c r="N10" s="67"/>
    </row>
    <row r="11" spans="1:14" ht="30" x14ac:dyDescent="0.25">
      <c r="A11" s="75"/>
      <c r="B11" s="76" t="s">
        <v>72</v>
      </c>
      <c r="C11" s="77">
        <v>1</v>
      </c>
      <c r="D11" s="78" t="s">
        <v>4</v>
      </c>
      <c r="E11" s="1"/>
      <c r="F11" s="79">
        <f t="shared" ref="F11:F14" si="0">C11*E11</f>
        <v>0</v>
      </c>
      <c r="L11" s="74"/>
      <c r="M11" s="67"/>
      <c r="N11" s="67"/>
    </row>
    <row r="12" spans="1:14" ht="30" x14ac:dyDescent="0.25">
      <c r="A12" s="80"/>
      <c r="B12" s="76" t="s">
        <v>75</v>
      </c>
      <c r="C12" s="77">
        <v>24</v>
      </c>
      <c r="D12" s="78" t="s">
        <v>7</v>
      </c>
      <c r="E12" s="1"/>
      <c r="F12" s="79">
        <f t="shared" si="0"/>
        <v>0</v>
      </c>
      <c r="L12" s="74"/>
      <c r="M12" s="67"/>
      <c r="N12" s="67"/>
    </row>
    <row r="13" spans="1:14" ht="30" x14ac:dyDescent="0.25">
      <c r="A13" s="80"/>
      <c r="B13" s="76" t="s">
        <v>74</v>
      </c>
      <c r="C13" s="77">
        <v>8</v>
      </c>
      <c r="D13" s="78" t="s">
        <v>4</v>
      </c>
      <c r="E13" s="1"/>
      <c r="F13" s="79">
        <f t="shared" si="0"/>
        <v>0</v>
      </c>
      <c r="L13" s="74"/>
      <c r="M13" s="67"/>
      <c r="N13" s="67"/>
    </row>
    <row r="14" spans="1:14" ht="30" x14ac:dyDescent="0.25">
      <c r="A14" s="80"/>
      <c r="B14" s="76" t="s">
        <v>73</v>
      </c>
      <c r="C14" s="77">
        <v>2</v>
      </c>
      <c r="D14" s="78" t="s">
        <v>4</v>
      </c>
      <c r="E14" s="1"/>
      <c r="F14" s="79">
        <f t="shared" si="0"/>
        <v>0</v>
      </c>
      <c r="L14" s="74"/>
      <c r="M14" s="67"/>
      <c r="N14" s="67"/>
    </row>
    <row r="15" spans="1:14" x14ac:dyDescent="0.25">
      <c r="A15" s="80"/>
      <c r="B15" s="81"/>
      <c r="C15" s="82"/>
      <c r="D15" s="83"/>
      <c r="E15" s="84"/>
      <c r="F15" s="84"/>
      <c r="L15" s="74"/>
      <c r="M15" s="67"/>
      <c r="N15" s="67"/>
    </row>
    <row r="16" spans="1:14" x14ac:dyDescent="0.25">
      <c r="A16" s="69" t="s">
        <v>19</v>
      </c>
      <c r="B16" s="70" t="s">
        <v>53</v>
      </c>
      <c r="C16" s="71">
        <v>4</v>
      </c>
      <c r="D16" s="72" t="s">
        <v>4</v>
      </c>
      <c r="E16" s="73">
        <f>SUM(F17:F22)</f>
        <v>0</v>
      </c>
      <c r="F16" s="73">
        <f>C16*E16</f>
        <v>0</v>
      </c>
      <c r="L16" s="74"/>
      <c r="M16" s="67"/>
      <c r="N16" s="67"/>
    </row>
    <row r="17" spans="1:14" ht="30" x14ac:dyDescent="0.25">
      <c r="A17" s="75"/>
      <c r="B17" s="76" t="s">
        <v>72</v>
      </c>
      <c r="C17" s="77">
        <v>1</v>
      </c>
      <c r="D17" s="78" t="s">
        <v>4</v>
      </c>
      <c r="E17" s="1"/>
      <c r="F17" s="79">
        <f>C17*E17</f>
        <v>0</v>
      </c>
      <c r="L17" s="74"/>
      <c r="M17" s="67"/>
      <c r="N17" s="67"/>
    </row>
    <row r="18" spans="1:14" ht="30" x14ac:dyDescent="0.25">
      <c r="A18" s="80"/>
      <c r="B18" s="76" t="s">
        <v>75</v>
      </c>
      <c r="C18" s="77">
        <v>24</v>
      </c>
      <c r="D18" s="78" t="s">
        <v>7</v>
      </c>
      <c r="E18" s="1"/>
      <c r="F18" s="79">
        <f>C18*E18</f>
        <v>0</v>
      </c>
      <c r="L18" s="74"/>
      <c r="M18" s="67"/>
      <c r="N18" s="67"/>
    </row>
    <row r="19" spans="1:14" ht="30" x14ac:dyDescent="0.25">
      <c r="A19" s="80"/>
      <c r="B19" s="76" t="s">
        <v>74</v>
      </c>
      <c r="C19" s="77">
        <v>8</v>
      </c>
      <c r="D19" s="78" t="s">
        <v>4</v>
      </c>
      <c r="E19" s="1"/>
      <c r="F19" s="79">
        <f t="shared" ref="F19:F22" si="1">C19*E19</f>
        <v>0</v>
      </c>
      <c r="L19" s="74"/>
      <c r="M19" s="67"/>
      <c r="N19" s="67"/>
    </row>
    <row r="20" spans="1:14" ht="30" x14ac:dyDescent="0.25">
      <c r="A20" s="80"/>
      <c r="B20" s="76" t="s">
        <v>73</v>
      </c>
      <c r="C20" s="77">
        <v>2</v>
      </c>
      <c r="D20" s="78" t="s">
        <v>4</v>
      </c>
      <c r="E20" s="1"/>
      <c r="F20" s="79">
        <f t="shared" si="1"/>
        <v>0</v>
      </c>
      <c r="L20" s="74"/>
      <c r="M20" s="67"/>
      <c r="N20" s="67"/>
    </row>
    <row r="21" spans="1:14" ht="45" x14ac:dyDescent="0.25">
      <c r="A21" s="80"/>
      <c r="B21" s="76" t="s">
        <v>76</v>
      </c>
      <c r="C21" s="77">
        <v>1</v>
      </c>
      <c r="D21" s="78" t="s">
        <v>4</v>
      </c>
      <c r="E21" s="1"/>
      <c r="F21" s="79">
        <f t="shared" si="1"/>
        <v>0</v>
      </c>
      <c r="L21" s="74"/>
      <c r="M21" s="67"/>
      <c r="N21" s="67"/>
    </row>
    <row r="22" spans="1:14" ht="60" x14ac:dyDescent="0.25">
      <c r="A22" s="80"/>
      <c r="B22" s="76" t="s">
        <v>112</v>
      </c>
      <c r="C22" s="77">
        <v>2</v>
      </c>
      <c r="D22" s="78" t="s">
        <v>4</v>
      </c>
      <c r="E22" s="1"/>
      <c r="F22" s="79">
        <f t="shared" si="1"/>
        <v>0</v>
      </c>
      <c r="L22" s="74"/>
      <c r="M22" s="67"/>
      <c r="N22" s="67"/>
    </row>
    <row r="23" spans="1:14" x14ac:dyDescent="0.25">
      <c r="A23" s="80"/>
      <c r="B23" s="81"/>
      <c r="C23" s="82"/>
      <c r="D23" s="83"/>
      <c r="E23" s="84"/>
      <c r="F23" s="84"/>
      <c r="L23" s="74"/>
      <c r="M23" s="67"/>
      <c r="N23" s="67"/>
    </row>
    <row r="24" spans="1:14" x14ac:dyDescent="0.25">
      <c r="A24" s="69" t="s">
        <v>60</v>
      </c>
      <c r="B24" s="70" t="s">
        <v>34</v>
      </c>
      <c r="C24" s="71">
        <v>16</v>
      </c>
      <c r="D24" s="72" t="s">
        <v>4</v>
      </c>
      <c r="E24" s="73">
        <f>SUM(F25:F27)</f>
        <v>0</v>
      </c>
      <c r="F24" s="73">
        <f>C24*E24</f>
        <v>0</v>
      </c>
      <c r="L24" s="74"/>
      <c r="M24" s="67"/>
      <c r="N24" s="67"/>
    </row>
    <row r="25" spans="1:14" x14ac:dyDescent="0.25">
      <c r="A25" s="80"/>
      <c r="B25" s="76" t="s">
        <v>78</v>
      </c>
      <c r="C25" s="77">
        <v>4</v>
      </c>
      <c r="D25" s="78" t="s">
        <v>4</v>
      </c>
      <c r="E25" s="1"/>
      <c r="F25" s="79">
        <f>C25*E25</f>
        <v>0</v>
      </c>
      <c r="L25" s="74"/>
      <c r="M25" s="67"/>
      <c r="N25" s="67"/>
    </row>
    <row r="26" spans="1:14" x14ac:dyDescent="0.25">
      <c r="A26" s="80"/>
      <c r="B26" s="76" t="s">
        <v>79</v>
      </c>
      <c r="C26" s="77">
        <v>4</v>
      </c>
      <c r="D26" s="78" t="s">
        <v>4</v>
      </c>
      <c r="E26" s="1"/>
      <c r="F26" s="79">
        <f>C26*E26</f>
        <v>0</v>
      </c>
      <c r="L26" s="74"/>
      <c r="M26" s="67"/>
      <c r="N26" s="67"/>
    </row>
    <row r="27" spans="1:14" x14ac:dyDescent="0.25">
      <c r="A27" s="80"/>
      <c r="B27" s="76" t="s">
        <v>80</v>
      </c>
      <c r="C27" s="77">
        <v>1</v>
      </c>
      <c r="D27" s="78" t="s">
        <v>156</v>
      </c>
      <c r="E27" s="1"/>
      <c r="F27" s="79">
        <f>C27*E27</f>
        <v>0</v>
      </c>
      <c r="L27" s="74"/>
      <c r="M27" s="67"/>
      <c r="N27" s="67"/>
    </row>
    <row r="28" spans="1:14" x14ac:dyDescent="0.25">
      <c r="A28" s="80"/>
      <c r="B28" s="81"/>
      <c r="C28" s="82"/>
      <c r="D28" s="83"/>
      <c r="E28" s="84"/>
      <c r="F28" s="84"/>
      <c r="L28" s="74"/>
      <c r="M28" s="67"/>
      <c r="N28" s="67"/>
    </row>
    <row r="29" spans="1:14" x14ac:dyDescent="0.25">
      <c r="A29" s="69" t="s">
        <v>43</v>
      </c>
      <c r="B29" s="70" t="s">
        <v>133</v>
      </c>
      <c r="C29" s="71">
        <v>1</v>
      </c>
      <c r="D29" s="72" t="s">
        <v>4</v>
      </c>
      <c r="E29" s="73">
        <f>SUM(F30:F36)</f>
        <v>0</v>
      </c>
      <c r="F29" s="73">
        <f>C29*E29</f>
        <v>0</v>
      </c>
      <c r="L29" s="74"/>
      <c r="M29" s="67"/>
      <c r="N29" s="67"/>
    </row>
    <row r="30" spans="1:14" ht="30" x14ac:dyDescent="0.25">
      <c r="A30" s="80"/>
      <c r="B30" s="76" t="s">
        <v>81</v>
      </c>
      <c r="C30" s="77">
        <v>3</v>
      </c>
      <c r="D30" s="78" t="s">
        <v>4</v>
      </c>
      <c r="E30" s="1"/>
      <c r="F30" s="79">
        <f>C30*E30</f>
        <v>0</v>
      </c>
      <c r="L30" s="74"/>
      <c r="M30" s="67"/>
      <c r="N30" s="67"/>
    </row>
    <row r="31" spans="1:14" x14ac:dyDescent="0.25">
      <c r="A31" s="80"/>
      <c r="B31" s="76" t="s">
        <v>82</v>
      </c>
      <c r="C31" s="77">
        <v>1</v>
      </c>
      <c r="D31" s="78" t="s">
        <v>4</v>
      </c>
      <c r="E31" s="1"/>
      <c r="F31" s="79">
        <f>C31*E31</f>
        <v>0</v>
      </c>
      <c r="L31" s="74"/>
      <c r="M31" s="67"/>
      <c r="N31" s="67"/>
    </row>
    <row r="32" spans="1:14" ht="30" x14ac:dyDescent="0.25">
      <c r="A32" s="80"/>
      <c r="B32" s="76" t="s">
        <v>75</v>
      </c>
      <c r="C32" s="77">
        <v>48</v>
      </c>
      <c r="D32" s="78" t="s">
        <v>7</v>
      </c>
      <c r="E32" s="1"/>
      <c r="F32" s="79">
        <f>C32*E32</f>
        <v>0</v>
      </c>
      <c r="L32" s="74"/>
      <c r="M32" s="67"/>
      <c r="N32" s="67"/>
    </row>
    <row r="33" spans="1:14" ht="30" x14ac:dyDescent="0.25">
      <c r="A33" s="80"/>
      <c r="B33" s="76" t="s">
        <v>74</v>
      </c>
      <c r="C33" s="77">
        <v>12</v>
      </c>
      <c r="D33" s="78" t="s">
        <v>4</v>
      </c>
      <c r="E33" s="1"/>
      <c r="F33" s="79">
        <f t="shared" ref="F33:F36" si="2">C33*E33</f>
        <v>0</v>
      </c>
      <c r="L33" s="74"/>
      <c r="M33" s="67"/>
      <c r="N33" s="67"/>
    </row>
    <row r="34" spans="1:14" ht="30" x14ac:dyDescent="0.25">
      <c r="A34" s="80"/>
      <c r="B34" s="76" t="s">
        <v>73</v>
      </c>
      <c r="C34" s="77">
        <v>5</v>
      </c>
      <c r="D34" s="78" t="s">
        <v>4</v>
      </c>
      <c r="E34" s="1"/>
      <c r="F34" s="79">
        <f t="shared" si="2"/>
        <v>0</v>
      </c>
      <c r="L34" s="74"/>
      <c r="M34" s="67"/>
      <c r="N34" s="67"/>
    </row>
    <row r="35" spans="1:14" ht="60" x14ac:dyDescent="0.25">
      <c r="A35" s="80"/>
      <c r="B35" s="76" t="s">
        <v>111</v>
      </c>
      <c r="C35" s="77">
        <v>1</v>
      </c>
      <c r="D35" s="78" t="s">
        <v>4</v>
      </c>
      <c r="E35" s="1"/>
      <c r="F35" s="79">
        <f t="shared" si="2"/>
        <v>0</v>
      </c>
      <c r="L35" s="74"/>
      <c r="M35" s="67"/>
      <c r="N35" s="67"/>
    </row>
    <row r="36" spans="1:14" ht="60" x14ac:dyDescent="0.25">
      <c r="A36" s="80"/>
      <c r="B36" s="76" t="s">
        <v>112</v>
      </c>
      <c r="C36" s="77">
        <v>2</v>
      </c>
      <c r="D36" s="78" t="s">
        <v>4</v>
      </c>
      <c r="E36" s="1"/>
      <c r="F36" s="79">
        <f t="shared" si="2"/>
        <v>0</v>
      </c>
      <c r="L36" s="74"/>
      <c r="M36" s="67"/>
      <c r="N36" s="67"/>
    </row>
    <row r="37" spans="1:14" x14ac:dyDescent="0.25">
      <c r="A37" s="80"/>
      <c r="B37" s="81"/>
      <c r="C37" s="82"/>
      <c r="D37" s="83"/>
      <c r="E37" s="84"/>
      <c r="F37" s="84"/>
      <c r="L37" s="74"/>
      <c r="M37" s="67"/>
      <c r="N37" s="67"/>
    </row>
    <row r="38" spans="1:14" x14ac:dyDescent="0.25">
      <c r="A38" s="69" t="s">
        <v>44</v>
      </c>
      <c r="B38" s="70" t="s">
        <v>58</v>
      </c>
      <c r="C38" s="71">
        <v>1</v>
      </c>
      <c r="D38" s="72" t="s">
        <v>4</v>
      </c>
      <c r="E38" s="73">
        <f>SUM(F39:F45)</f>
        <v>0</v>
      </c>
      <c r="F38" s="73">
        <f>C38*E38</f>
        <v>0</v>
      </c>
      <c r="L38" s="74"/>
      <c r="M38" s="67"/>
      <c r="N38" s="67"/>
    </row>
    <row r="39" spans="1:14" ht="30" x14ac:dyDescent="0.25">
      <c r="A39" s="80"/>
      <c r="B39" s="76" t="s">
        <v>81</v>
      </c>
      <c r="C39" s="77">
        <v>5</v>
      </c>
      <c r="D39" s="78" t="s">
        <v>4</v>
      </c>
      <c r="E39" s="113"/>
      <c r="F39" s="79">
        <f>C39*E39</f>
        <v>0</v>
      </c>
      <c r="L39" s="74"/>
      <c r="M39" s="67"/>
      <c r="N39" s="67"/>
    </row>
    <row r="40" spans="1:14" x14ac:dyDescent="0.25">
      <c r="A40" s="80"/>
      <c r="B40" s="76" t="s">
        <v>82</v>
      </c>
      <c r="C40" s="77">
        <v>1</v>
      </c>
      <c r="D40" s="78" t="s">
        <v>4</v>
      </c>
      <c r="E40" s="113"/>
      <c r="F40" s="79">
        <f>C40*E40</f>
        <v>0</v>
      </c>
      <c r="L40" s="74"/>
      <c r="M40" s="67"/>
      <c r="N40" s="67"/>
    </row>
    <row r="41" spans="1:14" ht="30" x14ac:dyDescent="0.25">
      <c r="A41" s="80"/>
      <c r="B41" s="76" t="s">
        <v>75</v>
      </c>
      <c r="C41" s="77">
        <v>60</v>
      </c>
      <c r="D41" s="78" t="s">
        <v>7</v>
      </c>
      <c r="E41" s="113"/>
      <c r="F41" s="79">
        <f>C41*E41</f>
        <v>0</v>
      </c>
      <c r="L41" s="74"/>
      <c r="M41" s="67"/>
      <c r="N41" s="67"/>
    </row>
    <row r="42" spans="1:14" ht="30" x14ac:dyDescent="0.25">
      <c r="A42" s="80"/>
      <c r="B42" s="76" t="s">
        <v>74</v>
      </c>
      <c r="C42" s="77">
        <v>15</v>
      </c>
      <c r="D42" s="78" t="s">
        <v>4</v>
      </c>
      <c r="E42" s="1"/>
      <c r="F42" s="79">
        <f t="shared" ref="F42:F45" si="3">C42*E42</f>
        <v>0</v>
      </c>
      <c r="L42" s="74"/>
      <c r="M42" s="67"/>
      <c r="N42" s="67"/>
    </row>
    <row r="43" spans="1:14" ht="30" x14ac:dyDescent="0.25">
      <c r="A43" s="80"/>
      <c r="B43" s="76" t="s">
        <v>73</v>
      </c>
      <c r="C43" s="77">
        <v>8</v>
      </c>
      <c r="D43" s="78" t="s">
        <v>4</v>
      </c>
      <c r="E43" s="113"/>
      <c r="F43" s="79">
        <f t="shared" si="3"/>
        <v>0</v>
      </c>
      <c r="L43" s="74"/>
      <c r="M43" s="67"/>
      <c r="N43" s="67"/>
    </row>
    <row r="44" spans="1:14" ht="60" x14ac:dyDescent="0.25">
      <c r="A44" s="80"/>
      <c r="B44" s="76" t="s">
        <v>111</v>
      </c>
      <c r="C44" s="77">
        <v>1</v>
      </c>
      <c r="D44" s="78" t="s">
        <v>4</v>
      </c>
      <c r="E44" s="113"/>
      <c r="F44" s="79">
        <f t="shared" si="3"/>
        <v>0</v>
      </c>
      <c r="L44" s="74"/>
      <c r="M44" s="67"/>
      <c r="N44" s="67"/>
    </row>
    <row r="45" spans="1:14" ht="60" x14ac:dyDescent="0.25">
      <c r="A45" s="80"/>
      <c r="B45" s="76" t="s">
        <v>112</v>
      </c>
      <c r="C45" s="77">
        <v>2</v>
      </c>
      <c r="D45" s="78" t="s">
        <v>4</v>
      </c>
      <c r="E45" s="113"/>
      <c r="F45" s="79">
        <f t="shared" si="3"/>
        <v>0</v>
      </c>
      <c r="L45" s="74"/>
      <c r="M45" s="67"/>
      <c r="N45" s="67"/>
    </row>
    <row r="46" spans="1:14" x14ac:dyDescent="0.25">
      <c r="A46" s="80"/>
      <c r="B46" s="131"/>
      <c r="C46" s="132"/>
      <c r="D46" s="133"/>
      <c r="E46" s="134"/>
      <c r="F46" s="134"/>
      <c r="L46" s="74"/>
      <c r="M46" s="67"/>
      <c r="N46" s="67"/>
    </row>
    <row r="47" spans="1:14" x14ac:dyDescent="0.25">
      <c r="A47" s="85" t="s">
        <v>21</v>
      </c>
      <c r="B47" s="86" t="s">
        <v>85</v>
      </c>
      <c r="C47" s="87">
        <v>4</v>
      </c>
      <c r="D47" s="88" t="s">
        <v>4</v>
      </c>
      <c r="E47" s="89">
        <f>SUM(F48:F55)</f>
        <v>0</v>
      </c>
      <c r="F47" s="89">
        <f t="shared" ref="F47:F55" si="4">C47*E47</f>
        <v>0</v>
      </c>
      <c r="L47" s="74"/>
      <c r="M47" s="67"/>
      <c r="N47" s="67"/>
    </row>
    <row r="48" spans="1:14" ht="75" x14ac:dyDescent="0.25">
      <c r="A48" s="80"/>
      <c r="B48" s="93" t="s">
        <v>95</v>
      </c>
      <c r="C48" s="135">
        <v>1</v>
      </c>
      <c r="D48" s="137" t="s">
        <v>4</v>
      </c>
      <c r="E48" s="143"/>
      <c r="F48" s="140">
        <f t="shared" si="4"/>
        <v>0</v>
      </c>
      <c r="L48" s="74"/>
      <c r="M48" s="67"/>
      <c r="N48" s="67"/>
    </row>
    <row r="49" spans="1:14" ht="30" x14ac:dyDescent="0.25">
      <c r="A49" s="80"/>
      <c r="B49" s="94" t="s">
        <v>86</v>
      </c>
      <c r="C49" s="136"/>
      <c r="D49" s="138"/>
      <c r="E49" s="144"/>
      <c r="F49" s="141"/>
      <c r="L49" s="74"/>
      <c r="M49" s="67"/>
      <c r="N49" s="67"/>
    </row>
    <row r="50" spans="1:14" ht="30" x14ac:dyDescent="0.25">
      <c r="A50" s="80"/>
      <c r="B50" s="76" t="s">
        <v>87</v>
      </c>
      <c r="C50" s="77">
        <v>19.5</v>
      </c>
      <c r="D50" s="78" t="s">
        <v>3</v>
      </c>
      <c r="E50" s="2"/>
      <c r="F50" s="79">
        <f t="shared" si="4"/>
        <v>0</v>
      </c>
      <c r="L50" s="74"/>
      <c r="M50" s="67"/>
      <c r="N50" s="67"/>
    </row>
    <row r="51" spans="1:14" ht="45" x14ac:dyDescent="0.25">
      <c r="A51" s="80"/>
      <c r="B51" s="76" t="s">
        <v>94</v>
      </c>
      <c r="C51" s="77">
        <v>2</v>
      </c>
      <c r="D51" s="78" t="s">
        <v>4</v>
      </c>
      <c r="E51" s="2"/>
      <c r="F51" s="79">
        <f t="shared" si="4"/>
        <v>0</v>
      </c>
      <c r="L51" s="74"/>
      <c r="M51" s="67"/>
      <c r="N51" s="67"/>
    </row>
    <row r="52" spans="1:14" ht="45" x14ac:dyDescent="0.25">
      <c r="A52" s="80"/>
      <c r="B52" s="76" t="s">
        <v>90</v>
      </c>
      <c r="C52" s="77">
        <v>1</v>
      </c>
      <c r="D52" s="78" t="s">
        <v>4</v>
      </c>
      <c r="E52" s="2"/>
      <c r="F52" s="79">
        <f t="shared" si="4"/>
        <v>0</v>
      </c>
      <c r="L52" s="74"/>
      <c r="M52" s="67"/>
      <c r="N52" s="67"/>
    </row>
    <row r="53" spans="1:14" ht="30" x14ac:dyDescent="0.25">
      <c r="A53" s="80"/>
      <c r="B53" s="76" t="s">
        <v>88</v>
      </c>
      <c r="C53" s="77">
        <v>1</v>
      </c>
      <c r="D53" s="78" t="s">
        <v>4</v>
      </c>
      <c r="E53" s="2"/>
      <c r="F53" s="79">
        <f t="shared" si="4"/>
        <v>0</v>
      </c>
      <c r="L53" s="74"/>
      <c r="M53" s="67"/>
      <c r="N53" s="67"/>
    </row>
    <row r="54" spans="1:14" x14ac:dyDescent="0.25">
      <c r="A54" s="80"/>
      <c r="B54" s="76" t="s">
        <v>89</v>
      </c>
      <c r="C54" s="77">
        <v>5</v>
      </c>
      <c r="D54" s="78" t="s">
        <v>4</v>
      </c>
      <c r="E54" s="2"/>
      <c r="F54" s="79">
        <f t="shared" si="4"/>
        <v>0</v>
      </c>
      <c r="L54" s="74"/>
      <c r="M54" s="67"/>
      <c r="N54" s="67"/>
    </row>
    <row r="55" spans="1:14" x14ac:dyDescent="0.25">
      <c r="A55" s="80"/>
      <c r="B55" s="76" t="s">
        <v>102</v>
      </c>
      <c r="C55" s="77">
        <v>2</v>
      </c>
      <c r="D55" s="78" t="s">
        <v>4</v>
      </c>
      <c r="E55" s="2"/>
      <c r="F55" s="79">
        <f t="shared" si="4"/>
        <v>0</v>
      </c>
      <c r="L55" s="74"/>
      <c r="M55" s="67"/>
      <c r="N55" s="67"/>
    </row>
    <row r="56" spans="1:14" x14ac:dyDescent="0.25">
      <c r="A56" s="80"/>
      <c r="B56" s="95"/>
      <c r="C56" s="82"/>
      <c r="D56" s="83"/>
      <c r="E56" s="84"/>
      <c r="F56" s="84"/>
      <c r="L56" s="74"/>
      <c r="M56" s="67"/>
      <c r="N56" s="67"/>
    </row>
    <row r="57" spans="1:14" s="7" customFormat="1" x14ac:dyDescent="0.25">
      <c r="A57" s="96" t="s">
        <v>9</v>
      </c>
      <c r="B57" s="97" t="s">
        <v>157</v>
      </c>
      <c r="C57" s="98">
        <v>1</v>
      </c>
      <c r="D57" s="99" t="s">
        <v>159</v>
      </c>
      <c r="E57" s="100">
        <f>SUM(F58:F65)</f>
        <v>0</v>
      </c>
      <c r="F57" s="100">
        <f>C57*E57</f>
        <v>0</v>
      </c>
      <c r="G57" s="65"/>
      <c r="L57" s="74"/>
      <c r="M57" s="74"/>
      <c r="N57" s="74"/>
    </row>
    <row r="58" spans="1:14" x14ac:dyDescent="0.25">
      <c r="A58" s="80"/>
      <c r="B58" s="76" t="s">
        <v>134</v>
      </c>
      <c r="C58" s="77">
        <v>4</v>
      </c>
      <c r="D58" s="78" t="s">
        <v>4</v>
      </c>
      <c r="E58" s="3"/>
      <c r="F58" s="79">
        <f>C58*E58</f>
        <v>0</v>
      </c>
      <c r="L58" s="74"/>
      <c r="M58" s="67"/>
      <c r="N58" s="67"/>
    </row>
    <row r="59" spans="1:14" x14ac:dyDescent="0.25">
      <c r="A59" s="80"/>
      <c r="B59" s="76" t="s">
        <v>135</v>
      </c>
      <c r="C59" s="77">
        <v>4</v>
      </c>
      <c r="D59" s="78" t="s">
        <v>4</v>
      </c>
      <c r="E59" s="3"/>
      <c r="F59" s="79">
        <f>C59*E59</f>
        <v>0</v>
      </c>
      <c r="L59" s="74"/>
      <c r="M59" s="67"/>
      <c r="N59" s="67"/>
    </row>
    <row r="60" spans="1:14" x14ac:dyDescent="0.25">
      <c r="A60" s="80"/>
      <c r="B60" s="76" t="s">
        <v>136</v>
      </c>
      <c r="C60" s="77">
        <v>20</v>
      </c>
      <c r="D60" s="78" t="s">
        <v>4</v>
      </c>
      <c r="E60" s="3"/>
      <c r="F60" s="79">
        <f t="shared" ref="F60:F65" si="5">C60*E60</f>
        <v>0</v>
      </c>
      <c r="L60" s="74"/>
      <c r="M60" s="67"/>
      <c r="N60" s="67"/>
    </row>
    <row r="61" spans="1:14" x14ac:dyDescent="0.25">
      <c r="A61" s="80"/>
      <c r="B61" s="76" t="s">
        <v>137</v>
      </c>
      <c r="C61" s="77">
        <v>20</v>
      </c>
      <c r="D61" s="78" t="s">
        <v>4</v>
      </c>
      <c r="E61" s="3"/>
      <c r="F61" s="79">
        <f t="shared" si="5"/>
        <v>0</v>
      </c>
      <c r="L61" s="74"/>
      <c r="M61" s="67"/>
      <c r="N61" s="67"/>
    </row>
    <row r="62" spans="1:14" x14ac:dyDescent="0.25">
      <c r="A62" s="80"/>
      <c r="B62" s="76" t="s">
        <v>99</v>
      </c>
      <c r="C62" s="77">
        <v>1</v>
      </c>
      <c r="D62" s="78" t="s">
        <v>156</v>
      </c>
      <c r="E62" s="3"/>
      <c r="F62" s="79">
        <f t="shared" si="5"/>
        <v>0</v>
      </c>
      <c r="L62" s="74"/>
      <c r="M62" s="67"/>
      <c r="N62" s="67"/>
    </row>
    <row r="63" spans="1:14" x14ac:dyDescent="0.25">
      <c r="A63" s="80"/>
      <c r="B63" s="76" t="s">
        <v>160</v>
      </c>
      <c r="C63" s="77">
        <v>1870</v>
      </c>
      <c r="D63" s="78" t="s">
        <v>98</v>
      </c>
      <c r="E63" s="3"/>
      <c r="F63" s="79">
        <f t="shared" ref="F63" si="6">C63*E63</f>
        <v>0</v>
      </c>
      <c r="L63" s="74"/>
      <c r="M63" s="67"/>
      <c r="N63" s="67"/>
    </row>
    <row r="64" spans="1:14" x14ac:dyDescent="0.25">
      <c r="A64" s="80"/>
      <c r="B64" s="76" t="s">
        <v>162</v>
      </c>
      <c r="C64" s="77">
        <v>52</v>
      </c>
      <c r="D64" s="78" t="s">
        <v>4</v>
      </c>
      <c r="E64" s="3"/>
      <c r="F64" s="79">
        <f t="shared" ref="F64" si="7">C64*E64</f>
        <v>0</v>
      </c>
      <c r="L64" s="74"/>
      <c r="M64" s="67"/>
      <c r="N64" s="67"/>
    </row>
    <row r="65" spans="1:14" x14ac:dyDescent="0.25">
      <c r="A65" s="80"/>
      <c r="B65" s="76" t="s">
        <v>145</v>
      </c>
      <c r="C65" s="77">
        <v>1</v>
      </c>
      <c r="D65" s="78" t="s">
        <v>4</v>
      </c>
      <c r="E65" s="3"/>
      <c r="F65" s="79">
        <f t="shared" si="5"/>
        <v>0</v>
      </c>
      <c r="L65" s="74"/>
      <c r="M65" s="67"/>
      <c r="N65" s="67"/>
    </row>
    <row r="66" spans="1:14" x14ac:dyDescent="0.25">
      <c r="A66" s="80"/>
      <c r="B66" s="95"/>
      <c r="C66" s="101"/>
      <c r="D66" s="83"/>
      <c r="E66" s="84"/>
      <c r="F66" s="84"/>
      <c r="L66" s="74"/>
      <c r="M66" s="67"/>
      <c r="N66" s="67"/>
    </row>
    <row r="67" spans="1:14" s="7" customFormat="1" x14ac:dyDescent="0.25">
      <c r="A67" s="102" t="s">
        <v>12</v>
      </c>
      <c r="B67" s="103" t="s">
        <v>63</v>
      </c>
      <c r="C67" s="104">
        <v>1</v>
      </c>
      <c r="D67" s="105" t="s">
        <v>159</v>
      </c>
      <c r="E67" s="146"/>
      <c r="F67" s="106">
        <f>C67*E67</f>
        <v>0</v>
      </c>
      <c r="G67" s="65"/>
      <c r="L67" s="74"/>
      <c r="M67" s="74"/>
      <c r="N67" s="74"/>
    </row>
    <row r="68" spans="1:14" x14ac:dyDescent="0.25">
      <c r="A68" s="80"/>
      <c r="B68" s="76" t="s">
        <v>30</v>
      </c>
      <c r="C68" s="77">
        <v>1</v>
      </c>
      <c r="D68" s="78" t="s">
        <v>159</v>
      </c>
      <c r="E68" s="147"/>
      <c r="F68" s="148"/>
      <c r="L68" s="74"/>
      <c r="M68" s="67"/>
      <c r="N68" s="67"/>
    </row>
    <row r="69" spans="1:14" x14ac:dyDescent="0.25">
      <c r="A69" s="80"/>
      <c r="B69" s="76" t="s">
        <v>28</v>
      </c>
      <c r="C69" s="77">
        <v>1</v>
      </c>
      <c r="D69" s="78" t="s">
        <v>159</v>
      </c>
      <c r="E69" s="149"/>
      <c r="F69" s="150"/>
      <c r="L69" s="74"/>
      <c r="M69" s="67"/>
      <c r="N69" s="67"/>
    </row>
    <row r="70" spans="1:14" x14ac:dyDescent="0.25">
      <c r="A70" s="80"/>
      <c r="B70" s="76" t="s">
        <v>29</v>
      </c>
      <c r="C70" s="77">
        <v>1</v>
      </c>
      <c r="D70" s="78" t="s">
        <v>159</v>
      </c>
      <c r="E70" s="149"/>
      <c r="F70" s="150"/>
      <c r="L70" s="74"/>
      <c r="M70" s="67"/>
      <c r="N70" s="67"/>
    </row>
    <row r="71" spans="1:14" x14ac:dyDescent="0.25">
      <c r="A71" s="80"/>
      <c r="B71" s="76" t="s">
        <v>32</v>
      </c>
      <c r="C71" s="77">
        <v>1</v>
      </c>
      <c r="D71" s="78" t="s">
        <v>159</v>
      </c>
      <c r="E71" s="149"/>
      <c r="F71" s="150"/>
      <c r="L71" s="74"/>
      <c r="M71" s="67"/>
      <c r="N71" s="67"/>
    </row>
    <row r="72" spans="1:14" ht="30" x14ac:dyDescent="0.25">
      <c r="A72" s="80"/>
      <c r="B72" s="76" t="s">
        <v>146</v>
      </c>
      <c r="C72" s="77">
        <v>1</v>
      </c>
      <c r="D72" s="78" t="s">
        <v>159</v>
      </c>
      <c r="E72" s="149"/>
      <c r="F72" s="150"/>
      <c r="L72" s="74"/>
      <c r="M72" s="67"/>
      <c r="N72" s="67"/>
    </row>
    <row r="73" spans="1:14" x14ac:dyDescent="0.25">
      <c r="A73" s="80"/>
      <c r="B73" s="76" t="s">
        <v>123</v>
      </c>
      <c r="C73" s="77">
        <v>1</v>
      </c>
      <c r="D73" s="78" t="s">
        <v>159</v>
      </c>
      <c r="E73" s="149"/>
      <c r="F73" s="150"/>
      <c r="L73" s="74"/>
      <c r="M73" s="67"/>
      <c r="N73" s="67"/>
    </row>
    <row r="74" spans="1:14" x14ac:dyDescent="0.25">
      <c r="A74" s="80"/>
      <c r="B74" s="76" t="s">
        <v>101</v>
      </c>
      <c r="C74" s="77">
        <v>1</v>
      </c>
      <c r="D74" s="78" t="s">
        <v>159</v>
      </c>
      <c r="E74" s="151"/>
      <c r="F74" s="152"/>
      <c r="L74" s="74"/>
      <c r="M74" s="67"/>
      <c r="N74" s="67"/>
    </row>
    <row r="75" spans="1:14" x14ac:dyDescent="0.25">
      <c r="A75" s="80"/>
      <c r="B75" s="95"/>
      <c r="C75" s="101"/>
      <c r="D75" s="83"/>
      <c r="E75" s="84"/>
      <c r="F75" s="84"/>
      <c r="L75" s="74"/>
      <c r="M75" s="67"/>
      <c r="N75" s="67"/>
    </row>
    <row r="76" spans="1:14" s="7" customFormat="1" ht="30" x14ac:dyDescent="0.25">
      <c r="A76" s="107" t="s">
        <v>31</v>
      </c>
      <c r="B76" s="108" t="s">
        <v>77</v>
      </c>
      <c r="C76" s="109">
        <v>1</v>
      </c>
      <c r="D76" s="107" t="s">
        <v>159</v>
      </c>
      <c r="E76" s="110">
        <f>1.3*(SUM(F77:F77))</f>
        <v>0</v>
      </c>
      <c r="F76" s="110">
        <f>C76*E76</f>
        <v>0</v>
      </c>
      <c r="G76" s="65"/>
      <c r="L76" s="74"/>
      <c r="M76" s="74"/>
      <c r="N76" s="74"/>
    </row>
    <row r="77" spans="1:14" x14ac:dyDescent="0.25">
      <c r="A77" s="80"/>
      <c r="B77" s="126" t="s">
        <v>33</v>
      </c>
      <c r="C77" s="77">
        <v>390</v>
      </c>
      <c r="D77" s="78" t="s">
        <v>7</v>
      </c>
      <c r="E77" s="4"/>
      <c r="F77" s="79">
        <f>C77*E77</f>
        <v>0</v>
      </c>
      <c r="L77" s="74"/>
      <c r="M77" s="67"/>
      <c r="N77" s="67"/>
    </row>
    <row r="78" spans="1:14" x14ac:dyDescent="0.25">
      <c r="A78" s="80"/>
      <c r="B78" s="95"/>
      <c r="C78" s="81"/>
      <c r="D78" s="111"/>
      <c r="E78" s="112"/>
      <c r="F78" s="112"/>
      <c r="L78" s="74"/>
      <c r="M78" s="67"/>
      <c r="N78" s="67"/>
    </row>
    <row r="79" spans="1:14" x14ac:dyDescent="0.25">
      <c r="A79" s="80"/>
      <c r="B79" s="95"/>
      <c r="C79" s="81"/>
      <c r="D79" s="111"/>
      <c r="E79" s="112"/>
      <c r="F79" s="112"/>
      <c r="L79" s="74"/>
      <c r="M79" s="67"/>
      <c r="N79" s="67"/>
    </row>
    <row r="80" spans="1:14" x14ac:dyDescent="0.25">
      <c r="A80" s="80" t="s">
        <v>48</v>
      </c>
      <c r="B80" s="95" t="s">
        <v>50</v>
      </c>
      <c r="C80" s="81"/>
      <c r="D80" s="111"/>
      <c r="E80" s="112"/>
      <c r="F80" s="112"/>
      <c r="L80" s="74"/>
      <c r="M80" s="67"/>
      <c r="N80" s="67"/>
    </row>
    <row r="81" spans="1:14" x14ac:dyDescent="0.25">
      <c r="A81" s="80"/>
      <c r="B81" s="95"/>
      <c r="C81" s="81"/>
      <c r="D81" s="111"/>
      <c r="E81" s="112"/>
      <c r="F81" s="112"/>
      <c r="L81" s="74"/>
      <c r="M81" s="67"/>
      <c r="N81" s="67"/>
    </row>
    <row r="82" spans="1:14" x14ac:dyDescent="0.25">
      <c r="A82" s="80"/>
      <c r="B82" s="95"/>
      <c r="C82" s="81"/>
      <c r="D82" s="111"/>
      <c r="E82" s="112"/>
      <c r="F82" s="112"/>
      <c r="L82" s="74"/>
      <c r="M82" s="67"/>
      <c r="N82" s="67"/>
    </row>
    <row r="83" spans="1:14" x14ac:dyDescent="0.25">
      <c r="A83" s="80"/>
      <c r="B83" s="95"/>
      <c r="C83" s="81"/>
      <c r="D83" s="111"/>
      <c r="E83" s="112"/>
      <c r="F83" s="112"/>
      <c r="L83" s="74"/>
      <c r="M83" s="67"/>
      <c r="N83" s="67"/>
    </row>
    <row r="84" spans="1:14" x14ac:dyDescent="0.25">
      <c r="A84" s="80"/>
      <c r="B84" s="95"/>
      <c r="C84" s="81"/>
      <c r="D84" s="111"/>
      <c r="E84" s="112"/>
      <c r="F84" s="112"/>
      <c r="L84" s="74"/>
      <c r="M84" s="67"/>
      <c r="N84" s="67"/>
    </row>
    <row r="85" spans="1:14" x14ac:dyDescent="0.25">
      <c r="A85" s="80"/>
      <c r="B85" s="95"/>
      <c r="C85" s="81"/>
      <c r="D85" s="111"/>
      <c r="E85" s="112"/>
      <c r="F85" s="112"/>
      <c r="L85" s="74"/>
      <c r="M85" s="67"/>
      <c r="N85" s="67"/>
    </row>
    <row r="86" spans="1:14" x14ac:dyDescent="0.25">
      <c r="A86" s="80"/>
      <c r="B86" s="95"/>
      <c r="C86" s="81"/>
      <c r="D86" s="111"/>
      <c r="E86" s="112"/>
      <c r="F86" s="112"/>
      <c r="L86" s="74"/>
      <c r="M86" s="67"/>
      <c r="N86" s="67"/>
    </row>
  </sheetData>
  <sheetProtection password="DC21" sheet="1" objects="1" scenarios="1" selectLockedCells="1"/>
  <mergeCells count="5">
    <mergeCell ref="C48:C49"/>
    <mergeCell ref="D48:D49"/>
    <mergeCell ref="E48:E49"/>
    <mergeCell ref="F48:F49"/>
    <mergeCell ref="E68:F74"/>
  </mergeCells>
  <pageMargins left="0.7" right="0.7" top="0.75" bottom="0.75" header="0.3" footer="0.3"/>
  <pageSetup paperSize="9" scale="84" orientation="landscape" r:id="rId1"/>
  <rowBreaks count="3" manualBreakCount="3">
    <brk id="23" max="5" man="1"/>
    <brk id="37" max="5" man="1"/>
    <brk id="56" max="5" man="1"/>
  </rowBreaks>
  <colBreaks count="3" manualBreakCount="3">
    <brk id="6" max="219" man="1"/>
    <brk id="9" max="219" man="1"/>
    <brk id="11" max="21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7"/>
  <sheetViews>
    <sheetView workbookViewId="0">
      <selection activeCell="L41" sqref="L41"/>
    </sheetView>
  </sheetViews>
  <sheetFormatPr defaultRowHeight="15" x14ac:dyDescent="0.25"/>
  <sheetData>
    <row r="3" spans="2:7" x14ac:dyDescent="0.25">
      <c r="B3" t="s">
        <v>139</v>
      </c>
    </row>
    <row r="4" spans="2:7" x14ac:dyDescent="0.25">
      <c r="B4" t="s">
        <v>140</v>
      </c>
    </row>
    <row r="5" spans="2:7" x14ac:dyDescent="0.25">
      <c r="B5" t="s">
        <v>141</v>
      </c>
    </row>
    <row r="7" spans="2:7" x14ac:dyDescent="0.25">
      <c r="B7" s="8"/>
      <c r="C7" s="9"/>
      <c r="D7" s="10"/>
      <c r="E7" s="11"/>
      <c r="F7" s="12"/>
      <c r="G7" s="13"/>
    </row>
  </sheetData>
  <sheetProtection password="DC21"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6</vt:i4>
      </vt:variant>
      <vt:variant>
        <vt:lpstr>Pomenované rozsahy</vt:lpstr>
      </vt:variant>
      <vt:variant>
        <vt:i4>4</vt:i4>
      </vt:variant>
    </vt:vector>
  </HeadingPairs>
  <TitlesOfParts>
    <vt:vector size="10" baseType="lpstr">
      <vt:lpstr>Rozpočet celkom</vt:lpstr>
      <vt:lpstr>časť "A" Plávajúce premostenie</vt:lpstr>
      <vt:lpstr>časť "B" Plávajúce prístavisko</vt:lpstr>
      <vt:lpstr>časť "C" Plávajúca promenáda</vt:lpstr>
      <vt:lpstr>časť "D" Plávajúca vyhliadka</vt:lpstr>
      <vt:lpstr>Inštrukcie k vypĺňaniu hárkov</vt:lpstr>
      <vt:lpstr>'časť "A" Plávajúce premostenie'!Oblasť_tlače</vt:lpstr>
      <vt:lpstr>'časť "B" Plávajúce prístavisko'!Oblasť_tlače</vt:lpstr>
      <vt:lpstr>'časť "C" Plávajúca promenáda'!Oblasť_tlače</vt:lpstr>
      <vt:lpstr>'časť "D" Plávajúca vyhliadka'!Oblasť_tlače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2019-11-01T10:36:22Z</dcterms:modified>
</cp:coreProperties>
</file>