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aurerova_projekty\VEREJNE_OSVETLENI-Efekt\VZ\ZD-2024-10-07-final\"/>
    </mc:Choice>
  </mc:AlternateContent>
  <xr:revisionPtr revIDLastSave="0" documentId="13_ncr:1_{D1732FA9-96EF-4A76-B590-9B359CC03BCF}" xr6:coauthVersionLast="47" xr6:coauthVersionMax="47" xr10:uidLastSave="{00000000-0000-0000-0000-000000000000}"/>
  <bookViews>
    <workbookView xWindow="-120" yWindow="-120" windowWidth="29040" windowHeight="15720" xr2:uid="{680D0F67-B8F2-44F8-81F9-2B9AD88C032C}"/>
  </bookViews>
  <sheets>
    <sheet name="9.1" sheetId="1" r:id="rId1"/>
    <sheet name="9.2" sheetId="2" r:id="rId2"/>
  </sheets>
  <externalReferences>
    <externalReference r:id="rId3"/>
  </externalReferences>
  <definedNames>
    <definedName name="CenaCelkem">#REF!</definedName>
    <definedName name="CenaCelkemBezDPH">#REF!</definedName>
    <definedName name="cisloobjektu">#REF!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ádrže" localSheetId="0">'[1]Vzorcování PO'!$R$1:$AB$8</definedName>
    <definedName name="nádrže" localSheetId="1">'[1]Vzorcování PO'!$R$1:$AB$8</definedName>
    <definedName name="nádrže">#REF!</definedName>
    <definedName name="nazevobjektu">#REF!</definedName>
    <definedName name="NazevStavebnihoRozpoctu">#REF!</definedName>
    <definedName name="oadresa">#REF!</definedName>
    <definedName name="okresy" localSheetId="0">'[1]Vzorcování PO'!$A$1:$N$14</definedName>
    <definedName name="okresy" localSheetId="1">'[1]Vzorcování PO'!$A$1:$N$14</definedName>
    <definedName name="okresy">#REF!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0" i="2" l="1"/>
  <c r="R118" i="2"/>
  <c r="R109" i="2"/>
  <c r="R87" i="2"/>
  <c r="R116" i="2" s="1"/>
  <c r="AD56" i="2" l="1"/>
  <c r="AD57" i="2"/>
  <c r="AL57" i="2" s="1"/>
  <c r="AD55" i="2"/>
  <c r="AL55" i="2" s="1"/>
  <c r="AD53" i="2"/>
  <c r="AL53" i="2" s="1"/>
  <c r="AD54" i="2"/>
  <c r="AL54" i="2" s="1"/>
  <c r="Z52" i="2"/>
  <c r="AH52" i="2" s="1"/>
  <c r="Z171" i="2"/>
  <c r="AH171" i="2" s="1"/>
  <c r="Z172" i="2"/>
  <c r="AH172" i="2" s="1"/>
  <c r="Z170" i="2"/>
  <c r="AH170" i="2" s="1"/>
  <c r="AD167" i="2"/>
  <c r="AL167" i="2" s="1"/>
  <c r="AD169" i="2"/>
  <c r="AL169" i="2" s="1"/>
  <c r="AD168" i="2"/>
  <c r="AL168" i="2" s="1"/>
  <c r="AD166" i="2"/>
  <c r="AL166" i="2" s="1"/>
  <c r="AD150" i="2"/>
  <c r="AL150" i="2" s="1"/>
  <c r="AD151" i="2"/>
  <c r="AL151" i="2" s="1"/>
  <c r="AD152" i="2"/>
  <c r="AL152" i="2" s="1"/>
  <c r="AD153" i="2"/>
  <c r="AL153" i="2" s="1"/>
  <c r="AD154" i="2"/>
  <c r="AL154" i="2" s="1"/>
  <c r="AD155" i="2"/>
  <c r="AL155" i="2" s="1"/>
  <c r="AD148" i="2"/>
  <c r="AL148" i="2" s="1"/>
  <c r="AD149" i="2"/>
  <c r="AL149" i="2" s="1"/>
  <c r="AD147" i="2"/>
  <c r="AL147" i="2" s="1"/>
  <c r="AD141" i="2"/>
  <c r="AL141" i="2" s="1"/>
  <c r="AD142" i="2"/>
  <c r="AL142" i="2" s="1"/>
  <c r="AD143" i="2"/>
  <c r="AL143" i="2" s="1"/>
  <c r="AD144" i="2"/>
  <c r="AL144" i="2" s="1"/>
  <c r="AD145" i="2"/>
  <c r="AL145" i="2" s="1"/>
  <c r="AD146" i="2"/>
  <c r="AL146" i="2" s="1"/>
  <c r="AD140" i="2"/>
  <c r="AL140" i="2" s="1"/>
  <c r="AD139" i="2"/>
  <c r="AL139" i="2" s="1"/>
  <c r="Z136" i="2"/>
  <c r="AH136" i="2" s="1"/>
  <c r="Z137" i="2"/>
  <c r="AH137" i="2" s="1"/>
  <c r="Z138" i="2"/>
  <c r="AH138" i="2" s="1"/>
  <c r="Z129" i="2"/>
  <c r="AH129" i="2" s="1"/>
  <c r="Z130" i="2"/>
  <c r="AH130" i="2" s="1"/>
  <c r="Z131" i="2"/>
  <c r="AH131" i="2" s="1"/>
  <c r="Z132" i="2"/>
  <c r="AH132" i="2" s="1"/>
  <c r="Z133" i="2"/>
  <c r="AH133" i="2" s="1"/>
  <c r="Z134" i="2"/>
  <c r="AH134" i="2" s="1"/>
  <c r="Z135" i="2"/>
  <c r="AH135" i="2" s="1"/>
  <c r="Z128" i="2"/>
  <c r="AH128" i="2" s="1"/>
  <c r="AD123" i="2"/>
  <c r="AL123" i="2" s="1"/>
  <c r="AD124" i="2"/>
  <c r="AL124" i="2" s="1"/>
  <c r="AD125" i="2"/>
  <c r="AL125" i="2" s="1"/>
  <c r="AD126" i="2"/>
  <c r="AL126" i="2" s="1"/>
  <c r="AD127" i="2"/>
  <c r="AL127" i="2" s="1"/>
  <c r="AD122" i="2"/>
  <c r="AL122" i="2" s="1"/>
  <c r="Z102" i="2"/>
  <c r="AH102" i="2" s="1"/>
  <c r="Z103" i="2"/>
  <c r="AH103" i="2" s="1"/>
  <c r="Z104" i="2"/>
  <c r="AH104" i="2" s="1"/>
  <c r="Z105" i="2"/>
  <c r="AH105" i="2" s="1"/>
  <c r="Z106" i="2"/>
  <c r="AH106" i="2" s="1"/>
  <c r="Z107" i="2"/>
  <c r="AH107" i="2" s="1"/>
  <c r="Z101" i="2"/>
  <c r="AH101" i="2" s="1"/>
  <c r="AD95" i="2"/>
  <c r="AL95" i="2" s="1"/>
  <c r="AD96" i="2"/>
  <c r="AL96" i="2" s="1"/>
  <c r="AD97" i="2"/>
  <c r="AL97" i="2" s="1"/>
  <c r="AD98" i="2"/>
  <c r="AL98" i="2" s="1"/>
  <c r="AD99" i="2"/>
  <c r="AL99" i="2" s="1"/>
  <c r="AL100" i="2"/>
  <c r="AD94" i="2"/>
  <c r="AL94" i="2" s="1"/>
  <c r="AL56" i="2" l="1"/>
  <c r="Z114" i="2"/>
  <c r="AH114" i="2" s="1"/>
  <c r="Z113" i="2"/>
  <c r="AH113" i="2" s="1"/>
  <c r="Z92" i="2"/>
  <c r="AH92" i="2" s="1"/>
  <c r="R115" i="2" l="1"/>
  <c r="R112" i="2"/>
  <c r="R120" i="2" s="1"/>
  <c r="R111" i="2"/>
  <c r="R121" i="2" s="1"/>
  <c r="R110" i="2"/>
  <c r="R93" i="2"/>
  <c r="Z81" i="2"/>
  <c r="AH81" i="2" s="1"/>
  <c r="Z82" i="2"/>
  <c r="AH82" i="2" s="1"/>
  <c r="Z83" i="2"/>
  <c r="AH83" i="2" s="1"/>
  <c r="Z84" i="2"/>
  <c r="AH84" i="2" s="1"/>
  <c r="Z85" i="2"/>
  <c r="AH85" i="2" s="1"/>
  <c r="Z79" i="2"/>
  <c r="AH79" i="2" s="1"/>
  <c r="Z77" i="2"/>
  <c r="AH77" i="2" s="1"/>
  <c r="AD75" i="2" l="1"/>
  <c r="AL75" i="2" s="1"/>
  <c r="AD71" i="2"/>
  <c r="AL71" i="2" s="1"/>
  <c r="AD72" i="2"/>
  <c r="AL72" i="2" s="1"/>
  <c r="AD73" i="2"/>
  <c r="AL73" i="2" s="1"/>
  <c r="AD74" i="2"/>
  <c r="AL74" i="2" s="1"/>
  <c r="AD60" i="2"/>
  <c r="AL60" i="2" s="1"/>
  <c r="AD61" i="2"/>
  <c r="AL61" i="2" s="1"/>
  <c r="AD62" i="2"/>
  <c r="AL62" i="2" s="1"/>
  <c r="AD63" i="2"/>
  <c r="AL63" i="2" s="1"/>
  <c r="AD64" i="2"/>
  <c r="AL64" i="2" s="1"/>
  <c r="AD65" i="2"/>
  <c r="AL65" i="2" s="1"/>
  <c r="AD66" i="2"/>
  <c r="AL66" i="2" s="1"/>
  <c r="AD67" i="2"/>
  <c r="AL67" i="2" s="1"/>
  <c r="AD68" i="2"/>
  <c r="AL68" i="2" s="1"/>
  <c r="AD69" i="2"/>
  <c r="AL69" i="2" s="1"/>
  <c r="AD70" i="2"/>
  <c r="AL70" i="2" s="1"/>
  <c r="Z20" i="2"/>
  <c r="AH20" i="2" s="1"/>
  <c r="Z40" i="2"/>
  <c r="AH40" i="2" s="1"/>
  <c r="Z41" i="2"/>
  <c r="AH41" i="2" s="1"/>
  <c r="Z42" i="2"/>
  <c r="AH42" i="2" s="1"/>
  <c r="Z43" i="2"/>
  <c r="AH43" i="2" s="1"/>
  <c r="Z44" i="2"/>
  <c r="AH44" i="2" s="1"/>
  <c r="Z45" i="2"/>
  <c r="AH45" i="2" s="1"/>
  <c r="Z46" i="2"/>
  <c r="AH46" i="2" s="1"/>
  <c r="Z47" i="2"/>
  <c r="AH47" i="2" s="1"/>
  <c r="Z48" i="2"/>
  <c r="AH48" i="2" s="1"/>
  <c r="Z49" i="2"/>
  <c r="AH49" i="2" s="1"/>
  <c r="Z50" i="2"/>
  <c r="AH50" i="2" s="1"/>
  <c r="Z51" i="2"/>
  <c r="AH51" i="2" s="1"/>
  <c r="Z31" i="2"/>
  <c r="AH31" i="2" s="1"/>
  <c r="Z32" i="2"/>
  <c r="AH32" i="2" s="1"/>
  <c r="Z33" i="2"/>
  <c r="AH33" i="2" s="1"/>
  <c r="Z34" i="2"/>
  <c r="AH34" i="2" s="1"/>
  <c r="Z35" i="2"/>
  <c r="AH35" i="2" s="1"/>
  <c r="Z36" i="2"/>
  <c r="AH36" i="2" s="1"/>
  <c r="Z37" i="2"/>
  <c r="AH37" i="2" s="1"/>
  <c r="Z38" i="2"/>
  <c r="AH38" i="2" s="1"/>
  <c r="Z39" i="2"/>
  <c r="AH39" i="2" s="1"/>
  <c r="Z13" i="2" l="1"/>
  <c r="AH13" i="2" s="1"/>
  <c r="Z14" i="2"/>
  <c r="AH14" i="2" s="1"/>
  <c r="Z15" i="2"/>
  <c r="AH15" i="2" s="1"/>
  <c r="Z16" i="2"/>
  <c r="AH16" i="2" s="1"/>
  <c r="Z17" i="2"/>
  <c r="AH17" i="2" s="1"/>
  <c r="Z18" i="2"/>
  <c r="AH18" i="2" s="1"/>
  <c r="Z19" i="2"/>
  <c r="AH19" i="2" s="1"/>
  <c r="Z21" i="2"/>
  <c r="AH21" i="2" s="1"/>
  <c r="Z22" i="2"/>
  <c r="AH22" i="2" s="1"/>
  <c r="Z23" i="2"/>
  <c r="AH23" i="2" s="1"/>
  <c r="Z24" i="2"/>
  <c r="AH24" i="2" s="1"/>
  <c r="Z25" i="2"/>
  <c r="AH25" i="2" s="1"/>
  <c r="Z26" i="2"/>
  <c r="AH26" i="2" s="1"/>
  <c r="Z27" i="2"/>
  <c r="AH27" i="2" s="1"/>
  <c r="Z28" i="2"/>
  <c r="AH28" i="2" s="1"/>
  <c r="Z29" i="2"/>
  <c r="AH29" i="2" s="1"/>
  <c r="Z30" i="2"/>
  <c r="AH30" i="2" s="1"/>
  <c r="AD164" i="2"/>
  <c r="AL164" i="2" s="1"/>
  <c r="Z115" i="2"/>
  <c r="AH115" i="2" s="1"/>
  <c r="Z88" i="2"/>
  <c r="AH88" i="2" s="1"/>
  <c r="Z90" i="2"/>
  <c r="AH90" i="2" s="1"/>
  <c r="AD159" i="2" l="1"/>
  <c r="AL159" i="2" s="1"/>
  <c r="AD165" i="2"/>
  <c r="AL165" i="2" s="1"/>
  <c r="Z163" i="2"/>
  <c r="AH163" i="2" s="1"/>
  <c r="Z161" i="2"/>
  <c r="AH161" i="2" s="1"/>
  <c r="Z160" i="2"/>
  <c r="AH160" i="2" s="1"/>
  <c r="AD157" i="2"/>
  <c r="AL157" i="2" l="1"/>
  <c r="AD162" i="2"/>
  <c r="AL162" i="2" s="1"/>
  <c r="Z158" i="2"/>
  <c r="Z156" i="2" s="1"/>
  <c r="AD59" i="2"/>
  <c r="AL59" i="2" s="1"/>
  <c r="AD58" i="2"/>
  <c r="AL156" i="2" l="1"/>
  <c r="AD156" i="2"/>
  <c r="AL58" i="2"/>
  <c r="AH158" i="2"/>
  <c r="AH156" i="2" s="1"/>
  <c r="AD117" i="2"/>
  <c r="AL117" i="2" s="1"/>
  <c r="M4" i="1"/>
  <c r="AL108" i="2" l="1"/>
  <c r="AD108" i="2"/>
  <c r="AD93" i="2"/>
  <c r="AD5" i="2" s="1"/>
  <c r="Z121" i="2"/>
  <c r="AH121" i="2" s="1"/>
  <c r="Z120" i="2"/>
  <c r="AH120" i="2" s="1"/>
  <c r="Z119" i="2"/>
  <c r="AH119" i="2" s="1"/>
  <c r="Z118" i="2"/>
  <c r="AH118" i="2" s="1"/>
  <c r="Z116" i="2"/>
  <c r="AH116" i="2" s="1"/>
  <c r="Z112" i="2"/>
  <c r="AH112" i="2" s="1"/>
  <c r="Z111" i="2"/>
  <c r="AH111" i="2" s="1"/>
  <c r="Z110" i="2"/>
  <c r="AH110" i="2" s="1"/>
  <c r="Z91" i="2"/>
  <c r="AH91" i="2" s="1"/>
  <c r="Z89" i="2"/>
  <c r="Z87" i="2"/>
  <c r="AH87" i="2" s="1"/>
  <c r="Z86" i="2"/>
  <c r="AH86" i="2" s="1"/>
  <c r="Z80" i="2"/>
  <c r="AH80" i="2" s="1"/>
  <c r="Z78" i="2"/>
  <c r="AH78" i="2" s="1"/>
  <c r="Z76" i="2"/>
  <c r="AH76" i="2" s="1"/>
  <c r="Z12" i="2"/>
  <c r="AH12" i="2" s="1"/>
  <c r="Z11" i="2"/>
  <c r="AH11" i="2" s="1"/>
  <c r="Z10" i="2"/>
  <c r="AH10" i="2" s="1"/>
  <c r="Z9" i="2"/>
  <c r="AH9" i="2" s="1"/>
  <c r="Z8" i="2"/>
  <c r="AH8" i="2" s="1"/>
  <c r="Z7" i="2"/>
  <c r="AH7" i="2" s="1"/>
  <c r="Z6" i="2"/>
  <c r="Z5" i="2" l="1"/>
  <c r="AH6" i="2"/>
  <c r="AH89" i="2"/>
  <c r="AL93" i="2"/>
  <c r="AL5" i="2" s="1"/>
  <c r="AD173" i="2"/>
  <c r="Z178" i="2" s="1"/>
  <c r="Z109" i="2"/>
  <c r="Z108" i="2" s="1"/>
  <c r="Z173" i="2" l="1"/>
  <c r="Z176" i="2" s="1"/>
  <c r="AH5" i="2"/>
  <c r="Q22" i="1"/>
  <c r="AH109" i="2"/>
  <c r="AH108" i="2" s="1"/>
  <c r="Q18" i="1"/>
  <c r="AL173" i="2"/>
  <c r="AK178" i="2" s="1"/>
  <c r="AG178" i="2" s="1"/>
  <c r="Z177" i="2" l="1"/>
  <c r="Q24" i="1"/>
  <c r="Q32" i="1" s="1"/>
  <c r="Q34" i="1" s="1"/>
  <c r="Q38" i="1" s="1"/>
  <c r="AH173" i="2"/>
  <c r="AK176" i="2" s="1"/>
  <c r="AK177" i="2" l="1"/>
  <c r="U177" i="2" s="1"/>
  <c r="U178" i="2" s="1"/>
  <c r="AG176" i="2"/>
  <c r="AG177" i="2" l="1"/>
</calcChain>
</file>

<file path=xl/sharedStrings.xml><?xml version="1.0" encoding="utf-8"?>
<sst xmlns="http://schemas.openxmlformats.org/spreadsheetml/2006/main" count="905" uniqueCount="391">
  <si>
    <t>POLOŽKOVÝ ROZPOČET STAVBY</t>
  </si>
  <si>
    <t>Objednatel</t>
  </si>
  <si>
    <t>Zhotovitel</t>
  </si>
  <si>
    <t>Rozpis ceny</t>
  </si>
  <si>
    <t>HSV</t>
  </si>
  <si>
    <t>Kč</t>
  </si>
  <si>
    <t>PSV</t>
  </si>
  <si>
    <t>MON</t>
  </si>
  <si>
    <t>Vedlejší náklady</t>
  </si>
  <si>
    <t>Ostatní náklady</t>
  </si>
  <si>
    <t>Celkem</t>
  </si>
  <si>
    <t>Rekapitulace daní</t>
  </si>
  <si>
    <t>Základ pro sníženou DPH</t>
  </si>
  <si>
    <t>15 %</t>
  </si>
  <si>
    <t>Snížená DPH</t>
  </si>
  <si>
    <t>Základ pro základní DPH</t>
  </si>
  <si>
    <t>21 %</t>
  </si>
  <si>
    <t>Základní DPH</t>
  </si>
  <si>
    <t>Zaokrouhlení</t>
  </si>
  <si>
    <t>Cena celkem s DPH</t>
  </si>
  <si>
    <t>V</t>
  </si>
  <si>
    <t>dne</t>
  </si>
  <si>
    <t>Za zhotovitele</t>
  </si>
  <si>
    <t>Za objednatele</t>
  </si>
  <si>
    <t>Číslo</t>
  </si>
  <si>
    <t>Položka</t>
  </si>
  <si>
    <t>MJ</t>
  </si>
  <si>
    <t>Náklady v Kč bez DPH</t>
  </si>
  <si>
    <t>Náklady v Kč s DPH</t>
  </si>
  <si>
    <t>Kč/MJ</t>
  </si>
  <si>
    <t>Uznatelné</t>
  </si>
  <si>
    <t>Neuznatelné</t>
  </si>
  <si>
    <t>1.</t>
  </si>
  <si>
    <t>Materiál</t>
  </si>
  <si>
    <t>x</t>
  </si>
  <si>
    <t>1.1</t>
  </si>
  <si>
    <t>kus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</si>
  <si>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</si>
  <si>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</si>
  <si>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</si>
  <si>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</si>
  <si>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</si>
  <si>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</si>
  <si>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</si>
  <si>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</si>
  <si>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</si>
  <si>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</si>
  <si>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</si>
  <si>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</si>
  <si>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</si>
  <si>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m</t>
  </si>
  <si>
    <t>1.15</t>
  </si>
  <si>
    <t>1.16</t>
  </si>
  <si>
    <t>1.17</t>
  </si>
  <si>
    <t>Podružný elektromateriál pro zapojení svítidel</t>
  </si>
  <si>
    <t>2.</t>
  </si>
  <si>
    <t>Montážní práce</t>
  </si>
  <si>
    <t>2.1</t>
  </si>
  <si>
    <t>2.4</t>
  </si>
  <si>
    <t>2.5</t>
  </si>
  <si>
    <t>2.6</t>
  </si>
  <si>
    <t>2.7</t>
  </si>
  <si>
    <t>h</t>
  </si>
  <si>
    <t>2.8</t>
  </si>
  <si>
    <t>2.9</t>
  </si>
  <si>
    <t>Demontáž rozvaděčové skříně RVO</t>
  </si>
  <si>
    <t>2.11</t>
  </si>
  <si>
    <t>3.</t>
  </si>
  <si>
    <t>Ostatní</t>
  </si>
  <si>
    <t>3.1</t>
  </si>
  <si>
    <t>Vybudování zařízení staveniště</t>
  </si>
  <si>
    <t>kpl</t>
  </si>
  <si>
    <t>3.2</t>
  </si>
  <si>
    <t>3.3</t>
  </si>
  <si>
    <t>Ekologická likvidace svítidel a zdrojů</t>
  </si>
  <si>
    <t>3.4</t>
  </si>
  <si>
    <t>Vyhotovení protokolu o ověření osvětlenosti</t>
  </si>
  <si>
    <t>3.5</t>
  </si>
  <si>
    <t>3.6</t>
  </si>
  <si>
    <t>Ubytování a doprava</t>
  </si>
  <si>
    <t>3.8</t>
  </si>
  <si>
    <t>3.9</t>
  </si>
  <si>
    <t>Doprava a manipulace s materiálem</t>
  </si>
  <si>
    <t>Podíl</t>
  </si>
  <si>
    <t>Bez DPH</t>
  </si>
  <si>
    <t>DPH 21 %</t>
  </si>
  <si>
    <t>Včetně DPH</t>
  </si>
  <si>
    <t>Celkové výdaje</t>
  </si>
  <si>
    <t>100%</t>
  </si>
  <si>
    <t>Způsobilé výdaje</t>
  </si>
  <si>
    <t>Nezpůsobilé výdaje</t>
  </si>
  <si>
    <t>Vyhotovení energetického posudku pro ZVA</t>
  </si>
  <si>
    <t>1.18</t>
  </si>
  <si>
    <t>Demontáž stávající výzbroje RVO</t>
  </si>
  <si>
    <t>2.12</t>
  </si>
  <si>
    <t>2.14</t>
  </si>
  <si>
    <t>Montáž výložníku - ocelový jednoramenný do 35 kg</t>
  </si>
  <si>
    <t>3.10</t>
  </si>
  <si>
    <t>Materiál pro vybudování odpojovacího místa</t>
  </si>
  <si>
    <t>1.19</t>
  </si>
  <si>
    <t xml:space="preserve">Montáž odpojovacího místa </t>
  </si>
  <si>
    <t>2.16</t>
  </si>
  <si>
    <t>HZS, elektromontér v tarifní třídě 7</t>
  </si>
  <si>
    <t>1.20</t>
  </si>
  <si>
    <t>Vyvýšení na stožár 1000 mm, průměr 60 mm</t>
  </si>
  <si>
    <t>Výložník UNI 1 - 300</t>
  </si>
  <si>
    <t>Výložník UNI 1 - 1000</t>
  </si>
  <si>
    <t>Výchozí zkoušky a revize elektroinstalace včetně vyhotovení revizní zprávy</t>
  </si>
  <si>
    <t>Omezovač náběhových proudů pro LED technologii</t>
  </si>
  <si>
    <t>Rekonstrukce RVO - přezbojení jističů a omezovačů</t>
  </si>
  <si>
    <t>3.11</t>
  </si>
  <si>
    <t>Materiál a práce potřebná k vyhotovení díla nad rámec stanoveného položkového rozpočtu dle konkrétního návrhu (atypické vyložení, stavební práce, doplňková inženýrská činnost apod.).</t>
  </si>
  <si>
    <t>Dokumentace skut. Provedení - Akt. pasportu VO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</si>
  <si>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</si>
  <si>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</si>
  <si>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</si>
  <si>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</si>
  <si>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</si>
  <si>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</si>
  <si>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</si>
  <si>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</si>
  <si>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</si>
  <si>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</si>
  <si>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</si>
  <si>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</si>
  <si>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</si>
  <si>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</si>
  <si>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</si>
  <si>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</si>
  <si>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</si>
  <si>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</si>
  <si>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</si>
  <si>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</si>
  <si>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</si>
  <si>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</si>
  <si>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</si>
  <si>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</si>
  <si>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</si>
  <si>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</si>
  <si>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</si>
  <si>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</si>
  <si>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</si>
  <si>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</si>
  <si>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</si>
  <si>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</si>
  <si>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</si>
  <si>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</si>
  <si>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</si>
  <si>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</si>
  <si>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</si>
  <si>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</si>
  <si>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</si>
  <si>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</si>
  <si>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</si>
  <si>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</si>
  <si>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</si>
  <si>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</si>
  <si>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</si>
  <si>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</si>
  <si>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</si>
  <si>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</si>
  <si>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</si>
  <si>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</si>
  <si>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</si>
  <si>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</si>
  <si>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</si>
  <si>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</si>
  <si>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</si>
  <si>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</si>
  <si>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</si>
  <si>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</si>
  <si>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</si>
  <si>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</si>
  <si>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</si>
  <si>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Výložník UNI 1 - 500</t>
  </si>
  <si>
    <t>Výložník UNI 1 - 1500</t>
  </si>
  <si>
    <t>Výložník SK 1/60 - 500</t>
  </si>
  <si>
    <t>Výložník SV 1/60 - 300</t>
  </si>
  <si>
    <t>Výložník V 3/89 - 2000/90</t>
  </si>
  <si>
    <t>Výložník V 1/89 - 1500</t>
  </si>
  <si>
    <t>Výložník V 1/89 - 2000</t>
  </si>
  <si>
    <t>Výložník V 2/89 - 2000/180</t>
  </si>
  <si>
    <t>Materiál pro rekonstrukci RVO na betonovém stožáru (RVO 11, RVO 41)</t>
  </si>
  <si>
    <t>Materiál pro rekonstrukci RVO ve zděném pilíři (fasádě), RVO 14, RVO 37, RVO 46, RVO 52, RVO 58, RVO 59, RVO 61</t>
  </si>
  <si>
    <t>2.3</t>
  </si>
  <si>
    <t>1.82</t>
  </si>
  <si>
    <t>NOD - dálkové komunikační zařízení pro svítidlo</t>
  </si>
  <si>
    <t>Adresace NODu - dálkového komunikačního zařízení</t>
  </si>
  <si>
    <t>Instalace řídícího systému - zprovoznění softwaru dle požadavků investora, revitalizace rozváděčů pro inteligentní řízení</t>
  </si>
  <si>
    <t>2.17</t>
  </si>
  <si>
    <t>Město Znojmo</t>
  </si>
  <si>
    <t>669 02 Znojmo</t>
  </si>
  <si>
    <t>Obroková 1/12</t>
  </si>
  <si>
    <t>IČ 00293881</t>
  </si>
  <si>
    <t>DIČ CZ00293881</t>
  </si>
  <si>
    <t>Svítidlo LED - úsek 1.1, třída C3, int. řízení ZHAGA</t>
  </si>
  <si>
    <t>Svítidlo LED - úsek 2.1, třída C3, int. řízení ZHAGA</t>
  </si>
  <si>
    <t>Svítidlo LED - úsek 3.1, třída C3, int. řízení ZHAGA</t>
  </si>
  <si>
    <t>Svítidlo LED - úsek 4.1, třída C3, int. řízení ZHAGA</t>
  </si>
  <si>
    <t>Svítidlo LED - úsek 5.1, třída C3, int. řízení ZHAGA</t>
  </si>
  <si>
    <t>Svítidlo LED - úsek 6.1, třída M4, int. řízení ZHAGA</t>
  </si>
  <si>
    <t>Svítidlo LED - úsek 7.1, třída M4, int. řízení ZHAGA</t>
  </si>
  <si>
    <t>Svítidlo LED - úsek 8.1, třída M4, int. řízení ZHAGA</t>
  </si>
  <si>
    <t>Svítidlo LED - úsek 9.1, třída M4, int. řízení ZHAGA</t>
  </si>
  <si>
    <t>Svítidlo LED - úsek 10.1, třída M4, int. řízení ZHAGA</t>
  </si>
  <si>
    <t>Svítidlo LED - úsek 11.1, třída M4, int. řízení ZHAGA</t>
  </si>
  <si>
    <t>Svítidlo LED - úsek 12.1, třída M4, int. řízení ZHAGA</t>
  </si>
  <si>
    <t>Svítidlo LED - úsek 13.1, třída M4, int. řízení ZHAGA</t>
  </si>
  <si>
    <t>Svítidlo LED - úsek 14.1, třída M4, int. řízení ZHAGA</t>
  </si>
  <si>
    <t>Svítidlo LED - úsek 15.1, třída M5, int. řízení ZHAGA</t>
  </si>
  <si>
    <t>Svítidlo LED - úsek 16.1, třída M5, int. řízení ZHAGA</t>
  </si>
  <si>
    <t>Svítidlo LED - úsek 16.2, třída M5, int. řízení ZHAGA</t>
  </si>
  <si>
    <t>Svítidlo LED - úsek 17.1, třída M5, int. řízení ZHAGA</t>
  </si>
  <si>
    <t>Svítidlo LED - úsek 18.1, třída M5, int. řízení ZHAGA</t>
  </si>
  <si>
    <t>Svítidlo LED - úsek 19.1, třída M5, int. řízení ZHAGA</t>
  </si>
  <si>
    <t>Svítidlo LED - úsek 20.1, třída M5, int. řízení ZHAGA</t>
  </si>
  <si>
    <t>Svítidlo LED - úsek 21.1, třída M5, int. řízení ZHAGA</t>
  </si>
  <si>
    <t>Svítidlo LED - úsek 22.1, třída M6, int. řízení ZHAGA</t>
  </si>
  <si>
    <t>Svítidlo LED - úsek 23.1, třída M6, int. řízení ZHAGA</t>
  </si>
  <si>
    <t>Svítidlo LED - úsek 24.1, třída M6, int. řízení ZHAGA</t>
  </si>
  <si>
    <t>Svítidlo LED - úsek 25.1, třída M6, int. řízení ZHAGA</t>
  </si>
  <si>
    <t>Svítidlo LED - úsek 26.1, třída M6, int. řízení ZHAGA</t>
  </si>
  <si>
    <t>Svítidlo LED - úsek 27.1, třída M6, int. řízení ZHAGA</t>
  </si>
  <si>
    <t>Svítidlo LED - úsek 28.1, třída M6, int. řízení ZHAGA</t>
  </si>
  <si>
    <t>Svítidlo LED - úsek 29.1, třída M6, int. řízení ZHAGA</t>
  </si>
  <si>
    <t>Svítidlo LED - úsek 30.1, třída M6, int. řízení ZHAGA</t>
  </si>
  <si>
    <t>Svítidlo LED - úsek 31.1, třída P3, int. řízení ZHAGA</t>
  </si>
  <si>
    <t>Svítidlo LED - úsek 33.1, třída P4, int. řízení ZHAGA</t>
  </si>
  <si>
    <t>Svítidlo LED - úsek 34.1, třída P4, int. řízení ZHAGA</t>
  </si>
  <si>
    <t>Svítidlo LED - úsek 35.1, třída P4, int. řízení ZHAGA</t>
  </si>
  <si>
    <t>Svítidlo LED - úsek 36.1, třída P4, int. řízení ZHAGA</t>
  </si>
  <si>
    <t>Svítidlo LED - úsek 37.1, třída P4, int. řízení ZHAGA</t>
  </si>
  <si>
    <t>Svítidlo LED - úsek 38.1, třída P4, int. řízení ZHAGA</t>
  </si>
  <si>
    <t>Svítidlo LED - úsek 39.1, třída P4, int. řízení ZHAGA</t>
  </si>
  <si>
    <t>Svítidlo LED - úsek 40.1, třída C4, int. řízení ZHAGA</t>
  </si>
  <si>
    <t>Svítidlo LED - úsek 41.1, třída P4, int. řízení ZHAGA</t>
  </si>
  <si>
    <t>Svítidlo LED - úsek 42.1, třída P4, int. řízení ZHAGA</t>
  </si>
  <si>
    <t>Svítidlo LED - úsek 43.1, třída P5, int. řízení ZHAGA</t>
  </si>
  <si>
    <t>Svítidlo LED - úsek 44.1, třída M5, int. řízení ZHAGA</t>
  </si>
  <si>
    <t>Svítidlo LED - úsek 45.1, třída M5, int. řízení ZHAGA</t>
  </si>
  <si>
    <t>Svítidlo LED - úsek 46.1, třída M5, int. řízení ZHAGA</t>
  </si>
  <si>
    <t>Svítidlo LED - úsek 47.1, třída M4, int. řízení ZHAGA</t>
  </si>
  <si>
    <t>Svítidlo LED - úsek 48.1, třída M6, int. řízení ZHAGA</t>
  </si>
  <si>
    <t>Svítidlo LED - úsek 49.1, třída P3, int. řízení ZHAGA</t>
  </si>
  <si>
    <t>Svítidlo LED - úsek 50.1, třída M4, int. řízení ZHAGA</t>
  </si>
  <si>
    <t>Svítidlo LED - úsek K.1, třída C3, int. řízení ZHAGA</t>
  </si>
  <si>
    <t>Svítidlo LED - úsek 100.1, třída C4, int. řízení ZHAGA</t>
  </si>
  <si>
    <t>Svítidlo LED - úsek 101.1, třída M4, int. řízení ZHAGA</t>
  </si>
  <si>
    <t>Svítidlo LED - úsek 102.1, třída M4, int. řízení ZHAGA</t>
  </si>
  <si>
    <t>Svítidlo LED - úsek 103.1, třída M4, int. řízení ZHAGA</t>
  </si>
  <si>
    <t>Svítidlo LED - úsek 104.1, třída M4, int. řízení ZHAGA</t>
  </si>
  <si>
    <t>Svítidlo LED - úsek 105.1, třída P3, int. řízení ZHAGA</t>
  </si>
  <si>
    <t>Svítidlo LED - úsek 106.1, třída M5, int. řízení ZHAGA</t>
  </si>
  <si>
    <t>Svítidlo LED - úsek 107.1, třída M5, int. řízení ZHAGA</t>
  </si>
  <si>
    <t>Svítidlo LED - úsek 108.1, třída M5, int. řízení ZHAGA</t>
  </si>
  <si>
    <t>Svítidlo LED - úsek 109.1, třída M5, int. řízení ZHAGA</t>
  </si>
  <si>
    <t>Svítidlo LED - úsek 110.1, třída M6, int. řízení ZHAGA</t>
  </si>
  <si>
    <t>Svítidlo LED - úsek 111.1, třída M6, int. řízení ZHAGA</t>
  </si>
  <si>
    <t>Svítidlo LED - úsek 112.1, třída P3, int. řízení ZHAGA</t>
  </si>
  <si>
    <t>Svítidlo LED - úsek 113.1, třída P4, int. řízení ZHAGA</t>
  </si>
  <si>
    <t>Svítidlo LED - úsek 114.1, třída P4, int. řízení ZHAGA</t>
  </si>
  <si>
    <t>Svítidlo LED - úsek 116.1, třída P4, int. řízení ZHAGA</t>
  </si>
  <si>
    <t>Svítidlo LED - úsek 117.1, třída P5, int. řízení ZHAGA</t>
  </si>
  <si>
    <t>Kabel silový s Cu jádrem 750 V CYKY 4 x16 mm2</t>
  </si>
  <si>
    <t>Trubka kabelová chránička KOPOFLEX KF 09063</t>
  </si>
  <si>
    <t>Trubka kabelová chránička KOPOFLEX KF 09110</t>
  </si>
  <si>
    <t>Štítek na označení kabel. vývodu z PVC</t>
  </si>
  <si>
    <t xml:space="preserve">Termoplastický ochranný nátěr stožáru vč. nánosu </t>
  </si>
  <si>
    <t>Smrčťovací fólie vč. Instalace</t>
  </si>
  <si>
    <t>Montážní pěna PU vč. instalace</t>
  </si>
  <si>
    <t>Vedení uzemňovací v zemi V4A, D 8 - 10 mm, včetně drátu V4A 10 mm + zemniče</t>
  </si>
  <si>
    <t>Stožár sadový třístupňový - typ LBH 5 B, h=5,0 m, horní D3=60 mm</t>
  </si>
  <si>
    <t>Stožár  sadový třístupňový - typ LBH 6 B, h=6,0 m horní D3=60 mm</t>
  </si>
  <si>
    <t>Stožár silniční třístupňový typ JB 8 S, h=8,0 m, horní D3=89 mm</t>
  </si>
  <si>
    <t>Stožár silniční  třístupňový typ JB 10, h=10,0 m horní D3=89 mm</t>
  </si>
  <si>
    <t>Elektrovýzbroj stožáru pro 1 okruh SR481 min. IP33 vč. Usazení (1 vstup a 1 výstup)</t>
  </si>
  <si>
    <t>Elektrovýzbroj stožáru pro 2 okruhy SV6.16.4  IP 20 vč. Usazení (1 vstup a 2 výstupy)</t>
  </si>
  <si>
    <t>Smrčťovací ZŽ izolace vč. Instalace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</si>
  <si>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</si>
  <si>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</si>
  <si>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</si>
  <si>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</si>
  <si>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</si>
  <si>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</si>
  <si>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</si>
  <si>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</si>
  <si>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</si>
  <si>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</si>
  <si>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</si>
  <si>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</si>
  <si>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</si>
  <si>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</si>
  <si>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2.18</t>
  </si>
  <si>
    <t>2.19</t>
  </si>
  <si>
    <t>2.20</t>
  </si>
  <si>
    <t>2.21</t>
  </si>
  <si>
    <t>2.22</t>
  </si>
  <si>
    <t>2.23</t>
  </si>
  <si>
    <t>2.24</t>
  </si>
  <si>
    <t>Kabel CYKY-m 750 V 4 x 16 mm2 volně uložený</t>
  </si>
  <si>
    <t>Trubka KOPOFLEX 63 na povrchu</t>
  </si>
  <si>
    <t>Trubka KOPOFLEX 110 na povrchu</t>
  </si>
  <si>
    <t>Vedení uzemňovací na povrchu FeZn do 120 mm2, včetně pásku FeZn 30 x 4 mm</t>
  </si>
  <si>
    <t>Svorka hromosvodová nad 2 šrouby /ST, SJ, SR, atd/, včetně dodávky svorky SR 2b Fe pro pásek 30x4 mm</t>
  </si>
  <si>
    <t>Ukončení celoplast. kabelů zákl./pás.do 4x16 mm2</t>
  </si>
  <si>
    <t>Svorka hromosvodová nad 2 šrouby /ST, SJ, SR, atd/, včetně dodávky svorky SP kovových částí d 3-12 mm</t>
  </si>
  <si>
    <t>Stožár osvětlovací ocelový délky do 12 m, včetně nákladů na autojeřáb</t>
  </si>
  <si>
    <t xml:space="preserve">Napojení na stávající rozvod VO a RVO vč. podružného materiálu a práce s tímto spojené 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</si>
  <si>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</si>
  <si>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</si>
  <si>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</si>
  <si>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</si>
  <si>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</si>
  <si>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</si>
  <si>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</si>
  <si>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</si>
  <si>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</si>
  <si>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</si>
  <si>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</si>
  <si>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Jáma do 2 m3 pro stožár veřejného osvětlení, hor.3, ruční výkop jámy</t>
  </si>
  <si>
    <t>Pouzdrový základ "Utopenec v zeleni" 600x600, v.1000</t>
  </si>
  <si>
    <t>Pouzdrový základ "Utopenec v zeleni" 800x800, v.1000</t>
  </si>
  <si>
    <t>Pouzdrový základ "Utopenec v zeleni" 800x800, v.1500</t>
  </si>
  <si>
    <t>Pouzdrový základ "Utopenec v chodníku" 800x800, v.1000</t>
  </si>
  <si>
    <t>Zához jámy, hornina třídy 3 - 4, upěchování a úprava povrchu</t>
  </si>
  <si>
    <t>Zához jámy, hornina třídy 3 - 4, upěchování a úprava povrchu po stávajícím osvětlení</t>
  </si>
  <si>
    <t>Vytýčení kabelové trasy ve volném terénu, délka trasy nad 1000 m</t>
  </si>
  <si>
    <t>Výkop kabelové rýhy 35/80 cm  hor.3, ruční výkop rýhy</t>
  </si>
  <si>
    <t>Výkop kabelové rýhy 35/50 cm  hor.3, ruční výkop rýhy</t>
  </si>
  <si>
    <t>Výkop kabelové rýhy 50/120 cm hor.4, ruční výkop rýhy</t>
  </si>
  <si>
    <t>Rozebrání dlažby z betonových nebo kamenin. Dlaždic</t>
  </si>
  <si>
    <t xml:space="preserve">Rouzbourání betonového základu po zrušených stožárech </t>
  </si>
  <si>
    <t>Zřízení kabelového lože v rýze š. do 65 cm z písku, lože tloušťky 20 cm</t>
  </si>
  <si>
    <t xml:space="preserve">Výkop startovací jámy 200x100x100cm </t>
  </si>
  <si>
    <t>Výkop cílové jámy 200x100x100cm</t>
  </si>
  <si>
    <t>Neřízený zemní protlak z trub D 110 mm v hor. 1-4</t>
  </si>
  <si>
    <t>Fólie výstražná z PVC, šířka 33 cm, fólie PVC šířka 33 cm</t>
  </si>
  <si>
    <t>Zához rýhy 35/80 cm, hornina třídy 3, se zhutněním</t>
  </si>
  <si>
    <t>Zához rýhy 35/50 cm, hornina třídy 3, se zhutněním</t>
  </si>
  <si>
    <t>Zához rýhy 50/120 cm, hornina tř. 4, se zhutněním</t>
  </si>
  <si>
    <t>Kladení dlažby z betonových nebo kamenin. dlaždic, bez dodávky nové dlažby</t>
  </si>
  <si>
    <t>Naložení a odvoz zeminy, odvoz na vzdálenost 5000 m</t>
  </si>
  <si>
    <t>Provizorní úprava terénu v přírodní hornině 3, ruční vyrovnání a zhutnění</t>
  </si>
  <si>
    <t>km</t>
  </si>
  <si>
    <t>m2</t>
  </si>
  <si>
    <t>m3</t>
  </si>
  <si>
    <t>DIO, lávky k zajištění stavby v místě montážních prací</t>
  </si>
  <si>
    <t>3.12</t>
  </si>
  <si>
    <t>Přirážka za podružný materiál  M 21, M 22</t>
  </si>
  <si>
    <t>Koordinace profesí</t>
  </si>
  <si>
    <t>3.13</t>
  </si>
  <si>
    <t>HZS</t>
  </si>
  <si>
    <t>%</t>
  </si>
  <si>
    <t xml:space="preserve">Dokumentace skutečného provedení vč. dodavatelské dokumentace </t>
  </si>
  <si>
    <t>Geodetické zaměření před zahájením stavby</t>
  </si>
  <si>
    <t>Geodetické zaměření skutečného provedení vč. PD</t>
  </si>
  <si>
    <t>3.7</t>
  </si>
  <si>
    <t>3.14</t>
  </si>
  <si>
    <t>3.15</t>
  </si>
  <si>
    <t>3.16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</si>
  <si>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</si>
  <si>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</si>
  <si>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</si>
  <si>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</si>
  <si>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</si>
  <si>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</si>
  <si>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</si>
  <si>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</si>
  <si>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</si>
  <si>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</si>
  <si>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</si>
  <si>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</si>
  <si>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</si>
  <si>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</si>
  <si>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</si>
  <si>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</si>
  <si>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1.97</t>
  </si>
  <si>
    <t>1.98</t>
  </si>
  <si>
    <t>1.99</t>
  </si>
  <si>
    <t>1.100</t>
  </si>
  <si>
    <t>1.101</t>
  </si>
  <si>
    <t>1.102</t>
  </si>
  <si>
    <r>
      <t>Kabel silový 750 V CYKY 3 C x 1,5 mm</t>
    </r>
    <r>
      <rPr>
        <vertAlign val="superscript"/>
        <sz val="11"/>
        <color theme="1"/>
        <rFont val="Cambria"/>
        <family val="1"/>
        <charset val="238"/>
      </rPr>
      <t>2</t>
    </r>
  </si>
  <si>
    <t xml:space="preserve">Montáž svítidla veřejného osvětlení </t>
  </si>
  <si>
    <t xml:space="preserve">Rekonstrukce rozvaděče VO </t>
  </si>
  <si>
    <t xml:space="preserve">Montážní plošina, montáž svítidel </t>
  </si>
  <si>
    <r>
      <t>Montáž kabelu 750 V CYKY 3 C x 1,5 mm</t>
    </r>
    <r>
      <rPr>
        <vertAlign val="superscript"/>
        <sz val="11"/>
        <color theme="1"/>
        <rFont val="Cambria"/>
        <family val="1"/>
        <charset val="238"/>
      </rPr>
      <t>2</t>
    </r>
    <r>
      <rPr>
        <sz val="11"/>
        <color theme="1"/>
        <rFont val="Cambria"/>
        <family val="1"/>
        <charset val="238"/>
      </rPr>
      <t xml:space="preserve"> </t>
    </r>
  </si>
  <si>
    <t xml:space="preserve">Demontáž svítidel a výložníků </t>
  </si>
  <si>
    <t>Svítidlo LED PARK - úsek 32.1, třída P3, int. řízení ZHAGA</t>
  </si>
  <si>
    <t>Svítidlo LED PARK - úsek 115.1, třída P4, int. řízení ZHAGA</t>
  </si>
  <si>
    <t>Modernizace veřejného osvětlení ve Znojmě - II.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</si>
</sst>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sz val="12"/>
      <color rgb="FFFF0000"/>
      <name val="Cambria"/>
      <family val="1"/>
      <charset val="238"/>
    </font>
    <font>
      <b/>
      <sz val="12"/>
      <color rgb="FF0070C0"/>
      <name val="Cambria"/>
      <family val="1"/>
      <charset val="238"/>
    </font>
    <font>
      <b/>
      <sz val="12"/>
      <color theme="3" tint="0.39997558519241921"/>
      <name val="Cambria"/>
      <family val="1"/>
      <charset val="238"/>
    </font>
    <font>
      <sz val="12"/>
      <color rgb="FFFF0000"/>
      <name val="Cambria"/>
      <family val="1"/>
      <charset val="238"/>
    </font>
    <font>
      <i/>
      <sz val="12"/>
      <color theme="1"/>
      <name val="Cambria"/>
      <family val="1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rgb="FF0070C0"/>
      <name val="Arial"/>
      <family val="2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rgb="FFFF0000"/>
      <name val="Cambria"/>
      <family val="1"/>
      <charset val="238"/>
    </font>
    <font>
      <sz val="14"/>
      <color theme="1"/>
      <name val="Cambria"/>
      <family val="1"/>
      <charset val="238"/>
    </font>
    <font>
      <b/>
      <sz val="11"/>
      <color theme="3" tint="0.39997558519241921"/>
      <name val="Cambria"/>
      <family val="1"/>
      <charset val="238"/>
    </font>
    <font>
      <sz val="11"/>
      <color rgb="FFFF0000"/>
      <name val="Cambria"/>
      <family val="1"/>
      <charset val="238"/>
    </font>
    <font>
      <i/>
      <sz val="11"/>
      <color theme="1"/>
      <name val="Cambria"/>
      <family val="1"/>
      <charset val="238"/>
    </font>
    <font>
      <b/>
      <sz val="11"/>
      <color rgb="FF0070C0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205">
    <xf numFmtId="0" fontId="0" fillId="0" borderId="0" xfId="0"/>
    <xf numFmtId="0" fontId="5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2" xfId="1" applyFont="1" applyBorder="1" applyAlignment="1">
      <alignment vertical="center"/>
    </xf>
    <xf numFmtId="0" fontId="9" fillId="0" borderId="0" xfId="1" applyFont="1" applyAlignment="1">
      <alignment vertical="center"/>
    </xf>
    <xf numFmtId="4" fontId="5" fillId="0" borderId="0" xfId="1" applyNumberFormat="1" applyFont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vertical="top" wrapText="1"/>
    </xf>
    <xf numFmtId="0" fontId="10" fillId="0" borderId="0" xfId="1" applyFont="1" applyAlignment="1">
      <alignment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justify" vertical="center" wrapText="1"/>
    </xf>
    <xf numFmtId="0" fontId="11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justify" vertical="center" wrapText="1"/>
    </xf>
    <xf numFmtId="0" fontId="8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0" fontId="12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justify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6" fillId="0" borderId="0" xfId="1" applyFont="1" applyAlignment="1">
      <alignment vertical="center" wrapText="1"/>
    </xf>
    <xf numFmtId="0" fontId="17" fillId="0" borderId="0" xfId="1" applyFont="1" applyAlignment="1">
      <alignment vertical="center" wrapText="1"/>
    </xf>
    <xf numFmtId="0" fontId="16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/>
    </xf>
    <xf numFmtId="0" fontId="16" fillId="0" borderId="0" xfId="1" applyFont="1" applyAlignment="1">
      <alignment vertical="top" wrapText="1"/>
    </xf>
    <xf numFmtId="0" fontId="20" fillId="0" borderId="0" xfId="1" applyFont="1" applyAlignment="1">
      <alignment vertical="center"/>
    </xf>
    <xf numFmtId="0" fontId="1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16" fillId="0" borderId="0" xfId="1" applyFont="1" applyAlignment="1">
      <alignment horizontal="justify" vertical="center" wrapText="1"/>
    </xf>
    <xf numFmtId="0" fontId="21" fillId="0" borderId="0" xfId="1" applyFont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0" borderId="0" xfId="1" applyFont="1" applyAlignment="1">
      <alignment horizontal="justify" vertical="center" wrapText="1"/>
    </xf>
    <xf numFmtId="0" fontId="18" fillId="0" borderId="0" xfId="1" applyFont="1" applyAlignment="1">
      <alignment vertical="center" wrapText="1"/>
    </xf>
    <xf numFmtId="0" fontId="21" fillId="0" borderId="0" xfId="1" applyFont="1" applyAlignment="1">
      <alignment vertical="center" wrapText="1"/>
    </xf>
    <xf numFmtId="0" fontId="21" fillId="0" borderId="0" xfId="1" applyFont="1" applyAlignment="1">
      <alignment horizontal="left" vertical="center" wrapText="1"/>
    </xf>
    <xf numFmtId="0" fontId="22" fillId="0" borderId="0" xfId="1" applyFont="1" applyAlignment="1">
      <alignment vertical="top" wrapText="1"/>
    </xf>
    <xf numFmtId="0" fontId="17" fillId="0" borderId="0" xfId="1" applyFont="1" applyAlignment="1">
      <alignment horizontal="left" vertical="center" wrapText="1"/>
    </xf>
    <xf numFmtId="0" fontId="16" fillId="0" borderId="0" xfId="1" applyFont="1" applyAlignment="1">
      <alignment vertical="top"/>
    </xf>
    <xf numFmtId="0" fontId="16" fillId="0" borderId="0" xfId="1" applyFont="1" applyAlignment="1">
      <alignment horizontal="justify" vertical="center"/>
    </xf>
    <xf numFmtId="0" fontId="23" fillId="0" borderId="0" xfId="1" applyFont="1" applyAlignment="1">
      <alignment vertical="center"/>
    </xf>
    <xf numFmtId="49" fontId="16" fillId="0" borderId="0" xfId="1" applyNumberFormat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16" fillId="0" borderId="0" xfId="2" applyFont="1" applyAlignment="1">
      <alignment vertical="center"/>
    </xf>
    <xf numFmtId="2" fontId="16" fillId="0" borderId="0" xfId="1" applyNumberFormat="1" applyFont="1" applyAlignment="1">
      <alignment vertical="center"/>
    </xf>
    <xf numFmtId="49" fontId="16" fillId="0" borderId="4" xfId="1" applyNumberFormat="1" applyFont="1" applyBorder="1" applyAlignment="1">
      <alignment vertical="center"/>
    </xf>
    <xf numFmtId="49" fontId="16" fillId="0" borderId="2" xfId="1" applyNumberFormat="1" applyFont="1" applyBorder="1" applyAlignment="1">
      <alignment vertical="center"/>
    </xf>
    <xf numFmtId="0" fontId="16" fillId="0" borderId="2" xfId="1" applyFont="1" applyBorder="1" applyAlignment="1">
      <alignment vertical="center"/>
    </xf>
    <xf numFmtId="2" fontId="16" fillId="0" borderId="4" xfId="1" applyNumberFormat="1" applyFont="1" applyBorder="1" applyAlignment="1">
      <alignment vertical="center"/>
    </xf>
    <xf numFmtId="2" fontId="16" fillId="0" borderId="13" xfId="1" applyNumberFormat="1" applyFont="1" applyBorder="1" applyAlignment="1">
      <alignment vertical="center"/>
    </xf>
    <xf numFmtId="0" fontId="7" fillId="2" borderId="11" xfId="1" applyFont="1" applyFill="1" applyBorder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7" fillId="2" borderId="8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4" fontId="7" fillId="2" borderId="0" xfId="1" applyNumberFormat="1" applyFont="1" applyFill="1" applyAlignment="1">
      <alignment horizontal="right" vertical="center"/>
    </xf>
    <xf numFmtId="4" fontId="7" fillId="2" borderId="1" xfId="1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4" fontId="5" fillId="0" borderId="5" xfId="1" applyNumberFormat="1" applyFont="1" applyBorder="1" applyAlignment="1">
      <alignment horizontal="right" vertical="center"/>
    </xf>
    <xf numFmtId="4" fontId="5" fillId="0" borderId="6" xfId="1" applyNumberFormat="1" applyFont="1" applyBorder="1" applyAlignment="1">
      <alignment horizontal="right" vertical="center"/>
    </xf>
    <xf numFmtId="4" fontId="5" fillId="0" borderId="11" xfId="1" applyNumberFormat="1" applyFont="1" applyBorder="1" applyAlignment="1">
      <alignment horizontal="right" vertical="center"/>
    </xf>
    <xf numFmtId="4" fontId="5" fillId="0" borderId="0" xfId="1" applyNumberFormat="1" applyFont="1" applyAlignment="1">
      <alignment horizontal="right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4" fontId="5" fillId="0" borderId="8" xfId="1" applyNumberFormat="1" applyFont="1" applyBorder="1" applyAlignment="1">
      <alignment horizontal="right" vertical="center"/>
    </xf>
    <xf numFmtId="0" fontId="7" fillId="0" borderId="3" xfId="1" applyFont="1" applyBorder="1" applyAlignment="1">
      <alignment horizontal="left" vertical="center"/>
    </xf>
    <xf numFmtId="4" fontId="7" fillId="0" borderId="5" xfId="1" applyNumberFormat="1" applyFont="1" applyBorder="1" applyAlignment="1">
      <alignment horizontal="right" vertical="center"/>
    </xf>
    <xf numFmtId="4" fontId="7" fillId="0" borderId="6" xfId="1" applyNumberFormat="1" applyFont="1" applyBorder="1" applyAlignment="1">
      <alignment horizontal="right" vertical="center"/>
    </xf>
    <xf numFmtId="4" fontId="7" fillId="0" borderId="8" xfId="1" applyNumberFormat="1" applyFont="1" applyBorder="1" applyAlignment="1">
      <alignment horizontal="right" vertical="center"/>
    </xf>
    <xf numFmtId="4" fontId="7" fillId="0" borderId="1" xfId="1" applyNumberFormat="1" applyFont="1" applyBorder="1" applyAlignment="1">
      <alignment horizontal="right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4" fontId="16" fillId="0" borderId="22" xfId="1" applyNumberFormat="1" applyFont="1" applyBorder="1" applyAlignment="1">
      <alignment horizontal="right" vertical="center"/>
    </xf>
    <xf numFmtId="4" fontId="16" fillId="0" borderId="2" xfId="1" applyNumberFormat="1" applyFont="1" applyBorder="1" applyAlignment="1">
      <alignment horizontal="right" vertical="center"/>
    </xf>
    <xf numFmtId="4" fontId="16" fillId="0" borderId="13" xfId="1" applyNumberFormat="1" applyFont="1" applyBorder="1" applyAlignment="1">
      <alignment horizontal="right" vertical="center"/>
    </xf>
    <xf numFmtId="4" fontId="16" fillId="0" borderId="4" xfId="1" applyNumberFormat="1" applyFont="1" applyBorder="1" applyAlignment="1">
      <alignment horizontal="center" vertical="center"/>
    </xf>
    <xf numFmtId="4" fontId="16" fillId="0" borderId="2" xfId="1" applyNumberFormat="1" applyFont="1" applyBorder="1" applyAlignment="1">
      <alignment horizontal="center" vertical="center"/>
    </xf>
    <xf numFmtId="4" fontId="16" fillId="0" borderId="13" xfId="1" applyNumberFormat="1" applyFont="1" applyBorder="1" applyAlignment="1">
      <alignment horizontal="center" vertical="center"/>
    </xf>
    <xf numFmtId="4" fontId="16" fillId="0" borderId="4" xfId="1" applyNumberFormat="1" applyFont="1" applyBorder="1" applyAlignment="1">
      <alignment horizontal="right" vertical="center"/>
    </xf>
    <xf numFmtId="0" fontId="17" fillId="2" borderId="27" xfId="1" applyFont="1" applyFill="1" applyBorder="1" applyAlignment="1">
      <alignment horizontal="left" vertical="center"/>
    </xf>
    <xf numFmtId="0" fontId="17" fillId="2" borderId="28" xfId="1" applyFont="1" applyFill="1" applyBorder="1" applyAlignment="1">
      <alignment horizontal="left" vertical="center"/>
    </xf>
    <xf numFmtId="4" fontId="17" fillId="2" borderId="28" xfId="1" applyNumberFormat="1" applyFont="1" applyFill="1" applyBorder="1" applyAlignment="1">
      <alignment horizontal="center" vertical="center"/>
    </xf>
    <xf numFmtId="4" fontId="17" fillId="2" borderId="29" xfId="1" applyNumberFormat="1" applyFont="1" applyFill="1" applyBorder="1" applyAlignment="1">
      <alignment horizontal="center" vertical="center"/>
    </xf>
    <xf numFmtId="4" fontId="16" fillId="0" borderId="10" xfId="1" applyNumberFormat="1" applyFont="1" applyBorder="1" applyAlignment="1">
      <alignment horizontal="right" vertical="center"/>
    </xf>
    <xf numFmtId="4" fontId="16" fillId="0" borderId="10" xfId="1" applyNumberFormat="1" applyFont="1" applyBorder="1" applyAlignment="1">
      <alignment horizontal="center" vertical="center"/>
    </xf>
    <xf numFmtId="49" fontId="16" fillId="0" borderId="3" xfId="1" applyNumberFormat="1" applyFont="1" applyBorder="1" applyAlignment="1">
      <alignment horizontal="center" vertical="center"/>
    </xf>
    <xf numFmtId="0" fontId="16" fillId="0" borderId="3" xfId="1" applyFont="1" applyBorder="1" applyAlignment="1">
      <alignment horizontal="left" vertical="center" wrapText="1"/>
    </xf>
    <xf numFmtId="0" fontId="16" fillId="0" borderId="3" xfId="1" applyFont="1" applyBorder="1" applyAlignment="1">
      <alignment horizontal="center" vertical="center"/>
    </xf>
    <xf numFmtId="4" fontId="16" fillId="0" borderId="3" xfId="2" applyNumberFormat="1" applyFont="1" applyBorder="1" applyAlignment="1">
      <alignment horizontal="right" vertical="center"/>
    </xf>
    <xf numFmtId="0" fontId="25" fillId="0" borderId="3" xfId="2" applyFont="1" applyBorder="1" applyAlignment="1">
      <alignment vertical="center"/>
    </xf>
    <xf numFmtId="4" fontId="16" fillId="0" borderId="3" xfId="1" applyNumberFormat="1" applyFont="1" applyBorder="1" applyAlignment="1">
      <alignment horizontal="center" vertical="center"/>
    </xf>
    <xf numFmtId="0" fontId="16" fillId="0" borderId="3" xfId="1" applyFont="1" applyBorder="1" applyAlignment="1">
      <alignment horizontal="left" vertical="center"/>
    </xf>
    <xf numFmtId="0" fontId="16" fillId="0" borderId="4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4" fontId="16" fillId="0" borderId="18" xfId="2" applyNumberFormat="1" applyFont="1" applyBorder="1" applyAlignment="1">
      <alignment horizontal="right" vertical="center"/>
    </xf>
    <xf numFmtId="0" fontId="25" fillId="0" borderId="19" xfId="2" applyFont="1" applyBorder="1" applyAlignment="1">
      <alignment vertical="center"/>
    </xf>
    <xf numFmtId="0" fontId="25" fillId="0" borderId="20" xfId="2" applyFont="1" applyBorder="1" applyAlignment="1">
      <alignment vertical="center"/>
    </xf>
    <xf numFmtId="2" fontId="17" fillId="3" borderId="3" xfId="1" applyNumberFormat="1" applyFont="1" applyFill="1" applyBorder="1" applyAlignment="1">
      <alignment horizontal="center" vertical="center"/>
    </xf>
    <xf numFmtId="0" fontId="16" fillId="0" borderId="17" xfId="1" applyFont="1" applyBorder="1" applyAlignment="1">
      <alignment horizontal="left" vertical="center"/>
    </xf>
    <xf numFmtId="2" fontId="16" fillId="0" borderId="3" xfId="1" applyNumberFormat="1" applyFont="1" applyBorder="1" applyAlignment="1">
      <alignment horizontal="center" vertical="center"/>
    </xf>
    <xf numFmtId="9" fontId="16" fillId="0" borderId="3" xfId="1" applyNumberFormat="1" applyFont="1" applyBorder="1" applyAlignment="1">
      <alignment horizontal="center" vertical="center"/>
    </xf>
    <xf numFmtId="4" fontId="16" fillId="0" borderId="3" xfId="1" applyNumberFormat="1" applyFont="1" applyBorder="1" applyAlignment="1">
      <alignment horizontal="right" vertical="center"/>
    </xf>
    <xf numFmtId="0" fontId="16" fillId="0" borderId="10" xfId="1" applyFont="1" applyBorder="1" applyAlignment="1">
      <alignment horizontal="left" vertical="center" wrapText="1"/>
    </xf>
    <xf numFmtId="1" fontId="16" fillId="0" borderId="5" xfId="1" applyNumberFormat="1" applyFont="1" applyBorder="1" applyAlignment="1">
      <alignment horizontal="center" vertical="center"/>
    </xf>
    <xf numFmtId="1" fontId="16" fillId="0" borderId="6" xfId="1" applyNumberFormat="1" applyFont="1" applyBorder="1" applyAlignment="1">
      <alignment horizontal="center" vertical="center"/>
    </xf>
    <xf numFmtId="1" fontId="16" fillId="0" borderId="7" xfId="1" applyNumberFormat="1" applyFont="1" applyBorder="1" applyAlignment="1">
      <alignment horizontal="center" vertical="center"/>
    </xf>
    <xf numFmtId="4" fontId="16" fillId="0" borderId="24" xfId="2" applyNumberFormat="1" applyFont="1" applyBorder="1" applyAlignment="1">
      <alignment horizontal="right" vertical="center"/>
    </xf>
    <xf numFmtId="0" fontId="25" fillId="0" borderId="25" xfId="2" applyFont="1" applyBorder="1" applyAlignment="1">
      <alignment vertical="center"/>
    </xf>
    <xf numFmtId="0" fontId="25" fillId="0" borderId="26" xfId="2" applyFont="1" applyBorder="1" applyAlignment="1">
      <alignment vertical="center"/>
    </xf>
    <xf numFmtId="4" fontId="16" fillId="0" borderId="5" xfId="1" applyNumberFormat="1" applyFont="1" applyBorder="1" applyAlignment="1">
      <alignment horizontal="center" vertical="center"/>
    </xf>
    <xf numFmtId="4" fontId="16" fillId="0" borderId="6" xfId="1" applyNumberFormat="1" applyFont="1" applyBorder="1" applyAlignment="1">
      <alignment horizontal="center" vertical="center"/>
    </xf>
    <xf numFmtId="4" fontId="16" fillId="0" borderId="7" xfId="1" applyNumberFormat="1" applyFont="1" applyBorder="1" applyAlignment="1">
      <alignment horizontal="center" vertical="center"/>
    </xf>
    <xf numFmtId="49" fontId="27" fillId="3" borderId="3" xfId="1" applyNumberFormat="1" applyFont="1" applyFill="1" applyBorder="1" applyAlignment="1">
      <alignment horizontal="center" vertical="center"/>
    </xf>
    <xf numFmtId="0" fontId="27" fillId="3" borderId="3" xfId="1" applyFont="1" applyFill="1" applyBorder="1" applyAlignment="1">
      <alignment horizontal="left" vertical="center"/>
    </xf>
    <xf numFmtId="0" fontId="17" fillId="3" borderId="4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/>
    </xf>
    <xf numFmtId="0" fontId="17" fillId="3" borderId="13" xfId="1" applyFont="1" applyFill="1" applyBorder="1" applyAlignment="1">
      <alignment horizontal="center" vertical="center"/>
    </xf>
    <xf numFmtId="4" fontId="17" fillId="3" borderId="14" xfId="1" applyNumberFormat="1" applyFont="1" applyFill="1" applyBorder="1" applyAlignment="1">
      <alignment horizontal="center" vertical="center"/>
    </xf>
    <xf numFmtId="4" fontId="17" fillId="3" borderId="15" xfId="1" applyNumberFormat="1" applyFont="1" applyFill="1" applyBorder="1" applyAlignment="1">
      <alignment horizontal="center" vertical="center"/>
    </xf>
    <xf numFmtId="4" fontId="17" fillId="3" borderId="16" xfId="1" applyNumberFormat="1" applyFont="1" applyFill="1" applyBorder="1" applyAlignment="1">
      <alignment horizontal="center" vertical="center"/>
    </xf>
    <xf numFmtId="4" fontId="17" fillId="3" borderId="4" xfId="1" applyNumberFormat="1" applyFont="1" applyFill="1" applyBorder="1" applyAlignment="1">
      <alignment horizontal="right" vertical="center"/>
    </xf>
    <xf numFmtId="4" fontId="17" fillId="3" borderId="2" xfId="1" applyNumberFormat="1" applyFont="1" applyFill="1" applyBorder="1" applyAlignment="1">
      <alignment horizontal="right" vertical="center"/>
    </xf>
    <xf numFmtId="4" fontId="17" fillId="3" borderId="13" xfId="1" applyNumberFormat="1" applyFont="1" applyFill="1" applyBorder="1" applyAlignment="1">
      <alignment horizontal="right" vertical="center"/>
    </xf>
    <xf numFmtId="4" fontId="27" fillId="3" borderId="3" xfId="1" applyNumberFormat="1" applyFont="1" applyFill="1" applyBorder="1" applyAlignment="1">
      <alignment horizontal="right" vertical="center"/>
    </xf>
    <xf numFmtId="4" fontId="16" fillId="0" borderId="22" xfId="1" applyNumberFormat="1" applyFont="1" applyBorder="1" applyAlignment="1">
      <alignment horizontal="center" vertical="center"/>
    </xf>
    <xf numFmtId="0" fontId="16" fillId="0" borderId="4" xfId="1" applyFont="1" applyBorder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1" fontId="16" fillId="0" borderId="4" xfId="1" applyNumberFormat="1" applyFont="1" applyBorder="1" applyAlignment="1">
      <alignment horizontal="center" vertical="center"/>
    </xf>
    <xf numFmtId="1" fontId="16" fillId="0" borderId="2" xfId="1" applyNumberFormat="1" applyFont="1" applyBorder="1" applyAlignment="1">
      <alignment horizontal="center" vertical="center"/>
    </xf>
    <xf numFmtId="4" fontId="16" fillId="0" borderId="19" xfId="2" applyNumberFormat="1" applyFont="1" applyBorder="1" applyAlignment="1">
      <alignment horizontal="right" vertical="center"/>
    </xf>
    <xf numFmtId="4" fontId="16" fillId="0" borderId="23" xfId="2" applyNumberFormat="1" applyFont="1" applyBorder="1" applyAlignment="1">
      <alignment horizontal="right" vertical="center"/>
    </xf>
    <xf numFmtId="0" fontId="16" fillId="0" borderId="13" xfId="1" applyFont="1" applyBorder="1" applyAlignment="1">
      <alignment horizontal="left" vertical="center"/>
    </xf>
    <xf numFmtId="4" fontId="16" fillId="0" borderId="20" xfId="2" applyNumberFormat="1" applyFont="1" applyBorder="1" applyAlignment="1">
      <alignment horizontal="right" vertical="center"/>
    </xf>
    <xf numFmtId="0" fontId="16" fillId="0" borderId="4" xfId="1" applyFont="1" applyBorder="1" applyAlignment="1">
      <alignment horizontal="left" vertical="center" wrapText="1"/>
    </xf>
    <xf numFmtId="0" fontId="16" fillId="0" borderId="2" xfId="1" applyFont="1" applyBorder="1" applyAlignment="1">
      <alignment horizontal="left" vertical="center" wrapText="1"/>
    </xf>
    <xf numFmtId="0" fontId="16" fillId="0" borderId="13" xfId="1" applyFont="1" applyBorder="1" applyAlignment="1">
      <alignment horizontal="left" vertical="center" wrapText="1"/>
    </xf>
    <xf numFmtId="4" fontId="16" fillId="0" borderId="21" xfId="2" applyNumberFormat="1" applyFont="1" applyBorder="1" applyAlignment="1">
      <alignment horizontal="right" vertical="center"/>
    </xf>
    <xf numFmtId="49" fontId="17" fillId="3" borderId="3" xfId="1" applyNumberFormat="1" applyFont="1" applyFill="1" applyBorder="1" applyAlignment="1">
      <alignment horizontal="center" vertical="center"/>
    </xf>
    <xf numFmtId="0" fontId="17" fillId="3" borderId="3" xfId="1" applyFont="1" applyFill="1" applyBorder="1" applyAlignment="1">
      <alignment horizontal="left" vertical="center"/>
    </xf>
    <xf numFmtId="4" fontId="17" fillId="3" borderId="3" xfId="1" applyNumberFormat="1" applyFont="1" applyFill="1" applyBorder="1" applyAlignment="1">
      <alignment horizontal="right" vertical="center"/>
    </xf>
    <xf numFmtId="0" fontId="16" fillId="0" borderId="18" xfId="2" applyFont="1" applyBorder="1" applyAlignment="1">
      <alignment horizontal="left" vertical="center"/>
    </xf>
    <xf numFmtId="4" fontId="17" fillId="0" borderId="3" xfId="1" applyNumberFormat="1" applyFont="1" applyBorder="1" applyAlignment="1">
      <alignment horizontal="center" vertical="center"/>
    </xf>
    <xf numFmtId="49" fontId="17" fillId="3" borderId="4" xfId="1" applyNumberFormat="1" applyFont="1" applyFill="1" applyBorder="1" applyAlignment="1">
      <alignment horizontal="center" vertical="center"/>
    </xf>
    <xf numFmtId="49" fontId="17" fillId="3" borderId="2" xfId="1" applyNumberFormat="1" applyFont="1" applyFill="1" applyBorder="1" applyAlignment="1">
      <alignment horizontal="center" vertical="center"/>
    </xf>
    <xf numFmtId="0" fontId="17" fillId="3" borderId="14" xfId="1" applyFont="1" applyFill="1" applyBorder="1" applyAlignment="1">
      <alignment horizontal="left" vertical="center"/>
    </xf>
    <xf numFmtId="0" fontId="17" fillId="3" borderId="15" xfId="1" applyFont="1" applyFill="1" applyBorder="1" applyAlignment="1">
      <alignment horizontal="left" vertical="center"/>
    </xf>
    <xf numFmtId="49" fontId="17" fillId="0" borderId="3" xfId="1" applyNumberFormat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4" fontId="24" fillId="0" borderId="3" xfId="1" applyNumberFormat="1" applyFont="1" applyBorder="1" applyAlignment="1">
      <alignment horizontal="center" vertical="center"/>
    </xf>
    <xf numFmtId="4" fontId="24" fillId="0" borderId="4" xfId="1" applyNumberFormat="1" applyFont="1" applyBorder="1" applyAlignment="1">
      <alignment horizontal="center" vertical="center"/>
    </xf>
    <xf numFmtId="0" fontId="16" fillId="0" borderId="21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4" fontId="16" fillId="0" borderId="3" xfId="1" applyNumberFormat="1" applyFont="1" applyBorder="1" applyAlignment="1">
      <alignment horizontal="right" vertical="center" wrapText="1"/>
    </xf>
    <xf numFmtId="4" fontId="16" fillId="0" borderId="3" xfId="1" applyNumberFormat="1" applyFont="1" applyBorder="1" applyAlignment="1">
      <alignment horizontal="center" vertical="center" wrapText="1"/>
    </xf>
    <xf numFmtId="0" fontId="16" fillId="0" borderId="18" xfId="2" applyFont="1" applyBorder="1" applyAlignment="1">
      <alignment horizontal="left" vertical="center" wrapText="1"/>
    </xf>
    <xf numFmtId="0" fontId="25" fillId="0" borderId="19" xfId="2" applyFont="1" applyBorder="1" applyAlignment="1">
      <alignment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4" fontId="16" fillId="0" borderId="18" xfId="2" applyNumberFormat="1" applyFont="1" applyBorder="1" applyAlignment="1">
      <alignment horizontal="right" vertical="center" wrapText="1"/>
    </xf>
    <xf numFmtId="0" fontId="25" fillId="0" borderId="20" xfId="2" applyFont="1" applyBorder="1" applyAlignment="1">
      <alignment vertical="center" wrapText="1"/>
    </xf>
    <xf numFmtId="4" fontId="16" fillId="0" borderId="4" xfId="1" applyNumberFormat="1" applyFont="1" applyBorder="1" applyAlignment="1">
      <alignment horizontal="right" vertical="center" wrapText="1"/>
    </xf>
    <xf numFmtId="4" fontId="16" fillId="0" borderId="2" xfId="1" applyNumberFormat="1" applyFont="1" applyBorder="1" applyAlignment="1">
      <alignment horizontal="right" vertical="center" wrapText="1"/>
    </xf>
    <xf numFmtId="4" fontId="16" fillId="0" borderId="13" xfId="1" applyNumberFormat="1" applyFont="1" applyBorder="1" applyAlignment="1">
      <alignment horizontal="right" vertical="center" wrapText="1"/>
    </xf>
    <xf numFmtId="4" fontId="16" fillId="0" borderId="4" xfId="1" applyNumberFormat="1" applyFont="1" applyBorder="1" applyAlignment="1">
      <alignment horizontal="center" vertical="center" wrapText="1"/>
    </xf>
    <xf numFmtId="4" fontId="16" fillId="0" borderId="2" xfId="1" applyNumberFormat="1" applyFont="1" applyBorder="1" applyAlignment="1">
      <alignment horizontal="center" vertical="center" wrapText="1"/>
    </xf>
    <xf numFmtId="4" fontId="16" fillId="0" borderId="13" xfId="1" applyNumberFormat="1" applyFont="1" applyBorder="1" applyAlignment="1">
      <alignment horizontal="center" vertical="center" wrapText="1"/>
    </xf>
    <xf numFmtId="0" fontId="5" fillId="4" borderId="0" xfId="1" applyFont="1" applyFill="1" applyAlignment="1">
      <alignment vertical="center"/>
    </xf>
    <xf numFmtId="0" fontId="15" fillId="4" borderId="0" xfId="1" applyFont="1" applyFill="1" applyAlignment="1">
      <alignment horizontal="center" vertical="center"/>
    </xf>
  </cellXfs>
  <cellStyles count="4">
    <cellStyle name="Hypertextový odkaz 2" xfId="3" xr:uid="{F5032DA3-9B5E-41EC-BCCD-BF29D9B5CD88}"/>
    <cellStyle name="Normální" xfId="0" builtinId="0"/>
    <cellStyle name="Normální 2" xfId="1" xr:uid="{6A387325-C35E-4F15-B5D1-B3A923BA7DFB}"/>
    <cellStyle name="Normální 3" xfId="2" xr:uid="{25CEBBB0-E1FF-4794-BEE1-342CB5847ECC}"/>
  </cellStyles>
  <dxfs count="2"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vt\Downloads\2275_Divi&#353;\Vz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cování PO"/>
      <sheetName val="Vzorcování TP"/>
      <sheetName val="Doplň"/>
      <sheetName val="PřípravaTZ"/>
      <sheetName val="škrtacObjednávkaOP+ADMINISTRACE"/>
      <sheetName val="TZ"/>
      <sheetName val="Cenová nabídka"/>
      <sheetName val="OP Zálivka"/>
      <sheetName val="OP WC+Zálivka"/>
      <sheetName val="OP Šedé vody"/>
      <sheetName val="SoD_New"/>
      <sheetName val="Příloha k SoD"/>
      <sheetName val="Předávací protokol"/>
      <sheetName val="SoD"/>
      <sheetName val="List1"/>
    </sheetNames>
    <sheetDataSet>
      <sheetData sheetId="0">
        <row r="1">
          <cell r="A1" t="str">
            <v>Hlavní město Praha</v>
          </cell>
          <cell r="B1" t="str">
            <v>Jihočeský</v>
          </cell>
          <cell r="C1" t="str">
            <v>Jihomoravský</v>
          </cell>
          <cell r="D1" t="str">
            <v>Karlovarský</v>
          </cell>
          <cell r="E1" t="str">
            <v>Vysočina</v>
          </cell>
          <cell r="F1" t="str">
            <v>Královéhradecký</v>
          </cell>
          <cell r="G1" t="str">
            <v>Liberecký</v>
          </cell>
          <cell r="H1" t="str">
            <v>Moravskoslezský</v>
          </cell>
          <cell r="I1" t="str">
            <v>Olomoucký</v>
          </cell>
          <cell r="J1" t="str">
            <v>Pardubický</v>
          </cell>
          <cell r="K1" t="str">
            <v>Plzeňský</v>
          </cell>
          <cell r="L1" t="str">
            <v>Středočeský</v>
          </cell>
          <cell r="M1" t="str">
            <v>Ústecký</v>
          </cell>
          <cell r="N1" t="str">
            <v>Zlínský</v>
          </cell>
          <cell r="R1" t="str">
            <v>SINEKO s.r.o.</v>
          </cell>
          <cell r="S1" t="str">
            <v>IRRIGA s.ro.</v>
          </cell>
          <cell r="T1" t="str">
            <v>Gluc PBS s.r.o.</v>
          </cell>
          <cell r="U1" t="str">
            <v>Špaček plast s.r.o.</v>
          </cell>
          <cell r="V1" t="str">
            <v>ELKOPLAST CZ, s.r.o.</v>
          </cell>
          <cell r="W1" t="str">
            <v>Pagáč Plasty</v>
          </cell>
          <cell r="X1" t="str">
            <v>MRAVEC PLAST s.r.o.</v>
          </cell>
          <cell r="Y1" t="str">
            <v>NAŠE JÍMKY s.r.o.</v>
          </cell>
          <cell r="Z1" t="str">
            <v>Vybere žadatel</v>
          </cell>
        </row>
        <row r="2">
          <cell r="A2" t="str">
            <v>-</v>
          </cell>
          <cell r="B2" t="str">
            <v>České Budějovice</v>
          </cell>
          <cell r="C2" t="str">
            <v>Blansko</v>
          </cell>
          <cell r="D2" t="str">
            <v>Cheb</v>
          </cell>
          <cell r="E2" t="str">
            <v>Havlíčkův Brod</v>
          </cell>
          <cell r="F2" t="str">
            <v>Hradec Králové</v>
          </cell>
          <cell r="G2" t="str">
            <v>Česká Lípa</v>
          </cell>
          <cell r="H2" t="str">
            <v>Bruntál</v>
          </cell>
          <cell r="I2" t="str">
            <v>Jeseník</v>
          </cell>
          <cell r="J2" t="str">
            <v>Chrudim</v>
          </cell>
          <cell r="K2" t="str">
            <v>Domažlice</v>
          </cell>
          <cell r="L2" t="str">
            <v>Benešov</v>
          </cell>
          <cell r="M2" t="str">
            <v>Děčín</v>
          </cell>
          <cell r="N2" t="str">
            <v>Kroměříž</v>
          </cell>
          <cell r="R2" t="str">
            <v>1x akumulační nádrž NAUTILUS o celkovém objemu 3 m3</v>
          </cell>
          <cell r="S2" t="str">
            <v>dopsat ručně dle typu</v>
          </cell>
          <cell r="T2" t="str">
            <v>dopsat ručně dle typu</v>
          </cell>
          <cell r="U2" t="str">
            <v>dopsat ručně dle typu</v>
          </cell>
          <cell r="V2" t="str">
            <v>dopsat ručně dle typu</v>
          </cell>
          <cell r="W2" t="str">
            <v>dopsat ručně dle typu</v>
          </cell>
          <cell r="X2" t="str">
            <v>dopsat ručně dle typu</v>
          </cell>
          <cell r="Y2" t="str">
            <v>dopsat ručně dle typu</v>
          </cell>
          <cell r="Z2" t="str">
            <v>1x akumulační nádrž o minimálním objemu XYZ m3</v>
          </cell>
        </row>
        <row r="3">
          <cell r="B3" t="str">
            <v>Český Krumlov</v>
          </cell>
          <cell r="C3" t="str">
            <v>Brno-město</v>
          </cell>
          <cell r="D3" t="str">
            <v>Karlovy Vary</v>
          </cell>
          <cell r="E3" t="str">
            <v>Jihlava</v>
          </cell>
          <cell r="F3" t="str">
            <v>Jičín</v>
          </cell>
          <cell r="G3" t="str">
            <v>Jablonec nad Nisou</v>
          </cell>
          <cell r="H3" t="str">
            <v>Frýdek-Místek</v>
          </cell>
          <cell r="I3" t="str">
            <v>Olomouc</v>
          </cell>
          <cell r="J3" t="str">
            <v>Pardubice</v>
          </cell>
          <cell r="K3" t="str">
            <v>Klatovy</v>
          </cell>
          <cell r="L3" t="str">
            <v>Beroun</v>
          </cell>
          <cell r="M3" t="str">
            <v>Chomutov</v>
          </cell>
          <cell r="N3" t="str">
            <v>Uherské Hradiště</v>
          </cell>
          <cell r="R3" t="str">
            <v>1x akumulační nádrž NAUTILUS o celkovém objemu 5 m3</v>
          </cell>
        </row>
        <row r="4">
          <cell r="B4" t="str">
            <v>Jindřichův Hradec</v>
          </cell>
          <cell r="C4" t="str">
            <v>Brno-venkov</v>
          </cell>
          <cell r="D4" t="str">
            <v>Sokolov</v>
          </cell>
          <cell r="E4" t="str">
            <v>Pelhřimov</v>
          </cell>
          <cell r="F4" t="str">
            <v>Náchod</v>
          </cell>
          <cell r="G4" t="str">
            <v>Liberec</v>
          </cell>
          <cell r="H4" t="str">
            <v>Karviná</v>
          </cell>
          <cell r="I4" t="str">
            <v>Prostějov</v>
          </cell>
          <cell r="J4" t="str">
            <v>Svitavy</v>
          </cell>
          <cell r="K4" t="str">
            <v>Plzeň-jih</v>
          </cell>
          <cell r="L4" t="str">
            <v>Kladno</v>
          </cell>
          <cell r="M4" t="str">
            <v>Litoměřice</v>
          </cell>
          <cell r="N4" t="str">
            <v>Vsetín</v>
          </cell>
          <cell r="R4" t="str">
            <v>1x akumulační nádrž NAUTILUS o celkovém objemu 6 m3</v>
          </cell>
        </row>
        <row r="5">
          <cell r="B5" t="str">
            <v>Písek</v>
          </cell>
          <cell r="C5" t="str">
            <v>Břeclav</v>
          </cell>
          <cell r="E5" t="str">
            <v>Třebíč</v>
          </cell>
          <cell r="F5" t="str">
            <v>Rychnov nad Kněžnou</v>
          </cell>
          <cell r="G5" t="str">
            <v>Semily</v>
          </cell>
          <cell r="H5" t="str">
            <v>Nový Jičín</v>
          </cell>
          <cell r="I5" t="str">
            <v>Přerov</v>
          </cell>
          <cell r="J5" t="str">
            <v>Ústí nad Orlicí</v>
          </cell>
          <cell r="K5" t="str">
            <v>Plzeň-město</v>
          </cell>
          <cell r="L5" t="str">
            <v>Kolín</v>
          </cell>
          <cell r="M5" t="str">
            <v>Louny</v>
          </cell>
          <cell r="N5" t="str">
            <v>Zlín</v>
          </cell>
          <cell r="R5" t="str">
            <v>1x akumulační nádrž NAUTILUS o celkovém objemu 7 m3</v>
          </cell>
        </row>
        <row r="6">
          <cell r="B6" t="str">
            <v>Prachatice</v>
          </cell>
          <cell r="C6" t="str">
            <v>Hodonín</v>
          </cell>
          <cell r="E6" t="str">
            <v>Žďár nad Sázavou</v>
          </cell>
          <cell r="F6" t="str">
            <v>Trutnov</v>
          </cell>
          <cell r="H6" t="str">
            <v>Opava</v>
          </cell>
          <cell r="I6" t="str">
            <v>Šumperk</v>
          </cell>
          <cell r="K6" t="str">
            <v>Plzeň-sever</v>
          </cell>
          <cell r="L6" t="str">
            <v>Kutná Hora</v>
          </cell>
          <cell r="M6" t="str">
            <v>Most</v>
          </cell>
          <cell r="R6" t="str">
            <v>1x akumulační nádrž NAUTILUS o celkovém objemu 9 m3</v>
          </cell>
        </row>
        <row r="7">
          <cell r="B7" t="str">
            <v>Strakonice</v>
          </cell>
          <cell r="C7" t="str">
            <v>Vyškov</v>
          </cell>
          <cell r="H7" t="str">
            <v>Ostrava-město</v>
          </cell>
          <cell r="K7" t="str">
            <v>Rokycany</v>
          </cell>
          <cell r="L7" t="str">
            <v>Mělník</v>
          </cell>
          <cell r="M7" t="str">
            <v>Teplice</v>
          </cell>
          <cell r="R7" t="str">
            <v>1x akumulační nádrž NAUTILUS o celkovém objemu12 m3</v>
          </cell>
        </row>
        <row r="8">
          <cell r="B8" t="str">
            <v>Tábor</v>
          </cell>
          <cell r="C8" t="str">
            <v>Znojmo</v>
          </cell>
          <cell r="K8" t="str">
            <v>Tachov</v>
          </cell>
          <cell r="L8" t="str">
            <v>Mladá Boleslav</v>
          </cell>
          <cell r="M8" t="str">
            <v>Ústí nad Labem</v>
          </cell>
        </row>
        <row r="9">
          <cell r="L9" t="str">
            <v>Nymburk</v>
          </cell>
        </row>
        <row r="10">
          <cell r="L10" t="str">
            <v>Praha-východ</v>
          </cell>
        </row>
        <row r="11">
          <cell r="L11" t="str">
            <v>Praha-západ</v>
          </cell>
        </row>
        <row r="12">
          <cell r="L12" t="str">
            <v>Příbram</v>
          </cell>
        </row>
        <row r="13">
          <cell r="L13" t="str">
            <v>Rakovník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8593-C580-46A4-8761-28BB1CADF323}">
  <sheetPr>
    <tabColor rgb="FFFFFF00"/>
  </sheetPr>
  <dimension ref="A1:AB407"/>
  <sheetViews>
    <sheetView tabSelected="1" view="pageLayout" zoomScale="130" zoomScaleNormal="100" zoomScalePageLayoutView="130" workbookViewId="0">
      <selection activeCell="M8" sqref="M8"/>
    </sheetView>
  </sheetViews>
  <sheetFormatPr defaultColWidth="9.7109375" defaultRowHeight="15.75" x14ac:dyDescent="0.25"/>
  <cols>
    <col min="1" max="27" width="3.42578125" style="1" customWidth="1"/>
    <col min="28" max="16384" width="9.7109375" style="1"/>
  </cols>
  <sheetData>
    <row r="1" spans="1:28" ht="18" x14ac:dyDescent="0.25">
      <c r="M1" s="27" t="s">
        <v>0</v>
      </c>
    </row>
    <row r="2" spans="1:28" ht="18" x14ac:dyDescent="0.25">
      <c r="M2" s="28"/>
    </row>
    <row r="3" spans="1:28" ht="18" x14ac:dyDescent="0.25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4" t="s">
        <v>390</v>
      </c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</row>
    <row r="4" spans="1:28" ht="18" x14ac:dyDescent="0.25">
      <c r="M4" s="27" t="str">
        <f>C7</f>
        <v>Město Znojmo</v>
      </c>
    </row>
    <row r="6" spans="1:28" x14ac:dyDescent="0.25">
      <c r="C6" s="2" t="s">
        <v>1</v>
      </c>
      <c r="D6" s="3"/>
      <c r="E6" s="3"/>
      <c r="F6" s="3"/>
      <c r="G6" s="3"/>
      <c r="R6" s="4" t="s">
        <v>2</v>
      </c>
      <c r="AB6" s="5"/>
    </row>
    <row r="7" spans="1:28" x14ac:dyDescent="0.25">
      <c r="C7" s="3" t="s">
        <v>190</v>
      </c>
      <c r="D7" s="3"/>
      <c r="E7" s="3"/>
      <c r="F7" s="3"/>
      <c r="G7" s="3"/>
      <c r="R7" s="87"/>
      <c r="S7" s="87"/>
      <c r="T7" s="87"/>
      <c r="U7" s="87"/>
      <c r="V7" s="87"/>
      <c r="AB7" s="5"/>
    </row>
    <row r="8" spans="1:28" x14ac:dyDescent="0.25">
      <c r="C8" s="6" t="s">
        <v>191</v>
      </c>
      <c r="D8" s="6"/>
      <c r="E8" s="6"/>
      <c r="F8" s="6"/>
      <c r="G8" s="6"/>
      <c r="R8" s="104"/>
      <c r="S8" s="104"/>
      <c r="T8" s="104"/>
      <c r="U8" s="104"/>
      <c r="V8" s="104"/>
    </row>
    <row r="9" spans="1:28" x14ac:dyDescent="0.25">
      <c r="C9" s="6" t="s">
        <v>192</v>
      </c>
      <c r="D9" s="6"/>
      <c r="E9" s="6"/>
      <c r="F9" s="6"/>
      <c r="G9" s="6"/>
      <c r="R9" s="104"/>
      <c r="S9" s="104"/>
      <c r="T9" s="104"/>
      <c r="U9" s="104"/>
      <c r="V9" s="104"/>
      <c r="AB9" s="5"/>
    </row>
    <row r="10" spans="1:28" x14ac:dyDescent="0.25">
      <c r="C10" s="6" t="s">
        <v>193</v>
      </c>
      <c r="D10" s="6"/>
      <c r="E10" s="6"/>
      <c r="F10" s="6"/>
      <c r="G10" s="6"/>
      <c r="R10" s="104"/>
      <c r="S10" s="104"/>
      <c r="T10" s="104"/>
      <c r="U10" s="104"/>
      <c r="V10" s="104"/>
    </row>
    <row r="11" spans="1:28" x14ac:dyDescent="0.25">
      <c r="C11" s="6" t="s">
        <v>194</v>
      </c>
      <c r="D11" s="6"/>
      <c r="E11" s="6"/>
      <c r="F11" s="6"/>
      <c r="G11" s="6"/>
      <c r="R11" s="104"/>
      <c r="S11" s="104"/>
      <c r="T11" s="104"/>
      <c r="U11" s="104"/>
      <c r="V11" s="104"/>
      <c r="AB11" s="7"/>
    </row>
    <row r="13" spans="1:28" x14ac:dyDescent="0.25">
      <c r="B13" s="4" t="s">
        <v>3</v>
      </c>
    </row>
    <row r="14" spans="1:28" ht="15" customHeight="1" x14ac:dyDescent="0.25">
      <c r="B14" s="72" t="s">
        <v>4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103"/>
      <c r="Q14" s="76">
        <v>0</v>
      </c>
      <c r="R14" s="77"/>
      <c r="S14" s="77"/>
      <c r="T14" s="77"/>
      <c r="U14" s="77"/>
      <c r="V14" s="77"/>
      <c r="W14" s="80" t="s">
        <v>5</v>
      </c>
      <c r="X14" s="81"/>
    </row>
    <row r="15" spans="1:28" ht="15" customHeight="1" x14ac:dyDescent="0.25"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103"/>
      <c r="Q15" s="93"/>
      <c r="R15" s="90"/>
      <c r="S15" s="90"/>
      <c r="T15" s="90"/>
      <c r="U15" s="90"/>
      <c r="V15" s="90"/>
      <c r="W15" s="91"/>
      <c r="X15" s="92"/>
    </row>
    <row r="16" spans="1:28" ht="15" customHeight="1" x14ac:dyDescent="0.25">
      <c r="B16" s="72" t="s">
        <v>6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6">
        <v>0</v>
      </c>
      <c r="R16" s="77"/>
      <c r="S16" s="77"/>
      <c r="T16" s="77"/>
      <c r="U16" s="77"/>
      <c r="V16" s="77"/>
      <c r="W16" s="80" t="s">
        <v>5</v>
      </c>
      <c r="X16" s="81"/>
    </row>
    <row r="17" spans="2:28" ht="15" customHeight="1" x14ac:dyDescent="0.25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93"/>
      <c r="R17" s="90"/>
      <c r="S17" s="90"/>
      <c r="T17" s="90"/>
      <c r="U17" s="90"/>
      <c r="V17" s="90"/>
      <c r="W17" s="91"/>
      <c r="X17" s="92"/>
    </row>
    <row r="18" spans="2:28" ht="15" customHeight="1" x14ac:dyDescent="0.25">
      <c r="B18" s="72" t="s">
        <v>7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6">
        <f>SUM('9.2'!Z5:AG5,'9.2'!Z108:AG108)</f>
        <v>0</v>
      </c>
      <c r="R18" s="77"/>
      <c r="S18" s="77"/>
      <c r="T18" s="77"/>
      <c r="U18" s="77"/>
      <c r="V18" s="77"/>
      <c r="W18" s="80" t="s">
        <v>5</v>
      </c>
      <c r="X18" s="81"/>
    </row>
    <row r="19" spans="2:28" ht="15" customHeight="1" x14ac:dyDescent="0.25"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93"/>
      <c r="R19" s="90"/>
      <c r="S19" s="90"/>
      <c r="T19" s="90"/>
      <c r="U19" s="90"/>
      <c r="V19" s="90"/>
      <c r="W19" s="91"/>
      <c r="X19" s="92"/>
    </row>
    <row r="20" spans="2:28" ht="15" customHeight="1" x14ac:dyDescent="0.25">
      <c r="B20" s="72" t="s">
        <v>8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6">
        <v>0</v>
      </c>
      <c r="R20" s="77"/>
      <c r="S20" s="77"/>
      <c r="T20" s="77"/>
      <c r="U20" s="77"/>
      <c r="V20" s="77"/>
      <c r="W20" s="80" t="s">
        <v>5</v>
      </c>
      <c r="X20" s="81"/>
    </row>
    <row r="21" spans="2:28" ht="15" customHeight="1" x14ac:dyDescent="0.25"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93"/>
      <c r="R21" s="90"/>
      <c r="S21" s="90"/>
      <c r="T21" s="90"/>
      <c r="U21" s="90"/>
      <c r="V21" s="90"/>
      <c r="W21" s="91"/>
      <c r="X21" s="92"/>
      <c r="AB21" s="5"/>
    </row>
    <row r="22" spans="2:28" ht="15" customHeight="1" x14ac:dyDescent="0.25">
      <c r="B22" s="72" t="s">
        <v>9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6">
        <f>'9.2'!Z156+'9.2'!AD156</f>
        <v>0</v>
      </c>
      <c r="R22" s="77"/>
      <c r="S22" s="77"/>
      <c r="T22" s="77"/>
      <c r="U22" s="77"/>
      <c r="V22" s="77"/>
      <c r="W22" s="80" t="s">
        <v>5</v>
      </c>
      <c r="X22" s="81"/>
      <c r="AB22" s="5"/>
    </row>
    <row r="23" spans="2:28" ht="15" customHeight="1" x14ac:dyDescent="0.25"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93"/>
      <c r="R23" s="90"/>
      <c r="S23" s="90"/>
      <c r="T23" s="90"/>
      <c r="U23" s="90"/>
      <c r="V23" s="90"/>
      <c r="W23" s="91"/>
      <c r="X23" s="92"/>
    </row>
    <row r="24" spans="2:28" ht="15" customHeight="1" x14ac:dyDescent="0.25">
      <c r="B24" s="94" t="s">
        <v>10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5">
        <f>SUM(Q14:V23)</f>
        <v>0</v>
      </c>
      <c r="R24" s="96"/>
      <c r="S24" s="96"/>
      <c r="T24" s="96"/>
      <c r="U24" s="96"/>
      <c r="V24" s="96"/>
      <c r="W24" s="99" t="s">
        <v>5</v>
      </c>
      <c r="X24" s="100"/>
    </row>
    <row r="25" spans="2:28" ht="15" customHeight="1" x14ac:dyDescent="0.25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7"/>
      <c r="R25" s="98"/>
      <c r="S25" s="98"/>
      <c r="T25" s="98"/>
      <c r="U25" s="98"/>
      <c r="V25" s="98"/>
      <c r="W25" s="101"/>
      <c r="X25" s="102"/>
    </row>
    <row r="26" spans="2:28" x14ac:dyDescent="0.25">
      <c r="Q26" s="8"/>
      <c r="R26" s="8"/>
      <c r="S26" s="8"/>
      <c r="T26" s="8"/>
      <c r="U26" s="8"/>
      <c r="V26" s="8"/>
    </row>
    <row r="27" spans="2:28" x14ac:dyDescent="0.25">
      <c r="B27" s="4" t="s">
        <v>11</v>
      </c>
      <c r="Q27" s="8"/>
      <c r="R27" s="8"/>
      <c r="S27" s="8"/>
      <c r="T27" s="8"/>
      <c r="U27" s="8"/>
      <c r="V27" s="8"/>
    </row>
    <row r="28" spans="2:28" x14ac:dyDescent="0.25">
      <c r="B28" s="72" t="s">
        <v>12</v>
      </c>
      <c r="C28" s="72"/>
      <c r="D28" s="72"/>
      <c r="E28" s="72"/>
      <c r="F28" s="72"/>
      <c r="G28" s="72"/>
      <c r="H28" s="72"/>
      <c r="I28" s="72"/>
      <c r="J28" s="72"/>
      <c r="K28" s="74" t="s">
        <v>13</v>
      </c>
      <c r="L28" s="74"/>
      <c r="M28" s="74"/>
      <c r="N28" s="74"/>
      <c r="O28" s="74"/>
      <c r="P28" s="74"/>
      <c r="Q28" s="76">
        <v>0</v>
      </c>
      <c r="R28" s="77"/>
      <c r="S28" s="77"/>
      <c r="T28" s="77"/>
      <c r="U28" s="77"/>
      <c r="V28" s="77"/>
      <c r="W28" s="80" t="s">
        <v>5</v>
      </c>
      <c r="X28" s="81"/>
    </row>
    <row r="29" spans="2:28" x14ac:dyDescent="0.25">
      <c r="B29" s="72"/>
      <c r="C29" s="72"/>
      <c r="D29" s="72"/>
      <c r="E29" s="72"/>
      <c r="F29" s="72"/>
      <c r="G29" s="72"/>
      <c r="H29" s="72"/>
      <c r="I29" s="72"/>
      <c r="J29" s="72"/>
      <c r="K29" s="74"/>
      <c r="L29" s="74"/>
      <c r="M29" s="74"/>
      <c r="N29" s="74"/>
      <c r="O29" s="74"/>
      <c r="P29" s="74"/>
      <c r="Q29" s="93"/>
      <c r="R29" s="90"/>
      <c r="S29" s="90"/>
      <c r="T29" s="90"/>
      <c r="U29" s="90"/>
      <c r="V29" s="90"/>
      <c r="W29" s="91"/>
      <c r="X29" s="92"/>
    </row>
    <row r="30" spans="2:28" x14ac:dyDescent="0.25">
      <c r="B30" s="72" t="s">
        <v>14</v>
      </c>
      <c r="C30" s="72"/>
      <c r="D30" s="72"/>
      <c r="E30" s="72"/>
      <c r="F30" s="72"/>
      <c r="G30" s="72"/>
      <c r="H30" s="72"/>
      <c r="I30" s="72"/>
      <c r="J30" s="72"/>
      <c r="K30" s="74" t="s">
        <v>13</v>
      </c>
      <c r="L30" s="74"/>
      <c r="M30" s="74"/>
      <c r="N30" s="74"/>
      <c r="O30" s="74"/>
      <c r="P30" s="74"/>
      <c r="Q30" s="76">
        <v>0</v>
      </c>
      <c r="R30" s="77"/>
      <c r="S30" s="77"/>
      <c r="T30" s="77"/>
      <c r="U30" s="77"/>
      <c r="V30" s="77"/>
      <c r="W30" s="80" t="s">
        <v>5</v>
      </c>
      <c r="X30" s="81"/>
    </row>
    <row r="31" spans="2:28" x14ac:dyDescent="0.25">
      <c r="B31" s="72"/>
      <c r="C31" s="72"/>
      <c r="D31" s="72"/>
      <c r="E31" s="72"/>
      <c r="F31" s="72"/>
      <c r="G31" s="72"/>
      <c r="H31" s="72"/>
      <c r="I31" s="72"/>
      <c r="J31" s="72"/>
      <c r="K31" s="74"/>
      <c r="L31" s="74"/>
      <c r="M31" s="74"/>
      <c r="N31" s="74"/>
      <c r="O31" s="74"/>
      <c r="P31" s="74"/>
      <c r="Q31" s="93"/>
      <c r="R31" s="90"/>
      <c r="S31" s="90"/>
      <c r="T31" s="90"/>
      <c r="U31" s="90"/>
      <c r="V31" s="90"/>
      <c r="W31" s="91"/>
      <c r="X31" s="92"/>
    </row>
    <row r="32" spans="2:28" x14ac:dyDescent="0.25">
      <c r="B32" s="72" t="s">
        <v>15</v>
      </c>
      <c r="C32" s="72"/>
      <c r="D32" s="72"/>
      <c r="E32" s="72"/>
      <c r="F32" s="72"/>
      <c r="G32" s="72"/>
      <c r="H32" s="72"/>
      <c r="I32" s="72"/>
      <c r="J32" s="72"/>
      <c r="K32" s="74" t="s">
        <v>16</v>
      </c>
      <c r="L32" s="74"/>
      <c r="M32" s="74"/>
      <c r="N32" s="74"/>
      <c r="O32" s="74"/>
      <c r="P32" s="74"/>
      <c r="Q32" s="76">
        <f>Q24</f>
        <v>0</v>
      </c>
      <c r="R32" s="77"/>
      <c r="S32" s="77"/>
      <c r="T32" s="77"/>
      <c r="U32" s="77"/>
      <c r="V32" s="77"/>
      <c r="W32" s="80" t="s">
        <v>5</v>
      </c>
      <c r="X32" s="81"/>
    </row>
    <row r="33" spans="1:27" x14ac:dyDescent="0.25">
      <c r="B33" s="72"/>
      <c r="C33" s="72"/>
      <c r="D33" s="72"/>
      <c r="E33" s="72"/>
      <c r="F33" s="72"/>
      <c r="G33" s="72"/>
      <c r="H33" s="72"/>
      <c r="I33" s="72"/>
      <c r="J33" s="72"/>
      <c r="K33" s="74"/>
      <c r="L33" s="74"/>
      <c r="M33" s="74"/>
      <c r="N33" s="74"/>
      <c r="O33" s="74"/>
      <c r="P33" s="74"/>
      <c r="Q33" s="93"/>
      <c r="R33" s="90"/>
      <c r="S33" s="90"/>
      <c r="T33" s="90"/>
      <c r="U33" s="90"/>
      <c r="V33" s="90"/>
      <c r="W33" s="91"/>
      <c r="X33" s="92"/>
    </row>
    <row r="34" spans="1:27" x14ac:dyDescent="0.25">
      <c r="B34" s="72" t="s">
        <v>17</v>
      </c>
      <c r="C34" s="72"/>
      <c r="D34" s="72"/>
      <c r="E34" s="72"/>
      <c r="F34" s="72"/>
      <c r="G34" s="72"/>
      <c r="H34" s="72"/>
      <c r="I34" s="72"/>
      <c r="J34" s="72"/>
      <c r="K34" s="74" t="s">
        <v>16</v>
      </c>
      <c r="L34" s="74"/>
      <c r="M34" s="74"/>
      <c r="N34" s="74"/>
      <c r="O34" s="74"/>
      <c r="P34" s="74"/>
      <c r="Q34" s="76">
        <f>Q32*0.21</f>
        <v>0</v>
      </c>
      <c r="R34" s="77"/>
      <c r="S34" s="77"/>
      <c r="T34" s="77"/>
      <c r="U34" s="77"/>
      <c r="V34" s="77"/>
      <c r="W34" s="80" t="s">
        <v>5</v>
      </c>
      <c r="X34" s="81"/>
    </row>
    <row r="35" spans="1:27" x14ac:dyDescent="0.25">
      <c r="B35" s="73"/>
      <c r="C35" s="73"/>
      <c r="D35" s="73"/>
      <c r="E35" s="73"/>
      <c r="F35" s="73"/>
      <c r="G35" s="73"/>
      <c r="H35" s="73"/>
      <c r="I35" s="73"/>
      <c r="J35" s="73"/>
      <c r="K35" s="75"/>
      <c r="L35" s="75"/>
      <c r="M35" s="75"/>
      <c r="N35" s="75"/>
      <c r="O35" s="75"/>
      <c r="P35" s="75"/>
      <c r="Q35" s="78"/>
      <c r="R35" s="79"/>
      <c r="S35" s="79"/>
      <c r="T35" s="79"/>
      <c r="U35" s="79"/>
      <c r="V35" s="79"/>
      <c r="W35" s="82"/>
      <c r="X35" s="83"/>
    </row>
    <row r="36" spans="1:27" x14ac:dyDescent="0.25">
      <c r="B36" s="84" t="s">
        <v>18</v>
      </c>
      <c r="C36" s="85"/>
      <c r="D36" s="85"/>
      <c r="E36" s="85"/>
      <c r="F36" s="85"/>
      <c r="G36" s="85"/>
      <c r="H36" s="85"/>
      <c r="I36" s="85"/>
      <c r="J36" s="85"/>
      <c r="K36" s="88"/>
      <c r="L36" s="88"/>
      <c r="M36" s="88"/>
      <c r="N36" s="88"/>
      <c r="O36" s="88"/>
      <c r="P36" s="88"/>
      <c r="Q36" s="77">
        <v>0</v>
      </c>
      <c r="R36" s="77"/>
      <c r="S36" s="77"/>
      <c r="T36" s="77"/>
      <c r="U36" s="77"/>
      <c r="V36" s="77"/>
      <c r="W36" s="80" t="s">
        <v>5</v>
      </c>
      <c r="X36" s="81"/>
    </row>
    <row r="37" spans="1:27" x14ac:dyDescent="0.25">
      <c r="B37" s="86"/>
      <c r="C37" s="87"/>
      <c r="D37" s="87"/>
      <c r="E37" s="87"/>
      <c r="F37" s="87"/>
      <c r="G37" s="87"/>
      <c r="H37" s="87"/>
      <c r="I37" s="87"/>
      <c r="J37" s="87"/>
      <c r="K37" s="89"/>
      <c r="L37" s="89"/>
      <c r="M37" s="89"/>
      <c r="N37" s="89"/>
      <c r="O37" s="89"/>
      <c r="P37" s="89"/>
      <c r="Q37" s="90"/>
      <c r="R37" s="90"/>
      <c r="S37" s="90"/>
      <c r="T37" s="90"/>
      <c r="U37" s="90"/>
      <c r="V37" s="90"/>
      <c r="W37" s="91"/>
      <c r="X37" s="92"/>
    </row>
    <row r="38" spans="1:27" x14ac:dyDescent="0.25">
      <c r="B38" s="62" t="s">
        <v>19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6">
        <f>Q32+Q34</f>
        <v>0</v>
      </c>
      <c r="R38" s="66"/>
      <c r="S38" s="66"/>
      <c r="T38" s="66"/>
      <c r="U38" s="66"/>
      <c r="V38" s="66"/>
      <c r="W38" s="68" t="s">
        <v>5</v>
      </c>
      <c r="X38" s="69"/>
    </row>
    <row r="39" spans="1:27" x14ac:dyDescent="0.25">
      <c r="B39" s="64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7"/>
      <c r="R39" s="67"/>
      <c r="S39" s="67"/>
      <c r="T39" s="67"/>
      <c r="U39" s="67"/>
      <c r="V39" s="67"/>
      <c r="W39" s="70"/>
      <c r="X39" s="71"/>
    </row>
    <row r="41" spans="1:27" x14ac:dyDescent="0.25">
      <c r="B41" s="1" t="s">
        <v>20</v>
      </c>
      <c r="C41" s="3"/>
      <c r="D41" s="3"/>
      <c r="E41" s="3"/>
      <c r="F41" s="3"/>
      <c r="G41" s="3"/>
      <c r="H41" s="3"/>
      <c r="J41" s="1" t="s">
        <v>21</v>
      </c>
      <c r="L41" s="3"/>
      <c r="M41" s="3"/>
      <c r="N41" s="3"/>
      <c r="O41" s="3"/>
      <c r="P41" s="3"/>
      <c r="Q41" s="3"/>
    </row>
    <row r="43" spans="1:27" ht="15" customHeight="1" x14ac:dyDescent="0.25">
      <c r="Z43" s="4"/>
      <c r="AA43" s="4"/>
    </row>
    <row r="44" spans="1:27" ht="15" customHeight="1" x14ac:dyDescent="0.25">
      <c r="Z44" s="4"/>
      <c r="AA44" s="4"/>
    </row>
    <row r="45" spans="1:27" x14ac:dyDescent="0.25">
      <c r="E45" s="9"/>
      <c r="F45" s="9" t="s">
        <v>22</v>
      </c>
      <c r="G45" s="9"/>
      <c r="H45" s="9"/>
      <c r="I45" s="9"/>
      <c r="J45" s="9"/>
      <c r="Q45" s="9"/>
      <c r="R45" s="9" t="s">
        <v>23</v>
      </c>
      <c r="S45" s="9"/>
      <c r="T45" s="9"/>
      <c r="U45" s="9"/>
      <c r="V45" s="9"/>
    </row>
    <row r="46" spans="1:27" s="4" customFormat="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7" s="4" customForma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7" x14ac:dyDescent="0.25">
      <c r="AA48" s="4"/>
    </row>
    <row r="49" spans="1:28" x14ac:dyDescent="0.25">
      <c r="AA49" s="4"/>
    </row>
    <row r="50" spans="1:28" s="4" customForma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8" s="4" customForma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8" x14ac:dyDescent="0.25">
      <c r="AA52" s="4"/>
    </row>
    <row r="53" spans="1:28" x14ac:dyDescent="0.25">
      <c r="AA53" s="4"/>
    </row>
    <row r="54" spans="1:28" x14ac:dyDescent="0.25">
      <c r="Z54" s="4"/>
      <c r="AA54" s="4"/>
    </row>
    <row r="55" spans="1:28" x14ac:dyDescent="0.25">
      <c r="Z55" s="4"/>
      <c r="AA55" s="4"/>
    </row>
    <row r="56" spans="1:28" x14ac:dyDescent="0.25">
      <c r="Z56" s="10"/>
      <c r="AA56" s="11"/>
    </row>
    <row r="57" spans="1:28" x14ac:dyDescent="0.25">
      <c r="AA57" s="4"/>
    </row>
    <row r="58" spans="1:28" x14ac:dyDescent="0.25">
      <c r="Z58" s="4"/>
      <c r="AA58" s="4"/>
    </row>
    <row r="59" spans="1:28" x14ac:dyDescent="0.25">
      <c r="Z59" s="4"/>
      <c r="AA59" s="4"/>
    </row>
    <row r="60" spans="1:28" x14ac:dyDescent="0.25">
      <c r="Z60" s="10"/>
      <c r="AA60" s="11"/>
    </row>
    <row r="61" spans="1:28" x14ac:dyDescent="0.25">
      <c r="Z61" s="10"/>
      <c r="AA61" s="11"/>
    </row>
    <row r="62" spans="1:28" x14ac:dyDescent="0.25">
      <c r="AA62" s="4"/>
    </row>
    <row r="63" spans="1:28" x14ac:dyDescent="0.25">
      <c r="AA63" s="4"/>
      <c r="AB63" s="5"/>
    </row>
    <row r="64" spans="1:28" x14ac:dyDescent="0.25">
      <c r="AA64" s="4"/>
    </row>
    <row r="65" spans="27:27" x14ac:dyDescent="0.25">
      <c r="AA65" s="4"/>
    </row>
    <row r="66" spans="27:27" x14ac:dyDescent="0.25">
      <c r="AA66" s="4"/>
    </row>
    <row r="67" spans="27:27" x14ac:dyDescent="0.25">
      <c r="AA67" s="4"/>
    </row>
    <row r="68" spans="27:27" x14ac:dyDescent="0.25">
      <c r="AA68" s="4"/>
    </row>
    <row r="69" spans="27:27" x14ac:dyDescent="0.25">
      <c r="AA69" s="4"/>
    </row>
    <row r="70" spans="27:27" x14ac:dyDescent="0.25">
      <c r="AA70" s="4"/>
    </row>
    <row r="71" spans="27:27" x14ac:dyDescent="0.25">
      <c r="AA71" s="4"/>
    </row>
    <row r="72" spans="27:27" x14ac:dyDescent="0.25">
      <c r="AA72" s="4"/>
    </row>
    <row r="73" spans="27:27" x14ac:dyDescent="0.25">
      <c r="AA73" s="4"/>
    </row>
    <row r="74" spans="27:27" x14ac:dyDescent="0.25">
      <c r="AA74" s="4"/>
    </row>
    <row r="97" spans="26:28" ht="15" customHeight="1" x14ac:dyDescent="0.25">
      <c r="Z97" s="4"/>
      <c r="AA97" s="4"/>
    </row>
    <row r="99" spans="26:28" x14ac:dyDescent="0.25">
      <c r="Z99" s="12"/>
      <c r="AA99" s="12"/>
      <c r="AB99" s="13"/>
    </row>
    <row r="100" spans="26:28" x14ac:dyDescent="0.25">
      <c r="Z100" s="12"/>
      <c r="AA100" s="12"/>
    </row>
    <row r="101" spans="26:28" x14ac:dyDescent="0.25">
      <c r="Z101" s="14"/>
      <c r="AA101" s="14"/>
    </row>
    <row r="102" spans="26:28" x14ac:dyDescent="0.25">
      <c r="Z102" s="12"/>
      <c r="AA102" s="12"/>
    </row>
    <row r="103" spans="26:28" x14ac:dyDescent="0.25">
      <c r="Z103" s="12"/>
      <c r="AA103" s="12"/>
    </row>
    <row r="104" spans="26:28" x14ac:dyDescent="0.25">
      <c r="Z104" s="12"/>
      <c r="AA104" s="12"/>
    </row>
    <row r="106" spans="26:28" x14ac:dyDescent="0.25">
      <c r="Z106" s="4"/>
      <c r="AA106" s="4"/>
    </row>
    <row r="118" spans="26:28" x14ac:dyDescent="0.25">
      <c r="Z118" s="4"/>
      <c r="AA118" s="4"/>
    </row>
    <row r="120" spans="26:28" x14ac:dyDescent="0.25">
      <c r="AB120" s="13"/>
    </row>
    <row r="121" spans="26:28" x14ac:dyDescent="0.25">
      <c r="Z121" s="15"/>
      <c r="AA121" s="15"/>
    </row>
    <row r="123" spans="26:28" x14ac:dyDescent="0.25">
      <c r="Z123" s="15"/>
      <c r="AA123" s="15"/>
    </row>
    <row r="125" spans="26:28" x14ac:dyDescent="0.25">
      <c r="Z125" s="15"/>
      <c r="AA125" s="15"/>
    </row>
    <row r="126" spans="26:28" x14ac:dyDescent="0.25">
      <c r="Z126" s="4"/>
      <c r="AA126" s="4"/>
    </row>
    <row r="129" spans="26:27" x14ac:dyDescent="0.25">
      <c r="Z129" s="15"/>
      <c r="AA129" s="15"/>
    </row>
    <row r="131" spans="26:27" x14ac:dyDescent="0.25">
      <c r="Z131" s="15"/>
      <c r="AA131" s="15"/>
    </row>
    <row r="133" spans="26:27" x14ac:dyDescent="0.25">
      <c r="Z133" s="15"/>
      <c r="AA133" s="15"/>
    </row>
    <row r="135" spans="26:27" x14ac:dyDescent="0.25">
      <c r="Z135" s="15"/>
      <c r="AA135" s="15"/>
    </row>
    <row r="139" spans="26:27" x14ac:dyDescent="0.25">
      <c r="Z139" s="15"/>
      <c r="AA139" s="15"/>
    </row>
    <row r="141" spans="26:27" x14ac:dyDescent="0.25">
      <c r="Z141" s="15"/>
      <c r="AA141" s="15"/>
    </row>
    <row r="142" spans="26:27" x14ac:dyDescent="0.25">
      <c r="Z142" s="15"/>
      <c r="AA142" s="15"/>
    </row>
    <row r="143" spans="26:27" x14ac:dyDescent="0.25">
      <c r="Z143" s="15"/>
      <c r="AA143" s="15"/>
    </row>
    <row r="144" spans="26:27" x14ac:dyDescent="0.25">
      <c r="Z144" s="15"/>
      <c r="AA144" s="15"/>
    </row>
    <row r="145" spans="26:28" x14ac:dyDescent="0.25">
      <c r="Z145" s="15"/>
      <c r="AA145" s="15"/>
    </row>
    <row r="146" spans="26:28" x14ac:dyDescent="0.25">
      <c r="Z146" s="15"/>
      <c r="AA146" s="15"/>
    </row>
    <row r="147" spans="26:28" x14ac:dyDescent="0.25">
      <c r="Z147" s="15"/>
      <c r="AA147" s="15"/>
    </row>
    <row r="148" spans="26:28" x14ac:dyDescent="0.25">
      <c r="Z148" s="15"/>
      <c r="AA148" s="15"/>
    </row>
    <row r="149" spans="26:28" x14ac:dyDescent="0.25">
      <c r="Z149" s="15"/>
      <c r="AA149" s="15"/>
    </row>
    <row r="151" spans="26:28" x14ac:dyDescent="0.25">
      <c r="Z151" s="4"/>
      <c r="AA151" s="4"/>
    </row>
    <row r="153" spans="26:28" x14ac:dyDescent="0.25">
      <c r="Z153" s="12"/>
      <c r="AA153" s="12"/>
      <c r="AB153" s="13"/>
    </row>
    <row r="154" spans="26:28" x14ac:dyDescent="0.25">
      <c r="Z154" s="12"/>
      <c r="AA154" s="12"/>
      <c r="AB154" s="13"/>
    </row>
    <row r="155" spans="26:28" x14ac:dyDescent="0.25">
      <c r="Z155" s="12"/>
      <c r="AA155" s="12"/>
    </row>
    <row r="156" spans="26:28" x14ac:dyDescent="0.25">
      <c r="Z156" s="12"/>
      <c r="AA156" s="12"/>
    </row>
    <row r="158" spans="26:28" x14ac:dyDescent="0.25">
      <c r="Z158" s="4"/>
      <c r="AA158" s="4"/>
    </row>
    <row r="166" spans="26:27" x14ac:dyDescent="0.25">
      <c r="Z166" s="10"/>
      <c r="AA166" s="10"/>
    </row>
    <row r="167" spans="26:27" x14ac:dyDescent="0.25">
      <c r="Z167" s="10"/>
      <c r="AA167" s="10"/>
    </row>
    <row r="168" spans="26:27" x14ac:dyDescent="0.25">
      <c r="Z168" s="14"/>
    </row>
    <row r="171" spans="26:27" x14ac:dyDescent="0.25">
      <c r="Z171" s="10"/>
      <c r="AA171" s="10"/>
    </row>
    <row r="172" spans="26:27" x14ac:dyDescent="0.25">
      <c r="Z172" s="10"/>
      <c r="AA172" s="10"/>
    </row>
    <row r="175" spans="26:27" x14ac:dyDescent="0.25">
      <c r="Z175" s="4"/>
      <c r="AA175" s="4"/>
    </row>
    <row r="177" spans="26:28" x14ac:dyDescent="0.25">
      <c r="Z177" s="12"/>
      <c r="AA177" s="12"/>
      <c r="AB177" s="5"/>
    </row>
    <row r="178" spans="26:28" x14ac:dyDescent="0.25">
      <c r="Z178" s="12"/>
      <c r="AA178" s="12"/>
      <c r="AB178" s="5"/>
    </row>
    <row r="179" spans="26:28" x14ac:dyDescent="0.25">
      <c r="Z179" s="12"/>
      <c r="AA179" s="12"/>
    </row>
    <row r="180" spans="26:28" x14ac:dyDescent="0.25">
      <c r="Z180" s="12"/>
      <c r="AA180" s="12"/>
    </row>
    <row r="182" spans="26:28" x14ac:dyDescent="0.25">
      <c r="Z182" s="4"/>
      <c r="AA182" s="4"/>
    </row>
    <row r="183" spans="26:28" x14ac:dyDescent="0.25">
      <c r="Z183" s="4"/>
      <c r="AA183" s="4"/>
    </row>
    <row r="184" spans="26:28" x14ac:dyDescent="0.25">
      <c r="Z184" s="12"/>
      <c r="AA184" s="12"/>
      <c r="AB184" s="5"/>
    </row>
    <row r="185" spans="26:28" x14ac:dyDescent="0.25">
      <c r="Z185" s="12"/>
      <c r="AA185" s="12"/>
      <c r="AB185" s="5"/>
    </row>
    <row r="186" spans="26:28" x14ac:dyDescent="0.25">
      <c r="Z186" s="12"/>
      <c r="AA186" s="12"/>
    </row>
    <row r="187" spans="26:28" x14ac:dyDescent="0.25">
      <c r="Z187" s="14"/>
      <c r="AA187" s="14"/>
    </row>
    <row r="189" spans="26:28" x14ac:dyDescent="0.25">
      <c r="Z189" s="11"/>
      <c r="AA189" s="11"/>
    </row>
    <row r="190" spans="26:28" x14ac:dyDescent="0.25">
      <c r="Z190" s="11"/>
      <c r="AA190" s="11"/>
    </row>
    <row r="191" spans="26:28" x14ac:dyDescent="0.25">
      <c r="Z191" s="12"/>
      <c r="AA191" s="12"/>
      <c r="AB191" s="5"/>
    </row>
    <row r="192" spans="26:28" x14ac:dyDescent="0.25">
      <c r="Z192" s="12"/>
      <c r="AA192" s="12"/>
    </row>
    <row r="193" spans="26:28" x14ac:dyDescent="0.25">
      <c r="Z193" s="12"/>
      <c r="AA193" s="12"/>
    </row>
    <row r="194" spans="26:28" x14ac:dyDescent="0.25">
      <c r="Z194" s="12"/>
      <c r="AA194" s="12"/>
    </row>
    <row r="195" spans="26:28" x14ac:dyDescent="0.25">
      <c r="Z195" s="12"/>
      <c r="AA195" s="12"/>
    </row>
    <row r="196" spans="26:28" x14ac:dyDescent="0.25">
      <c r="Z196" s="12"/>
      <c r="AA196" s="12"/>
      <c r="AB196" s="5"/>
    </row>
    <row r="197" spans="26:28" x14ac:dyDescent="0.25">
      <c r="Z197" s="12"/>
      <c r="AA197" s="12"/>
      <c r="AB197" s="5"/>
    </row>
    <row r="198" spans="26:28" x14ac:dyDescent="0.25">
      <c r="Z198" s="14"/>
      <c r="AA198" s="14"/>
      <c r="AB198" s="5"/>
    </row>
    <row r="199" spans="26:28" x14ac:dyDescent="0.25">
      <c r="Z199" s="11"/>
      <c r="AA199" s="11"/>
      <c r="AB199" s="5"/>
    </row>
    <row r="200" spans="26:28" x14ac:dyDescent="0.25">
      <c r="Z200" s="16"/>
      <c r="AA200" s="16"/>
      <c r="AB200" s="5"/>
    </row>
    <row r="201" spans="26:28" x14ac:dyDescent="0.25">
      <c r="Z201" s="10"/>
      <c r="AA201" s="10"/>
      <c r="AB201" s="5"/>
    </row>
    <row r="202" spans="26:28" x14ac:dyDescent="0.25">
      <c r="Z202" s="17"/>
      <c r="AA202" s="17"/>
      <c r="AB202" s="5"/>
    </row>
    <row r="203" spans="26:28" x14ac:dyDescent="0.25">
      <c r="Z203" s="18"/>
      <c r="AA203" s="18"/>
      <c r="AB203" s="5"/>
    </row>
    <row r="204" spans="26:28" x14ac:dyDescent="0.25">
      <c r="Z204" s="18"/>
      <c r="AA204" s="18"/>
      <c r="AB204" s="5"/>
    </row>
    <row r="205" spans="26:28" x14ac:dyDescent="0.25">
      <c r="Z205" s="17"/>
      <c r="AA205" s="17"/>
      <c r="AB205" s="5"/>
    </row>
    <row r="206" spans="26:28" x14ac:dyDescent="0.25">
      <c r="Z206" s="19"/>
      <c r="AA206" s="19"/>
      <c r="AB206" s="13"/>
    </row>
    <row r="207" spans="26:28" x14ac:dyDescent="0.25">
      <c r="Z207" s="19"/>
      <c r="AA207" s="19"/>
    </row>
    <row r="208" spans="26:28" x14ac:dyDescent="0.25">
      <c r="Z208" s="20"/>
      <c r="AA208" s="20"/>
    </row>
    <row r="209" spans="26:28" x14ac:dyDescent="0.25">
      <c r="Z209" s="21"/>
      <c r="AA209" s="21"/>
      <c r="AB209" s="5"/>
    </row>
    <row r="210" spans="26:28" x14ac:dyDescent="0.25">
      <c r="Z210" s="22"/>
      <c r="AA210" s="22"/>
    </row>
    <row r="211" spans="26:28" x14ac:dyDescent="0.25">
      <c r="Z211" s="23"/>
      <c r="AA211" s="23"/>
    </row>
    <row r="212" spans="26:28" x14ac:dyDescent="0.25">
      <c r="Z212" s="22"/>
      <c r="AA212" s="22"/>
      <c r="AB212" s="10"/>
    </row>
    <row r="213" spans="26:28" x14ac:dyDescent="0.25">
      <c r="Z213" s="22"/>
      <c r="AA213" s="22"/>
      <c r="AB213" s="10"/>
    </row>
    <row r="214" spans="26:28" x14ac:dyDescent="0.25">
      <c r="Z214" s="22"/>
      <c r="AA214" s="22"/>
      <c r="AB214" s="10"/>
    </row>
    <row r="215" spans="26:28" x14ac:dyDescent="0.25">
      <c r="Z215" s="22"/>
      <c r="AA215" s="22"/>
    </row>
    <row r="216" spans="26:28" x14ac:dyDescent="0.25">
      <c r="Z216" s="22"/>
      <c r="AA216" s="22"/>
    </row>
    <row r="217" spans="26:28" x14ac:dyDescent="0.25">
      <c r="Z217" s="23"/>
      <c r="AA217" s="23"/>
    </row>
    <row r="218" spans="26:28" x14ac:dyDescent="0.25">
      <c r="Z218" s="22"/>
      <c r="AA218" s="22"/>
    </row>
    <row r="219" spans="26:28" x14ac:dyDescent="0.25">
      <c r="Z219" s="17"/>
      <c r="AA219" s="17"/>
    </row>
    <row r="220" spans="26:28" x14ac:dyDescent="0.25">
      <c r="Z220" s="12"/>
      <c r="AA220" s="12"/>
      <c r="AB220" s="5"/>
    </row>
    <row r="221" spans="26:28" x14ac:dyDescent="0.25">
      <c r="Z221" s="12"/>
      <c r="AA221" s="12"/>
    </row>
    <row r="222" spans="26:28" x14ac:dyDescent="0.25">
      <c r="Z222" s="12"/>
      <c r="AA222" s="12"/>
    </row>
    <row r="223" spans="26:28" x14ac:dyDescent="0.25">
      <c r="Z223" s="12"/>
      <c r="AA223" s="12"/>
    </row>
    <row r="224" spans="26:28" x14ac:dyDescent="0.25">
      <c r="Z224" s="12"/>
      <c r="AA224" s="12"/>
    </row>
    <row r="225" spans="26:28" x14ac:dyDescent="0.25">
      <c r="Z225" s="12"/>
      <c r="AA225" s="12"/>
    </row>
    <row r="226" spans="26:28" x14ac:dyDescent="0.25">
      <c r="Z226" s="14"/>
      <c r="AA226" s="14"/>
    </row>
    <row r="227" spans="26:28" x14ac:dyDescent="0.25">
      <c r="Z227" s="24"/>
      <c r="AA227" s="24"/>
    </row>
    <row r="228" spans="26:28" x14ac:dyDescent="0.25">
      <c r="Z228" s="24"/>
      <c r="AA228" s="24"/>
    </row>
    <row r="229" spans="26:28" x14ac:dyDescent="0.25">
      <c r="AB229" s="5"/>
    </row>
    <row r="254" spans="26:28" x14ac:dyDescent="0.25">
      <c r="AB254" s="5"/>
    </row>
    <row r="255" spans="26:28" x14ac:dyDescent="0.25">
      <c r="Z255" s="14"/>
      <c r="AA255" s="14"/>
      <c r="AB255" s="5"/>
    </row>
    <row r="256" spans="26:28" x14ac:dyDescent="0.25">
      <c r="Z256" s="11"/>
      <c r="AA256" s="11"/>
      <c r="AB256" s="5"/>
    </row>
    <row r="257" spans="26:28" x14ac:dyDescent="0.25">
      <c r="Z257" s="14"/>
      <c r="AA257" s="14"/>
      <c r="AB257" s="5"/>
    </row>
    <row r="258" spans="26:28" x14ac:dyDescent="0.25">
      <c r="Z258" s="12"/>
      <c r="AA258" s="12"/>
      <c r="AB258" s="13"/>
    </row>
    <row r="259" spans="26:28" x14ac:dyDescent="0.25">
      <c r="Z259" s="12"/>
      <c r="AA259" s="12"/>
      <c r="AB259" s="13"/>
    </row>
    <row r="260" spans="26:28" x14ac:dyDescent="0.25">
      <c r="Z260" s="17"/>
      <c r="AA260" s="17"/>
      <c r="AB260" s="5"/>
    </row>
    <row r="261" spans="26:28" x14ac:dyDescent="0.25">
      <c r="Z261" s="11"/>
      <c r="AA261" s="11"/>
      <c r="AB261" s="5"/>
    </row>
    <row r="262" spans="26:28" x14ac:dyDescent="0.25">
      <c r="Z262" s="12"/>
      <c r="AA262" s="12"/>
      <c r="AB262" s="5"/>
    </row>
    <row r="263" spans="26:28" x14ac:dyDescent="0.25">
      <c r="Z263" s="12"/>
      <c r="AA263" s="12"/>
      <c r="AB263" s="5"/>
    </row>
    <row r="264" spans="26:28" x14ac:dyDescent="0.25">
      <c r="Z264" s="12"/>
      <c r="AA264" s="12"/>
      <c r="AB264" s="5"/>
    </row>
    <row r="265" spans="26:28" x14ac:dyDescent="0.25">
      <c r="Z265" s="16"/>
      <c r="AA265" s="16"/>
      <c r="AB265" s="5"/>
    </row>
    <row r="266" spans="26:28" x14ac:dyDescent="0.25">
      <c r="Z266" s="11"/>
      <c r="AA266" s="11"/>
      <c r="AB266" s="5"/>
    </row>
    <row r="267" spans="26:28" x14ac:dyDescent="0.25">
      <c r="Z267" s="12"/>
      <c r="AA267" s="12"/>
      <c r="AB267" s="5"/>
    </row>
    <row r="268" spans="26:28" x14ac:dyDescent="0.25">
      <c r="Z268" s="12"/>
      <c r="AA268" s="12"/>
      <c r="AB268" s="5"/>
    </row>
    <row r="269" spans="26:28" x14ac:dyDescent="0.25">
      <c r="Z269" s="12"/>
      <c r="AA269" s="12"/>
      <c r="AB269" s="5"/>
    </row>
    <row r="270" spans="26:28" x14ac:dyDescent="0.25">
      <c r="Z270" s="12"/>
      <c r="AA270" s="12"/>
      <c r="AB270" s="5"/>
    </row>
    <row r="271" spans="26:28" x14ac:dyDescent="0.25">
      <c r="Z271" s="14"/>
      <c r="AA271" s="14"/>
      <c r="AB271" s="5"/>
    </row>
    <row r="273" spans="26:28" x14ac:dyDescent="0.25">
      <c r="AB273" s="5"/>
    </row>
    <row r="286" spans="26:28" x14ac:dyDescent="0.25">
      <c r="Z286" s="15"/>
      <c r="AA286" s="15"/>
    </row>
    <row r="287" spans="26:28" x14ac:dyDescent="0.25">
      <c r="Z287" s="11"/>
      <c r="AA287" s="11"/>
      <c r="AB287" s="5"/>
    </row>
    <row r="288" spans="26:28" x14ac:dyDescent="0.25">
      <c r="Z288" s="11"/>
      <c r="AA288" s="11"/>
      <c r="AB288" s="5"/>
    </row>
    <row r="289" spans="26:28" x14ac:dyDescent="0.25">
      <c r="Z289" s="12"/>
      <c r="AA289" s="12"/>
      <c r="AB289" s="13"/>
    </row>
    <row r="290" spans="26:28" x14ac:dyDescent="0.25">
      <c r="Z290" s="12"/>
      <c r="AA290" s="12"/>
    </row>
    <row r="291" spans="26:28" x14ac:dyDescent="0.25">
      <c r="Z291" s="12"/>
      <c r="AA291" s="12"/>
    </row>
    <row r="292" spans="26:28" x14ac:dyDescent="0.25">
      <c r="Z292" s="14"/>
      <c r="AA292" s="14"/>
    </row>
    <row r="297" spans="26:28" x14ac:dyDescent="0.25">
      <c r="AB297" s="5"/>
    </row>
    <row r="304" spans="26:28" x14ac:dyDescent="0.25">
      <c r="Z304" s="4"/>
      <c r="AA304" s="4"/>
    </row>
    <row r="305" spans="26:28" x14ac:dyDescent="0.25">
      <c r="Z305" s="25"/>
      <c r="AA305" s="25"/>
      <c r="AB305" s="13"/>
    </row>
    <row r="306" spans="26:28" x14ac:dyDescent="0.25">
      <c r="Z306" s="25"/>
      <c r="AA306" s="25"/>
      <c r="AB306" s="13"/>
    </row>
    <row r="307" spans="26:28" x14ac:dyDescent="0.25">
      <c r="Z307" s="25"/>
      <c r="AA307" s="25"/>
      <c r="AB307" s="13"/>
    </row>
    <row r="308" spans="26:28" x14ac:dyDescent="0.25">
      <c r="Z308" s="25"/>
      <c r="AA308" s="25"/>
      <c r="AB308" s="13"/>
    </row>
    <row r="309" spans="26:28" x14ac:dyDescent="0.25">
      <c r="Z309" s="25"/>
      <c r="AA309" s="25"/>
      <c r="AB309" s="13"/>
    </row>
    <row r="310" spans="26:28" x14ac:dyDescent="0.25">
      <c r="Z310" s="25"/>
      <c r="AA310" s="25"/>
    </row>
    <row r="311" spans="26:28" x14ac:dyDescent="0.25">
      <c r="Z311" s="15"/>
      <c r="AA311" s="15"/>
    </row>
    <row r="312" spans="26:28" x14ac:dyDescent="0.25">
      <c r="AB312" s="5"/>
    </row>
    <row r="313" spans="26:28" x14ac:dyDescent="0.25">
      <c r="AB313" s="5"/>
    </row>
    <row r="314" spans="26:28" x14ac:dyDescent="0.25">
      <c r="AB314" s="5"/>
    </row>
    <row r="315" spans="26:28" x14ac:dyDescent="0.25">
      <c r="AB315" s="5"/>
    </row>
    <row r="316" spans="26:28" x14ac:dyDescent="0.25">
      <c r="AB316" s="5"/>
    </row>
    <row r="319" spans="26:28" x14ac:dyDescent="0.25">
      <c r="AB319" s="5"/>
    </row>
    <row r="335" spans="28:28" x14ac:dyDescent="0.25">
      <c r="AB335" s="5"/>
    </row>
    <row r="336" spans="28:28" x14ac:dyDescent="0.25">
      <c r="AB336" s="5"/>
    </row>
    <row r="340" spans="26:28" x14ac:dyDescent="0.25">
      <c r="AB340" s="5"/>
    </row>
    <row r="342" spans="26:28" x14ac:dyDescent="0.25">
      <c r="AB342" s="13"/>
    </row>
    <row r="343" spans="26:28" x14ac:dyDescent="0.25">
      <c r="AB343" s="13"/>
    </row>
    <row r="346" spans="26:28" x14ac:dyDescent="0.25">
      <c r="AB346" s="13"/>
    </row>
    <row r="347" spans="26:28" x14ac:dyDescent="0.25">
      <c r="Z347" s="12"/>
      <c r="AA347" s="12"/>
    </row>
    <row r="348" spans="26:28" x14ac:dyDescent="0.25">
      <c r="Z348" s="26"/>
      <c r="AA348" s="26"/>
    </row>
    <row r="349" spans="26:28" x14ac:dyDescent="0.25">
      <c r="Z349" s="4"/>
      <c r="AA349" s="4"/>
    </row>
    <row r="350" spans="26:28" x14ac:dyDescent="0.25">
      <c r="Z350" s="12"/>
      <c r="AA350" s="12"/>
      <c r="AB350" s="13"/>
    </row>
    <row r="351" spans="26:28" x14ac:dyDescent="0.25">
      <c r="Z351" s="12"/>
      <c r="AA351" s="12"/>
      <c r="AB351" s="13"/>
    </row>
    <row r="352" spans="26:28" x14ac:dyDescent="0.25">
      <c r="Z352" s="14"/>
      <c r="AA352" s="14"/>
    </row>
    <row r="353" spans="26:28" x14ac:dyDescent="0.25">
      <c r="Z353" s="12"/>
      <c r="AA353" s="12"/>
      <c r="AB353" s="5"/>
    </row>
    <row r="354" spans="26:28" x14ac:dyDescent="0.25">
      <c r="Z354" s="12"/>
      <c r="AA354" s="12"/>
      <c r="AB354" s="5"/>
    </row>
    <row r="355" spans="26:28" x14ac:dyDescent="0.25">
      <c r="Z355" s="12"/>
      <c r="AA355" s="12"/>
      <c r="AB355" s="5"/>
    </row>
    <row r="356" spans="26:28" x14ac:dyDescent="0.25">
      <c r="Z356" s="14"/>
      <c r="AA356" s="14"/>
      <c r="AB356" s="5"/>
    </row>
    <row r="357" spans="26:28" x14ac:dyDescent="0.25">
      <c r="Z357" s="4"/>
      <c r="AA357" s="4"/>
    </row>
    <row r="358" spans="26:28" x14ac:dyDescent="0.25">
      <c r="Z358" s="12"/>
      <c r="AA358" s="12"/>
      <c r="AB358" s="13"/>
    </row>
    <row r="359" spans="26:28" x14ac:dyDescent="0.25">
      <c r="Z359" s="12"/>
      <c r="AA359" s="12"/>
      <c r="AB359" s="5"/>
    </row>
    <row r="360" spans="26:28" x14ac:dyDescent="0.25">
      <c r="Z360" s="12"/>
      <c r="AA360" s="12"/>
    </row>
    <row r="361" spans="26:28" x14ac:dyDescent="0.25">
      <c r="Z361" s="12"/>
      <c r="AA361" s="12"/>
    </row>
    <row r="362" spans="26:28" x14ac:dyDescent="0.25">
      <c r="Z362" s="12"/>
      <c r="AA362" s="12"/>
    </row>
    <row r="363" spans="26:28" x14ac:dyDescent="0.25">
      <c r="Z363" s="12"/>
      <c r="AA363" s="12"/>
    </row>
    <row r="364" spans="26:28" x14ac:dyDescent="0.25">
      <c r="Z364" s="12"/>
      <c r="AA364" s="12"/>
    </row>
    <row r="365" spans="26:28" x14ac:dyDescent="0.25">
      <c r="Z365" s="12"/>
      <c r="AA365" s="12"/>
    </row>
    <row r="366" spans="26:28" x14ac:dyDescent="0.25">
      <c r="Z366" s="12"/>
      <c r="AA366" s="12"/>
    </row>
    <row r="367" spans="26:28" x14ac:dyDescent="0.25">
      <c r="Z367" s="12"/>
      <c r="AA367" s="12"/>
    </row>
    <row r="369" spans="26:28" x14ac:dyDescent="0.25">
      <c r="Z369" s="11"/>
      <c r="AA369" s="11"/>
    </row>
    <row r="370" spans="26:28" x14ac:dyDescent="0.25">
      <c r="Z370" s="12"/>
      <c r="AA370" s="12"/>
      <c r="AB370" s="13"/>
    </row>
    <row r="371" spans="26:28" x14ac:dyDescent="0.25">
      <c r="Z371" s="12"/>
      <c r="AA371" s="12"/>
      <c r="AB371" s="13"/>
    </row>
    <row r="372" spans="26:28" x14ac:dyDescent="0.25">
      <c r="Z372" s="12"/>
      <c r="AA372" s="12"/>
    </row>
    <row r="377" spans="26:28" x14ac:dyDescent="0.25">
      <c r="Z377" s="12"/>
      <c r="AA377" s="12"/>
    </row>
    <row r="379" spans="26:28" x14ac:dyDescent="0.25">
      <c r="Z379" s="12"/>
      <c r="AA379" s="12"/>
    </row>
    <row r="380" spans="26:28" x14ac:dyDescent="0.25">
      <c r="AB380" s="13"/>
    </row>
    <row r="381" spans="26:28" x14ac:dyDescent="0.25">
      <c r="Z381" s="12"/>
      <c r="AA381" s="12"/>
    </row>
    <row r="383" spans="26:28" x14ac:dyDescent="0.25">
      <c r="Z383" s="12"/>
      <c r="AA383" s="12"/>
    </row>
    <row r="385" spans="1:28" x14ac:dyDescent="0.25">
      <c r="Z385" s="12"/>
      <c r="AA385" s="12"/>
    </row>
    <row r="387" spans="1:28" x14ac:dyDescent="0.25">
      <c r="Z387" s="12"/>
      <c r="AA387" s="12"/>
    </row>
    <row r="389" spans="1:28" x14ac:dyDescent="0.25">
      <c r="Z389" s="12"/>
      <c r="AA389" s="12"/>
    </row>
    <row r="391" spans="1:28" s="4" customForma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2"/>
      <c r="AA391" s="12"/>
    </row>
    <row r="393" spans="1:28" x14ac:dyDescent="0.25">
      <c r="Z393" s="12"/>
      <c r="AA393" s="12"/>
      <c r="AB393" s="13"/>
    </row>
    <row r="395" spans="1:28" x14ac:dyDescent="0.25">
      <c r="Z395" s="12"/>
      <c r="AA395" s="12"/>
    </row>
    <row r="398" spans="1:28" x14ac:dyDescent="0.25">
      <c r="Z398" s="11"/>
      <c r="AA398" s="11"/>
    </row>
    <row r="407" spans="28:28" x14ac:dyDescent="0.25">
      <c r="AB407" s="7"/>
    </row>
  </sheetData>
  <mergeCells count="46">
    <mergeCell ref="R7:V7"/>
    <mergeCell ref="R8:V8"/>
    <mergeCell ref="R9:V9"/>
    <mergeCell ref="R10:V10"/>
    <mergeCell ref="R11:V11"/>
    <mergeCell ref="W14:X15"/>
    <mergeCell ref="B16:P17"/>
    <mergeCell ref="Q16:V17"/>
    <mergeCell ref="W16:X17"/>
    <mergeCell ref="B18:P19"/>
    <mergeCell ref="Q18:V19"/>
    <mergeCell ref="W18:X19"/>
    <mergeCell ref="B14:P15"/>
    <mergeCell ref="Q14:V15"/>
    <mergeCell ref="B20:P21"/>
    <mergeCell ref="Q20:V21"/>
    <mergeCell ref="W20:X21"/>
    <mergeCell ref="B22:P23"/>
    <mergeCell ref="Q22:V23"/>
    <mergeCell ref="W22:X23"/>
    <mergeCell ref="B24:P25"/>
    <mergeCell ref="Q24:V25"/>
    <mergeCell ref="W24:X25"/>
    <mergeCell ref="B28:J29"/>
    <mergeCell ref="K28:P29"/>
    <mergeCell ref="Q28:V29"/>
    <mergeCell ref="W28:X29"/>
    <mergeCell ref="B30:J31"/>
    <mergeCell ref="K30:P31"/>
    <mergeCell ref="Q30:V31"/>
    <mergeCell ref="W30:X31"/>
    <mergeCell ref="B32:J33"/>
    <mergeCell ref="K32:P33"/>
    <mergeCell ref="Q32:V33"/>
    <mergeCell ref="W32:X33"/>
    <mergeCell ref="B38:P39"/>
    <mergeCell ref="Q38:V39"/>
    <mergeCell ref="W38:X39"/>
    <mergeCell ref="B34:J35"/>
    <mergeCell ref="K34:P35"/>
    <mergeCell ref="Q34:V35"/>
    <mergeCell ref="W34:X35"/>
    <mergeCell ref="B36:J37"/>
    <mergeCell ref="K36:P37"/>
    <mergeCell ref="Q36:V37"/>
    <mergeCell ref="W36:X37"/>
  </mergeCells>
  <conditionalFormatting sqref="A206">
    <cfRule type="containsText" dxfId="1" priority="1" operator="containsText" text="CHYBA. Doplň Buňku G15 v záložce Doplň">
      <formula>NOT(ISERROR(SEARCH("CHYBA. Doplň Buňku G15 v záložce Doplň",A206)))</formula>
    </cfRule>
  </conditionalFormatting>
  <dataValidations disablePrompts="1" count="2">
    <dataValidation errorStyle="warning" allowBlank="1" showInputMessage="1" showErrorMessage="1" error="Are you sure? " sqref="A219:AA219 A206:AA208" xr:uid="{9314DB75-83A7-4BA4-ADD2-EAC61626ED66}"/>
    <dataValidation errorStyle="warning" allowBlank="1" showInputMessage="1" error="Are you sure? " sqref="B215:AA215 B212:B214 B218 A209:A218 A220:AA226" xr:uid="{C6FB5A60-5430-4834-97FB-6767570761E5}"/>
  </dataValidations>
  <pageMargins left="0.78740157480314965" right="0.73958333333333337" top="0.98425196850393704" bottom="0.98425196850393704" header="0.31496062992125984" footer="0.31496062992125984"/>
  <pageSetup paperSize="9" orientation="portrait" horizontalDpi="4294967293" verticalDpi="4294967293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3155-13B9-4CA1-8CB2-B9C0AE8FBF03}">
  <sheetPr>
    <tabColor rgb="FFFFFF00"/>
  </sheetPr>
  <dimension ref="A1:AQ531"/>
  <sheetViews>
    <sheetView showWhiteSpace="0" zoomScaleNormal="100" zoomScalePageLayoutView="85" workbookViewId="0">
      <selection activeCell="C105" sqref="C105:Q105"/>
    </sheetView>
  </sheetViews>
  <sheetFormatPr defaultColWidth="9.7109375" defaultRowHeight="14.25" x14ac:dyDescent="0.25"/>
  <cols>
    <col min="1" max="1" width="3.140625" style="53" customWidth="1"/>
    <col min="2" max="2" width="1.42578125" style="53" customWidth="1"/>
    <col min="3" max="3" width="3.140625" style="29" customWidth="1"/>
    <col min="4" max="5" width="2.42578125" style="29" customWidth="1"/>
    <col min="6" max="10" width="3.140625" style="29" customWidth="1"/>
    <col min="11" max="11" width="2.42578125" style="29" customWidth="1"/>
    <col min="12" max="13" width="3.140625" style="29" customWidth="1"/>
    <col min="14" max="14" width="3.7109375" style="29" customWidth="1"/>
    <col min="15" max="15" width="3.140625" style="29" customWidth="1"/>
    <col min="16" max="16" width="3.42578125" style="29" customWidth="1"/>
    <col min="17" max="17" width="9.7109375" style="29" customWidth="1"/>
    <col min="18" max="19" width="3.140625" style="29" customWidth="1"/>
    <col min="20" max="20" width="1.42578125" style="29" customWidth="1"/>
    <col min="21" max="21" width="3.140625" style="29" customWidth="1"/>
    <col min="22" max="22" width="1.28515625" style="29" customWidth="1"/>
    <col min="23" max="24" width="3.140625" style="29" customWidth="1"/>
    <col min="25" max="25" width="5.42578125" style="29" customWidth="1"/>
    <col min="26" max="28" width="3.140625" style="29" customWidth="1"/>
    <col min="29" max="29" width="6.42578125" style="29" customWidth="1"/>
    <col min="30" max="32" width="3.140625" style="29" customWidth="1"/>
    <col min="33" max="33" width="4.7109375" style="29" customWidth="1"/>
    <col min="34" max="36" width="3.140625" style="29" customWidth="1"/>
    <col min="37" max="37" width="6" style="29" customWidth="1"/>
    <col min="38" max="40" width="3.140625" style="29" customWidth="1"/>
    <col min="41" max="41" width="5" style="29" customWidth="1"/>
    <col min="42" max="68" width="3.140625" style="29" customWidth="1"/>
    <col min="69" max="16384" width="9.7109375" style="29"/>
  </cols>
  <sheetData>
    <row r="1" spans="1:43" ht="18" x14ac:dyDescent="0.25">
      <c r="U1" s="27" t="s">
        <v>0</v>
      </c>
      <c r="AC1" s="54"/>
    </row>
    <row r="3" spans="1:43" x14ac:dyDescent="0.25">
      <c r="A3" s="180" t="s">
        <v>24</v>
      </c>
      <c r="B3" s="180"/>
      <c r="C3" s="181" t="s">
        <v>25</v>
      </c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 t="s">
        <v>26</v>
      </c>
      <c r="V3" s="181"/>
      <c r="W3" s="181" t="s">
        <v>27</v>
      </c>
      <c r="X3" s="181"/>
      <c r="Y3" s="181"/>
      <c r="Z3" s="181"/>
      <c r="AA3" s="181"/>
      <c r="AB3" s="181"/>
      <c r="AC3" s="181"/>
      <c r="AD3" s="181"/>
      <c r="AE3" s="181"/>
      <c r="AF3" s="181"/>
      <c r="AG3" s="182"/>
      <c r="AH3" s="181" t="s">
        <v>28</v>
      </c>
      <c r="AI3" s="181"/>
      <c r="AJ3" s="181"/>
      <c r="AK3" s="181"/>
      <c r="AL3" s="181"/>
      <c r="AM3" s="181"/>
      <c r="AN3" s="181"/>
      <c r="AO3" s="181"/>
      <c r="AQ3" s="30"/>
    </row>
    <row r="4" spans="1:43" s="32" customFormat="1" x14ac:dyDescent="0.25">
      <c r="A4" s="180"/>
      <c r="B4" s="180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75" t="s">
        <v>29</v>
      </c>
      <c r="X4" s="175"/>
      <c r="Y4" s="175"/>
      <c r="Z4" s="175" t="s">
        <v>30</v>
      </c>
      <c r="AA4" s="175"/>
      <c r="AB4" s="175"/>
      <c r="AC4" s="175"/>
      <c r="AD4" s="183" t="s">
        <v>31</v>
      </c>
      <c r="AE4" s="183"/>
      <c r="AF4" s="183"/>
      <c r="AG4" s="184"/>
      <c r="AH4" s="175" t="s">
        <v>30</v>
      </c>
      <c r="AI4" s="175"/>
      <c r="AJ4" s="175"/>
      <c r="AK4" s="175"/>
      <c r="AL4" s="175" t="s">
        <v>31</v>
      </c>
      <c r="AM4" s="175"/>
      <c r="AN4" s="175"/>
      <c r="AO4" s="175"/>
    </row>
    <row r="5" spans="1:43" x14ac:dyDescent="0.25">
      <c r="A5" s="176" t="s">
        <v>32</v>
      </c>
      <c r="B5" s="177"/>
      <c r="C5" s="178" t="s">
        <v>33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48"/>
      <c r="S5" s="149"/>
      <c r="T5" s="149"/>
      <c r="U5" s="148" t="s">
        <v>34</v>
      </c>
      <c r="V5" s="150"/>
      <c r="W5" s="151" t="s">
        <v>34</v>
      </c>
      <c r="X5" s="152"/>
      <c r="Y5" s="153"/>
      <c r="Z5" s="154">
        <f>SUM(Z6:AC107)</f>
        <v>0</v>
      </c>
      <c r="AA5" s="155"/>
      <c r="AB5" s="155"/>
      <c r="AC5" s="156"/>
      <c r="AD5" s="154">
        <f>SUM(AD6:AG107)</f>
        <v>0</v>
      </c>
      <c r="AE5" s="155"/>
      <c r="AF5" s="155"/>
      <c r="AG5" s="156"/>
      <c r="AH5" s="154">
        <f>SUM(AH6:AK107)</f>
        <v>0</v>
      </c>
      <c r="AI5" s="155"/>
      <c r="AJ5" s="155"/>
      <c r="AK5" s="156"/>
      <c r="AL5" s="154">
        <f>SUM(AL6:AO107)</f>
        <v>0</v>
      </c>
      <c r="AM5" s="155"/>
      <c r="AN5" s="155"/>
      <c r="AO5" s="156"/>
    </row>
    <row r="6" spans="1:43" x14ac:dyDescent="0.25">
      <c r="A6" s="118" t="s">
        <v>35</v>
      </c>
      <c r="B6" s="118"/>
      <c r="C6" s="174" t="s">
        <v>195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5">
        <v>15</v>
      </c>
      <c r="S6" s="126"/>
      <c r="T6" s="126"/>
      <c r="U6" s="125" t="s">
        <v>36</v>
      </c>
      <c r="V6" s="127"/>
      <c r="W6" s="128"/>
      <c r="X6" s="129"/>
      <c r="Y6" s="130"/>
      <c r="Z6" s="111">
        <f t="shared" ref="Z6:Z12" si="0">R6*W6</f>
        <v>0</v>
      </c>
      <c r="AA6" s="106"/>
      <c r="AB6" s="106"/>
      <c r="AC6" s="107"/>
      <c r="AD6" s="108" t="s">
        <v>34</v>
      </c>
      <c r="AE6" s="109"/>
      <c r="AF6" s="109"/>
      <c r="AG6" s="110"/>
      <c r="AH6" s="135">
        <f t="shared" ref="AH6:AH12" si="1">Z6*1.21</f>
        <v>0</v>
      </c>
      <c r="AI6" s="135"/>
      <c r="AJ6" s="135"/>
      <c r="AK6" s="135"/>
      <c r="AL6" s="123" t="s">
        <v>34</v>
      </c>
      <c r="AM6" s="123"/>
      <c r="AN6" s="123"/>
      <c r="AO6" s="123"/>
    </row>
    <row r="7" spans="1:43" x14ac:dyDescent="0.25">
      <c r="A7" s="118" t="s">
        <v>37</v>
      </c>
      <c r="B7" s="118"/>
      <c r="C7" s="185" t="s">
        <v>196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7"/>
      <c r="R7" s="125">
        <v>16</v>
      </c>
      <c r="S7" s="126"/>
      <c r="T7" s="126"/>
      <c r="U7" s="125" t="s">
        <v>36</v>
      </c>
      <c r="V7" s="127"/>
      <c r="W7" s="128"/>
      <c r="X7" s="129"/>
      <c r="Y7" s="130"/>
      <c r="Z7" s="111">
        <f t="shared" si="0"/>
        <v>0</v>
      </c>
      <c r="AA7" s="106"/>
      <c r="AB7" s="106"/>
      <c r="AC7" s="107"/>
      <c r="AD7" s="108" t="s">
        <v>34</v>
      </c>
      <c r="AE7" s="109"/>
      <c r="AF7" s="109"/>
      <c r="AG7" s="110"/>
      <c r="AH7" s="135">
        <f t="shared" si="1"/>
        <v>0</v>
      </c>
      <c r="AI7" s="135"/>
      <c r="AJ7" s="135"/>
      <c r="AK7" s="135"/>
      <c r="AL7" s="123" t="s">
        <v>34</v>
      </c>
      <c r="AM7" s="123"/>
      <c r="AN7" s="123"/>
      <c r="AO7" s="123"/>
    </row>
    <row r="8" spans="1:43" x14ac:dyDescent="0.25">
      <c r="A8" s="118" t="s">
        <v>38</v>
      </c>
      <c r="B8" s="118"/>
      <c r="C8" s="174" t="s">
        <v>197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5">
        <v>9</v>
      </c>
      <c r="S8" s="126"/>
      <c r="T8" s="126"/>
      <c r="U8" s="125" t="s">
        <v>36</v>
      </c>
      <c r="V8" s="127"/>
      <c r="W8" s="128"/>
      <c r="X8" s="129"/>
      <c r="Y8" s="130"/>
      <c r="Z8" s="111">
        <f t="shared" si="0"/>
        <v>0</v>
      </c>
      <c r="AA8" s="106"/>
      <c r="AB8" s="106"/>
      <c r="AC8" s="107"/>
      <c r="AD8" s="108" t="s">
        <v>34</v>
      </c>
      <c r="AE8" s="109"/>
      <c r="AF8" s="109"/>
      <c r="AG8" s="110"/>
      <c r="AH8" s="135">
        <f t="shared" si="1"/>
        <v>0</v>
      </c>
      <c r="AI8" s="135"/>
      <c r="AJ8" s="135"/>
      <c r="AK8" s="135"/>
      <c r="AL8" s="123" t="s">
        <v>34</v>
      </c>
      <c r="AM8" s="123"/>
      <c r="AN8" s="123"/>
      <c r="AO8" s="123"/>
    </row>
    <row r="9" spans="1:43" x14ac:dyDescent="0.25">
      <c r="A9" s="118" t="s">
        <v>39</v>
      </c>
      <c r="B9" s="118"/>
      <c r="C9" s="174" t="s">
        <v>198</v>
      </c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5">
        <v>10</v>
      </c>
      <c r="S9" s="126"/>
      <c r="T9" s="126"/>
      <c r="U9" s="125" t="s">
        <v>36</v>
      </c>
      <c r="V9" s="127"/>
      <c r="W9" s="128"/>
      <c r="X9" s="129"/>
      <c r="Y9" s="130"/>
      <c r="Z9" s="111">
        <f t="shared" si="0"/>
        <v>0</v>
      </c>
      <c r="AA9" s="106"/>
      <c r="AB9" s="106"/>
      <c r="AC9" s="107"/>
      <c r="AD9" s="108" t="s">
        <v>34</v>
      </c>
      <c r="AE9" s="109"/>
      <c r="AF9" s="109"/>
      <c r="AG9" s="110"/>
      <c r="AH9" s="135">
        <f t="shared" si="1"/>
        <v>0</v>
      </c>
      <c r="AI9" s="135"/>
      <c r="AJ9" s="135"/>
      <c r="AK9" s="135"/>
      <c r="AL9" s="123" t="s">
        <v>34</v>
      </c>
      <c r="AM9" s="123"/>
      <c r="AN9" s="123"/>
      <c r="AO9" s="123"/>
    </row>
    <row r="10" spans="1:43" x14ac:dyDescent="0.25">
      <c r="A10" s="118" t="s">
        <v>40</v>
      </c>
      <c r="B10" s="118"/>
      <c r="C10" s="174" t="s">
        <v>199</v>
      </c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5">
        <v>17</v>
      </c>
      <c r="S10" s="126"/>
      <c r="T10" s="126"/>
      <c r="U10" s="125" t="s">
        <v>36</v>
      </c>
      <c r="V10" s="127"/>
      <c r="W10" s="128"/>
      <c r="X10" s="129"/>
      <c r="Y10" s="130"/>
      <c r="Z10" s="111">
        <f t="shared" si="0"/>
        <v>0</v>
      </c>
      <c r="AA10" s="106"/>
      <c r="AB10" s="106"/>
      <c r="AC10" s="107"/>
      <c r="AD10" s="108" t="s">
        <v>34</v>
      </c>
      <c r="AE10" s="109"/>
      <c r="AF10" s="109"/>
      <c r="AG10" s="110"/>
      <c r="AH10" s="135">
        <f t="shared" si="1"/>
        <v>0</v>
      </c>
      <c r="AI10" s="135"/>
      <c r="AJ10" s="135"/>
      <c r="AK10" s="135"/>
      <c r="AL10" s="123" t="s">
        <v>34</v>
      </c>
      <c r="AM10" s="123"/>
      <c r="AN10" s="123"/>
      <c r="AO10" s="123"/>
    </row>
    <row r="11" spans="1:43" x14ac:dyDescent="0.25">
      <c r="A11" s="118" t="s">
        <v>41</v>
      </c>
      <c r="B11" s="118"/>
      <c r="C11" s="174" t="s">
        <v>200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5">
        <v>13</v>
      </c>
      <c r="S11" s="126"/>
      <c r="T11" s="126"/>
      <c r="U11" s="125" t="s">
        <v>36</v>
      </c>
      <c r="V11" s="127"/>
      <c r="W11" s="128"/>
      <c r="X11" s="129"/>
      <c r="Y11" s="130"/>
      <c r="Z11" s="111">
        <f t="shared" si="0"/>
        <v>0</v>
      </c>
      <c r="AA11" s="106"/>
      <c r="AB11" s="106"/>
      <c r="AC11" s="107"/>
      <c r="AD11" s="108" t="s">
        <v>34</v>
      </c>
      <c r="AE11" s="109"/>
      <c r="AF11" s="109"/>
      <c r="AG11" s="110"/>
      <c r="AH11" s="135">
        <f t="shared" si="1"/>
        <v>0</v>
      </c>
      <c r="AI11" s="135"/>
      <c r="AJ11" s="135"/>
      <c r="AK11" s="135"/>
      <c r="AL11" s="123" t="s">
        <v>34</v>
      </c>
      <c r="AM11" s="123"/>
      <c r="AN11" s="123"/>
      <c r="AO11" s="123"/>
    </row>
    <row r="12" spans="1:43" x14ac:dyDescent="0.25">
      <c r="A12" s="118" t="s">
        <v>42</v>
      </c>
      <c r="B12" s="118"/>
      <c r="C12" s="174" t="s">
        <v>201</v>
      </c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5">
        <v>20</v>
      </c>
      <c r="S12" s="126"/>
      <c r="T12" s="126"/>
      <c r="U12" s="125" t="s">
        <v>36</v>
      </c>
      <c r="V12" s="127"/>
      <c r="W12" s="128"/>
      <c r="X12" s="129"/>
      <c r="Y12" s="130"/>
      <c r="Z12" s="111">
        <f t="shared" si="0"/>
        <v>0</v>
      </c>
      <c r="AA12" s="106"/>
      <c r="AB12" s="106"/>
      <c r="AC12" s="107"/>
      <c r="AD12" s="108" t="s">
        <v>34</v>
      </c>
      <c r="AE12" s="109"/>
      <c r="AF12" s="109"/>
      <c r="AG12" s="110"/>
      <c r="AH12" s="135">
        <f t="shared" si="1"/>
        <v>0</v>
      </c>
      <c r="AI12" s="135"/>
      <c r="AJ12" s="135"/>
      <c r="AK12" s="135"/>
      <c r="AL12" s="123" t="s">
        <v>34</v>
      </c>
      <c r="AM12" s="123"/>
      <c r="AN12" s="123"/>
      <c r="AO12" s="123"/>
    </row>
    <row r="13" spans="1:43" x14ac:dyDescent="0.25">
      <c r="A13" s="118" t="s">
        <v>43</v>
      </c>
      <c r="B13" s="118"/>
      <c r="C13" s="174" t="s">
        <v>202</v>
      </c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5">
        <v>7</v>
      </c>
      <c r="S13" s="126"/>
      <c r="T13" s="126"/>
      <c r="U13" s="125" t="s">
        <v>36</v>
      </c>
      <c r="V13" s="127"/>
      <c r="W13" s="128"/>
      <c r="X13" s="129"/>
      <c r="Y13" s="130"/>
      <c r="Z13" s="111">
        <f t="shared" ref="Z13:Z30" si="2">R13*W13</f>
        <v>0</v>
      </c>
      <c r="AA13" s="106"/>
      <c r="AB13" s="106"/>
      <c r="AC13" s="107"/>
      <c r="AD13" s="108" t="s">
        <v>34</v>
      </c>
      <c r="AE13" s="109"/>
      <c r="AF13" s="109"/>
      <c r="AG13" s="110"/>
      <c r="AH13" s="135">
        <f t="shared" ref="AH13:AH30" si="3">Z13*1.21</f>
        <v>0</v>
      </c>
      <c r="AI13" s="135"/>
      <c r="AJ13" s="135"/>
      <c r="AK13" s="135"/>
      <c r="AL13" s="123" t="s">
        <v>34</v>
      </c>
      <c r="AM13" s="123"/>
      <c r="AN13" s="123"/>
      <c r="AO13" s="123"/>
    </row>
    <row r="14" spans="1:43" x14ac:dyDescent="0.25">
      <c r="A14" s="118" t="s">
        <v>44</v>
      </c>
      <c r="B14" s="118"/>
      <c r="C14" s="174" t="s">
        <v>203</v>
      </c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5">
        <v>12</v>
      </c>
      <c r="S14" s="126"/>
      <c r="T14" s="126"/>
      <c r="U14" s="125" t="s">
        <v>36</v>
      </c>
      <c r="V14" s="127"/>
      <c r="W14" s="128"/>
      <c r="X14" s="129"/>
      <c r="Y14" s="130"/>
      <c r="Z14" s="111">
        <f t="shared" si="2"/>
        <v>0</v>
      </c>
      <c r="AA14" s="106"/>
      <c r="AB14" s="106"/>
      <c r="AC14" s="107"/>
      <c r="AD14" s="108" t="s">
        <v>34</v>
      </c>
      <c r="AE14" s="109"/>
      <c r="AF14" s="109"/>
      <c r="AG14" s="110"/>
      <c r="AH14" s="135">
        <f t="shared" si="3"/>
        <v>0</v>
      </c>
      <c r="AI14" s="135"/>
      <c r="AJ14" s="135"/>
      <c r="AK14" s="135"/>
      <c r="AL14" s="123" t="s">
        <v>34</v>
      </c>
      <c r="AM14" s="123"/>
      <c r="AN14" s="123"/>
      <c r="AO14" s="123"/>
    </row>
    <row r="15" spans="1:43" x14ac:dyDescent="0.25">
      <c r="A15" s="118" t="s">
        <v>45</v>
      </c>
      <c r="B15" s="118"/>
      <c r="C15" s="174" t="s">
        <v>204</v>
      </c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5">
        <v>6</v>
      </c>
      <c r="S15" s="126"/>
      <c r="T15" s="126"/>
      <c r="U15" s="125" t="s">
        <v>36</v>
      </c>
      <c r="V15" s="127"/>
      <c r="W15" s="128"/>
      <c r="X15" s="129"/>
      <c r="Y15" s="130"/>
      <c r="Z15" s="111">
        <f t="shared" si="2"/>
        <v>0</v>
      </c>
      <c r="AA15" s="106"/>
      <c r="AB15" s="106"/>
      <c r="AC15" s="107"/>
      <c r="AD15" s="108" t="s">
        <v>34</v>
      </c>
      <c r="AE15" s="109"/>
      <c r="AF15" s="109"/>
      <c r="AG15" s="110"/>
      <c r="AH15" s="135">
        <f t="shared" si="3"/>
        <v>0</v>
      </c>
      <c r="AI15" s="135"/>
      <c r="AJ15" s="135"/>
      <c r="AK15" s="135"/>
      <c r="AL15" s="123" t="s">
        <v>34</v>
      </c>
      <c r="AM15" s="123"/>
      <c r="AN15" s="123"/>
      <c r="AO15" s="123"/>
    </row>
    <row r="16" spans="1:43" x14ac:dyDescent="0.25">
      <c r="A16" s="118" t="s">
        <v>46</v>
      </c>
      <c r="B16" s="118"/>
      <c r="C16" s="174" t="s">
        <v>205</v>
      </c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5">
        <v>12</v>
      </c>
      <c r="S16" s="126"/>
      <c r="T16" s="126"/>
      <c r="U16" s="125" t="s">
        <v>36</v>
      </c>
      <c r="V16" s="127"/>
      <c r="W16" s="128"/>
      <c r="X16" s="129"/>
      <c r="Y16" s="130"/>
      <c r="Z16" s="111">
        <f t="shared" si="2"/>
        <v>0</v>
      </c>
      <c r="AA16" s="106"/>
      <c r="AB16" s="106"/>
      <c r="AC16" s="107"/>
      <c r="AD16" s="108" t="s">
        <v>34</v>
      </c>
      <c r="AE16" s="109"/>
      <c r="AF16" s="109"/>
      <c r="AG16" s="110"/>
      <c r="AH16" s="135">
        <f t="shared" si="3"/>
        <v>0</v>
      </c>
      <c r="AI16" s="135"/>
      <c r="AJ16" s="135"/>
      <c r="AK16" s="135"/>
      <c r="AL16" s="123" t="s">
        <v>34</v>
      </c>
      <c r="AM16" s="123"/>
      <c r="AN16" s="123"/>
      <c r="AO16" s="123"/>
    </row>
    <row r="17" spans="1:41" x14ac:dyDescent="0.25">
      <c r="A17" s="118" t="s">
        <v>47</v>
      </c>
      <c r="B17" s="118"/>
      <c r="C17" s="174" t="s">
        <v>206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5">
        <v>10</v>
      </c>
      <c r="S17" s="126"/>
      <c r="T17" s="126"/>
      <c r="U17" s="125" t="s">
        <v>36</v>
      </c>
      <c r="V17" s="127"/>
      <c r="W17" s="128"/>
      <c r="X17" s="129"/>
      <c r="Y17" s="130"/>
      <c r="Z17" s="111">
        <f t="shared" si="2"/>
        <v>0</v>
      </c>
      <c r="AA17" s="106"/>
      <c r="AB17" s="106"/>
      <c r="AC17" s="107"/>
      <c r="AD17" s="108" t="s">
        <v>34</v>
      </c>
      <c r="AE17" s="109"/>
      <c r="AF17" s="109"/>
      <c r="AG17" s="110"/>
      <c r="AH17" s="135">
        <f t="shared" si="3"/>
        <v>0</v>
      </c>
      <c r="AI17" s="135"/>
      <c r="AJ17" s="135"/>
      <c r="AK17" s="135"/>
      <c r="AL17" s="123" t="s">
        <v>34</v>
      </c>
      <c r="AM17" s="123"/>
      <c r="AN17" s="123"/>
      <c r="AO17" s="123"/>
    </row>
    <row r="18" spans="1:41" x14ac:dyDescent="0.25">
      <c r="A18" s="118" t="s">
        <v>48</v>
      </c>
      <c r="B18" s="118"/>
      <c r="C18" s="174" t="s">
        <v>209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5">
        <v>6</v>
      </c>
      <c r="S18" s="126"/>
      <c r="T18" s="126"/>
      <c r="U18" s="125" t="s">
        <v>36</v>
      </c>
      <c r="V18" s="127"/>
      <c r="W18" s="128"/>
      <c r="X18" s="129"/>
      <c r="Y18" s="130"/>
      <c r="Z18" s="111">
        <f t="shared" si="2"/>
        <v>0</v>
      </c>
      <c r="AA18" s="106"/>
      <c r="AB18" s="106"/>
      <c r="AC18" s="107"/>
      <c r="AD18" s="108" t="s">
        <v>34</v>
      </c>
      <c r="AE18" s="109"/>
      <c r="AF18" s="109"/>
      <c r="AG18" s="110"/>
      <c r="AH18" s="135">
        <f t="shared" si="3"/>
        <v>0</v>
      </c>
      <c r="AI18" s="135"/>
      <c r="AJ18" s="135"/>
      <c r="AK18" s="135"/>
      <c r="AL18" s="123" t="s">
        <v>34</v>
      </c>
      <c r="AM18" s="123"/>
      <c r="AN18" s="123"/>
      <c r="AO18" s="123"/>
    </row>
    <row r="19" spans="1:41" x14ac:dyDescent="0.25">
      <c r="A19" s="118" t="s">
        <v>49</v>
      </c>
      <c r="B19" s="118"/>
      <c r="C19" s="174" t="s">
        <v>210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5">
        <v>21</v>
      </c>
      <c r="S19" s="126"/>
      <c r="T19" s="126"/>
      <c r="U19" s="125" t="s">
        <v>36</v>
      </c>
      <c r="V19" s="127"/>
      <c r="W19" s="128"/>
      <c r="X19" s="129"/>
      <c r="Y19" s="130"/>
      <c r="Z19" s="111">
        <f t="shared" si="2"/>
        <v>0</v>
      </c>
      <c r="AA19" s="106"/>
      <c r="AB19" s="106"/>
      <c r="AC19" s="107"/>
      <c r="AD19" s="108" t="s">
        <v>34</v>
      </c>
      <c r="AE19" s="109"/>
      <c r="AF19" s="109"/>
      <c r="AG19" s="110"/>
      <c r="AH19" s="135">
        <f t="shared" si="3"/>
        <v>0</v>
      </c>
      <c r="AI19" s="135"/>
      <c r="AJ19" s="135"/>
      <c r="AK19" s="135"/>
      <c r="AL19" s="123" t="s">
        <v>34</v>
      </c>
      <c r="AM19" s="123"/>
      <c r="AN19" s="123"/>
      <c r="AO19" s="123"/>
    </row>
    <row r="20" spans="1:41" x14ac:dyDescent="0.25">
      <c r="A20" s="118" t="s">
        <v>51</v>
      </c>
      <c r="B20" s="118"/>
      <c r="C20" s="174" t="s">
        <v>211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5">
        <v>12</v>
      </c>
      <c r="S20" s="126"/>
      <c r="T20" s="126"/>
      <c r="U20" s="125" t="s">
        <v>36</v>
      </c>
      <c r="V20" s="127"/>
      <c r="W20" s="128"/>
      <c r="X20" s="129"/>
      <c r="Y20" s="130"/>
      <c r="Z20" s="111">
        <f t="shared" ref="Z20" si="4">R20*W20</f>
        <v>0</v>
      </c>
      <c r="AA20" s="106"/>
      <c r="AB20" s="106"/>
      <c r="AC20" s="107"/>
      <c r="AD20" s="108" t="s">
        <v>34</v>
      </c>
      <c r="AE20" s="109"/>
      <c r="AF20" s="109"/>
      <c r="AG20" s="110"/>
      <c r="AH20" s="135">
        <f t="shared" ref="AH20" si="5">Z20*1.21</f>
        <v>0</v>
      </c>
      <c r="AI20" s="135"/>
      <c r="AJ20" s="135"/>
      <c r="AK20" s="135"/>
      <c r="AL20" s="123" t="s">
        <v>34</v>
      </c>
      <c r="AM20" s="123"/>
      <c r="AN20" s="123"/>
      <c r="AO20" s="123"/>
    </row>
    <row r="21" spans="1:41" x14ac:dyDescent="0.25">
      <c r="A21" s="118" t="s">
        <v>52</v>
      </c>
      <c r="B21" s="118"/>
      <c r="C21" s="174" t="s">
        <v>212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5">
        <v>8</v>
      </c>
      <c r="S21" s="126"/>
      <c r="T21" s="126"/>
      <c r="U21" s="125" t="s">
        <v>36</v>
      </c>
      <c r="V21" s="127"/>
      <c r="W21" s="128"/>
      <c r="X21" s="129"/>
      <c r="Y21" s="130"/>
      <c r="Z21" s="111">
        <f t="shared" si="2"/>
        <v>0</v>
      </c>
      <c r="AA21" s="106"/>
      <c r="AB21" s="106"/>
      <c r="AC21" s="107"/>
      <c r="AD21" s="108" t="s">
        <v>34</v>
      </c>
      <c r="AE21" s="109"/>
      <c r="AF21" s="109"/>
      <c r="AG21" s="110"/>
      <c r="AH21" s="135">
        <f t="shared" si="3"/>
        <v>0</v>
      </c>
      <c r="AI21" s="135"/>
      <c r="AJ21" s="135"/>
      <c r="AK21" s="135"/>
      <c r="AL21" s="123" t="s">
        <v>34</v>
      </c>
      <c r="AM21" s="123"/>
      <c r="AN21" s="123"/>
      <c r="AO21" s="123"/>
    </row>
    <row r="22" spans="1:41" x14ac:dyDescent="0.25">
      <c r="A22" s="118" t="s">
        <v>53</v>
      </c>
      <c r="B22" s="118"/>
      <c r="C22" s="174" t="s">
        <v>214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5">
        <v>15</v>
      </c>
      <c r="S22" s="126"/>
      <c r="T22" s="126"/>
      <c r="U22" s="125" t="s">
        <v>36</v>
      </c>
      <c r="V22" s="127"/>
      <c r="W22" s="128"/>
      <c r="X22" s="129"/>
      <c r="Y22" s="130"/>
      <c r="Z22" s="111">
        <f t="shared" si="2"/>
        <v>0</v>
      </c>
      <c r="AA22" s="106"/>
      <c r="AB22" s="106"/>
      <c r="AC22" s="107"/>
      <c r="AD22" s="108" t="s">
        <v>34</v>
      </c>
      <c r="AE22" s="109"/>
      <c r="AF22" s="109"/>
      <c r="AG22" s="110"/>
      <c r="AH22" s="135">
        <f t="shared" si="3"/>
        <v>0</v>
      </c>
      <c r="AI22" s="135"/>
      <c r="AJ22" s="135"/>
      <c r="AK22" s="135"/>
      <c r="AL22" s="123" t="s">
        <v>34</v>
      </c>
      <c r="AM22" s="123"/>
      <c r="AN22" s="123"/>
      <c r="AO22" s="123"/>
    </row>
    <row r="23" spans="1:41" x14ac:dyDescent="0.25">
      <c r="A23" s="118" t="s">
        <v>92</v>
      </c>
      <c r="B23" s="118"/>
      <c r="C23" s="174" t="s">
        <v>215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5">
        <v>5</v>
      </c>
      <c r="S23" s="126"/>
      <c r="T23" s="126"/>
      <c r="U23" s="125" t="s">
        <v>36</v>
      </c>
      <c r="V23" s="127"/>
      <c r="W23" s="128"/>
      <c r="X23" s="129"/>
      <c r="Y23" s="130"/>
      <c r="Z23" s="111">
        <f t="shared" si="2"/>
        <v>0</v>
      </c>
      <c r="AA23" s="106"/>
      <c r="AB23" s="106"/>
      <c r="AC23" s="107"/>
      <c r="AD23" s="108" t="s">
        <v>34</v>
      </c>
      <c r="AE23" s="109"/>
      <c r="AF23" s="109"/>
      <c r="AG23" s="110"/>
      <c r="AH23" s="135">
        <f t="shared" si="3"/>
        <v>0</v>
      </c>
      <c r="AI23" s="135"/>
      <c r="AJ23" s="135"/>
      <c r="AK23" s="135"/>
      <c r="AL23" s="123" t="s">
        <v>34</v>
      </c>
      <c r="AM23" s="123"/>
      <c r="AN23" s="123"/>
      <c r="AO23" s="123"/>
    </row>
    <row r="24" spans="1:41" x14ac:dyDescent="0.25">
      <c r="A24" s="118" t="s">
        <v>99</v>
      </c>
      <c r="B24" s="118"/>
      <c r="C24" s="174" t="s">
        <v>216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5">
        <v>13</v>
      </c>
      <c r="S24" s="126"/>
      <c r="T24" s="126"/>
      <c r="U24" s="125" t="s">
        <v>36</v>
      </c>
      <c r="V24" s="127"/>
      <c r="W24" s="128"/>
      <c r="X24" s="129"/>
      <c r="Y24" s="130"/>
      <c r="Z24" s="111">
        <f t="shared" si="2"/>
        <v>0</v>
      </c>
      <c r="AA24" s="106"/>
      <c r="AB24" s="106"/>
      <c r="AC24" s="107"/>
      <c r="AD24" s="108" t="s">
        <v>34</v>
      </c>
      <c r="AE24" s="109"/>
      <c r="AF24" s="109"/>
      <c r="AG24" s="110"/>
      <c r="AH24" s="135">
        <f t="shared" si="3"/>
        <v>0</v>
      </c>
      <c r="AI24" s="135"/>
      <c r="AJ24" s="135"/>
      <c r="AK24" s="135"/>
      <c r="AL24" s="123" t="s">
        <v>34</v>
      </c>
      <c r="AM24" s="123"/>
      <c r="AN24" s="123"/>
      <c r="AO24" s="123"/>
    </row>
    <row r="25" spans="1:41" x14ac:dyDescent="0.25">
      <c r="A25" s="118" t="s">
        <v>103</v>
      </c>
      <c r="B25" s="118"/>
      <c r="C25" s="174" t="s">
        <v>217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5">
        <v>4</v>
      </c>
      <c r="S25" s="126"/>
      <c r="T25" s="126"/>
      <c r="U25" s="125" t="s">
        <v>36</v>
      </c>
      <c r="V25" s="127"/>
      <c r="W25" s="128"/>
      <c r="X25" s="129"/>
      <c r="Y25" s="130"/>
      <c r="Z25" s="111">
        <f t="shared" si="2"/>
        <v>0</v>
      </c>
      <c r="AA25" s="106"/>
      <c r="AB25" s="106"/>
      <c r="AC25" s="107"/>
      <c r="AD25" s="108" t="s">
        <v>34</v>
      </c>
      <c r="AE25" s="109"/>
      <c r="AF25" s="109"/>
      <c r="AG25" s="110"/>
      <c r="AH25" s="135">
        <f t="shared" si="3"/>
        <v>0</v>
      </c>
      <c r="AI25" s="135"/>
      <c r="AJ25" s="135"/>
      <c r="AK25" s="135"/>
      <c r="AL25" s="123" t="s">
        <v>34</v>
      </c>
      <c r="AM25" s="123"/>
      <c r="AN25" s="123"/>
      <c r="AO25" s="123"/>
    </row>
    <row r="26" spans="1:41" x14ac:dyDescent="0.25">
      <c r="A26" s="118" t="s">
        <v>113</v>
      </c>
      <c r="B26" s="118"/>
      <c r="C26" s="174" t="s">
        <v>218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5">
        <v>21</v>
      </c>
      <c r="S26" s="126"/>
      <c r="T26" s="126"/>
      <c r="U26" s="125" t="s">
        <v>36</v>
      </c>
      <c r="V26" s="127"/>
      <c r="W26" s="128"/>
      <c r="X26" s="129"/>
      <c r="Y26" s="130"/>
      <c r="Z26" s="111">
        <f t="shared" si="2"/>
        <v>0</v>
      </c>
      <c r="AA26" s="106"/>
      <c r="AB26" s="106"/>
      <c r="AC26" s="107"/>
      <c r="AD26" s="108" t="s">
        <v>34</v>
      </c>
      <c r="AE26" s="109"/>
      <c r="AF26" s="109"/>
      <c r="AG26" s="110"/>
      <c r="AH26" s="135">
        <f t="shared" si="3"/>
        <v>0</v>
      </c>
      <c r="AI26" s="135"/>
      <c r="AJ26" s="135"/>
      <c r="AK26" s="135"/>
      <c r="AL26" s="123" t="s">
        <v>34</v>
      </c>
      <c r="AM26" s="123"/>
      <c r="AN26" s="123"/>
      <c r="AO26" s="123"/>
    </row>
    <row r="27" spans="1:41" x14ac:dyDescent="0.25">
      <c r="A27" s="118" t="s">
        <v>114</v>
      </c>
      <c r="B27" s="118"/>
      <c r="C27" s="174" t="s">
        <v>219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5">
        <v>13</v>
      </c>
      <c r="S27" s="126"/>
      <c r="T27" s="126"/>
      <c r="U27" s="125" t="s">
        <v>36</v>
      </c>
      <c r="V27" s="127"/>
      <c r="W27" s="128"/>
      <c r="X27" s="129"/>
      <c r="Y27" s="130"/>
      <c r="Z27" s="111">
        <f t="shared" si="2"/>
        <v>0</v>
      </c>
      <c r="AA27" s="106"/>
      <c r="AB27" s="106"/>
      <c r="AC27" s="107"/>
      <c r="AD27" s="108" t="s">
        <v>34</v>
      </c>
      <c r="AE27" s="109"/>
      <c r="AF27" s="109"/>
      <c r="AG27" s="110"/>
      <c r="AH27" s="135">
        <f t="shared" si="3"/>
        <v>0</v>
      </c>
      <c r="AI27" s="135"/>
      <c r="AJ27" s="135"/>
      <c r="AK27" s="135"/>
      <c r="AL27" s="123" t="s">
        <v>34</v>
      </c>
      <c r="AM27" s="123"/>
      <c r="AN27" s="123"/>
      <c r="AO27" s="123"/>
    </row>
    <row r="28" spans="1:41" x14ac:dyDescent="0.25">
      <c r="A28" s="118" t="s">
        <v>115</v>
      </c>
      <c r="B28" s="118"/>
      <c r="C28" s="174" t="s">
        <v>220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5">
        <v>5</v>
      </c>
      <c r="S28" s="126"/>
      <c r="T28" s="126"/>
      <c r="U28" s="125" t="s">
        <v>36</v>
      </c>
      <c r="V28" s="127"/>
      <c r="W28" s="128"/>
      <c r="X28" s="129"/>
      <c r="Y28" s="130"/>
      <c r="Z28" s="111">
        <f t="shared" si="2"/>
        <v>0</v>
      </c>
      <c r="AA28" s="106"/>
      <c r="AB28" s="106"/>
      <c r="AC28" s="107"/>
      <c r="AD28" s="108" t="s">
        <v>34</v>
      </c>
      <c r="AE28" s="109"/>
      <c r="AF28" s="109"/>
      <c r="AG28" s="110"/>
      <c r="AH28" s="135">
        <f t="shared" si="3"/>
        <v>0</v>
      </c>
      <c r="AI28" s="135"/>
      <c r="AJ28" s="135"/>
      <c r="AK28" s="135"/>
      <c r="AL28" s="123" t="s">
        <v>34</v>
      </c>
      <c r="AM28" s="123"/>
      <c r="AN28" s="123"/>
      <c r="AO28" s="123"/>
    </row>
    <row r="29" spans="1:41" x14ac:dyDescent="0.25">
      <c r="A29" s="118" t="s">
        <v>116</v>
      </c>
      <c r="B29" s="118"/>
      <c r="C29" s="174" t="s">
        <v>221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5">
        <v>8</v>
      </c>
      <c r="S29" s="126"/>
      <c r="T29" s="126"/>
      <c r="U29" s="125" t="s">
        <v>36</v>
      </c>
      <c r="V29" s="127"/>
      <c r="W29" s="128"/>
      <c r="X29" s="129"/>
      <c r="Y29" s="130"/>
      <c r="Z29" s="111">
        <f t="shared" si="2"/>
        <v>0</v>
      </c>
      <c r="AA29" s="106"/>
      <c r="AB29" s="106"/>
      <c r="AC29" s="107"/>
      <c r="AD29" s="108" t="s">
        <v>34</v>
      </c>
      <c r="AE29" s="109"/>
      <c r="AF29" s="109"/>
      <c r="AG29" s="110"/>
      <c r="AH29" s="135">
        <f t="shared" si="3"/>
        <v>0</v>
      </c>
      <c r="AI29" s="135"/>
      <c r="AJ29" s="135"/>
      <c r="AK29" s="135"/>
      <c r="AL29" s="123" t="s">
        <v>34</v>
      </c>
      <c r="AM29" s="123"/>
      <c r="AN29" s="123"/>
      <c r="AO29" s="123"/>
    </row>
    <row r="30" spans="1:41" x14ac:dyDescent="0.25">
      <c r="A30" s="118" t="s">
        <v>117</v>
      </c>
      <c r="B30" s="118"/>
      <c r="C30" s="174" t="s">
        <v>222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5">
        <v>7</v>
      </c>
      <c r="S30" s="126"/>
      <c r="T30" s="126"/>
      <c r="U30" s="125" t="s">
        <v>36</v>
      </c>
      <c r="V30" s="127"/>
      <c r="W30" s="128"/>
      <c r="X30" s="129"/>
      <c r="Y30" s="130"/>
      <c r="Z30" s="111">
        <f t="shared" si="2"/>
        <v>0</v>
      </c>
      <c r="AA30" s="106"/>
      <c r="AB30" s="106"/>
      <c r="AC30" s="107"/>
      <c r="AD30" s="108" t="s">
        <v>34</v>
      </c>
      <c r="AE30" s="109"/>
      <c r="AF30" s="109"/>
      <c r="AG30" s="110"/>
      <c r="AH30" s="135">
        <f t="shared" si="3"/>
        <v>0</v>
      </c>
      <c r="AI30" s="135"/>
      <c r="AJ30" s="135"/>
      <c r="AK30" s="135"/>
      <c r="AL30" s="123" t="s">
        <v>34</v>
      </c>
      <c r="AM30" s="123"/>
      <c r="AN30" s="123"/>
      <c r="AO30" s="123"/>
    </row>
    <row r="31" spans="1:41" x14ac:dyDescent="0.25">
      <c r="A31" s="118" t="s">
        <v>118</v>
      </c>
      <c r="B31" s="118"/>
      <c r="C31" s="174" t="s">
        <v>223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5">
        <v>13</v>
      </c>
      <c r="S31" s="126"/>
      <c r="T31" s="126"/>
      <c r="U31" s="125" t="s">
        <v>36</v>
      </c>
      <c r="V31" s="127"/>
      <c r="W31" s="128"/>
      <c r="X31" s="129"/>
      <c r="Y31" s="130"/>
      <c r="Z31" s="111">
        <f t="shared" ref="Z31:Z39" si="6">R31*W31</f>
        <v>0</v>
      </c>
      <c r="AA31" s="106"/>
      <c r="AB31" s="106"/>
      <c r="AC31" s="107"/>
      <c r="AD31" s="108" t="s">
        <v>34</v>
      </c>
      <c r="AE31" s="109"/>
      <c r="AF31" s="109"/>
      <c r="AG31" s="110"/>
      <c r="AH31" s="135">
        <f t="shared" ref="AH31:AH39" si="7">Z31*1.21</f>
        <v>0</v>
      </c>
      <c r="AI31" s="135"/>
      <c r="AJ31" s="135"/>
      <c r="AK31" s="135"/>
      <c r="AL31" s="123" t="s">
        <v>34</v>
      </c>
      <c r="AM31" s="123"/>
      <c r="AN31" s="123"/>
      <c r="AO31" s="123"/>
    </row>
    <row r="32" spans="1:41" x14ac:dyDescent="0.25">
      <c r="A32" s="118" t="s">
        <v>119</v>
      </c>
      <c r="B32" s="118"/>
      <c r="C32" s="174" t="s">
        <v>224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5">
        <v>19</v>
      </c>
      <c r="S32" s="126"/>
      <c r="T32" s="126"/>
      <c r="U32" s="125" t="s">
        <v>36</v>
      </c>
      <c r="V32" s="127"/>
      <c r="W32" s="128"/>
      <c r="X32" s="129"/>
      <c r="Y32" s="130"/>
      <c r="Z32" s="111">
        <f t="shared" si="6"/>
        <v>0</v>
      </c>
      <c r="AA32" s="106"/>
      <c r="AB32" s="106"/>
      <c r="AC32" s="107"/>
      <c r="AD32" s="108" t="s">
        <v>34</v>
      </c>
      <c r="AE32" s="109"/>
      <c r="AF32" s="109"/>
      <c r="AG32" s="110"/>
      <c r="AH32" s="135">
        <f t="shared" si="7"/>
        <v>0</v>
      </c>
      <c r="AI32" s="135"/>
      <c r="AJ32" s="135"/>
      <c r="AK32" s="135"/>
      <c r="AL32" s="123" t="s">
        <v>34</v>
      </c>
      <c r="AM32" s="123"/>
      <c r="AN32" s="123"/>
      <c r="AO32" s="123"/>
    </row>
    <row r="33" spans="1:41" x14ac:dyDescent="0.25">
      <c r="A33" s="118" t="s">
        <v>120</v>
      </c>
      <c r="B33" s="118"/>
      <c r="C33" s="174" t="s">
        <v>225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5">
        <v>13</v>
      </c>
      <c r="S33" s="126"/>
      <c r="T33" s="126"/>
      <c r="U33" s="125" t="s">
        <v>36</v>
      </c>
      <c r="V33" s="127"/>
      <c r="W33" s="128"/>
      <c r="X33" s="129"/>
      <c r="Y33" s="130"/>
      <c r="Z33" s="111">
        <f t="shared" si="6"/>
        <v>0</v>
      </c>
      <c r="AA33" s="106"/>
      <c r="AB33" s="106"/>
      <c r="AC33" s="107"/>
      <c r="AD33" s="108" t="s">
        <v>34</v>
      </c>
      <c r="AE33" s="109"/>
      <c r="AF33" s="109"/>
      <c r="AG33" s="110"/>
      <c r="AH33" s="135">
        <f t="shared" si="7"/>
        <v>0</v>
      </c>
      <c r="AI33" s="135"/>
      <c r="AJ33" s="135"/>
      <c r="AK33" s="135"/>
      <c r="AL33" s="123" t="s">
        <v>34</v>
      </c>
      <c r="AM33" s="123"/>
      <c r="AN33" s="123"/>
      <c r="AO33" s="123"/>
    </row>
    <row r="34" spans="1:41" x14ac:dyDescent="0.25">
      <c r="A34" s="118" t="s">
        <v>121</v>
      </c>
      <c r="B34" s="118"/>
      <c r="C34" s="174" t="s">
        <v>226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5">
        <v>12</v>
      </c>
      <c r="S34" s="126"/>
      <c r="T34" s="126"/>
      <c r="U34" s="125" t="s">
        <v>36</v>
      </c>
      <c r="V34" s="127"/>
      <c r="W34" s="128"/>
      <c r="X34" s="129"/>
      <c r="Y34" s="130"/>
      <c r="Z34" s="111">
        <f t="shared" si="6"/>
        <v>0</v>
      </c>
      <c r="AA34" s="106"/>
      <c r="AB34" s="106"/>
      <c r="AC34" s="107"/>
      <c r="AD34" s="108" t="s">
        <v>34</v>
      </c>
      <c r="AE34" s="109"/>
      <c r="AF34" s="109"/>
      <c r="AG34" s="110"/>
      <c r="AH34" s="135">
        <f t="shared" si="7"/>
        <v>0</v>
      </c>
      <c r="AI34" s="135"/>
      <c r="AJ34" s="135"/>
      <c r="AK34" s="135"/>
      <c r="AL34" s="123" t="s">
        <v>34</v>
      </c>
      <c r="AM34" s="123"/>
      <c r="AN34" s="123"/>
      <c r="AO34" s="123"/>
    </row>
    <row r="35" spans="1:41" x14ac:dyDescent="0.25">
      <c r="A35" s="118" t="s">
        <v>122</v>
      </c>
      <c r="B35" s="118"/>
      <c r="C35" s="174" t="s">
        <v>388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5">
        <v>8</v>
      </c>
      <c r="S35" s="126"/>
      <c r="T35" s="126"/>
      <c r="U35" s="125" t="s">
        <v>36</v>
      </c>
      <c r="V35" s="127"/>
      <c r="W35" s="128"/>
      <c r="X35" s="129"/>
      <c r="Y35" s="130"/>
      <c r="Z35" s="111">
        <f t="shared" si="6"/>
        <v>0</v>
      </c>
      <c r="AA35" s="106"/>
      <c r="AB35" s="106"/>
      <c r="AC35" s="107"/>
      <c r="AD35" s="108" t="s">
        <v>34</v>
      </c>
      <c r="AE35" s="109"/>
      <c r="AF35" s="109"/>
      <c r="AG35" s="110"/>
      <c r="AH35" s="135">
        <f t="shared" si="7"/>
        <v>0</v>
      </c>
      <c r="AI35" s="135"/>
      <c r="AJ35" s="135"/>
      <c r="AK35" s="135"/>
      <c r="AL35" s="123" t="s">
        <v>34</v>
      </c>
      <c r="AM35" s="123"/>
      <c r="AN35" s="123"/>
      <c r="AO35" s="123"/>
    </row>
    <row r="36" spans="1:41" x14ac:dyDescent="0.25">
      <c r="A36" s="118" t="s">
        <v>123</v>
      </c>
      <c r="B36" s="118"/>
      <c r="C36" s="174" t="s">
        <v>227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5">
        <v>12</v>
      </c>
      <c r="S36" s="126"/>
      <c r="T36" s="126"/>
      <c r="U36" s="125" t="s">
        <v>36</v>
      </c>
      <c r="V36" s="127"/>
      <c r="W36" s="128"/>
      <c r="X36" s="129"/>
      <c r="Y36" s="130"/>
      <c r="Z36" s="111">
        <f t="shared" si="6"/>
        <v>0</v>
      </c>
      <c r="AA36" s="106"/>
      <c r="AB36" s="106"/>
      <c r="AC36" s="107"/>
      <c r="AD36" s="108" t="s">
        <v>34</v>
      </c>
      <c r="AE36" s="109"/>
      <c r="AF36" s="109"/>
      <c r="AG36" s="110"/>
      <c r="AH36" s="135">
        <f t="shared" si="7"/>
        <v>0</v>
      </c>
      <c r="AI36" s="135"/>
      <c r="AJ36" s="135"/>
      <c r="AK36" s="135"/>
      <c r="AL36" s="123" t="s">
        <v>34</v>
      </c>
      <c r="AM36" s="123"/>
      <c r="AN36" s="123"/>
      <c r="AO36" s="123"/>
    </row>
    <row r="37" spans="1:41" x14ac:dyDescent="0.25">
      <c r="A37" s="118" t="s">
        <v>124</v>
      </c>
      <c r="B37" s="118"/>
      <c r="C37" s="174" t="s">
        <v>228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5">
        <v>6</v>
      </c>
      <c r="S37" s="126"/>
      <c r="T37" s="126"/>
      <c r="U37" s="125" t="s">
        <v>36</v>
      </c>
      <c r="V37" s="127"/>
      <c r="W37" s="128"/>
      <c r="X37" s="129"/>
      <c r="Y37" s="130"/>
      <c r="Z37" s="111">
        <f t="shared" si="6"/>
        <v>0</v>
      </c>
      <c r="AA37" s="106"/>
      <c r="AB37" s="106"/>
      <c r="AC37" s="107"/>
      <c r="AD37" s="108" t="s">
        <v>34</v>
      </c>
      <c r="AE37" s="109"/>
      <c r="AF37" s="109"/>
      <c r="AG37" s="110"/>
      <c r="AH37" s="135">
        <f t="shared" si="7"/>
        <v>0</v>
      </c>
      <c r="AI37" s="135"/>
      <c r="AJ37" s="135"/>
      <c r="AK37" s="135"/>
      <c r="AL37" s="123" t="s">
        <v>34</v>
      </c>
      <c r="AM37" s="123"/>
      <c r="AN37" s="123"/>
      <c r="AO37" s="123"/>
    </row>
    <row r="38" spans="1:41" x14ac:dyDescent="0.25">
      <c r="A38" s="118" t="s">
        <v>125</v>
      </c>
      <c r="B38" s="118"/>
      <c r="C38" s="174" t="s">
        <v>229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5">
        <v>4</v>
      </c>
      <c r="S38" s="126"/>
      <c r="T38" s="126"/>
      <c r="U38" s="125" t="s">
        <v>36</v>
      </c>
      <c r="V38" s="127"/>
      <c r="W38" s="128"/>
      <c r="X38" s="129"/>
      <c r="Y38" s="130"/>
      <c r="Z38" s="111">
        <f t="shared" si="6"/>
        <v>0</v>
      </c>
      <c r="AA38" s="106"/>
      <c r="AB38" s="106"/>
      <c r="AC38" s="107"/>
      <c r="AD38" s="108" t="s">
        <v>34</v>
      </c>
      <c r="AE38" s="109"/>
      <c r="AF38" s="109"/>
      <c r="AG38" s="110"/>
      <c r="AH38" s="135">
        <f t="shared" si="7"/>
        <v>0</v>
      </c>
      <c r="AI38" s="135"/>
      <c r="AJ38" s="135"/>
      <c r="AK38" s="135"/>
      <c r="AL38" s="123" t="s">
        <v>34</v>
      </c>
      <c r="AM38" s="123"/>
      <c r="AN38" s="123"/>
      <c r="AO38" s="123"/>
    </row>
    <row r="39" spans="1:41" x14ac:dyDescent="0.25">
      <c r="A39" s="118" t="s">
        <v>126</v>
      </c>
      <c r="B39" s="118"/>
      <c r="C39" s="174" t="s">
        <v>230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5">
        <v>26</v>
      </c>
      <c r="S39" s="126"/>
      <c r="T39" s="126"/>
      <c r="U39" s="125" t="s">
        <v>36</v>
      </c>
      <c r="V39" s="127"/>
      <c r="W39" s="128"/>
      <c r="X39" s="129"/>
      <c r="Y39" s="130"/>
      <c r="Z39" s="111">
        <f t="shared" si="6"/>
        <v>0</v>
      </c>
      <c r="AA39" s="106"/>
      <c r="AB39" s="106"/>
      <c r="AC39" s="107"/>
      <c r="AD39" s="108" t="s">
        <v>34</v>
      </c>
      <c r="AE39" s="109"/>
      <c r="AF39" s="109"/>
      <c r="AG39" s="110"/>
      <c r="AH39" s="135">
        <f t="shared" si="7"/>
        <v>0</v>
      </c>
      <c r="AI39" s="135"/>
      <c r="AJ39" s="135"/>
      <c r="AK39" s="135"/>
      <c r="AL39" s="123" t="s">
        <v>34</v>
      </c>
      <c r="AM39" s="123"/>
      <c r="AN39" s="123"/>
      <c r="AO39" s="123"/>
    </row>
    <row r="40" spans="1:41" x14ac:dyDescent="0.25">
      <c r="A40" s="118" t="s">
        <v>127</v>
      </c>
      <c r="B40" s="118"/>
      <c r="C40" s="174" t="s">
        <v>231</v>
      </c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5">
        <v>11</v>
      </c>
      <c r="S40" s="126"/>
      <c r="T40" s="126"/>
      <c r="U40" s="125" t="s">
        <v>36</v>
      </c>
      <c r="V40" s="127"/>
      <c r="W40" s="128"/>
      <c r="X40" s="129"/>
      <c r="Y40" s="130"/>
      <c r="Z40" s="111">
        <f t="shared" ref="Z40:Z52" si="8">R40*W40</f>
        <v>0</v>
      </c>
      <c r="AA40" s="106"/>
      <c r="AB40" s="106"/>
      <c r="AC40" s="107"/>
      <c r="AD40" s="108" t="s">
        <v>34</v>
      </c>
      <c r="AE40" s="109"/>
      <c r="AF40" s="109"/>
      <c r="AG40" s="110"/>
      <c r="AH40" s="135">
        <f t="shared" ref="AH40:AH52" si="9">Z40*1.21</f>
        <v>0</v>
      </c>
      <c r="AI40" s="135"/>
      <c r="AJ40" s="135"/>
      <c r="AK40" s="135"/>
      <c r="AL40" s="123" t="s">
        <v>34</v>
      </c>
      <c r="AM40" s="123"/>
      <c r="AN40" s="123"/>
      <c r="AO40" s="123"/>
    </row>
    <row r="41" spans="1:41" x14ac:dyDescent="0.25">
      <c r="A41" s="118" t="s">
        <v>128</v>
      </c>
      <c r="B41" s="118"/>
      <c r="C41" s="174" t="s">
        <v>232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5">
        <v>11</v>
      </c>
      <c r="S41" s="126"/>
      <c r="T41" s="126"/>
      <c r="U41" s="125" t="s">
        <v>36</v>
      </c>
      <c r="V41" s="127"/>
      <c r="W41" s="128"/>
      <c r="X41" s="129"/>
      <c r="Y41" s="130"/>
      <c r="Z41" s="111">
        <f t="shared" si="8"/>
        <v>0</v>
      </c>
      <c r="AA41" s="106"/>
      <c r="AB41" s="106"/>
      <c r="AC41" s="107"/>
      <c r="AD41" s="108" t="s">
        <v>34</v>
      </c>
      <c r="AE41" s="109"/>
      <c r="AF41" s="109"/>
      <c r="AG41" s="110"/>
      <c r="AH41" s="135">
        <f t="shared" si="9"/>
        <v>0</v>
      </c>
      <c r="AI41" s="135"/>
      <c r="AJ41" s="135"/>
      <c r="AK41" s="135"/>
      <c r="AL41" s="123" t="s">
        <v>34</v>
      </c>
      <c r="AM41" s="123"/>
      <c r="AN41" s="123"/>
      <c r="AO41" s="123"/>
    </row>
    <row r="42" spans="1:41" x14ac:dyDescent="0.25">
      <c r="A42" s="118" t="s">
        <v>129</v>
      </c>
      <c r="B42" s="118"/>
      <c r="C42" s="174" t="s">
        <v>233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5">
        <v>23</v>
      </c>
      <c r="S42" s="126"/>
      <c r="T42" s="126"/>
      <c r="U42" s="125" t="s">
        <v>36</v>
      </c>
      <c r="V42" s="127"/>
      <c r="W42" s="128"/>
      <c r="X42" s="129"/>
      <c r="Y42" s="130"/>
      <c r="Z42" s="111">
        <f t="shared" si="8"/>
        <v>0</v>
      </c>
      <c r="AA42" s="106"/>
      <c r="AB42" s="106"/>
      <c r="AC42" s="107"/>
      <c r="AD42" s="108" t="s">
        <v>34</v>
      </c>
      <c r="AE42" s="109"/>
      <c r="AF42" s="109"/>
      <c r="AG42" s="110"/>
      <c r="AH42" s="135">
        <f t="shared" si="9"/>
        <v>0</v>
      </c>
      <c r="AI42" s="135"/>
      <c r="AJ42" s="135"/>
      <c r="AK42" s="135"/>
      <c r="AL42" s="123" t="s">
        <v>34</v>
      </c>
      <c r="AM42" s="123"/>
      <c r="AN42" s="123"/>
      <c r="AO42" s="123"/>
    </row>
    <row r="43" spans="1:41" x14ac:dyDescent="0.25">
      <c r="A43" s="118" t="s">
        <v>130</v>
      </c>
      <c r="B43" s="118"/>
      <c r="C43" s="174" t="s">
        <v>234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5">
        <v>6</v>
      </c>
      <c r="S43" s="126"/>
      <c r="T43" s="126"/>
      <c r="U43" s="125" t="s">
        <v>36</v>
      </c>
      <c r="V43" s="127"/>
      <c r="W43" s="128"/>
      <c r="X43" s="129"/>
      <c r="Y43" s="130"/>
      <c r="Z43" s="111">
        <f t="shared" si="8"/>
        <v>0</v>
      </c>
      <c r="AA43" s="106"/>
      <c r="AB43" s="106"/>
      <c r="AC43" s="107"/>
      <c r="AD43" s="108" t="s">
        <v>34</v>
      </c>
      <c r="AE43" s="109"/>
      <c r="AF43" s="109"/>
      <c r="AG43" s="110"/>
      <c r="AH43" s="135">
        <f t="shared" si="9"/>
        <v>0</v>
      </c>
      <c r="AI43" s="135"/>
      <c r="AJ43" s="135"/>
      <c r="AK43" s="135"/>
      <c r="AL43" s="123" t="s">
        <v>34</v>
      </c>
      <c r="AM43" s="123"/>
      <c r="AN43" s="123"/>
      <c r="AO43" s="123"/>
    </row>
    <row r="44" spans="1:41" x14ac:dyDescent="0.25">
      <c r="A44" s="118" t="s">
        <v>131</v>
      </c>
      <c r="B44" s="118"/>
      <c r="C44" s="174" t="s">
        <v>235</v>
      </c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5">
        <v>9</v>
      </c>
      <c r="S44" s="126"/>
      <c r="T44" s="126"/>
      <c r="U44" s="125" t="s">
        <v>36</v>
      </c>
      <c r="V44" s="127"/>
      <c r="W44" s="128"/>
      <c r="X44" s="129"/>
      <c r="Y44" s="130"/>
      <c r="Z44" s="111">
        <f t="shared" si="8"/>
        <v>0</v>
      </c>
      <c r="AA44" s="106"/>
      <c r="AB44" s="106"/>
      <c r="AC44" s="107"/>
      <c r="AD44" s="108" t="s">
        <v>34</v>
      </c>
      <c r="AE44" s="109"/>
      <c r="AF44" s="109"/>
      <c r="AG44" s="110"/>
      <c r="AH44" s="135">
        <f t="shared" si="9"/>
        <v>0</v>
      </c>
      <c r="AI44" s="135"/>
      <c r="AJ44" s="135"/>
      <c r="AK44" s="135"/>
      <c r="AL44" s="123" t="s">
        <v>34</v>
      </c>
      <c r="AM44" s="123"/>
      <c r="AN44" s="123"/>
      <c r="AO44" s="123"/>
    </row>
    <row r="45" spans="1:41" x14ac:dyDescent="0.25">
      <c r="A45" s="118" t="s">
        <v>132</v>
      </c>
      <c r="B45" s="118"/>
      <c r="C45" s="174" t="s">
        <v>236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5">
        <v>14</v>
      </c>
      <c r="S45" s="126"/>
      <c r="T45" s="126"/>
      <c r="U45" s="125" t="s">
        <v>36</v>
      </c>
      <c r="V45" s="127"/>
      <c r="W45" s="128"/>
      <c r="X45" s="129"/>
      <c r="Y45" s="130"/>
      <c r="Z45" s="111">
        <f t="shared" si="8"/>
        <v>0</v>
      </c>
      <c r="AA45" s="106"/>
      <c r="AB45" s="106"/>
      <c r="AC45" s="107"/>
      <c r="AD45" s="108" t="s">
        <v>34</v>
      </c>
      <c r="AE45" s="109"/>
      <c r="AF45" s="109"/>
      <c r="AG45" s="110"/>
      <c r="AH45" s="135">
        <f t="shared" si="9"/>
        <v>0</v>
      </c>
      <c r="AI45" s="135"/>
      <c r="AJ45" s="135"/>
      <c r="AK45" s="135"/>
      <c r="AL45" s="123" t="s">
        <v>34</v>
      </c>
      <c r="AM45" s="123"/>
      <c r="AN45" s="123"/>
      <c r="AO45" s="123"/>
    </row>
    <row r="46" spans="1:41" x14ac:dyDescent="0.25">
      <c r="A46" s="118" t="s">
        <v>133</v>
      </c>
      <c r="B46" s="118"/>
      <c r="C46" s="174" t="s">
        <v>237</v>
      </c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5">
        <v>14</v>
      </c>
      <c r="S46" s="126"/>
      <c r="T46" s="126"/>
      <c r="U46" s="125" t="s">
        <v>36</v>
      </c>
      <c r="V46" s="127"/>
      <c r="W46" s="128"/>
      <c r="X46" s="129"/>
      <c r="Y46" s="130"/>
      <c r="Z46" s="111">
        <f t="shared" si="8"/>
        <v>0</v>
      </c>
      <c r="AA46" s="106"/>
      <c r="AB46" s="106"/>
      <c r="AC46" s="107"/>
      <c r="AD46" s="108" t="s">
        <v>34</v>
      </c>
      <c r="AE46" s="109"/>
      <c r="AF46" s="109"/>
      <c r="AG46" s="110"/>
      <c r="AH46" s="135">
        <f t="shared" si="9"/>
        <v>0</v>
      </c>
      <c r="AI46" s="135"/>
      <c r="AJ46" s="135"/>
      <c r="AK46" s="135"/>
      <c r="AL46" s="123" t="s">
        <v>34</v>
      </c>
      <c r="AM46" s="123"/>
      <c r="AN46" s="123"/>
      <c r="AO46" s="123"/>
    </row>
    <row r="47" spans="1:41" x14ac:dyDescent="0.25">
      <c r="A47" s="118" t="s">
        <v>134</v>
      </c>
      <c r="B47" s="118"/>
      <c r="C47" s="174" t="s">
        <v>240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5">
        <v>17</v>
      </c>
      <c r="S47" s="126"/>
      <c r="T47" s="126"/>
      <c r="U47" s="125" t="s">
        <v>36</v>
      </c>
      <c r="V47" s="127"/>
      <c r="W47" s="128"/>
      <c r="X47" s="129"/>
      <c r="Y47" s="130"/>
      <c r="Z47" s="111">
        <f t="shared" si="8"/>
        <v>0</v>
      </c>
      <c r="AA47" s="106"/>
      <c r="AB47" s="106"/>
      <c r="AC47" s="107"/>
      <c r="AD47" s="108" t="s">
        <v>34</v>
      </c>
      <c r="AE47" s="109"/>
      <c r="AF47" s="109"/>
      <c r="AG47" s="110"/>
      <c r="AH47" s="135">
        <f t="shared" si="9"/>
        <v>0</v>
      </c>
      <c r="AI47" s="135"/>
      <c r="AJ47" s="135"/>
      <c r="AK47" s="135"/>
      <c r="AL47" s="123" t="s">
        <v>34</v>
      </c>
      <c r="AM47" s="123"/>
      <c r="AN47" s="123"/>
      <c r="AO47" s="123"/>
    </row>
    <row r="48" spans="1:41" x14ac:dyDescent="0.25">
      <c r="A48" s="118" t="s">
        <v>135</v>
      </c>
      <c r="B48" s="118"/>
      <c r="C48" s="174" t="s">
        <v>241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5">
        <v>5</v>
      </c>
      <c r="S48" s="126"/>
      <c r="T48" s="126"/>
      <c r="U48" s="125" t="s">
        <v>36</v>
      </c>
      <c r="V48" s="127"/>
      <c r="W48" s="128"/>
      <c r="X48" s="129"/>
      <c r="Y48" s="130"/>
      <c r="Z48" s="111">
        <f t="shared" si="8"/>
        <v>0</v>
      </c>
      <c r="AA48" s="106"/>
      <c r="AB48" s="106"/>
      <c r="AC48" s="107"/>
      <c r="AD48" s="108" t="s">
        <v>34</v>
      </c>
      <c r="AE48" s="109"/>
      <c r="AF48" s="109"/>
      <c r="AG48" s="110"/>
      <c r="AH48" s="135">
        <f t="shared" si="9"/>
        <v>0</v>
      </c>
      <c r="AI48" s="135"/>
      <c r="AJ48" s="135"/>
      <c r="AK48" s="135"/>
      <c r="AL48" s="123" t="s">
        <v>34</v>
      </c>
      <c r="AM48" s="123"/>
      <c r="AN48" s="123"/>
      <c r="AO48" s="123"/>
    </row>
    <row r="49" spans="1:41" x14ac:dyDescent="0.25">
      <c r="A49" s="118" t="s">
        <v>136</v>
      </c>
      <c r="B49" s="118"/>
      <c r="C49" s="174" t="s">
        <v>242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5">
        <v>8</v>
      </c>
      <c r="S49" s="126"/>
      <c r="T49" s="126"/>
      <c r="U49" s="125" t="s">
        <v>36</v>
      </c>
      <c r="V49" s="127"/>
      <c r="W49" s="128"/>
      <c r="X49" s="129"/>
      <c r="Y49" s="130"/>
      <c r="Z49" s="111">
        <f t="shared" si="8"/>
        <v>0</v>
      </c>
      <c r="AA49" s="106"/>
      <c r="AB49" s="106"/>
      <c r="AC49" s="107"/>
      <c r="AD49" s="108" t="s">
        <v>34</v>
      </c>
      <c r="AE49" s="109"/>
      <c r="AF49" s="109"/>
      <c r="AG49" s="110"/>
      <c r="AH49" s="135">
        <f t="shared" si="9"/>
        <v>0</v>
      </c>
      <c r="AI49" s="135"/>
      <c r="AJ49" s="135"/>
      <c r="AK49" s="135"/>
      <c r="AL49" s="123" t="s">
        <v>34</v>
      </c>
      <c r="AM49" s="123"/>
      <c r="AN49" s="123"/>
      <c r="AO49" s="123"/>
    </row>
    <row r="50" spans="1:41" x14ac:dyDescent="0.25">
      <c r="A50" s="118" t="s">
        <v>137</v>
      </c>
      <c r="B50" s="118"/>
      <c r="C50" s="174" t="s">
        <v>243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5">
        <v>5</v>
      </c>
      <c r="S50" s="126"/>
      <c r="T50" s="126"/>
      <c r="U50" s="125" t="s">
        <v>36</v>
      </c>
      <c r="V50" s="127"/>
      <c r="W50" s="128"/>
      <c r="X50" s="129"/>
      <c r="Y50" s="130"/>
      <c r="Z50" s="111">
        <f t="shared" si="8"/>
        <v>0</v>
      </c>
      <c r="AA50" s="106"/>
      <c r="AB50" s="106"/>
      <c r="AC50" s="107"/>
      <c r="AD50" s="108" t="s">
        <v>34</v>
      </c>
      <c r="AE50" s="109"/>
      <c r="AF50" s="109"/>
      <c r="AG50" s="110"/>
      <c r="AH50" s="135">
        <f t="shared" si="9"/>
        <v>0</v>
      </c>
      <c r="AI50" s="135"/>
      <c r="AJ50" s="135"/>
      <c r="AK50" s="135"/>
      <c r="AL50" s="123" t="s">
        <v>34</v>
      </c>
      <c r="AM50" s="123"/>
      <c r="AN50" s="123"/>
      <c r="AO50" s="123"/>
    </row>
    <row r="51" spans="1:41" x14ac:dyDescent="0.25">
      <c r="A51" s="118" t="s">
        <v>138</v>
      </c>
      <c r="B51" s="118"/>
      <c r="C51" s="174" t="s">
        <v>244</v>
      </c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5">
        <v>8</v>
      </c>
      <c r="S51" s="126"/>
      <c r="T51" s="126"/>
      <c r="U51" s="125" t="s">
        <v>36</v>
      </c>
      <c r="V51" s="127"/>
      <c r="W51" s="128"/>
      <c r="X51" s="129"/>
      <c r="Y51" s="130"/>
      <c r="Z51" s="111">
        <f t="shared" si="8"/>
        <v>0</v>
      </c>
      <c r="AA51" s="106"/>
      <c r="AB51" s="106"/>
      <c r="AC51" s="107"/>
      <c r="AD51" s="108" t="s">
        <v>34</v>
      </c>
      <c r="AE51" s="109"/>
      <c r="AF51" s="109"/>
      <c r="AG51" s="110"/>
      <c r="AH51" s="135">
        <f t="shared" si="9"/>
        <v>0</v>
      </c>
      <c r="AI51" s="135"/>
      <c r="AJ51" s="135"/>
      <c r="AK51" s="135"/>
      <c r="AL51" s="123" t="s">
        <v>34</v>
      </c>
      <c r="AM51" s="123"/>
      <c r="AN51" s="123"/>
      <c r="AO51" s="123"/>
    </row>
    <row r="52" spans="1:41" x14ac:dyDescent="0.25">
      <c r="A52" s="118" t="s">
        <v>139</v>
      </c>
      <c r="B52" s="118"/>
      <c r="C52" s="174" t="s">
        <v>245</v>
      </c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5">
        <v>7</v>
      </c>
      <c r="S52" s="126"/>
      <c r="T52" s="126"/>
      <c r="U52" s="125" t="s">
        <v>36</v>
      </c>
      <c r="V52" s="127"/>
      <c r="W52" s="128"/>
      <c r="X52" s="129"/>
      <c r="Y52" s="130"/>
      <c r="Z52" s="105">
        <f t="shared" si="8"/>
        <v>0</v>
      </c>
      <c r="AA52" s="106"/>
      <c r="AB52" s="106"/>
      <c r="AC52" s="107"/>
      <c r="AD52" s="108" t="s">
        <v>34</v>
      </c>
      <c r="AE52" s="109"/>
      <c r="AF52" s="109"/>
      <c r="AG52" s="110"/>
      <c r="AH52" s="111">
        <f t="shared" si="9"/>
        <v>0</v>
      </c>
      <c r="AI52" s="106"/>
      <c r="AJ52" s="106"/>
      <c r="AK52" s="107"/>
      <c r="AL52" s="108" t="s">
        <v>34</v>
      </c>
      <c r="AM52" s="109"/>
      <c r="AN52" s="109"/>
      <c r="AO52" s="110"/>
    </row>
    <row r="53" spans="1:41" x14ac:dyDescent="0.25">
      <c r="A53" s="118" t="s">
        <v>140</v>
      </c>
      <c r="B53" s="118"/>
      <c r="C53" s="174" t="s">
        <v>238</v>
      </c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5">
        <v>13</v>
      </c>
      <c r="S53" s="126"/>
      <c r="T53" s="126"/>
      <c r="U53" s="125" t="s">
        <v>36</v>
      </c>
      <c r="V53" s="127"/>
      <c r="W53" s="128"/>
      <c r="X53" s="129"/>
      <c r="Y53" s="130"/>
      <c r="Z53" s="108" t="s">
        <v>34</v>
      </c>
      <c r="AA53" s="109"/>
      <c r="AB53" s="109"/>
      <c r="AC53" s="110"/>
      <c r="AD53" s="111">
        <f t="shared" ref="AD53:AD59" si="10">R53*W53</f>
        <v>0</v>
      </c>
      <c r="AE53" s="106"/>
      <c r="AF53" s="106"/>
      <c r="AG53" s="107"/>
      <c r="AH53" s="123" t="s">
        <v>34</v>
      </c>
      <c r="AI53" s="123"/>
      <c r="AJ53" s="123"/>
      <c r="AK53" s="123"/>
      <c r="AL53" s="135">
        <f t="shared" ref="AL53:AL59" si="11">AD53*1.21</f>
        <v>0</v>
      </c>
      <c r="AM53" s="135"/>
      <c r="AN53" s="135"/>
      <c r="AO53" s="135"/>
    </row>
    <row r="54" spans="1:41" x14ac:dyDescent="0.25">
      <c r="A54" s="118" t="s">
        <v>141</v>
      </c>
      <c r="B54" s="118"/>
      <c r="C54" s="174" t="s">
        <v>239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5">
        <v>20</v>
      </c>
      <c r="S54" s="126"/>
      <c r="T54" s="126"/>
      <c r="U54" s="125" t="s">
        <v>36</v>
      </c>
      <c r="V54" s="127"/>
      <c r="W54" s="128"/>
      <c r="X54" s="129"/>
      <c r="Y54" s="130"/>
      <c r="Z54" s="108" t="s">
        <v>34</v>
      </c>
      <c r="AA54" s="109"/>
      <c r="AB54" s="109"/>
      <c r="AC54" s="110"/>
      <c r="AD54" s="111">
        <f t="shared" si="10"/>
        <v>0</v>
      </c>
      <c r="AE54" s="106"/>
      <c r="AF54" s="106"/>
      <c r="AG54" s="107"/>
      <c r="AH54" s="123" t="s">
        <v>34</v>
      </c>
      <c r="AI54" s="123"/>
      <c r="AJ54" s="123"/>
      <c r="AK54" s="123"/>
      <c r="AL54" s="135">
        <f t="shared" si="11"/>
        <v>0</v>
      </c>
      <c r="AM54" s="135"/>
      <c r="AN54" s="135"/>
      <c r="AO54" s="135"/>
    </row>
    <row r="55" spans="1:41" x14ac:dyDescent="0.25">
      <c r="A55" s="118" t="s">
        <v>142</v>
      </c>
      <c r="B55" s="118"/>
      <c r="C55" s="174" t="s">
        <v>213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5">
        <v>7</v>
      </c>
      <c r="S55" s="126"/>
      <c r="T55" s="126"/>
      <c r="U55" s="125" t="s">
        <v>36</v>
      </c>
      <c r="V55" s="127"/>
      <c r="W55" s="128"/>
      <c r="X55" s="129"/>
      <c r="Y55" s="130"/>
      <c r="Z55" s="108" t="s">
        <v>34</v>
      </c>
      <c r="AA55" s="109"/>
      <c r="AB55" s="109"/>
      <c r="AC55" s="110"/>
      <c r="AD55" s="111">
        <f t="shared" si="10"/>
        <v>0</v>
      </c>
      <c r="AE55" s="106"/>
      <c r="AF55" s="106"/>
      <c r="AG55" s="107"/>
      <c r="AH55" s="123" t="s">
        <v>34</v>
      </c>
      <c r="AI55" s="123"/>
      <c r="AJ55" s="123"/>
      <c r="AK55" s="123"/>
      <c r="AL55" s="135">
        <f t="shared" si="11"/>
        <v>0</v>
      </c>
      <c r="AM55" s="135"/>
      <c r="AN55" s="135"/>
      <c r="AO55" s="135"/>
    </row>
    <row r="56" spans="1:41" x14ac:dyDescent="0.25">
      <c r="A56" s="118" t="s">
        <v>143</v>
      </c>
      <c r="B56" s="118"/>
      <c r="C56" s="174" t="s">
        <v>207</v>
      </c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5">
        <v>11</v>
      </c>
      <c r="S56" s="126"/>
      <c r="T56" s="126"/>
      <c r="U56" s="125" t="s">
        <v>36</v>
      </c>
      <c r="V56" s="127"/>
      <c r="W56" s="128"/>
      <c r="X56" s="129"/>
      <c r="Y56" s="130"/>
      <c r="Z56" s="108" t="s">
        <v>34</v>
      </c>
      <c r="AA56" s="109"/>
      <c r="AB56" s="109"/>
      <c r="AC56" s="110"/>
      <c r="AD56" s="111">
        <f t="shared" si="10"/>
        <v>0</v>
      </c>
      <c r="AE56" s="106"/>
      <c r="AF56" s="106"/>
      <c r="AG56" s="107"/>
      <c r="AH56" s="123" t="s">
        <v>34</v>
      </c>
      <c r="AI56" s="123"/>
      <c r="AJ56" s="123"/>
      <c r="AK56" s="123"/>
      <c r="AL56" s="135">
        <f t="shared" si="11"/>
        <v>0</v>
      </c>
      <c r="AM56" s="135"/>
      <c r="AN56" s="135"/>
      <c r="AO56" s="135"/>
    </row>
    <row r="57" spans="1:41" x14ac:dyDescent="0.25">
      <c r="A57" s="118" t="s">
        <v>144</v>
      </c>
      <c r="B57" s="118"/>
      <c r="C57" s="174" t="s">
        <v>208</v>
      </c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5">
        <v>9</v>
      </c>
      <c r="S57" s="126"/>
      <c r="T57" s="126"/>
      <c r="U57" s="125" t="s">
        <v>36</v>
      </c>
      <c r="V57" s="127"/>
      <c r="W57" s="128"/>
      <c r="X57" s="129"/>
      <c r="Y57" s="130"/>
      <c r="Z57" s="108" t="s">
        <v>34</v>
      </c>
      <c r="AA57" s="109"/>
      <c r="AB57" s="109"/>
      <c r="AC57" s="110"/>
      <c r="AD57" s="111">
        <f t="shared" si="10"/>
        <v>0</v>
      </c>
      <c r="AE57" s="106"/>
      <c r="AF57" s="106"/>
      <c r="AG57" s="107"/>
      <c r="AH57" s="123" t="s">
        <v>34</v>
      </c>
      <c r="AI57" s="123"/>
      <c r="AJ57" s="123"/>
      <c r="AK57" s="123"/>
      <c r="AL57" s="135">
        <f t="shared" si="11"/>
        <v>0</v>
      </c>
      <c r="AM57" s="135"/>
      <c r="AN57" s="135"/>
      <c r="AO57" s="135"/>
    </row>
    <row r="58" spans="1:41" x14ac:dyDescent="0.25">
      <c r="A58" s="118" t="s">
        <v>145</v>
      </c>
      <c r="B58" s="118"/>
      <c r="C58" s="174" t="s">
        <v>246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5">
        <v>1</v>
      </c>
      <c r="S58" s="126"/>
      <c r="T58" s="126"/>
      <c r="U58" s="125" t="s">
        <v>36</v>
      </c>
      <c r="V58" s="127"/>
      <c r="W58" s="128"/>
      <c r="X58" s="129"/>
      <c r="Y58" s="130"/>
      <c r="Z58" s="108" t="s">
        <v>34</v>
      </c>
      <c r="AA58" s="109"/>
      <c r="AB58" s="109"/>
      <c r="AC58" s="110"/>
      <c r="AD58" s="111">
        <f t="shared" si="10"/>
        <v>0</v>
      </c>
      <c r="AE58" s="106"/>
      <c r="AF58" s="106"/>
      <c r="AG58" s="107"/>
      <c r="AH58" s="123" t="s">
        <v>34</v>
      </c>
      <c r="AI58" s="123"/>
      <c r="AJ58" s="123"/>
      <c r="AK58" s="123"/>
      <c r="AL58" s="135">
        <f t="shared" si="11"/>
        <v>0</v>
      </c>
      <c r="AM58" s="135"/>
      <c r="AN58" s="135"/>
      <c r="AO58" s="135"/>
    </row>
    <row r="59" spans="1:41" x14ac:dyDescent="0.25">
      <c r="A59" s="118" t="s">
        <v>146</v>
      </c>
      <c r="B59" s="118"/>
      <c r="C59" s="174" t="s">
        <v>247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5">
        <v>6</v>
      </c>
      <c r="S59" s="126"/>
      <c r="T59" s="126"/>
      <c r="U59" s="125" t="s">
        <v>36</v>
      </c>
      <c r="V59" s="127"/>
      <c r="W59" s="128"/>
      <c r="X59" s="129"/>
      <c r="Y59" s="130"/>
      <c r="Z59" s="108" t="s">
        <v>34</v>
      </c>
      <c r="AA59" s="109"/>
      <c r="AB59" s="109"/>
      <c r="AC59" s="110"/>
      <c r="AD59" s="111">
        <f t="shared" si="10"/>
        <v>0</v>
      </c>
      <c r="AE59" s="106"/>
      <c r="AF59" s="106"/>
      <c r="AG59" s="107"/>
      <c r="AH59" s="123" t="s">
        <v>34</v>
      </c>
      <c r="AI59" s="123"/>
      <c r="AJ59" s="123"/>
      <c r="AK59" s="123"/>
      <c r="AL59" s="135">
        <f t="shared" si="11"/>
        <v>0</v>
      </c>
      <c r="AM59" s="135"/>
      <c r="AN59" s="135"/>
      <c r="AO59" s="135"/>
    </row>
    <row r="60" spans="1:41" x14ac:dyDescent="0.25">
      <c r="A60" s="118" t="s">
        <v>147</v>
      </c>
      <c r="B60" s="118"/>
      <c r="C60" s="174" t="s">
        <v>248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5">
        <v>4</v>
      </c>
      <c r="S60" s="126"/>
      <c r="T60" s="126"/>
      <c r="U60" s="125" t="s">
        <v>36</v>
      </c>
      <c r="V60" s="127"/>
      <c r="W60" s="128"/>
      <c r="X60" s="129"/>
      <c r="Y60" s="130"/>
      <c r="Z60" s="108" t="s">
        <v>34</v>
      </c>
      <c r="AA60" s="109"/>
      <c r="AB60" s="109"/>
      <c r="AC60" s="110"/>
      <c r="AD60" s="111">
        <f t="shared" ref="AD60:AD70" si="12">R60*W60</f>
        <v>0</v>
      </c>
      <c r="AE60" s="106"/>
      <c r="AF60" s="106"/>
      <c r="AG60" s="107"/>
      <c r="AH60" s="123" t="s">
        <v>34</v>
      </c>
      <c r="AI60" s="123"/>
      <c r="AJ60" s="123"/>
      <c r="AK60" s="123"/>
      <c r="AL60" s="135">
        <f t="shared" ref="AL60:AL70" si="13">AD60*1.21</f>
        <v>0</v>
      </c>
      <c r="AM60" s="135"/>
      <c r="AN60" s="135"/>
      <c r="AO60" s="135"/>
    </row>
    <row r="61" spans="1:41" x14ac:dyDescent="0.25">
      <c r="A61" s="118" t="s">
        <v>148</v>
      </c>
      <c r="B61" s="118"/>
      <c r="C61" s="174" t="s">
        <v>249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5">
        <v>13</v>
      </c>
      <c r="S61" s="126"/>
      <c r="T61" s="126"/>
      <c r="U61" s="125" t="s">
        <v>36</v>
      </c>
      <c r="V61" s="127"/>
      <c r="W61" s="128"/>
      <c r="X61" s="129"/>
      <c r="Y61" s="130"/>
      <c r="Z61" s="108" t="s">
        <v>34</v>
      </c>
      <c r="AA61" s="109"/>
      <c r="AB61" s="109"/>
      <c r="AC61" s="110"/>
      <c r="AD61" s="111">
        <f t="shared" si="12"/>
        <v>0</v>
      </c>
      <c r="AE61" s="106"/>
      <c r="AF61" s="106"/>
      <c r="AG61" s="107"/>
      <c r="AH61" s="123" t="s">
        <v>34</v>
      </c>
      <c r="AI61" s="123"/>
      <c r="AJ61" s="123"/>
      <c r="AK61" s="123"/>
      <c r="AL61" s="135">
        <f t="shared" si="13"/>
        <v>0</v>
      </c>
      <c r="AM61" s="135"/>
      <c r="AN61" s="135"/>
      <c r="AO61" s="135"/>
    </row>
    <row r="62" spans="1:41" x14ac:dyDescent="0.25">
      <c r="A62" s="118" t="s">
        <v>149</v>
      </c>
      <c r="B62" s="118"/>
      <c r="C62" s="174" t="s">
        <v>250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5">
        <v>13</v>
      </c>
      <c r="S62" s="126"/>
      <c r="T62" s="126"/>
      <c r="U62" s="125" t="s">
        <v>36</v>
      </c>
      <c r="V62" s="127"/>
      <c r="W62" s="128"/>
      <c r="X62" s="129"/>
      <c r="Y62" s="130"/>
      <c r="Z62" s="108" t="s">
        <v>34</v>
      </c>
      <c r="AA62" s="109"/>
      <c r="AB62" s="109"/>
      <c r="AC62" s="110"/>
      <c r="AD62" s="111">
        <f t="shared" si="12"/>
        <v>0</v>
      </c>
      <c r="AE62" s="106"/>
      <c r="AF62" s="106"/>
      <c r="AG62" s="107"/>
      <c r="AH62" s="123" t="s">
        <v>34</v>
      </c>
      <c r="AI62" s="123"/>
      <c r="AJ62" s="123"/>
      <c r="AK62" s="123"/>
      <c r="AL62" s="135">
        <f t="shared" si="13"/>
        <v>0</v>
      </c>
      <c r="AM62" s="135"/>
      <c r="AN62" s="135"/>
      <c r="AO62" s="135"/>
    </row>
    <row r="63" spans="1:41" x14ac:dyDescent="0.25">
      <c r="A63" s="118" t="s">
        <v>150</v>
      </c>
      <c r="B63" s="118"/>
      <c r="C63" s="174" t="s">
        <v>251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5">
        <v>10</v>
      </c>
      <c r="S63" s="126"/>
      <c r="T63" s="126"/>
      <c r="U63" s="125" t="s">
        <v>36</v>
      </c>
      <c r="V63" s="127"/>
      <c r="W63" s="128"/>
      <c r="X63" s="129"/>
      <c r="Y63" s="130"/>
      <c r="Z63" s="108" t="s">
        <v>34</v>
      </c>
      <c r="AA63" s="109"/>
      <c r="AB63" s="109"/>
      <c r="AC63" s="110"/>
      <c r="AD63" s="111">
        <f t="shared" si="12"/>
        <v>0</v>
      </c>
      <c r="AE63" s="106"/>
      <c r="AF63" s="106"/>
      <c r="AG63" s="107"/>
      <c r="AH63" s="123" t="s">
        <v>34</v>
      </c>
      <c r="AI63" s="123"/>
      <c r="AJ63" s="123"/>
      <c r="AK63" s="123"/>
      <c r="AL63" s="135">
        <f t="shared" si="13"/>
        <v>0</v>
      </c>
      <c r="AM63" s="135"/>
      <c r="AN63" s="135"/>
      <c r="AO63" s="135"/>
    </row>
    <row r="64" spans="1:41" x14ac:dyDescent="0.25">
      <c r="A64" s="118" t="s">
        <v>151</v>
      </c>
      <c r="B64" s="118"/>
      <c r="C64" s="174" t="s">
        <v>252</v>
      </c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5">
        <v>8</v>
      </c>
      <c r="S64" s="126"/>
      <c r="T64" s="126"/>
      <c r="U64" s="125" t="s">
        <v>36</v>
      </c>
      <c r="V64" s="127"/>
      <c r="W64" s="128"/>
      <c r="X64" s="129"/>
      <c r="Y64" s="130"/>
      <c r="Z64" s="108" t="s">
        <v>34</v>
      </c>
      <c r="AA64" s="109"/>
      <c r="AB64" s="109"/>
      <c r="AC64" s="110"/>
      <c r="AD64" s="111">
        <f t="shared" si="12"/>
        <v>0</v>
      </c>
      <c r="AE64" s="106"/>
      <c r="AF64" s="106"/>
      <c r="AG64" s="107"/>
      <c r="AH64" s="123" t="s">
        <v>34</v>
      </c>
      <c r="AI64" s="123"/>
      <c r="AJ64" s="123"/>
      <c r="AK64" s="123"/>
      <c r="AL64" s="135">
        <f t="shared" si="13"/>
        <v>0</v>
      </c>
      <c r="AM64" s="135"/>
      <c r="AN64" s="135"/>
      <c r="AO64" s="135"/>
    </row>
    <row r="65" spans="1:43" x14ac:dyDescent="0.25">
      <c r="A65" s="118" t="s">
        <v>152</v>
      </c>
      <c r="B65" s="118"/>
      <c r="C65" s="174" t="s">
        <v>253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5">
        <v>7</v>
      </c>
      <c r="S65" s="126"/>
      <c r="T65" s="126"/>
      <c r="U65" s="125" t="s">
        <v>36</v>
      </c>
      <c r="V65" s="127"/>
      <c r="W65" s="128"/>
      <c r="X65" s="129"/>
      <c r="Y65" s="130"/>
      <c r="Z65" s="108" t="s">
        <v>34</v>
      </c>
      <c r="AA65" s="109"/>
      <c r="AB65" s="109"/>
      <c r="AC65" s="110"/>
      <c r="AD65" s="111">
        <f t="shared" si="12"/>
        <v>0</v>
      </c>
      <c r="AE65" s="106"/>
      <c r="AF65" s="106"/>
      <c r="AG65" s="107"/>
      <c r="AH65" s="123" t="s">
        <v>34</v>
      </c>
      <c r="AI65" s="123"/>
      <c r="AJ65" s="123"/>
      <c r="AK65" s="123"/>
      <c r="AL65" s="135">
        <f t="shared" si="13"/>
        <v>0</v>
      </c>
      <c r="AM65" s="135"/>
      <c r="AN65" s="135"/>
      <c r="AO65" s="135"/>
    </row>
    <row r="66" spans="1:43" x14ac:dyDescent="0.25">
      <c r="A66" s="118" t="s">
        <v>153</v>
      </c>
      <c r="B66" s="118"/>
      <c r="C66" s="174" t="s">
        <v>254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5">
        <v>13</v>
      </c>
      <c r="S66" s="126"/>
      <c r="T66" s="126"/>
      <c r="U66" s="125" t="s">
        <v>36</v>
      </c>
      <c r="V66" s="127"/>
      <c r="W66" s="128"/>
      <c r="X66" s="129"/>
      <c r="Y66" s="130"/>
      <c r="Z66" s="108" t="s">
        <v>34</v>
      </c>
      <c r="AA66" s="109"/>
      <c r="AB66" s="109"/>
      <c r="AC66" s="110"/>
      <c r="AD66" s="111">
        <f t="shared" si="12"/>
        <v>0</v>
      </c>
      <c r="AE66" s="106"/>
      <c r="AF66" s="106"/>
      <c r="AG66" s="107"/>
      <c r="AH66" s="123" t="s">
        <v>34</v>
      </c>
      <c r="AI66" s="123"/>
      <c r="AJ66" s="123"/>
      <c r="AK66" s="123"/>
      <c r="AL66" s="135">
        <f t="shared" si="13"/>
        <v>0</v>
      </c>
      <c r="AM66" s="135"/>
      <c r="AN66" s="135"/>
      <c r="AO66" s="135"/>
    </row>
    <row r="67" spans="1:43" x14ac:dyDescent="0.25">
      <c r="A67" s="118" t="s">
        <v>154</v>
      </c>
      <c r="B67" s="118"/>
      <c r="C67" s="174" t="s">
        <v>255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5">
        <v>14</v>
      </c>
      <c r="S67" s="126"/>
      <c r="T67" s="126"/>
      <c r="U67" s="125" t="s">
        <v>36</v>
      </c>
      <c r="V67" s="127"/>
      <c r="W67" s="128"/>
      <c r="X67" s="129"/>
      <c r="Y67" s="130"/>
      <c r="Z67" s="108" t="s">
        <v>34</v>
      </c>
      <c r="AA67" s="109"/>
      <c r="AB67" s="109"/>
      <c r="AC67" s="110"/>
      <c r="AD67" s="111">
        <f t="shared" si="12"/>
        <v>0</v>
      </c>
      <c r="AE67" s="106"/>
      <c r="AF67" s="106"/>
      <c r="AG67" s="107"/>
      <c r="AH67" s="123" t="s">
        <v>34</v>
      </c>
      <c r="AI67" s="123"/>
      <c r="AJ67" s="123"/>
      <c r="AK67" s="123"/>
      <c r="AL67" s="135">
        <f t="shared" si="13"/>
        <v>0</v>
      </c>
      <c r="AM67" s="135"/>
      <c r="AN67" s="135"/>
      <c r="AO67" s="135"/>
    </row>
    <row r="68" spans="1:43" x14ac:dyDescent="0.25">
      <c r="A68" s="118" t="s">
        <v>155</v>
      </c>
      <c r="B68" s="118"/>
      <c r="C68" s="174" t="s">
        <v>256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5">
        <v>31</v>
      </c>
      <c r="S68" s="126"/>
      <c r="T68" s="126"/>
      <c r="U68" s="125" t="s">
        <v>36</v>
      </c>
      <c r="V68" s="127"/>
      <c r="W68" s="128"/>
      <c r="X68" s="129"/>
      <c r="Y68" s="130"/>
      <c r="Z68" s="108" t="s">
        <v>34</v>
      </c>
      <c r="AA68" s="109"/>
      <c r="AB68" s="109"/>
      <c r="AC68" s="110"/>
      <c r="AD68" s="111">
        <f t="shared" si="12"/>
        <v>0</v>
      </c>
      <c r="AE68" s="106"/>
      <c r="AF68" s="106"/>
      <c r="AG68" s="107"/>
      <c r="AH68" s="123" t="s">
        <v>34</v>
      </c>
      <c r="AI68" s="123"/>
      <c r="AJ68" s="123"/>
      <c r="AK68" s="123"/>
      <c r="AL68" s="135">
        <f t="shared" si="13"/>
        <v>0</v>
      </c>
      <c r="AM68" s="135"/>
      <c r="AN68" s="135"/>
      <c r="AO68" s="135"/>
    </row>
    <row r="69" spans="1:43" x14ac:dyDescent="0.25">
      <c r="A69" s="118" t="s">
        <v>156</v>
      </c>
      <c r="B69" s="118"/>
      <c r="C69" s="174" t="s">
        <v>257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5">
        <v>33</v>
      </c>
      <c r="S69" s="126"/>
      <c r="T69" s="126"/>
      <c r="U69" s="125" t="s">
        <v>36</v>
      </c>
      <c r="V69" s="127"/>
      <c r="W69" s="128"/>
      <c r="X69" s="129"/>
      <c r="Y69" s="130"/>
      <c r="Z69" s="108" t="s">
        <v>34</v>
      </c>
      <c r="AA69" s="109"/>
      <c r="AB69" s="109"/>
      <c r="AC69" s="110"/>
      <c r="AD69" s="111">
        <f t="shared" si="12"/>
        <v>0</v>
      </c>
      <c r="AE69" s="106"/>
      <c r="AF69" s="106"/>
      <c r="AG69" s="107"/>
      <c r="AH69" s="123" t="s">
        <v>34</v>
      </c>
      <c r="AI69" s="123"/>
      <c r="AJ69" s="123"/>
      <c r="AK69" s="123"/>
      <c r="AL69" s="135">
        <f t="shared" si="13"/>
        <v>0</v>
      </c>
      <c r="AM69" s="135"/>
      <c r="AN69" s="135"/>
      <c r="AO69" s="135"/>
    </row>
    <row r="70" spans="1:43" x14ac:dyDescent="0.25">
      <c r="A70" s="118" t="s">
        <v>157</v>
      </c>
      <c r="B70" s="118"/>
      <c r="C70" s="174" t="s">
        <v>258</v>
      </c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5">
        <v>25</v>
      </c>
      <c r="S70" s="126"/>
      <c r="T70" s="126"/>
      <c r="U70" s="125" t="s">
        <v>36</v>
      </c>
      <c r="V70" s="127"/>
      <c r="W70" s="128"/>
      <c r="X70" s="129"/>
      <c r="Y70" s="130"/>
      <c r="Z70" s="108" t="s">
        <v>34</v>
      </c>
      <c r="AA70" s="109"/>
      <c r="AB70" s="109"/>
      <c r="AC70" s="110"/>
      <c r="AD70" s="111">
        <f t="shared" si="12"/>
        <v>0</v>
      </c>
      <c r="AE70" s="106"/>
      <c r="AF70" s="106"/>
      <c r="AG70" s="107"/>
      <c r="AH70" s="123" t="s">
        <v>34</v>
      </c>
      <c r="AI70" s="123"/>
      <c r="AJ70" s="123"/>
      <c r="AK70" s="123"/>
      <c r="AL70" s="135">
        <f t="shared" si="13"/>
        <v>0</v>
      </c>
      <c r="AM70" s="135"/>
      <c r="AN70" s="135"/>
      <c r="AO70" s="135"/>
    </row>
    <row r="71" spans="1:43" x14ac:dyDescent="0.25">
      <c r="A71" s="118" t="s">
        <v>158</v>
      </c>
      <c r="B71" s="118"/>
      <c r="C71" s="174" t="s">
        <v>259</v>
      </c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5">
        <v>15</v>
      </c>
      <c r="S71" s="126"/>
      <c r="T71" s="126"/>
      <c r="U71" s="125" t="s">
        <v>36</v>
      </c>
      <c r="V71" s="127"/>
      <c r="W71" s="128"/>
      <c r="X71" s="129"/>
      <c r="Y71" s="130"/>
      <c r="Z71" s="108" t="s">
        <v>34</v>
      </c>
      <c r="AA71" s="109"/>
      <c r="AB71" s="109"/>
      <c r="AC71" s="110"/>
      <c r="AD71" s="111">
        <f t="shared" ref="AD71:AD74" si="14">R71*W71</f>
        <v>0</v>
      </c>
      <c r="AE71" s="106"/>
      <c r="AF71" s="106"/>
      <c r="AG71" s="107"/>
      <c r="AH71" s="123" t="s">
        <v>34</v>
      </c>
      <c r="AI71" s="123"/>
      <c r="AJ71" s="123"/>
      <c r="AK71" s="123"/>
      <c r="AL71" s="135">
        <f t="shared" ref="AL71:AL74" si="15">AD71*1.21</f>
        <v>0</v>
      </c>
      <c r="AM71" s="135"/>
      <c r="AN71" s="135"/>
      <c r="AO71" s="135"/>
    </row>
    <row r="72" spans="1:43" x14ac:dyDescent="0.25">
      <c r="A72" s="118" t="s">
        <v>159</v>
      </c>
      <c r="B72" s="118"/>
      <c r="C72" s="174" t="s">
        <v>260</v>
      </c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5">
        <v>11</v>
      </c>
      <c r="S72" s="126"/>
      <c r="T72" s="126"/>
      <c r="U72" s="125" t="s">
        <v>36</v>
      </c>
      <c r="V72" s="127"/>
      <c r="W72" s="128"/>
      <c r="X72" s="129"/>
      <c r="Y72" s="130"/>
      <c r="Z72" s="108" t="s">
        <v>34</v>
      </c>
      <c r="AA72" s="109"/>
      <c r="AB72" s="109"/>
      <c r="AC72" s="110"/>
      <c r="AD72" s="111">
        <f t="shared" si="14"/>
        <v>0</v>
      </c>
      <c r="AE72" s="106"/>
      <c r="AF72" s="106"/>
      <c r="AG72" s="107"/>
      <c r="AH72" s="123" t="s">
        <v>34</v>
      </c>
      <c r="AI72" s="123"/>
      <c r="AJ72" s="123"/>
      <c r="AK72" s="123"/>
      <c r="AL72" s="135">
        <f t="shared" si="15"/>
        <v>0</v>
      </c>
      <c r="AM72" s="135"/>
      <c r="AN72" s="135"/>
      <c r="AO72" s="135"/>
    </row>
    <row r="73" spans="1:43" x14ac:dyDescent="0.25">
      <c r="A73" s="118" t="s">
        <v>160</v>
      </c>
      <c r="B73" s="118"/>
      <c r="C73" s="174" t="s">
        <v>389</v>
      </c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5">
        <v>5</v>
      </c>
      <c r="S73" s="126"/>
      <c r="T73" s="126"/>
      <c r="U73" s="125" t="s">
        <v>36</v>
      </c>
      <c r="V73" s="127"/>
      <c r="W73" s="128"/>
      <c r="X73" s="129"/>
      <c r="Y73" s="130"/>
      <c r="Z73" s="108" t="s">
        <v>34</v>
      </c>
      <c r="AA73" s="109"/>
      <c r="AB73" s="109"/>
      <c r="AC73" s="110"/>
      <c r="AD73" s="111">
        <f t="shared" si="14"/>
        <v>0</v>
      </c>
      <c r="AE73" s="106"/>
      <c r="AF73" s="106"/>
      <c r="AG73" s="107"/>
      <c r="AH73" s="123" t="s">
        <v>34</v>
      </c>
      <c r="AI73" s="123"/>
      <c r="AJ73" s="123"/>
      <c r="AK73" s="123"/>
      <c r="AL73" s="135">
        <f t="shared" si="15"/>
        <v>0</v>
      </c>
      <c r="AM73" s="135"/>
      <c r="AN73" s="135"/>
      <c r="AO73" s="135"/>
    </row>
    <row r="74" spans="1:43" x14ac:dyDescent="0.25">
      <c r="A74" s="118" t="s">
        <v>161</v>
      </c>
      <c r="B74" s="118"/>
      <c r="C74" s="174" t="s">
        <v>261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5">
        <v>21</v>
      </c>
      <c r="S74" s="126"/>
      <c r="T74" s="126"/>
      <c r="U74" s="125" t="s">
        <v>36</v>
      </c>
      <c r="V74" s="127"/>
      <c r="W74" s="128"/>
      <c r="X74" s="129"/>
      <c r="Y74" s="130"/>
      <c r="Z74" s="108" t="s">
        <v>34</v>
      </c>
      <c r="AA74" s="109"/>
      <c r="AB74" s="109"/>
      <c r="AC74" s="110"/>
      <c r="AD74" s="111">
        <f t="shared" si="14"/>
        <v>0</v>
      </c>
      <c r="AE74" s="106"/>
      <c r="AF74" s="106"/>
      <c r="AG74" s="107"/>
      <c r="AH74" s="123" t="s">
        <v>34</v>
      </c>
      <c r="AI74" s="123"/>
      <c r="AJ74" s="123"/>
      <c r="AK74" s="123"/>
      <c r="AL74" s="135">
        <f t="shared" si="15"/>
        <v>0</v>
      </c>
      <c r="AM74" s="135"/>
      <c r="AN74" s="135"/>
      <c r="AO74" s="135"/>
    </row>
    <row r="75" spans="1:43" x14ac:dyDescent="0.25">
      <c r="A75" s="118" t="s">
        <v>162</v>
      </c>
      <c r="B75" s="118"/>
      <c r="C75" s="174" t="s">
        <v>262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5">
        <v>7</v>
      </c>
      <c r="S75" s="126"/>
      <c r="T75" s="126"/>
      <c r="U75" s="125" t="s">
        <v>36</v>
      </c>
      <c r="V75" s="127"/>
      <c r="W75" s="128"/>
      <c r="X75" s="129"/>
      <c r="Y75" s="130"/>
      <c r="Z75" s="108" t="s">
        <v>34</v>
      </c>
      <c r="AA75" s="109"/>
      <c r="AB75" s="109"/>
      <c r="AC75" s="110"/>
      <c r="AD75" s="111">
        <f t="shared" ref="AD75" si="16">R75*W75</f>
        <v>0</v>
      </c>
      <c r="AE75" s="106"/>
      <c r="AF75" s="106"/>
      <c r="AG75" s="107"/>
      <c r="AH75" s="123" t="s">
        <v>34</v>
      </c>
      <c r="AI75" s="123"/>
      <c r="AJ75" s="123"/>
      <c r="AK75" s="123"/>
      <c r="AL75" s="135">
        <f t="shared" ref="AL75" si="17">AD75*1.21</f>
        <v>0</v>
      </c>
      <c r="AM75" s="135"/>
      <c r="AN75" s="135"/>
      <c r="AO75" s="135"/>
    </row>
    <row r="76" spans="1:43" x14ac:dyDescent="0.25">
      <c r="A76" s="118" t="s">
        <v>163</v>
      </c>
      <c r="B76" s="118"/>
      <c r="C76" s="124" t="s">
        <v>105</v>
      </c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5">
        <v>28</v>
      </c>
      <c r="S76" s="126"/>
      <c r="T76" s="126"/>
      <c r="U76" s="125" t="s">
        <v>36</v>
      </c>
      <c r="V76" s="127"/>
      <c r="W76" s="128"/>
      <c r="X76" s="129"/>
      <c r="Y76" s="130"/>
      <c r="Z76" s="111">
        <f>R76*W76</f>
        <v>0</v>
      </c>
      <c r="AA76" s="106"/>
      <c r="AB76" s="106"/>
      <c r="AC76" s="107"/>
      <c r="AD76" s="108" t="s">
        <v>34</v>
      </c>
      <c r="AE76" s="109"/>
      <c r="AF76" s="109"/>
      <c r="AG76" s="110"/>
      <c r="AH76" s="135">
        <f>Z76*1.21</f>
        <v>0</v>
      </c>
      <c r="AI76" s="135"/>
      <c r="AJ76" s="135"/>
      <c r="AK76" s="135"/>
      <c r="AL76" s="123" t="s">
        <v>34</v>
      </c>
      <c r="AM76" s="123"/>
      <c r="AN76" s="123"/>
      <c r="AO76" s="123"/>
      <c r="AQ76" s="55"/>
    </row>
    <row r="77" spans="1:43" x14ac:dyDescent="0.25">
      <c r="A77" s="118" t="s">
        <v>164</v>
      </c>
      <c r="B77" s="118"/>
      <c r="C77" s="124" t="s">
        <v>174</v>
      </c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5">
        <v>36</v>
      </c>
      <c r="S77" s="126"/>
      <c r="T77" s="126"/>
      <c r="U77" s="125" t="s">
        <v>36</v>
      </c>
      <c r="V77" s="127"/>
      <c r="W77" s="128"/>
      <c r="X77" s="129"/>
      <c r="Y77" s="130"/>
      <c r="Z77" s="111">
        <f>R77*W77</f>
        <v>0</v>
      </c>
      <c r="AA77" s="106"/>
      <c r="AB77" s="106"/>
      <c r="AC77" s="107"/>
      <c r="AD77" s="108" t="s">
        <v>34</v>
      </c>
      <c r="AE77" s="109"/>
      <c r="AF77" s="109"/>
      <c r="AG77" s="110"/>
      <c r="AH77" s="135">
        <f>Z77*1.21</f>
        <v>0</v>
      </c>
      <c r="AI77" s="135"/>
      <c r="AJ77" s="135"/>
      <c r="AK77" s="135"/>
      <c r="AL77" s="108" t="s">
        <v>34</v>
      </c>
      <c r="AM77" s="109"/>
      <c r="AN77" s="109"/>
      <c r="AO77" s="110"/>
      <c r="AQ77" s="55"/>
    </row>
    <row r="78" spans="1:43" x14ac:dyDescent="0.25">
      <c r="A78" s="118" t="s">
        <v>165</v>
      </c>
      <c r="B78" s="118"/>
      <c r="C78" s="124" t="s">
        <v>106</v>
      </c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5">
        <v>18</v>
      </c>
      <c r="S78" s="126"/>
      <c r="T78" s="126"/>
      <c r="U78" s="125" t="s">
        <v>36</v>
      </c>
      <c r="V78" s="127"/>
      <c r="W78" s="128"/>
      <c r="X78" s="129"/>
      <c r="Y78" s="130"/>
      <c r="Z78" s="111">
        <f>R78*W78</f>
        <v>0</v>
      </c>
      <c r="AA78" s="106"/>
      <c r="AB78" s="106"/>
      <c r="AC78" s="107"/>
      <c r="AD78" s="108" t="s">
        <v>34</v>
      </c>
      <c r="AE78" s="109"/>
      <c r="AF78" s="109"/>
      <c r="AG78" s="110"/>
      <c r="AH78" s="135">
        <f>Z78*1.21</f>
        <v>0</v>
      </c>
      <c r="AI78" s="135"/>
      <c r="AJ78" s="135"/>
      <c r="AK78" s="135"/>
      <c r="AL78" s="123" t="s">
        <v>34</v>
      </c>
      <c r="AM78" s="123"/>
      <c r="AN78" s="123"/>
      <c r="AO78" s="123"/>
      <c r="AQ78" s="55"/>
    </row>
    <row r="79" spans="1:43" x14ac:dyDescent="0.25">
      <c r="A79" s="118" t="s">
        <v>166</v>
      </c>
      <c r="B79" s="118"/>
      <c r="C79" s="124" t="s">
        <v>175</v>
      </c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5">
        <v>100</v>
      </c>
      <c r="S79" s="126"/>
      <c r="T79" s="126"/>
      <c r="U79" s="125" t="s">
        <v>36</v>
      </c>
      <c r="V79" s="127"/>
      <c r="W79" s="128"/>
      <c r="X79" s="129"/>
      <c r="Y79" s="130"/>
      <c r="Z79" s="111">
        <f>R79*W79</f>
        <v>0</v>
      </c>
      <c r="AA79" s="106"/>
      <c r="AB79" s="106"/>
      <c r="AC79" s="107"/>
      <c r="AD79" s="108" t="s">
        <v>34</v>
      </c>
      <c r="AE79" s="109"/>
      <c r="AF79" s="109"/>
      <c r="AG79" s="110"/>
      <c r="AH79" s="135">
        <f>Z79*1.21</f>
        <v>0</v>
      </c>
      <c r="AI79" s="135"/>
      <c r="AJ79" s="135"/>
      <c r="AK79" s="135"/>
      <c r="AL79" s="108" t="s">
        <v>34</v>
      </c>
      <c r="AM79" s="109"/>
      <c r="AN79" s="109"/>
      <c r="AO79" s="110"/>
      <c r="AQ79" s="55"/>
    </row>
    <row r="80" spans="1:43" x14ac:dyDescent="0.25">
      <c r="A80" s="118" t="s">
        <v>167</v>
      </c>
      <c r="B80" s="118"/>
      <c r="C80" s="124" t="s">
        <v>176</v>
      </c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5">
        <v>30</v>
      </c>
      <c r="S80" s="126"/>
      <c r="T80" s="126"/>
      <c r="U80" s="125" t="s">
        <v>36</v>
      </c>
      <c r="V80" s="127"/>
      <c r="W80" s="128"/>
      <c r="X80" s="129"/>
      <c r="Y80" s="130"/>
      <c r="Z80" s="111">
        <f>R80*W80</f>
        <v>0</v>
      </c>
      <c r="AA80" s="106"/>
      <c r="AB80" s="106"/>
      <c r="AC80" s="107"/>
      <c r="AD80" s="108" t="s">
        <v>34</v>
      </c>
      <c r="AE80" s="109"/>
      <c r="AF80" s="109"/>
      <c r="AG80" s="110"/>
      <c r="AH80" s="135">
        <f>Z80*1.21</f>
        <v>0</v>
      </c>
      <c r="AI80" s="135"/>
      <c r="AJ80" s="135"/>
      <c r="AK80" s="135"/>
      <c r="AL80" s="123" t="s">
        <v>34</v>
      </c>
      <c r="AM80" s="123"/>
      <c r="AN80" s="123"/>
      <c r="AO80" s="123"/>
    </row>
    <row r="81" spans="1:41" x14ac:dyDescent="0.25">
      <c r="A81" s="118" t="s">
        <v>168</v>
      </c>
      <c r="B81" s="118"/>
      <c r="C81" s="124" t="s">
        <v>177</v>
      </c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5">
        <v>6</v>
      </c>
      <c r="S81" s="126"/>
      <c r="T81" s="126"/>
      <c r="U81" s="125" t="s">
        <v>36</v>
      </c>
      <c r="V81" s="127"/>
      <c r="W81" s="128"/>
      <c r="X81" s="129"/>
      <c r="Y81" s="130"/>
      <c r="Z81" s="111">
        <f t="shared" ref="Z81:Z85" si="18">R81*W81</f>
        <v>0</v>
      </c>
      <c r="AA81" s="106"/>
      <c r="AB81" s="106"/>
      <c r="AC81" s="107"/>
      <c r="AD81" s="108" t="s">
        <v>34</v>
      </c>
      <c r="AE81" s="109"/>
      <c r="AF81" s="109"/>
      <c r="AG81" s="110"/>
      <c r="AH81" s="135">
        <f t="shared" ref="AH81:AH85" si="19">Z81*1.21</f>
        <v>0</v>
      </c>
      <c r="AI81" s="135"/>
      <c r="AJ81" s="135"/>
      <c r="AK81" s="135"/>
      <c r="AL81" s="108" t="s">
        <v>34</v>
      </c>
      <c r="AM81" s="109"/>
      <c r="AN81" s="109"/>
      <c r="AO81" s="110"/>
    </row>
    <row r="82" spans="1:41" x14ac:dyDescent="0.25">
      <c r="A82" s="118" t="s">
        <v>169</v>
      </c>
      <c r="B82" s="118"/>
      <c r="C82" s="124" t="s">
        <v>178</v>
      </c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5">
        <v>1</v>
      </c>
      <c r="S82" s="126"/>
      <c r="T82" s="126"/>
      <c r="U82" s="125" t="s">
        <v>36</v>
      </c>
      <c r="V82" s="127"/>
      <c r="W82" s="128"/>
      <c r="X82" s="129"/>
      <c r="Y82" s="130"/>
      <c r="Z82" s="111">
        <f t="shared" si="18"/>
        <v>0</v>
      </c>
      <c r="AA82" s="106"/>
      <c r="AB82" s="106"/>
      <c r="AC82" s="107"/>
      <c r="AD82" s="108" t="s">
        <v>34</v>
      </c>
      <c r="AE82" s="109"/>
      <c r="AF82" s="109"/>
      <c r="AG82" s="110"/>
      <c r="AH82" s="135">
        <f t="shared" si="19"/>
        <v>0</v>
      </c>
      <c r="AI82" s="135"/>
      <c r="AJ82" s="135"/>
      <c r="AK82" s="135"/>
      <c r="AL82" s="123" t="s">
        <v>34</v>
      </c>
      <c r="AM82" s="123"/>
      <c r="AN82" s="123"/>
      <c r="AO82" s="123"/>
    </row>
    <row r="83" spans="1:41" x14ac:dyDescent="0.25">
      <c r="A83" s="118" t="s">
        <v>170</v>
      </c>
      <c r="B83" s="118"/>
      <c r="C83" s="124" t="s">
        <v>179</v>
      </c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5">
        <v>8</v>
      </c>
      <c r="S83" s="126"/>
      <c r="T83" s="126"/>
      <c r="U83" s="125" t="s">
        <v>36</v>
      </c>
      <c r="V83" s="127"/>
      <c r="W83" s="128"/>
      <c r="X83" s="129"/>
      <c r="Y83" s="130"/>
      <c r="Z83" s="111">
        <f t="shared" si="18"/>
        <v>0</v>
      </c>
      <c r="AA83" s="106"/>
      <c r="AB83" s="106"/>
      <c r="AC83" s="107"/>
      <c r="AD83" s="108" t="s">
        <v>34</v>
      </c>
      <c r="AE83" s="109"/>
      <c r="AF83" s="109"/>
      <c r="AG83" s="110"/>
      <c r="AH83" s="135">
        <f t="shared" si="19"/>
        <v>0</v>
      </c>
      <c r="AI83" s="135"/>
      <c r="AJ83" s="135"/>
      <c r="AK83" s="135"/>
      <c r="AL83" s="108" t="s">
        <v>34</v>
      </c>
      <c r="AM83" s="109"/>
      <c r="AN83" s="109"/>
      <c r="AO83" s="110"/>
    </row>
    <row r="84" spans="1:41" x14ac:dyDescent="0.25">
      <c r="A84" s="118" t="s">
        <v>171</v>
      </c>
      <c r="B84" s="118"/>
      <c r="C84" s="124" t="s">
        <v>180</v>
      </c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5">
        <v>5</v>
      </c>
      <c r="S84" s="126"/>
      <c r="T84" s="126"/>
      <c r="U84" s="125" t="s">
        <v>36</v>
      </c>
      <c r="V84" s="127"/>
      <c r="W84" s="128"/>
      <c r="X84" s="129"/>
      <c r="Y84" s="130"/>
      <c r="Z84" s="111">
        <f t="shared" si="18"/>
        <v>0</v>
      </c>
      <c r="AA84" s="106"/>
      <c r="AB84" s="106"/>
      <c r="AC84" s="107"/>
      <c r="AD84" s="108" t="s">
        <v>34</v>
      </c>
      <c r="AE84" s="109"/>
      <c r="AF84" s="109"/>
      <c r="AG84" s="110"/>
      <c r="AH84" s="135">
        <f t="shared" si="19"/>
        <v>0</v>
      </c>
      <c r="AI84" s="135"/>
      <c r="AJ84" s="135"/>
      <c r="AK84" s="135"/>
      <c r="AL84" s="123" t="s">
        <v>34</v>
      </c>
      <c r="AM84" s="123"/>
      <c r="AN84" s="123"/>
      <c r="AO84" s="123"/>
    </row>
    <row r="85" spans="1:41" x14ac:dyDescent="0.25">
      <c r="A85" s="118" t="s">
        <v>172</v>
      </c>
      <c r="B85" s="118"/>
      <c r="C85" s="124" t="s">
        <v>181</v>
      </c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5">
        <v>2</v>
      </c>
      <c r="S85" s="126"/>
      <c r="T85" s="126"/>
      <c r="U85" s="125" t="s">
        <v>36</v>
      </c>
      <c r="V85" s="127"/>
      <c r="W85" s="128"/>
      <c r="X85" s="129"/>
      <c r="Y85" s="130"/>
      <c r="Z85" s="111">
        <f t="shared" si="18"/>
        <v>0</v>
      </c>
      <c r="AA85" s="106"/>
      <c r="AB85" s="106"/>
      <c r="AC85" s="107"/>
      <c r="AD85" s="108" t="s">
        <v>34</v>
      </c>
      <c r="AE85" s="109"/>
      <c r="AF85" s="109"/>
      <c r="AG85" s="110"/>
      <c r="AH85" s="135">
        <f t="shared" si="19"/>
        <v>0</v>
      </c>
      <c r="AI85" s="135"/>
      <c r="AJ85" s="135"/>
      <c r="AK85" s="135"/>
      <c r="AL85" s="108" t="s">
        <v>34</v>
      </c>
      <c r="AM85" s="109"/>
      <c r="AN85" s="109"/>
      <c r="AO85" s="110"/>
    </row>
    <row r="86" spans="1:41" x14ac:dyDescent="0.25">
      <c r="A86" s="118" t="s">
        <v>173</v>
      </c>
      <c r="B86" s="118"/>
      <c r="C86" s="124" t="s">
        <v>104</v>
      </c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5">
        <v>23</v>
      </c>
      <c r="S86" s="126"/>
      <c r="T86" s="126"/>
      <c r="U86" s="125" t="s">
        <v>36</v>
      </c>
      <c r="V86" s="127"/>
      <c r="W86" s="128"/>
      <c r="X86" s="129"/>
      <c r="Y86" s="130"/>
      <c r="Z86" s="111">
        <f>R86*W86</f>
        <v>0</v>
      </c>
      <c r="AA86" s="106"/>
      <c r="AB86" s="106"/>
      <c r="AC86" s="107"/>
      <c r="AD86" s="108" t="s">
        <v>34</v>
      </c>
      <c r="AE86" s="109"/>
      <c r="AF86" s="109"/>
      <c r="AG86" s="110"/>
      <c r="AH86" s="135">
        <f>Z86*1.21</f>
        <v>0</v>
      </c>
      <c r="AI86" s="135"/>
      <c r="AJ86" s="135"/>
      <c r="AK86" s="135"/>
      <c r="AL86" s="123" t="s">
        <v>34</v>
      </c>
      <c r="AM86" s="123"/>
      <c r="AN86" s="123"/>
      <c r="AO86" s="123"/>
    </row>
    <row r="87" spans="1:41" ht="15" customHeight="1" x14ac:dyDescent="0.25">
      <c r="A87" s="118" t="s">
        <v>185</v>
      </c>
      <c r="B87" s="118"/>
      <c r="C87" s="124" t="s">
        <v>382</v>
      </c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5">
        <f>SUM(R6:T75)*10</f>
        <v>8330</v>
      </c>
      <c r="S87" s="126"/>
      <c r="T87" s="126"/>
      <c r="U87" s="125" t="s">
        <v>50</v>
      </c>
      <c r="V87" s="127"/>
      <c r="W87" s="128"/>
      <c r="X87" s="129"/>
      <c r="Y87" s="130"/>
      <c r="Z87" s="111">
        <f>R87*W87</f>
        <v>0</v>
      </c>
      <c r="AA87" s="106"/>
      <c r="AB87" s="106"/>
      <c r="AC87" s="107"/>
      <c r="AD87" s="108" t="s">
        <v>34</v>
      </c>
      <c r="AE87" s="109"/>
      <c r="AF87" s="109"/>
      <c r="AG87" s="110"/>
      <c r="AH87" s="135">
        <f>Z87*1.21</f>
        <v>0</v>
      </c>
      <c r="AI87" s="135"/>
      <c r="AJ87" s="135"/>
      <c r="AK87" s="135"/>
      <c r="AL87" s="108" t="s">
        <v>34</v>
      </c>
      <c r="AM87" s="109"/>
      <c r="AN87" s="109"/>
      <c r="AO87" s="110"/>
    </row>
    <row r="88" spans="1:41" ht="35.25" customHeight="1" x14ac:dyDescent="0.25">
      <c r="A88" s="118" t="s">
        <v>278</v>
      </c>
      <c r="B88" s="118"/>
      <c r="C88" s="119" t="s">
        <v>182</v>
      </c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25">
        <v>2</v>
      </c>
      <c r="S88" s="126"/>
      <c r="T88" s="127"/>
      <c r="U88" s="125" t="s">
        <v>36</v>
      </c>
      <c r="V88" s="127"/>
      <c r="W88" s="128"/>
      <c r="X88" s="129"/>
      <c r="Y88" s="130"/>
      <c r="Z88" s="111">
        <f t="shared" ref="Z88" si="20">R88*W88</f>
        <v>0</v>
      </c>
      <c r="AA88" s="106"/>
      <c r="AB88" s="106"/>
      <c r="AC88" s="107"/>
      <c r="AD88" s="108" t="s">
        <v>34</v>
      </c>
      <c r="AE88" s="109"/>
      <c r="AF88" s="109"/>
      <c r="AG88" s="110"/>
      <c r="AH88" s="135">
        <f t="shared" ref="AH88" si="21">Z88*1.21</f>
        <v>0</v>
      </c>
      <c r="AI88" s="135"/>
      <c r="AJ88" s="135"/>
      <c r="AK88" s="135"/>
      <c r="AL88" s="123" t="s">
        <v>34</v>
      </c>
      <c r="AM88" s="123"/>
      <c r="AN88" s="123"/>
      <c r="AO88" s="123"/>
    </row>
    <row r="89" spans="1:41" ht="45" customHeight="1" x14ac:dyDescent="0.25">
      <c r="A89" s="118" t="s">
        <v>279</v>
      </c>
      <c r="B89" s="118"/>
      <c r="C89" s="119" t="s">
        <v>183</v>
      </c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25">
        <v>7</v>
      </c>
      <c r="S89" s="126"/>
      <c r="T89" s="126"/>
      <c r="U89" s="125" t="s">
        <v>36</v>
      </c>
      <c r="V89" s="127"/>
      <c r="W89" s="128"/>
      <c r="X89" s="129"/>
      <c r="Y89" s="130"/>
      <c r="Z89" s="111">
        <f>R89*W89</f>
        <v>0</v>
      </c>
      <c r="AA89" s="106"/>
      <c r="AB89" s="106"/>
      <c r="AC89" s="107"/>
      <c r="AD89" s="108" t="s">
        <v>34</v>
      </c>
      <c r="AE89" s="109"/>
      <c r="AF89" s="109"/>
      <c r="AG89" s="110"/>
      <c r="AH89" s="135">
        <f>Z89*1.21</f>
        <v>0</v>
      </c>
      <c r="AI89" s="135"/>
      <c r="AJ89" s="135"/>
      <c r="AK89" s="135"/>
      <c r="AL89" s="123" t="s">
        <v>34</v>
      </c>
      <c r="AM89" s="123"/>
      <c r="AN89" s="123"/>
      <c r="AO89" s="123"/>
    </row>
    <row r="90" spans="1:41" x14ac:dyDescent="0.25">
      <c r="A90" s="118" t="s">
        <v>280</v>
      </c>
      <c r="B90" s="118"/>
      <c r="C90" s="124" t="s">
        <v>98</v>
      </c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5">
        <v>2</v>
      </c>
      <c r="S90" s="126"/>
      <c r="T90" s="127"/>
      <c r="U90" s="125" t="s">
        <v>36</v>
      </c>
      <c r="V90" s="127"/>
      <c r="W90" s="128"/>
      <c r="X90" s="129"/>
      <c r="Y90" s="130"/>
      <c r="Z90" s="111">
        <f>R90*W90</f>
        <v>0</v>
      </c>
      <c r="AA90" s="106"/>
      <c r="AB90" s="106"/>
      <c r="AC90" s="107"/>
      <c r="AD90" s="108" t="s">
        <v>34</v>
      </c>
      <c r="AE90" s="109"/>
      <c r="AF90" s="109"/>
      <c r="AG90" s="110"/>
      <c r="AH90" s="135">
        <f t="shared" ref="AH90" si="22">Z90*1.21</f>
        <v>0</v>
      </c>
      <c r="AI90" s="135"/>
      <c r="AJ90" s="135"/>
      <c r="AK90" s="135"/>
      <c r="AL90" s="123" t="s">
        <v>34</v>
      </c>
      <c r="AM90" s="123"/>
      <c r="AN90" s="123"/>
      <c r="AO90" s="123"/>
    </row>
    <row r="91" spans="1:41" x14ac:dyDescent="0.25">
      <c r="A91" s="118" t="s">
        <v>281</v>
      </c>
      <c r="B91" s="118"/>
      <c r="C91" s="124" t="s">
        <v>108</v>
      </c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5">
        <v>12</v>
      </c>
      <c r="S91" s="126"/>
      <c r="T91" s="126"/>
      <c r="U91" s="125" t="s">
        <v>36</v>
      </c>
      <c r="V91" s="127"/>
      <c r="W91" s="128"/>
      <c r="X91" s="129"/>
      <c r="Y91" s="130"/>
      <c r="Z91" s="111">
        <f>R91*W91</f>
        <v>0</v>
      </c>
      <c r="AA91" s="106"/>
      <c r="AB91" s="106"/>
      <c r="AC91" s="107"/>
      <c r="AD91" s="108" t="s">
        <v>34</v>
      </c>
      <c r="AE91" s="109"/>
      <c r="AF91" s="109"/>
      <c r="AG91" s="110"/>
      <c r="AH91" s="135">
        <f>Z91*1.21</f>
        <v>0</v>
      </c>
      <c r="AI91" s="135"/>
      <c r="AJ91" s="135"/>
      <c r="AK91" s="135"/>
      <c r="AL91" s="123" t="s">
        <v>34</v>
      </c>
      <c r="AM91" s="123"/>
      <c r="AN91" s="123"/>
      <c r="AO91" s="123"/>
    </row>
    <row r="92" spans="1:41" x14ac:dyDescent="0.25">
      <c r="A92" s="118" t="s">
        <v>282</v>
      </c>
      <c r="B92" s="118"/>
      <c r="C92" s="124" t="s">
        <v>186</v>
      </c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5">
        <v>833</v>
      </c>
      <c r="S92" s="126"/>
      <c r="T92" s="126"/>
      <c r="U92" s="125" t="s">
        <v>36</v>
      </c>
      <c r="V92" s="127"/>
      <c r="W92" s="128"/>
      <c r="X92" s="129"/>
      <c r="Y92" s="130"/>
      <c r="Z92" s="111">
        <f>R92*W92</f>
        <v>0</v>
      </c>
      <c r="AA92" s="106"/>
      <c r="AB92" s="106"/>
      <c r="AC92" s="107"/>
      <c r="AD92" s="108" t="s">
        <v>34</v>
      </c>
      <c r="AE92" s="109"/>
      <c r="AF92" s="109"/>
      <c r="AG92" s="110"/>
      <c r="AH92" s="135">
        <f>Z92*1.21</f>
        <v>0</v>
      </c>
      <c r="AI92" s="135"/>
      <c r="AJ92" s="135"/>
      <c r="AK92" s="135"/>
      <c r="AL92" s="123" t="s">
        <v>34</v>
      </c>
      <c r="AM92" s="123"/>
      <c r="AN92" s="123"/>
      <c r="AO92" s="123"/>
    </row>
    <row r="93" spans="1:41" x14ac:dyDescent="0.25">
      <c r="A93" s="118" t="s">
        <v>283</v>
      </c>
      <c r="B93" s="118"/>
      <c r="C93" s="124" t="s">
        <v>54</v>
      </c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5">
        <f>SUM(R6:T75)</f>
        <v>833</v>
      </c>
      <c r="S93" s="126"/>
      <c r="T93" s="126"/>
      <c r="U93" s="125" t="s">
        <v>36</v>
      </c>
      <c r="V93" s="127"/>
      <c r="W93" s="128"/>
      <c r="X93" s="129"/>
      <c r="Y93" s="130"/>
      <c r="Z93" s="108" t="s">
        <v>34</v>
      </c>
      <c r="AA93" s="109"/>
      <c r="AB93" s="109"/>
      <c r="AC93" s="110"/>
      <c r="AD93" s="111">
        <f>R93*W93</f>
        <v>0</v>
      </c>
      <c r="AE93" s="106"/>
      <c r="AF93" s="106"/>
      <c r="AG93" s="107"/>
      <c r="AH93" s="123" t="s">
        <v>34</v>
      </c>
      <c r="AI93" s="123"/>
      <c r="AJ93" s="123"/>
      <c r="AK93" s="123"/>
      <c r="AL93" s="135">
        <f>AD93*1.21</f>
        <v>0</v>
      </c>
      <c r="AM93" s="135"/>
      <c r="AN93" s="135"/>
      <c r="AO93" s="135"/>
    </row>
    <row r="94" spans="1:41" x14ac:dyDescent="0.25">
      <c r="A94" s="118" t="s">
        <v>284</v>
      </c>
      <c r="B94" s="118"/>
      <c r="C94" s="174" t="s">
        <v>263</v>
      </c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5">
        <v>2395</v>
      </c>
      <c r="S94" s="126"/>
      <c r="T94" s="126"/>
      <c r="U94" s="125" t="s">
        <v>50</v>
      </c>
      <c r="V94" s="127"/>
      <c r="W94" s="128"/>
      <c r="X94" s="129"/>
      <c r="Y94" s="130"/>
      <c r="Z94" s="108" t="s">
        <v>34</v>
      </c>
      <c r="AA94" s="109"/>
      <c r="AB94" s="109"/>
      <c r="AC94" s="110"/>
      <c r="AD94" s="111">
        <f t="shared" ref="AD94" si="23">R94*W94</f>
        <v>0</v>
      </c>
      <c r="AE94" s="106"/>
      <c r="AF94" s="106"/>
      <c r="AG94" s="107"/>
      <c r="AH94" s="123" t="s">
        <v>34</v>
      </c>
      <c r="AI94" s="123"/>
      <c r="AJ94" s="123"/>
      <c r="AK94" s="123"/>
      <c r="AL94" s="135">
        <f t="shared" ref="AL94" si="24">AD94*1.21</f>
        <v>0</v>
      </c>
      <c r="AM94" s="135"/>
      <c r="AN94" s="135"/>
      <c r="AO94" s="135"/>
    </row>
    <row r="95" spans="1:41" x14ac:dyDescent="0.25">
      <c r="A95" s="118" t="s">
        <v>285</v>
      </c>
      <c r="B95" s="118"/>
      <c r="C95" s="174" t="s">
        <v>264</v>
      </c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5">
        <v>2081</v>
      </c>
      <c r="S95" s="126"/>
      <c r="T95" s="126"/>
      <c r="U95" s="125" t="s">
        <v>50</v>
      </c>
      <c r="V95" s="127"/>
      <c r="W95" s="128"/>
      <c r="X95" s="129"/>
      <c r="Y95" s="130"/>
      <c r="Z95" s="108" t="s">
        <v>34</v>
      </c>
      <c r="AA95" s="109"/>
      <c r="AB95" s="109"/>
      <c r="AC95" s="110"/>
      <c r="AD95" s="111">
        <f t="shared" ref="AD95:AD99" si="25">R95*W95</f>
        <v>0</v>
      </c>
      <c r="AE95" s="106"/>
      <c r="AF95" s="106"/>
      <c r="AG95" s="107"/>
      <c r="AH95" s="123" t="s">
        <v>34</v>
      </c>
      <c r="AI95" s="123"/>
      <c r="AJ95" s="123"/>
      <c r="AK95" s="123"/>
      <c r="AL95" s="135">
        <f t="shared" ref="AL95:AL100" si="26">AD95*1.21</f>
        <v>0</v>
      </c>
      <c r="AM95" s="135"/>
      <c r="AN95" s="135"/>
      <c r="AO95" s="135"/>
    </row>
    <row r="96" spans="1:41" x14ac:dyDescent="0.25">
      <c r="A96" s="118" t="s">
        <v>286</v>
      </c>
      <c r="B96" s="118"/>
      <c r="C96" s="174" t="s">
        <v>265</v>
      </c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5">
        <v>219</v>
      </c>
      <c r="S96" s="126"/>
      <c r="T96" s="126"/>
      <c r="U96" s="125" t="s">
        <v>50</v>
      </c>
      <c r="V96" s="127"/>
      <c r="W96" s="128"/>
      <c r="X96" s="129"/>
      <c r="Y96" s="130"/>
      <c r="Z96" s="108" t="s">
        <v>34</v>
      </c>
      <c r="AA96" s="109"/>
      <c r="AB96" s="109"/>
      <c r="AC96" s="110"/>
      <c r="AD96" s="111">
        <f t="shared" si="25"/>
        <v>0</v>
      </c>
      <c r="AE96" s="106"/>
      <c r="AF96" s="106"/>
      <c r="AG96" s="107"/>
      <c r="AH96" s="123" t="s">
        <v>34</v>
      </c>
      <c r="AI96" s="123"/>
      <c r="AJ96" s="123"/>
      <c r="AK96" s="123"/>
      <c r="AL96" s="135">
        <f t="shared" si="26"/>
        <v>0</v>
      </c>
      <c r="AM96" s="135"/>
      <c r="AN96" s="135"/>
      <c r="AO96" s="135"/>
    </row>
    <row r="97" spans="1:41" x14ac:dyDescent="0.25">
      <c r="A97" s="118" t="s">
        <v>287</v>
      </c>
      <c r="B97" s="118"/>
      <c r="C97" s="174" t="s">
        <v>266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5">
        <v>112</v>
      </c>
      <c r="S97" s="126"/>
      <c r="T97" s="126"/>
      <c r="U97" s="125" t="s">
        <v>36</v>
      </c>
      <c r="V97" s="127"/>
      <c r="W97" s="128"/>
      <c r="X97" s="129"/>
      <c r="Y97" s="130"/>
      <c r="Z97" s="108" t="s">
        <v>34</v>
      </c>
      <c r="AA97" s="109"/>
      <c r="AB97" s="109"/>
      <c r="AC97" s="110"/>
      <c r="AD97" s="111">
        <f t="shared" si="25"/>
        <v>0</v>
      </c>
      <c r="AE97" s="106"/>
      <c r="AF97" s="106"/>
      <c r="AG97" s="107"/>
      <c r="AH97" s="123" t="s">
        <v>34</v>
      </c>
      <c r="AI97" s="123"/>
      <c r="AJ97" s="123"/>
      <c r="AK97" s="123"/>
      <c r="AL97" s="135">
        <f t="shared" si="26"/>
        <v>0</v>
      </c>
      <c r="AM97" s="135"/>
      <c r="AN97" s="135"/>
      <c r="AO97" s="135"/>
    </row>
    <row r="98" spans="1:41" x14ac:dyDescent="0.25">
      <c r="A98" s="118" t="s">
        <v>288</v>
      </c>
      <c r="B98" s="118"/>
      <c r="C98" s="174" t="s">
        <v>267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5">
        <v>1</v>
      </c>
      <c r="S98" s="126"/>
      <c r="T98" s="126"/>
      <c r="U98" s="125" t="s">
        <v>71</v>
      </c>
      <c r="V98" s="127"/>
      <c r="W98" s="128"/>
      <c r="X98" s="129"/>
      <c r="Y98" s="130"/>
      <c r="Z98" s="108" t="s">
        <v>34</v>
      </c>
      <c r="AA98" s="109"/>
      <c r="AB98" s="109"/>
      <c r="AC98" s="110"/>
      <c r="AD98" s="111">
        <f t="shared" si="25"/>
        <v>0</v>
      </c>
      <c r="AE98" s="106"/>
      <c r="AF98" s="106"/>
      <c r="AG98" s="107"/>
      <c r="AH98" s="123" t="s">
        <v>34</v>
      </c>
      <c r="AI98" s="123"/>
      <c r="AJ98" s="123"/>
      <c r="AK98" s="123"/>
      <c r="AL98" s="135">
        <f t="shared" si="26"/>
        <v>0</v>
      </c>
      <c r="AM98" s="135"/>
      <c r="AN98" s="135"/>
      <c r="AO98" s="135"/>
    </row>
    <row r="99" spans="1:41" x14ac:dyDescent="0.25">
      <c r="A99" s="118" t="s">
        <v>289</v>
      </c>
      <c r="B99" s="118"/>
      <c r="C99" s="174" t="s">
        <v>268</v>
      </c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5">
        <v>112</v>
      </c>
      <c r="S99" s="126"/>
      <c r="T99" s="126"/>
      <c r="U99" s="125" t="s">
        <v>36</v>
      </c>
      <c r="V99" s="127"/>
      <c r="W99" s="128"/>
      <c r="X99" s="129"/>
      <c r="Y99" s="130"/>
      <c r="Z99" s="108" t="s">
        <v>34</v>
      </c>
      <c r="AA99" s="109"/>
      <c r="AB99" s="109"/>
      <c r="AC99" s="110"/>
      <c r="AD99" s="111">
        <f t="shared" si="25"/>
        <v>0</v>
      </c>
      <c r="AE99" s="106"/>
      <c r="AF99" s="106"/>
      <c r="AG99" s="107"/>
      <c r="AH99" s="123" t="s">
        <v>34</v>
      </c>
      <c r="AI99" s="123"/>
      <c r="AJ99" s="123"/>
      <c r="AK99" s="123"/>
      <c r="AL99" s="135">
        <f t="shared" si="26"/>
        <v>0</v>
      </c>
      <c r="AM99" s="135"/>
      <c r="AN99" s="135"/>
      <c r="AO99" s="135"/>
    </row>
    <row r="100" spans="1:41" x14ac:dyDescent="0.25">
      <c r="A100" s="118" t="s">
        <v>290</v>
      </c>
      <c r="B100" s="118"/>
      <c r="C100" s="174" t="s">
        <v>269</v>
      </c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5">
        <v>1</v>
      </c>
      <c r="S100" s="126"/>
      <c r="T100" s="126"/>
      <c r="U100" s="125" t="s">
        <v>71</v>
      </c>
      <c r="V100" s="127"/>
      <c r="W100" s="128"/>
      <c r="X100" s="129"/>
      <c r="Y100" s="130"/>
      <c r="Z100" s="108" t="s">
        <v>34</v>
      </c>
      <c r="AA100" s="109"/>
      <c r="AB100" s="109"/>
      <c r="AC100" s="110"/>
      <c r="AD100" s="111">
        <f t="shared" ref="AD100" si="27">R100*W100</f>
        <v>0</v>
      </c>
      <c r="AE100" s="106"/>
      <c r="AF100" s="106"/>
      <c r="AG100" s="107"/>
      <c r="AH100" s="123" t="s">
        <v>34</v>
      </c>
      <c r="AI100" s="123"/>
      <c r="AJ100" s="123"/>
      <c r="AK100" s="123"/>
      <c r="AL100" s="135">
        <f t="shared" si="26"/>
        <v>0</v>
      </c>
      <c r="AM100" s="135"/>
      <c r="AN100" s="135"/>
      <c r="AO100" s="135"/>
    </row>
    <row r="101" spans="1:41" ht="33" customHeight="1" x14ac:dyDescent="0.25">
      <c r="A101" s="118" t="s">
        <v>291</v>
      </c>
      <c r="B101" s="118"/>
      <c r="C101" s="190" t="s">
        <v>271</v>
      </c>
      <c r="D101" s="191"/>
      <c r="E101" s="191"/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25">
        <v>11</v>
      </c>
      <c r="S101" s="126"/>
      <c r="T101" s="126"/>
      <c r="U101" s="125" t="s">
        <v>36</v>
      </c>
      <c r="V101" s="127"/>
      <c r="W101" s="128"/>
      <c r="X101" s="129"/>
      <c r="Y101" s="130"/>
      <c r="Z101" s="111">
        <f t="shared" ref="Z101" si="28">R101*W101</f>
        <v>0</v>
      </c>
      <c r="AA101" s="106"/>
      <c r="AB101" s="106"/>
      <c r="AC101" s="107"/>
      <c r="AD101" s="108" t="s">
        <v>34</v>
      </c>
      <c r="AE101" s="109"/>
      <c r="AF101" s="109"/>
      <c r="AG101" s="110"/>
      <c r="AH101" s="135">
        <f t="shared" ref="AH101" si="29">Z101*1.21</f>
        <v>0</v>
      </c>
      <c r="AI101" s="135"/>
      <c r="AJ101" s="135"/>
      <c r="AK101" s="135"/>
      <c r="AL101" s="123" t="s">
        <v>34</v>
      </c>
      <c r="AM101" s="123"/>
      <c r="AN101" s="123"/>
      <c r="AO101" s="123"/>
    </row>
    <row r="102" spans="1:41" ht="33.75" customHeight="1" x14ac:dyDescent="0.25">
      <c r="A102" s="118" t="s">
        <v>376</v>
      </c>
      <c r="B102" s="118"/>
      <c r="C102" s="190" t="s">
        <v>272</v>
      </c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25">
        <v>10</v>
      </c>
      <c r="S102" s="126"/>
      <c r="T102" s="126"/>
      <c r="U102" s="125" t="s">
        <v>36</v>
      </c>
      <c r="V102" s="127"/>
      <c r="W102" s="128"/>
      <c r="X102" s="129"/>
      <c r="Y102" s="130"/>
      <c r="Z102" s="111">
        <f t="shared" ref="Z102:Z107" si="30">R102*W102</f>
        <v>0</v>
      </c>
      <c r="AA102" s="106"/>
      <c r="AB102" s="106"/>
      <c r="AC102" s="107"/>
      <c r="AD102" s="108" t="s">
        <v>34</v>
      </c>
      <c r="AE102" s="109"/>
      <c r="AF102" s="109"/>
      <c r="AG102" s="110"/>
      <c r="AH102" s="135">
        <f t="shared" ref="AH102:AH107" si="31">Z102*1.21</f>
        <v>0</v>
      </c>
      <c r="AI102" s="135"/>
      <c r="AJ102" s="135"/>
      <c r="AK102" s="135"/>
      <c r="AL102" s="123" t="s">
        <v>34</v>
      </c>
      <c r="AM102" s="123"/>
      <c r="AN102" s="123"/>
      <c r="AO102" s="123"/>
    </row>
    <row r="103" spans="1:41" s="33" customFormat="1" ht="34.5" customHeight="1" x14ac:dyDescent="0.25">
      <c r="A103" s="118" t="s">
        <v>377</v>
      </c>
      <c r="B103" s="118"/>
      <c r="C103" s="190" t="s">
        <v>273</v>
      </c>
      <c r="D103" s="191"/>
      <c r="E103" s="191"/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2">
        <v>23</v>
      </c>
      <c r="S103" s="193"/>
      <c r="T103" s="193"/>
      <c r="U103" s="192" t="s">
        <v>36</v>
      </c>
      <c r="V103" s="194"/>
      <c r="W103" s="195"/>
      <c r="X103" s="191"/>
      <c r="Y103" s="196"/>
      <c r="Z103" s="197">
        <f t="shared" si="30"/>
        <v>0</v>
      </c>
      <c r="AA103" s="198"/>
      <c r="AB103" s="198"/>
      <c r="AC103" s="199"/>
      <c r="AD103" s="200" t="s">
        <v>34</v>
      </c>
      <c r="AE103" s="201"/>
      <c r="AF103" s="201"/>
      <c r="AG103" s="202"/>
      <c r="AH103" s="188">
        <f t="shared" si="31"/>
        <v>0</v>
      </c>
      <c r="AI103" s="188"/>
      <c r="AJ103" s="188"/>
      <c r="AK103" s="188"/>
      <c r="AL103" s="189" t="s">
        <v>34</v>
      </c>
      <c r="AM103" s="189"/>
      <c r="AN103" s="189"/>
      <c r="AO103" s="189"/>
    </row>
    <row r="104" spans="1:41" ht="37.5" customHeight="1" x14ac:dyDescent="0.25">
      <c r="A104" s="118" t="s">
        <v>378</v>
      </c>
      <c r="B104" s="118"/>
      <c r="C104" s="190" t="s">
        <v>274</v>
      </c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25">
        <v>8</v>
      </c>
      <c r="S104" s="126"/>
      <c r="T104" s="126"/>
      <c r="U104" s="125" t="s">
        <v>36</v>
      </c>
      <c r="V104" s="127"/>
      <c r="W104" s="128"/>
      <c r="X104" s="129"/>
      <c r="Y104" s="130"/>
      <c r="Z104" s="111">
        <f t="shared" si="30"/>
        <v>0</v>
      </c>
      <c r="AA104" s="106"/>
      <c r="AB104" s="106"/>
      <c r="AC104" s="107"/>
      <c r="AD104" s="108" t="s">
        <v>34</v>
      </c>
      <c r="AE104" s="109"/>
      <c r="AF104" s="109"/>
      <c r="AG104" s="110"/>
      <c r="AH104" s="135">
        <f t="shared" si="31"/>
        <v>0</v>
      </c>
      <c r="AI104" s="135"/>
      <c r="AJ104" s="135"/>
      <c r="AK104" s="135"/>
      <c r="AL104" s="123" t="s">
        <v>34</v>
      </c>
      <c r="AM104" s="123"/>
      <c r="AN104" s="123"/>
      <c r="AO104" s="123"/>
    </row>
    <row r="105" spans="1:41" ht="35.25" customHeight="1" x14ac:dyDescent="0.25">
      <c r="A105" s="118" t="s">
        <v>379</v>
      </c>
      <c r="B105" s="118"/>
      <c r="C105" s="190" t="s">
        <v>275</v>
      </c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25">
        <v>45</v>
      </c>
      <c r="S105" s="126"/>
      <c r="T105" s="126"/>
      <c r="U105" s="125" t="s">
        <v>36</v>
      </c>
      <c r="V105" s="127"/>
      <c r="W105" s="128"/>
      <c r="X105" s="129"/>
      <c r="Y105" s="130"/>
      <c r="Z105" s="111">
        <f t="shared" si="30"/>
        <v>0</v>
      </c>
      <c r="AA105" s="106"/>
      <c r="AB105" s="106"/>
      <c r="AC105" s="107"/>
      <c r="AD105" s="108" t="s">
        <v>34</v>
      </c>
      <c r="AE105" s="109"/>
      <c r="AF105" s="109"/>
      <c r="AG105" s="110"/>
      <c r="AH105" s="135">
        <f t="shared" si="31"/>
        <v>0</v>
      </c>
      <c r="AI105" s="135"/>
      <c r="AJ105" s="135"/>
      <c r="AK105" s="135"/>
      <c r="AL105" s="123" t="s">
        <v>34</v>
      </c>
      <c r="AM105" s="123"/>
      <c r="AN105" s="123"/>
      <c r="AO105" s="123"/>
    </row>
    <row r="106" spans="1:41" ht="37.5" customHeight="1" x14ac:dyDescent="0.25">
      <c r="A106" s="118" t="s">
        <v>380</v>
      </c>
      <c r="B106" s="118"/>
      <c r="C106" s="190" t="s">
        <v>276</v>
      </c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25">
        <v>7</v>
      </c>
      <c r="S106" s="126"/>
      <c r="T106" s="126"/>
      <c r="U106" s="125" t="s">
        <v>36</v>
      </c>
      <c r="V106" s="127"/>
      <c r="W106" s="128"/>
      <c r="X106" s="129"/>
      <c r="Y106" s="130"/>
      <c r="Z106" s="111">
        <f t="shared" si="30"/>
        <v>0</v>
      </c>
      <c r="AA106" s="106"/>
      <c r="AB106" s="106"/>
      <c r="AC106" s="107"/>
      <c r="AD106" s="108" t="s">
        <v>34</v>
      </c>
      <c r="AE106" s="109"/>
      <c r="AF106" s="109"/>
      <c r="AG106" s="110"/>
      <c r="AH106" s="135">
        <f t="shared" si="31"/>
        <v>0</v>
      </c>
      <c r="AI106" s="135"/>
      <c r="AJ106" s="135"/>
      <c r="AK106" s="135"/>
      <c r="AL106" s="123" t="s">
        <v>34</v>
      </c>
      <c r="AM106" s="123"/>
      <c r="AN106" s="123"/>
      <c r="AO106" s="123"/>
    </row>
    <row r="107" spans="1:41" x14ac:dyDescent="0.25">
      <c r="A107" s="118" t="s">
        <v>381</v>
      </c>
      <c r="B107" s="118"/>
      <c r="C107" s="174" t="s">
        <v>277</v>
      </c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5">
        <v>52</v>
      </c>
      <c r="S107" s="126"/>
      <c r="T107" s="126"/>
      <c r="U107" s="125" t="s">
        <v>36</v>
      </c>
      <c r="V107" s="127"/>
      <c r="W107" s="128"/>
      <c r="X107" s="129"/>
      <c r="Y107" s="130"/>
      <c r="Z107" s="111">
        <f t="shared" si="30"/>
        <v>0</v>
      </c>
      <c r="AA107" s="106"/>
      <c r="AB107" s="106"/>
      <c r="AC107" s="107"/>
      <c r="AD107" s="108" t="s">
        <v>34</v>
      </c>
      <c r="AE107" s="109"/>
      <c r="AF107" s="109"/>
      <c r="AG107" s="110"/>
      <c r="AH107" s="135">
        <f t="shared" si="31"/>
        <v>0</v>
      </c>
      <c r="AI107" s="135"/>
      <c r="AJ107" s="135"/>
      <c r="AK107" s="135"/>
      <c r="AL107" s="123" t="s">
        <v>34</v>
      </c>
      <c r="AM107" s="123"/>
      <c r="AN107" s="123"/>
      <c r="AO107" s="123"/>
    </row>
    <row r="108" spans="1:41" x14ac:dyDescent="0.25">
      <c r="A108" s="171" t="s">
        <v>55</v>
      </c>
      <c r="B108" s="171"/>
      <c r="C108" s="172" t="s">
        <v>56</v>
      </c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48" t="s">
        <v>34</v>
      </c>
      <c r="S108" s="149"/>
      <c r="T108" s="149"/>
      <c r="U108" s="148" t="s">
        <v>34</v>
      </c>
      <c r="V108" s="150"/>
      <c r="W108" s="151" t="s">
        <v>34</v>
      </c>
      <c r="X108" s="152"/>
      <c r="Y108" s="153"/>
      <c r="Z108" s="154">
        <f>SUM(Z109:AC155)</f>
        <v>0</v>
      </c>
      <c r="AA108" s="155"/>
      <c r="AB108" s="155"/>
      <c r="AC108" s="156"/>
      <c r="AD108" s="154">
        <f>SUM(AD109:AG155)</f>
        <v>0</v>
      </c>
      <c r="AE108" s="155"/>
      <c r="AF108" s="155"/>
      <c r="AG108" s="156"/>
      <c r="AH108" s="173">
        <f>SUM(AH109:AK155)</f>
        <v>0</v>
      </c>
      <c r="AI108" s="173"/>
      <c r="AJ108" s="173"/>
      <c r="AK108" s="173"/>
      <c r="AL108" s="173">
        <f>SUM(AL109:AO155)</f>
        <v>0</v>
      </c>
      <c r="AM108" s="173"/>
      <c r="AN108" s="173"/>
      <c r="AO108" s="173"/>
    </row>
    <row r="109" spans="1:41" x14ac:dyDescent="0.25">
      <c r="A109" s="118" t="s">
        <v>57</v>
      </c>
      <c r="B109" s="118"/>
      <c r="C109" s="124" t="s">
        <v>383</v>
      </c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5">
        <f>SUM(R6:T75)</f>
        <v>833</v>
      </c>
      <c r="S109" s="126"/>
      <c r="T109" s="126"/>
      <c r="U109" s="125" t="s">
        <v>36</v>
      </c>
      <c r="V109" s="127"/>
      <c r="W109" s="170"/>
      <c r="X109" s="163"/>
      <c r="Y109" s="166"/>
      <c r="Z109" s="105">
        <f t="shared" ref="Z109:Z114" si="32">R109*W109</f>
        <v>0</v>
      </c>
      <c r="AA109" s="106"/>
      <c r="AB109" s="106"/>
      <c r="AC109" s="107"/>
      <c r="AD109" s="108" t="s">
        <v>34</v>
      </c>
      <c r="AE109" s="109"/>
      <c r="AF109" s="109"/>
      <c r="AG109" s="110"/>
      <c r="AH109" s="111">
        <f>Z109*1.21</f>
        <v>0</v>
      </c>
      <c r="AI109" s="106"/>
      <c r="AJ109" s="106"/>
      <c r="AK109" s="107"/>
      <c r="AL109" s="108" t="s">
        <v>34</v>
      </c>
      <c r="AM109" s="109"/>
      <c r="AN109" s="109"/>
      <c r="AO109" s="110"/>
    </row>
    <row r="110" spans="1:41" x14ac:dyDescent="0.25">
      <c r="A110" s="118" t="s">
        <v>184</v>
      </c>
      <c r="B110" s="118"/>
      <c r="C110" s="159" t="s">
        <v>96</v>
      </c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5"/>
      <c r="R110" s="125">
        <f>SUM(R76:T86)</f>
        <v>257</v>
      </c>
      <c r="S110" s="126"/>
      <c r="T110" s="126"/>
      <c r="U110" s="125" t="s">
        <v>36</v>
      </c>
      <c r="V110" s="127"/>
      <c r="W110" s="170"/>
      <c r="X110" s="163"/>
      <c r="Y110" s="166"/>
      <c r="Z110" s="105">
        <f t="shared" si="32"/>
        <v>0</v>
      </c>
      <c r="AA110" s="106"/>
      <c r="AB110" s="106"/>
      <c r="AC110" s="107"/>
      <c r="AD110" s="108" t="s">
        <v>34</v>
      </c>
      <c r="AE110" s="109"/>
      <c r="AF110" s="109"/>
      <c r="AG110" s="110"/>
      <c r="AH110" s="111">
        <f t="shared" ref="AH110:AH121" si="33">Z110*1.21</f>
        <v>0</v>
      </c>
      <c r="AI110" s="106"/>
      <c r="AJ110" s="106"/>
      <c r="AK110" s="107"/>
      <c r="AL110" s="108" t="s">
        <v>34</v>
      </c>
      <c r="AM110" s="109"/>
      <c r="AN110" s="109"/>
      <c r="AO110" s="110"/>
    </row>
    <row r="111" spans="1:41" x14ac:dyDescent="0.25">
      <c r="A111" s="118" t="s">
        <v>58</v>
      </c>
      <c r="B111" s="118"/>
      <c r="C111" s="159" t="s">
        <v>109</v>
      </c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5"/>
      <c r="R111" s="125">
        <f>R91/3</f>
        <v>4</v>
      </c>
      <c r="S111" s="126"/>
      <c r="T111" s="126"/>
      <c r="U111" s="125" t="s">
        <v>36</v>
      </c>
      <c r="V111" s="127"/>
      <c r="W111" s="128"/>
      <c r="X111" s="163"/>
      <c r="Y111" s="166"/>
      <c r="Z111" s="105">
        <f t="shared" si="32"/>
        <v>0</v>
      </c>
      <c r="AA111" s="106"/>
      <c r="AB111" s="106"/>
      <c r="AC111" s="107"/>
      <c r="AD111" s="108" t="s">
        <v>34</v>
      </c>
      <c r="AE111" s="109"/>
      <c r="AF111" s="109"/>
      <c r="AG111" s="110"/>
      <c r="AH111" s="111">
        <f t="shared" si="33"/>
        <v>0</v>
      </c>
      <c r="AI111" s="106"/>
      <c r="AJ111" s="106"/>
      <c r="AK111" s="107"/>
      <c r="AL111" s="108" t="s">
        <v>34</v>
      </c>
      <c r="AM111" s="109"/>
      <c r="AN111" s="109"/>
      <c r="AO111" s="110"/>
    </row>
    <row r="112" spans="1:41" x14ac:dyDescent="0.25">
      <c r="A112" s="118" t="s">
        <v>59</v>
      </c>
      <c r="B112" s="118"/>
      <c r="C112" s="159" t="s">
        <v>384</v>
      </c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5"/>
      <c r="R112" s="125">
        <f>R88+R89</f>
        <v>9</v>
      </c>
      <c r="S112" s="126"/>
      <c r="T112" s="126"/>
      <c r="U112" s="125" t="s">
        <v>36</v>
      </c>
      <c r="V112" s="127"/>
      <c r="W112" s="128"/>
      <c r="X112" s="163"/>
      <c r="Y112" s="166"/>
      <c r="Z112" s="105">
        <f t="shared" si="32"/>
        <v>0</v>
      </c>
      <c r="AA112" s="106"/>
      <c r="AB112" s="106"/>
      <c r="AC112" s="107"/>
      <c r="AD112" s="108" t="s">
        <v>34</v>
      </c>
      <c r="AE112" s="109"/>
      <c r="AF112" s="109"/>
      <c r="AG112" s="110"/>
      <c r="AH112" s="111">
        <f t="shared" si="33"/>
        <v>0</v>
      </c>
      <c r="AI112" s="106"/>
      <c r="AJ112" s="106"/>
      <c r="AK112" s="107"/>
      <c r="AL112" s="108" t="s">
        <v>34</v>
      </c>
      <c r="AM112" s="109"/>
      <c r="AN112" s="109"/>
      <c r="AO112" s="110"/>
    </row>
    <row r="113" spans="1:41" x14ac:dyDescent="0.25">
      <c r="A113" s="118" t="s">
        <v>60</v>
      </c>
      <c r="B113" s="118"/>
      <c r="C113" s="159" t="s">
        <v>187</v>
      </c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5"/>
      <c r="R113" s="125">
        <v>833</v>
      </c>
      <c r="S113" s="126"/>
      <c r="T113" s="126"/>
      <c r="U113" s="125" t="s">
        <v>36</v>
      </c>
      <c r="V113" s="127"/>
      <c r="W113" s="128"/>
      <c r="X113" s="163"/>
      <c r="Y113" s="166"/>
      <c r="Z113" s="105">
        <f t="shared" si="32"/>
        <v>0</v>
      </c>
      <c r="AA113" s="106"/>
      <c r="AB113" s="106"/>
      <c r="AC113" s="107"/>
      <c r="AD113" s="108" t="s">
        <v>34</v>
      </c>
      <c r="AE113" s="109"/>
      <c r="AF113" s="109"/>
      <c r="AG113" s="110"/>
      <c r="AH113" s="111">
        <f t="shared" ref="AH113" si="34">Z113*1.21</f>
        <v>0</v>
      </c>
      <c r="AI113" s="106"/>
      <c r="AJ113" s="106"/>
      <c r="AK113" s="107"/>
      <c r="AL113" s="108" t="s">
        <v>34</v>
      </c>
      <c r="AM113" s="109"/>
      <c r="AN113" s="109"/>
      <c r="AO113" s="110"/>
    </row>
    <row r="114" spans="1:41" ht="48" customHeight="1" x14ac:dyDescent="0.25">
      <c r="A114" s="118" t="s">
        <v>61</v>
      </c>
      <c r="B114" s="118"/>
      <c r="C114" s="167" t="s">
        <v>188</v>
      </c>
      <c r="D114" s="168"/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68"/>
      <c r="Q114" s="169"/>
      <c r="R114" s="125">
        <v>13</v>
      </c>
      <c r="S114" s="126"/>
      <c r="T114" s="126"/>
      <c r="U114" s="125" t="s">
        <v>36</v>
      </c>
      <c r="V114" s="127"/>
      <c r="W114" s="128"/>
      <c r="X114" s="163"/>
      <c r="Y114" s="166"/>
      <c r="Z114" s="105">
        <f t="shared" si="32"/>
        <v>0</v>
      </c>
      <c r="AA114" s="106"/>
      <c r="AB114" s="106"/>
      <c r="AC114" s="107"/>
      <c r="AD114" s="108" t="s">
        <v>34</v>
      </c>
      <c r="AE114" s="109"/>
      <c r="AF114" s="109"/>
      <c r="AG114" s="110"/>
      <c r="AH114" s="111">
        <f t="shared" ref="AH114" si="35">Z114*1.21</f>
        <v>0</v>
      </c>
      <c r="AI114" s="106"/>
      <c r="AJ114" s="106"/>
      <c r="AK114" s="107"/>
      <c r="AL114" s="108" t="s">
        <v>34</v>
      </c>
      <c r="AM114" s="109"/>
      <c r="AN114" s="109"/>
      <c r="AO114" s="110"/>
    </row>
    <row r="115" spans="1:41" x14ac:dyDescent="0.25">
      <c r="A115" s="118" t="s">
        <v>63</v>
      </c>
      <c r="B115" s="118"/>
      <c r="C115" s="159" t="s">
        <v>100</v>
      </c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5"/>
      <c r="R115" s="125">
        <f>R90</f>
        <v>2</v>
      </c>
      <c r="S115" s="126"/>
      <c r="T115" s="127"/>
      <c r="U115" s="125" t="s">
        <v>36</v>
      </c>
      <c r="V115" s="127"/>
      <c r="W115" s="128"/>
      <c r="X115" s="163"/>
      <c r="Y115" s="166"/>
      <c r="Z115" s="105">
        <f t="shared" ref="Z115" si="36">R115*W115</f>
        <v>0</v>
      </c>
      <c r="AA115" s="106"/>
      <c r="AB115" s="106"/>
      <c r="AC115" s="107"/>
      <c r="AD115" s="108" t="s">
        <v>34</v>
      </c>
      <c r="AE115" s="109"/>
      <c r="AF115" s="109"/>
      <c r="AG115" s="110"/>
      <c r="AH115" s="111">
        <f t="shared" si="33"/>
        <v>0</v>
      </c>
      <c r="AI115" s="106"/>
      <c r="AJ115" s="106"/>
      <c r="AK115" s="107"/>
      <c r="AL115" s="108" t="s">
        <v>34</v>
      </c>
      <c r="AM115" s="109"/>
      <c r="AN115" s="109"/>
      <c r="AO115" s="110"/>
    </row>
    <row r="116" spans="1:41" ht="15" customHeight="1" x14ac:dyDescent="0.25">
      <c r="A116" s="118" t="s">
        <v>64</v>
      </c>
      <c r="B116" s="118"/>
      <c r="C116" s="159" t="s">
        <v>386</v>
      </c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25">
        <f>R87</f>
        <v>8330</v>
      </c>
      <c r="S116" s="126"/>
      <c r="T116" s="126"/>
      <c r="U116" s="125" t="s">
        <v>50</v>
      </c>
      <c r="V116" s="127"/>
      <c r="W116" s="128"/>
      <c r="X116" s="163"/>
      <c r="Y116" s="166"/>
      <c r="Z116" s="105">
        <f>R116*W116</f>
        <v>0</v>
      </c>
      <c r="AA116" s="106"/>
      <c r="AB116" s="106"/>
      <c r="AC116" s="107"/>
      <c r="AD116" s="108" t="s">
        <v>34</v>
      </c>
      <c r="AE116" s="109"/>
      <c r="AF116" s="109"/>
      <c r="AG116" s="110"/>
      <c r="AH116" s="111">
        <f t="shared" si="33"/>
        <v>0</v>
      </c>
      <c r="AI116" s="106"/>
      <c r="AJ116" s="106"/>
      <c r="AK116" s="107"/>
      <c r="AL116" s="108" t="s">
        <v>34</v>
      </c>
      <c r="AM116" s="109"/>
      <c r="AN116" s="109"/>
      <c r="AO116" s="110"/>
    </row>
    <row r="117" spans="1:41" x14ac:dyDescent="0.25">
      <c r="A117" s="118" t="s">
        <v>66</v>
      </c>
      <c r="B117" s="118"/>
      <c r="C117" s="159" t="s">
        <v>102</v>
      </c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5"/>
      <c r="R117" s="125">
        <v>15</v>
      </c>
      <c r="S117" s="126"/>
      <c r="T117" s="126"/>
      <c r="U117" s="125" t="s">
        <v>62</v>
      </c>
      <c r="V117" s="127"/>
      <c r="W117" s="128"/>
      <c r="X117" s="163"/>
      <c r="Y117" s="166"/>
      <c r="Z117" s="158" t="s">
        <v>34</v>
      </c>
      <c r="AA117" s="109"/>
      <c r="AB117" s="109"/>
      <c r="AC117" s="110"/>
      <c r="AD117" s="111">
        <f>R117*W117</f>
        <v>0</v>
      </c>
      <c r="AE117" s="106"/>
      <c r="AF117" s="106"/>
      <c r="AG117" s="107"/>
      <c r="AH117" s="108" t="s">
        <v>34</v>
      </c>
      <c r="AI117" s="109"/>
      <c r="AJ117" s="109"/>
      <c r="AK117" s="110"/>
      <c r="AL117" s="111">
        <f>AD117*1.21</f>
        <v>0</v>
      </c>
      <c r="AM117" s="106"/>
      <c r="AN117" s="106"/>
      <c r="AO117" s="107"/>
    </row>
    <row r="118" spans="1:41" x14ac:dyDescent="0.25">
      <c r="A118" s="118" t="s">
        <v>94</v>
      </c>
      <c r="B118" s="118"/>
      <c r="C118" s="159" t="s">
        <v>385</v>
      </c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1">
        <f>SUM(R6:T75)*2/3</f>
        <v>555.33333333333337</v>
      </c>
      <c r="S118" s="162"/>
      <c r="T118" s="162"/>
      <c r="U118" s="125" t="s">
        <v>62</v>
      </c>
      <c r="V118" s="127"/>
      <c r="W118" s="128"/>
      <c r="X118" s="163"/>
      <c r="Y118" s="164"/>
      <c r="Z118" s="105">
        <f>R118*W118</f>
        <v>0</v>
      </c>
      <c r="AA118" s="106"/>
      <c r="AB118" s="106"/>
      <c r="AC118" s="107"/>
      <c r="AD118" s="108" t="s">
        <v>34</v>
      </c>
      <c r="AE118" s="109"/>
      <c r="AF118" s="109"/>
      <c r="AG118" s="110"/>
      <c r="AH118" s="111">
        <f t="shared" si="33"/>
        <v>0</v>
      </c>
      <c r="AI118" s="106"/>
      <c r="AJ118" s="106"/>
      <c r="AK118" s="107"/>
      <c r="AL118" s="108" t="s">
        <v>34</v>
      </c>
      <c r="AM118" s="109"/>
      <c r="AN118" s="109"/>
      <c r="AO118" s="110"/>
    </row>
    <row r="119" spans="1:41" x14ac:dyDescent="0.25">
      <c r="A119" s="118" t="s">
        <v>95</v>
      </c>
      <c r="B119" s="118"/>
      <c r="C119" s="124" t="s">
        <v>387</v>
      </c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5">
        <v>761</v>
      </c>
      <c r="S119" s="126"/>
      <c r="T119" s="126"/>
      <c r="U119" s="125" t="s">
        <v>36</v>
      </c>
      <c r="V119" s="127"/>
      <c r="W119" s="135"/>
      <c r="X119" s="135"/>
      <c r="Y119" s="135"/>
      <c r="Z119" s="105">
        <f>R119*W119</f>
        <v>0</v>
      </c>
      <c r="AA119" s="106"/>
      <c r="AB119" s="106"/>
      <c r="AC119" s="107"/>
      <c r="AD119" s="108" t="s">
        <v>34</v>
      </c>
      <c r="AE119" s="109"/>
      <c r="AF119" s="109"/>
      <c r="AG119" s="110"/>
      <c r="AH119" s="111">
        <f t="shared" si="33"/>
        <v>0</v>
      </c>
      <c r="AI119" s="106"/>
      <c r="AJ119" s="106"/>
      <c r="AK119" s="107"/>
      <c r="AL119" s="123" t="s">
        <v>34</v>
      </c>
      <c r="AM119" s="123"/>
      <c r="AN119" s="123"/>
      <c r="AO119" s="123"/>
    </row>
    <row r="120" spans="1:41" x14ac:dyDescent="0.25">
      <c r="A120" s="118" t="s">
        <v>101</v>
      </c>
      <c r="B120" s="118"/>
      <c r="C120" s="124" t="s">
        <v>65</v>
      </c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5">
        <f>R112</f>
        <v>9</v>
      </c>
      <c r="S120" s="126"/>
      <c r="T120" s="126"/>
      <c r="U120" s="125" t="s">
        <v>36</v>
      </c>
      <c r="V120" s="127"/>
      <c r="W120" s="135"/>
      <c r="X120" s="135"/>
      <c r="Y120" s="135"/>
      <c r="Z120" s="105">
        <f>R120*W120</f>
        <v>0</v>
      </c>
      <c r="AA120" s="106"/>
      <c r="AB120" s="106"/>
      <c r="AC120" s="107"/>
      <c r="AD120" s="108" t="s">
        <v>34</v>
      </c>
      <c r="AE120" s="109"/>
      <c r="AF120" s="109"/>
      <c r="AG120" s="110"/>
      <c r="AH120" s="111">
        <f t="shared" si="33"/>
        <v>0</v>
      </c>
      <c r="AI120" s="106"/>
      <c r="AJ120" s="106"/>
      <c r="AK120" s="107"/>
      <c r="AL120" s="123" t="s">
        <v>34</v>
      </c>
      <c r="AM120" s="123"/>
      <c r="AN120" s="123"/>
      <c r="AO120" s="123"/>
    </row>
    <row r="121" spans="1:41" x14ac:dyDescent="0.25">
      <c r="A121" s="118" t="s">
        <v>189</v>
      </c>
      <c r="B121" s="118"/>
      <c r="C121" s="124" t="s">
        <v>93</v>
      </c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5">
        <f>R111*4</f>
        <v>16</v>
      </c>
      <c r="S121" s="126"/>
      <c r="T121" s="126"/>
      <c r="U121" s="125" t="s">
        <v>62</v>
      </c>
      <c r="V121" s="127"/>
      <c r="W121" s="135"/>
      <c r="X121" s="135"/>
      <c r="Y121" s="135"/>
      <c r="Z121" s="105">
        <f>R121*W121</f>
        <v>0</v>
      </c>
      <c r="AA121" s="106"/>
      <c r="AB121" s="106"/>
      <c r="AC121" s="107"/>
      <c r="AD121" s="108" t="s">
        <v>34</v>
      </c>
      <c r="AE121" s="109"/>
      <c r="AF121" s="109"/>
      <c r="AG121" s="110"/>
      <c r="AH121" s="111">
        <f t="shared" si="33"/>
        <v>0</v>
      </c>
      <c r="AI121" s="106"/>
      <c r="AJ121" s="106"/>
      <c r="AK121" s="107"/>
      <c r="AL121" s="123" t="s">
        <v>34</v>
      </c>
      <c r="AM121" s="123"/>
      <c r="AN121" s="123"/>
      <c r="AO121" s="123"/>
    </row>
    <row r="122" spans="1:41" x14ac:dyDescent="0.25">
      <c r="A122" s="118" t="s">
        <v>292</v>
      </c>
      <c r="B122" s="118"/>
      <c r="C122" s="124" t="s">
        <v>299</v>
      </c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5">
        <v>2395</v>
      </c>
      <c r="S122" s="126"/>
      <c r="T122" s="126"/>
      <c r="U122" s="125" t="s">
        <v>50</v>
      </c>
      <c r="V122" s="127"/>
      <c r="W122" s="135"/>
      <c r="X122" s="135"/>
      <c r="Y122" s="135"/>
      <c r="Z122" s="158" t="s">
        <v>34</v>
      </c>
      <c r="AA122" s="109"/>
      <c r="AB122" s="109"/>
      <c r="AC122" s="110"/>
      <c r="AD122" s="111">
        <f>R122*W122</f>
        <v>0</v>
      </c>
      <c r="AE122" s="106"/>
      <c r="AF122" s="106"/>
      <c r="AG122" s="107"/>
      <c r="AH122" s="108" t="s">
        <v>34</v>
      </c>
      <c r="AI122" s="109"/>
      <c r="AJ122" s="109"/>
      <c r="AK122" s="110"/>
      <c r="AL122" s="135">
        <f>AD122*1.21</f>
        <v>0</v>
      </c>
      <c r="AM122" s="135"/>
      <c r="AN122" s="135"/>
      <c r="AO122" s="135"/>
    </row>
    <row r="123" spans="1:41" x14ac:dyDescent="0.25">
      <c r="A123" s="118" t="s">
        <v>293</v>
      </c>
      <c r="B123" s="118"/>
      <c r="C123" s="124" t="s">
        <v>300</v>
      </c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5">
        <v>2081</v>
      </c>
      <c r="S123" s="126"/>
      <c r="T123" s="126"/>
      <c r="U123" s="125" t="s">
        <v>50</v>
      </c>
      <c r="V123" s="127"/>
      <c r="W123" s="135"/>
      <c r="X123" s="135"/>
      <c r="Y123" s="135"/>
      <c r="Z123" s="158" t="s">
        <v>34</v>
      </c>
      <c r="AA123" s="109"/>
      <c r="AB123" s="109"/>
      <c r="AC123" s="110"/>
      <c r="AD123" s="111">
        <f t="shared" ref="AD123:AD127" si="37">R123*W123</f>
        <v>0</v>
      </c>
      <c r="AE123" s="106"/>
      <c r="AF123" s="106"/>
      <c r="AG123" s="107"/>
      <c r="AH123" s="108" t="s">
        <v>34</v>
      </c>
      <c r="AI123" s="109"/>
      <c r="AJ123" s="109"/>
      <c r="AK123" s="110"/>
      <c r="AL123" s="135">
        <f t="shared" ref="AL123:AL127" si="38">AD123*1.21</f>
        <v>0</v>
      </c>
      <c r="AM123" s="135"/>
      <c r="AN123" s="135"/>
      <c r="AO123" s="135"/>
    </row>
    <row r="124" spans="1:41" x14ac:dyDescent="0.25">
      <c r="A124" s="118" t="s">
        <v>294</v>
      </c>
      <c r="B124" s="118"/>
      <c r="C124" s="124" t="s">
        <v>301</v>
      </c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5">
        <v>219</v>
      </c>
      <c r="S124" s="126"/>
      <c r="T124" s="126"/>
      <c r="U124" s="125" t="s">
        <v>50</v>
      </c>
      <c r="V124" s="127"/>
      <c r="W124" s="135"/>
      <c r="X124" s="135"/>
      <c r="Y124" s="135"/>
      <c r="Z124" s="158" t="s">
        <v>34</v>
      </c>
      <c r="AA124" s="109"/>
      <c r="AB124" s="109"/>
      <c r="AC124" s="110"/>
      <c r="AD124" s="111">
        <f t="shared" si="37"/>
        <v>0</v>
      </c>
      <c r="AE124" s="106"/>
      <c r="AF124" s="106"/>
      <c r="AG124" s="107"/>
      <c r="AH124" s="108" t="s">
        <v>34</v>
      </c>
      <c r="AI124" s="109"/>
      <c r="AJ124" s="109"/>
      <c r="AK124" s="110"/>
      <c r="AL124" s="135">
        <f t="shared" si="38"/>
        <v>0</v>
      </c>
      <c r="AM124" s="135"/>
      <c r="AN124" s="135"/>
      <c r="AO124" s="135"/>
    </row>
    <row r="125" spans="1:41" ht="33" customHeight="1" x14ac:dyDescent="0.25">
      <c r="A125" s="118" t="s">
        <v>295</v>
      </c>
      <c r="B125" s="118"/>
      <c r="C125" s="119" t="s">
        <v>302</v>
      </c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25">
        <v>2184</v>
      </c>
      <c r="S125" s="126"/>
      <c r="T125" s="126"/>
      <c r="U125" s="125" t="s">
        <v>50</v>
      </c>
      <c r="V125" s="127"/>
      <c r="W125" s="135"/>
      <c r="X125" s="135"/>
      <c r="Y125" s="135"/>
      <c r="Z125" s="158" t="s">
        <v>34</v>
      </c>
      <c r="AA125" s="109"/>
      <c r="AB125" s="109"/>
      <c r="AC125" s="110"/>
      <c r="AD125" s="111">
        <f t="shared" si="37"/>
        <v>0</v>
      </c>
      <c r="AE125" s="106"/>
      <c r="AF125" s="106"/>
      <c r="AG125" s="107"/>
      <c r="AH125" s="108" t="s">
        <v>34</v>
      </c>
      <c r="AI125" s="109"/>
      <c r="AJ125" s="109"/>
      <c r="AK125" s="110"/>
      <c r="AL125" s="135">
        <f t="shared" si="38"/>
        <v>0</v>
      </c>
      <c r="AM125" s="135"/>
      <c r="AN125" s="135"/>
      <c r="AO125" s="135"/>
    </row>
    <row r="126" spans="1:41" ht="36" customHeight="1" x14ac:dyDescent="0.25">
      <c r="A126" s="118" t="s">
        <v>296</v>
      </c>
      <c r="B126" s="118"/>
      <c r="C126" s="119" t="s">
        <v>303</v>
      </c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25">
        <v>104</v>
      </c>
      <c r="S126" s="126"/>
      <c r="T126" s="126"/>
      <c r="U126" s="125" t="s">
        <v>36</v>
      </c>
      <c r="V126" s="127"/>
      <c r="W126" s="135"/>
      <c r="X126" s="135"/>
      <c r="Y126" s="135"/>
      <c r="Z126" s="158" t="s">
        <v>34</v>
      </c>
      <c r="AA126" s="109"/>
      <c r="AB126" s="109"/>
      <c r="AC126" s="110"/>
      <c r="AD126" s="111">
        <f t="shared" si="37"/>
        <v>0</v>
      </c>
      <c r="AE126" s="106"/>
      <c r="AF126" s="106"/>
      <c r="AG126" s="107"/>
      <c r="AH126" s="108" t="s">
        <v>34</v>
      </c>
      <c r="AI126" s="109"/>
      <c r="AJ126" s="109"/>
      <c r="AK126" s="110"/>
      <c r="AL126" s="135">
        <f t="shared" si="38"/>
        <v>0</v>
      </c>
      <c r="AM126" s="135"/>
      <c r="AN126" s="135"/>
      <c r="AO126" s="135"/>
    </row>
    <row r="127" spans="1:41" x14ac:dyDescent="0.25">
      <c r="A127" s="118" t="s">
        <v>297</v>
      </c>
      <c r="B127" s="118"/>
      <c r="C127" s="124" t="s">
        <v>304</v>
      </c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5">
        <v>112</v>
      </c>
      <c r="S127" s="126"/>
      <c r="T127" s="126"/>
      <c r="U127" s="125" t="s">
        <v>36</v>
      </c>
      <c r="V127" s="127"/>
      <c r="W127" s="135"/>
      <c r="X127" s="135"/>
      <c r="Y127" s="135"/>
      <c r="Z127" s="158" t="s">
        <v>34</v>
      </c>
      <c r="AA127" s="109"/>
      <c r="AB127" s="109"/>
      <c r="AC127" s="110"/>
      <c r="AD127" s="111">
        <f t="shared" si="37"/>
        <v>0</v>
      </c>
      <c r="AE127" s="106"/>
      <c r="AF127" s="106"/>
      <c r="AG127" s="107"/>
      <c r="AH127" s="108" t="s">
        <v>34</v>
      </c>
      <c r="AI127" s="109"/>
      <c r="AJ127" s="109"/>
      <c r="AK127" s="110"/>
      <c r="AL127" s="135">
        <f t="shared" si="38"/>
        <v>0</v>
      </c>
      <c r="AM127" s="135"/>
      <c r="AN127" s="135"/>
      <c r="AO127" s="135"/>
    </row>
    <row r="128" spans="1:41" ht="32.25" customHeight="1" x14ac:dyDescent="0.25">
      <c r="A128" s="118" t="s">
        <v>298</v>
      </c>
      <c r="B128" s="118"/>
      <c r="C128" s="119" t="s">
        <v>270</v>
      </c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25">
        <v>156</v>
      </c>
      <c r="S128" s="126"/>
      <c r="T128" s="126"/>
      <c r="U128" s="125" t="s">
        <v>50</v>
      </c>
      <c r="V128" s="127"/>
      <c r="W128" s="135"/>
      <c r="X128" s="135"/>
      <c r="Y128" s="135"/>
      <c r="Z128" s="105">
        <f>R128*W128</f>
        <v>0</v>
      </c>
      <c r="AA128" s="106"/>
      <c r="AB128" s="106"/>
      <c r="AC128" s="107"/>
      <c r="AD128" s="108" t="s">
        <v>34</v>
      </c>
      <c r="AE128" s="109"/>
      <c r="AF128" s="109"/>
      <c r="AG128" s="110"/>
      <c r="AH128" s="111">
        <f t="shared" ref="AH128" si="39">Z128*1.21</f>
        <v>0</v>
      </c>
      <c r="AI128" s="106"/>
      <c r="AJ128" s="106"/>
      <c r="AK128" s="107"/>
      <c r="AL128" s="123" t="s">
        <v>34</v>
      </c>
      <c r="AM128" s="123"/>
      <c r="AN128" s="123"/>
      <c r="AO128" s="123"/>
    </row>
    <row r="129" spans="1:41" ht="30.75" customHeight="1" x14ac:dyDescent="0.25">
      <c r="A129" s="118" t="s">
        <v>308</v>
      </c>
      <c r="B129" s="118"/>
      <c r="C129" s="119" t="s">
        <v>305</v>
      </c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25">
        <v>52</v>
      </c>
      <c r="S129" s="126"/>
      <c r="T129" s="126"/>
      <c r="U129" s="125" t="s">
        <v>36</v>
      </c>
      <c r="V129" s="127"/>
      <c r="W129" s="135"/>
      <c r="X129" s="135"/>
      <c r="Y129" s="135"/>
      <c r="Z129" s="105">
        <f t="shared" ref="Z129:Z135" si="40">R129*W129</f>
        <v>0</v>
      </c>
      <c r="AA129" s="106"/>
      <c r="AB129" s="106"/>
      <c r="AC129" s="107"/>
      <c r="AD129" s="108" t="s">
        <v>34</v>
      </c>
      <c r="AE129" s="109"/>
      <c r="AF129" s="109"/>
      <c r="AG129" s="110"/>
      <c r="AH129" s="111">
        <f t="shared" ref="AH129:AH135" si="41">Z129*1.21</f>
        <v>0</v>
      </c>
      <c r="AI129" s="106"/>
      <c r="AJ129" s="106"/>
      <c r="AK129" s="107"/>
      <c r="AL129" s="123" t="s">
        <v>34</v>
      </c>
      <c r="AM129" s="123"/>
      <c r="AN129" s="123"/>
      <c r="AO129" s="123"/>
    </row>
    <row r="130" spans="1:41" ht="33.75" customHeight="1" x14ac:dyDescent="0.25">
      <c r="A130" s="118" t="s">
        <v>309</v>
      </c>
      <c r="B130" s="118"/>
      <c r="C130" s="119" t="s">
        <v>306</v>
      </c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25">
        <v>52</v>
      </c>
      <c r="S130" s="126"/>
      <c r="T130" s="126"/>
      <c r="U130" s="125" t="s">
        <v>36</v>
      </c>
      <c r="V130" s="127"/>
      <c r="W130" s="135"/>
      <c r="X130" s="135"/>
      <c r="Y130" s="135"/>
      <c r="Z130" s="105">
        <f t="shared" si="40"/>
        <v>0</v>
      </c>
      <c r="AA130" s="106"/>
      <c r="AB130" s="106"/>
      <c r="AC130" s="107"/>
      <c r="AD130" s="108" t="s">
        <v>34</v>
      </c>
      <c r="AE130" s="109"/>
      <c r="AF130" s="109"/>
      <c r="AG130" s="110"/>
      <c r="AH130" s="111">
        <f t="shared" si="41"/>
        <v>0</v>
      </c>
      <c r="AI130" s="106"/>
      <c r="AJ130" s="106"/>
      <c r="AK130" s="107"/>
      <c r="AL130" s="123" t="s">
        <v>34</v>
      </c>
      <c r="AM130" s="123"/>
      <c r="AN130" s="123"/>
      <c r="AO130" s="123"/>
    </row>
    <row r="131" spans="1:41" ht="35.25" customHeight="1" x14ac:dyDescent="0.25">
      <c r="A131" s="118" t="s">
        <v>310</v>
      </c>
      <c r="B131" s="118"/>
      <c r="C131" s="119" t="s">
        <v>307</v>
      </c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25">
        <v>8</v>
      </c>
      <c r="S131" s="126"/>
      <c r="T131" s="126"/>
      <c r="U131" s="125" t="s">
        <v>71</v>
      </c>
      <c r="V131" s="127"/>
      <c r="W131" s="135"/>
      <c r="X131" s="135"/>
      <c r="Y131" s="135"/>
      <c r="Z131" s="105">
        <f t="shared" si="40"/>
        <v>0</v>
      </c>
      <c r="AA131" s="106"/>
      <c r="AB131" s="106"/>
      <c r="AC131" s="107"/>
      <c r="AD131" s="108" t="s">
        <v>34</v>
      </c>
      <c r="AE131" s="109"/>
      <c r="AF131" s="109"/>
      <c r="AG131" s="110"/>
      <c r="AH131" s="111">
        <f t="shared" si="41"/>
        <v>0</v>
      </c>
      <c r="AI131" s="106"/>
      <c r="AJ131" s="106"/>
      <c r="AK131" s="107"/>
      <c r="AL131" s="123" t="s">
        <v>34</v>
      </c>
      <c r="AM131" s="123"/>
      <c r="AN131" s="123"/>
      <c r="AO131" s="123"/>
    </row>
    <row r="132" spans="1:41" ht="29.25" customHeight="1" x14ac:dyDescent="0.25">
      <c r="A132" s="118" t="s">
        <v>311</v>
      </c>
      <c r="B132" s="118"/>
      <c r="C132" s="167" t="s">
        <v>319</v>
      </c>
      <c r="D132" s="168"/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9"/>
      <c r="R132" s="125">
        <v>52</v>
      </c>
      <c r="S132" s="126"/>
      <c r="T132" s="126"/>
      <c r="U132" s="125" t="s">
        <v>36</v>
      </c>
      <c r="V132" s="127"/>
      <c r="W132" s="135"/>
      <c r="X132" s="135"/>
      <c r="Y132" s="135"/>
      <c r="Z132" s="105">
        <f t="shared" si="40"/>
        <v>0</v>
      </c>
      <c r="AA132" s="106"/>
      <c r="AB132" s="106"/>
      <c r="AC132" s="107"/>
      <c r="AD132" s="108" t="s">
        <v>34</v>
      </c>
      <c r="AE132" s="109"/>
      <c r="AF132" s="109"/>
      <c r="AG132" s="110"/>
      <c r="AH132" s="111">
        <f t="shared" si="41"/>
        <v>0</v>
      </c>
      <c r="AI132" s="106"/>
      <c r="AJ132" s="106"/>
      <c r="AK132" s="107"/>
      <c r="AL132" s="123" t="s">
        <v>34</v>
      </c>
      <c r="AM132" s="123"/>
      <c r="AN132" s="123"/>
      <c r="AO132" s="123"/>
    </row>
    <row r="133" spans="1:41" x14ac:dyDescent="0.25">
      <c r="A133" s="118" t="s">
        <v>312</v>
      </c>
      <c r="B133" s="118"/>
      <c r="C133" s="159" t="s">
        <v>320</v>
      </c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5"/>
      <c r="R133" s="125">
        <v>21</v>
      </c>
      <c r="S133" s="126"/>
      <c r="T133" s="126"/>
      <c r="U133" s="125" t="s">
        <v>36</v>
      </c>
      <c r="V133" s="127"/>
      <c r="W133" s="135"/>
      <c r="X133" s="135"/>
      <c r="Y133" s="135"/>
      <c r="Z133" s="105">
        <f t="shared" si="40"/>
        <v>0</v>
      </c>
      <c r="AA133" s="106"/>
      <c r="AB133" s="106"/>
      <c r="AC133" s="107"/>
      <c r="AD133" s="108" t="s">
        <v>34</v>
      </c>
      <c r="AE133" s="109"/>
      <c r="AF133" s="109"/>
      <c r="AG133" s="110"/>
      <c r="AH133" s="111">
        <f t="shared" si="41"/>
        <v>0</v>
      </c>
      <c r="AI133" s="106"/>
      <c r="AJ133" s="106"/>
      <c r="AK133" s="107"/>
      <c r="AL133" s="123" t="s">
        <v>34</v>
      </c>
      <c r="AM133" s="123"/>
      <c r="AN133" s="123"/>
      <c r="AO133" s="123"/>
    </row>
    <row r="134" spans="1:41" x14ac:dyDescent="0.25">
      <c r="A134" s="118" t="s">
        <v>313</v>
      </c>
      <c r="B134" s="118"/>
      <c r="C134" s="159" t="s">
        <v>321</v>
      </c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5"/>
      <c r="R134" s="125">
        <v>19</v>
      </c>
      <c r="S134" s="126"/>
      <c r="T134" s="126"/>
      <c r="U134" s="125" t="s">
        <v>36</v>
      </c>
      <c r="V134" s="127"/>
      <c r="W134" s="135"/>
      <c r="X134" s="135"/>
      <c r="Y134" s="135"/>
      <c r="Z134" s="105">
        <f t="shared" si="40"/>
        <v>0</v>
      </c>
      <c r="AA134" s="106"/>
      <c r="AB134" s="106"/>
      <c r="AC134" s="107"/>
      <c r="AD134" s="108" t="s">
        <v>34</v>
      </c>
      <c r="AE134" s="109"/>
      <c r="AF134" s="109"/>
      <c r="AG134" s="110"/>
      <c r="AH134" s="111">
        <f t="shared" si="41"/>
        <v>0</v>
      </c>
      <c r="AI134" s="106"/>
      <c r="AJ134" s="106"/>
      <c r="AK134" s="107"/>
      <c r="AL134" s="123" t="s">
        <v>34</v>
      </c>
      <c r="AM134" s="123"/>
      <c r="AN134" s="123"/>
      <c r="AO134" s="123"/>
    </row>
    <row r="135" spans="1:41" x14ac:dyDescent="0.25">
      <c r="A135" s="118" t="s">
        <v>314</v>
      </c>
      <c r="B135" s="118"/>
      <c r="C135" s="159" t="s">
        <v>322</v>
      </c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5"/>
      <c r="R135" s="125">
        <v>8</v>
      </c>
      <c r="S135" s="126"/>
      <c r="T135" s="126"/>
      <c r="U135" s="125" t="s">
        <v>36</v>
      </c>
      <c r="V135" s="127"/>
      <c r="W135" s="135"/>
      <c r="X135" s="135"/>
      <c r="Y135" s="135"/>
      <c r="Z135" s="105">
        <f t="shared" si="40"/>
        <v>0</v>
      </c>
      <c r="AA135" s="106"/>
      <c r="AB135" s="106"/>
      <c r="AC135" s="107"/>
      <c r="AD135" s="108" t="s">
        <v>34</v>
      </c>
      <c r="AE135" s="109"/>
      <c r="AF135" s="109"/>
      <c r="AG135" s="110"/>
      <c r="AH135" s="111">
        <f t="shared" si="41"/>
        <v>0</v>
      </c>
      <c r="AI135" s="106"/>
      <c r="AJ135" s="106"/>
      <c r="AK135" s="107"/>
      <c r="AL135" s="123" t="s">
        <v>34</v>
      </c>
      <c r="AM135" s="123"/>
      <c r="AN135" s="123"/>
      <c r="AO135" s="123"/>
    </row>
    <row r="136" spans="1:41" ht="30.75" customHeight="1" x14ac:dyDescent="0.25">
      <c r="A136" s="118" t="s">
        <v>315</v>
      </c>
      <c r="B136" s="118"/>
      <c r="C136" s="167" t="s">
        <v>323</v>
      </c>
      <c r="D136" s="168"/>
      <c r="E136" s="168"/>
      <c r="F136" s="168"/>
      <c r="G136" s="168"/>
      <c r="H136" s="168"/>
      <c r="I136" s="168"/>
      <c r="J136" s="168"/>
      <c r="K136" s="168"/>
      <c r="L136" s="168"/>
      <c r="M136" s="168"/>
      <c r="N136" s="168"/>
      <c r="O136" s="168"/>
      <c r="P136" s="168"/>
      <c r="Q136" s="169"/>
      <c r="R136" s="125">
        <v>4</v>
      </c>
      <c r="S136" s="126"/>
      <c r="T136" s="126"/>
      <c r="U136" s="125" t="s">
        <v>36</v>
      </c>
      <c r="V136" s="127"/>
      <c r="W136" s="135"/>
      <c r="X136" s="135"/>
      <c r="Y136" s="135"/>
      <c r="Z136" s="105">
        <f t="shared" ref="Z136:Z138" si="42">R136*W136</f>
        <v>0</v>
      </c>
      <c r="AA136" s="106"/>
      <c r="AB136" s="106"/>
      <c r="AC136" s="107"/>
      <c r="AD136" s="108" t="s">
        <v>34</v>
      </c>
      <c r="AE136" s="109"/>
      <c r="AF136" s="109"/>
      <c r="AG136" s="110"/>
      <c r="AH136" s="111">
        <f t="shared" ref="AH136:AH138" si="43">Z136*1.21</f>
        <v>0</v>
      </c>
      <c r="AI136" s="106"/>
      <c r="AJ136" s="106"/>
      <c r="AK136" s="107"/>
      <c r="AL136" s="123" t="s">
        <v>34</v>
      </c>
      <c r="AM136" s="123"/>
      <c r="AN136" s="123"/>
      <c r="AO136" s="123"/>
    </row>
    <row r="137" spans="1:41" ht="35.25" customHeight="1" x14ac:dyDescent="0.25">
      <c r="A137" s="118" t="s">
        <v>316</v>
      </c>
      <c r="B137" s="118"/>
      <c r="C137" s="119" t="s">
        <v>324</v>
      </c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25">
        <v>52</v>
      </c>
      <c r="S137" s="126"/>
      <c r="T137" s="126"/>
      <c r="U137" s="125" t="s">
        <v>36</v>
      </c>
      <c r="V137" s="127"/>
      <c r="W137" s="135"/>
      <c r="X137" s="135"/>
      <c r="Y137" s="135"/>
      <c r="Z137" s="105">
        <f t="shared" si="42"/>
        <v>0</v>
      </c>
      <c r="AA137" s="106"/>
      <c r="AB137" s="106"/>
      <c r="AC137" s="107"/>
      <c r="AD137" s="108" t="s">
        <v>34</v>
      </c>
      <c r="AE137" s="109"/>
      <c r="AF137" s="109"/>
      <c r="AG137" s="110"/>
      <c r="AH137" s="111">
        <f t="shared" si="43"/>
        <v>0</v>
      </c>
      <c r="AI137" s="106"/>
      <c r="AJ137" s="106"/>
      <c r="AK137" s="107"/>
      <c r="AL137" s="123" t="s">
        <v>34</v>
      </c>
      <c r="AM137" s="123"/>
      <c r="AN137" s="123"/>
      <c r="AO137" s="123"/>
    </row>
    <row r="138" spans="1:41" ht="34.5" customHeight="1" x14ac:dyDescent="0.25">
      <c r="A138" s="118" t="s">
        <v>317</v>
      </c>
      <c r="B138" s="118"/>
      <c r="C138" s="119" t="s">
        <v>325</v>
      </c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25">
        <v>52</v>
      </c>
      <c r="S138" s="126"/>
      <c r="T138" s="126"/>
      <c r="U138" s="125" t="s">
        <v>36</v>
      </c>
      <c r="V138" s="127"/>
      <c r="W138" s="135"/>
      <c r="X138" s="135"/>
      <c r="Y138" s="135"/>
      <c r="Z138" s="105">
        <f t="shared" si="42"/>
        <v>0</v>
      </c>
      <c r="AA138" s="106"/>
      <c r="AB138" s="106"/>
      <c r="AC138" s="107"/>
      <c r="AD138" s="108" t="s">
        <v>34</v>
      </c>
      <c r="AE138" s="109"/>
      <c r="AF138" s="109"/>
      <c r="AG138" s="110"/>
      <c r="AH138" s="111">
        <f t="shared" si="43"/>
        <v>0</v>
      </c>
      <c r="AI138" s="106"/>
      <c r="AJ138" s="106"/>
      <c r="AK138" s="107"/>
      <c r="AL138" s="123" t="s">
        <v>34</v>
      </c>
      <c r="AM138" s="123"/>
      <c r="AN138" s="123"/>
      <c r="AO138" s="123"/>
    </row>
    <row r="139" spans="1:41" ht="36" customHeight="1" x14ac:dyDescent="0.25">
      <c r="A139" s="118" t="s">
        <v>318</v>
      </c>
      <c r="B139" s="118"/>
      <c r="C139" s="119" t="s">
        <v>326</v>
      </c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25">
        <v>2.08</v>
      </c>
      <c r="S139" s="126"/>
      <c r="T139" s="126"/>
      <c r="U139" s="125" t="s">
        <v>343</v>
      </c>
      <c r="V139" s="127"/>
      <c r="W139" s="135"/>
      <c r="X139" s="135"/>
      <c r="Y139" s="135"/>
      <c r="Z139" s="158" t="s">
        <v>34</v>
      </c>
      <c r="AA139" s="109"/>
      <c r="AB139" s="109"/>
      <c r="AC139" s="110"/>
      <c r="AD139" s="111">
        <f t="shared" ref="AD139" si="44">R139*W139</f>
        <v>0</v>
      </c>
      <c r="AE139" s="106"/>
      <c r="AF139" s="106"/>
      <c r="AG139" s="107"/>
      <c r="AH139" s="108" t="s">
        <v>34</v>
      </c>
      <c r="AI139" s="109"/>
      <c r="AJ139" s="109"/>
      <c r="AK139" s="110"/>
      <c r="AL139" s="135">
        <f t="shared" ref="AL139" si="45">AD139*1.21</f>
        <v>0</v>
      </c>
      <c r="AM139" s="135"/>
      <c r="AN139" s="135"/>
      <c r="AO139" s="135"/>
    </row>
    <row r="140" spans="1:41" x14ac:dyDescent="0.25">
      <c r="A140" s="118" t="s">
        <v>360</v>
      </c>
      <c r="B140" s="118"/>
      <c r="C140" s="124" t="s">
        <v>327</v>
      </c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5">
        <v>1274</v>
      </c>
      <c r="S140" s="126"/>
      <c r="T140" s="126"/>
      <c r="U140" s="125" t="s">
        <v>50</v>
      </c>
      <c r="V140" s="127"/>
      <c r="W140" s="135"/>
      <c r="X140" s="135"/>
      <c r="Y140" s="135"/>
      <c r="Z140" s="158" t="s">
        <v>34</v>
      </c>
      <c r="AA140" s="109"/>
      <c r="AB140" s="109"/>
      <c r="AC140" s="110"/>
      <c r="AD140" s="111">
        <f t="shared" ref="AD140:AD141" si="46">R140*W140</f>
        <v>0</v>
      </c>
      <c r="AE140" s="106"/>
      <c r="AF140" s="106"/>
      <c r="AG140" s="107"/>
      <c r="AH140" s="108" t="s">
        <v>34</v>
      </c>
      <c r="AI140" s="109"/>
      <c r="AJ140" s="109"/>
      <c r="AK140" s="110"/>
      <c r="AL140" s="135">
        <f t="shared" ref="AL140:AL141" si="47">AD140*1.21</f>
        <v>0</v>
      </c>
      <c r="AM140" s="135"/>
      <c r="AN140" s="135"/>
      <c r="AO140" s="135"/>
    </row>
    <row r="141" spans="1:41" x14ac:dyDescent="0.25">
      <c r="A141" s="118" t="s">
        <v>361</v>
      </c>
      <c r="B141" s="118"/>
      <c r="C141" s="124" t="s">
        <v>328</v>
      </c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5">
        <v>631</v>
      </c>
      <c r="S141" s="126"/>
      <c r="T141" s="126"/>
      <c r="U141" s="125" t="s">
        <v>50</v>
      </c>
      <c r="V141" s="127"/>
      <c r="W141" s="135"/>
      <c r="X141" s="135"/>
      <c r="Y141" s="135"/>
      <c r="Z141" s="158" t="s">
        <v>34</v>
      </c>
      <c r="AA141" s="109"/>
      <c r="AB141" s="109"/>
      <c r="AC141" s="110"/>
      <c r="AD141" s="111">
        <f t="shared" si="46"/>
        <v>0</v>
      </c>
      <c r="AE141" s="106"/>
      <c r="AF141" s="106"/>
      <c r="AG141" s="107"/>
      <c r="AH141" s="108" t="s">
        <v>34</v>
      </c>
      <c r="AI141" s="109"/>
      <c r="AJ141" s="109"/>
      <c r="AK141" s="110"/>
      <c r="AL141" s="135">
        <f t="shared" si="47"/>
        <v>0</v>
      </c>
      <c r="AM141" s="135"/>
      <c r="AN141" s="135"/>
      <c r="AO141" s="135"/>
    </row>
    <row r="142" spans="1:41" x14ac:dyDescent="0.25">
      <c r="A142" s="118" t="s">
        <v>362</v>
      </c>
      <c r="B142" s="118"/>
      <c r="C142" s="124" t="s">
        <v>329</v>
      </c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5">
        <v>175</v>
      </c>
      <c r="S142" s="126"/>
      <c r="T142" s="126"/>
      <c r="U142" s="125" t="s">
        <v>50</v>
      </c>
      <c r="V142" s="127"/>
      <c r="W142" s="135"/>
      <c r="X142" s="135"/>
      <c r="Y142" s="135"/>
      <c r="Z142" s="158" t="s">
        <v>34</v>
      </c>
      <c r="AA142" s="109"/>
      <c r="AB142" s="109"/>
      <c r="AC142" s="110"/>
      <c r="AD142" s="111">
        <f t="shared" ref="AD142:AD146" si="48">R142*W142</f>
        <v>0</v>
      </c>
      <c r="AE142" s="106"/>
      <c r="AF142" s="106"/>
      <c r="AG142" s="107"/>
      <c r="AH142" s="108" t="s">
        <v>34</v>
      </c>
      <c r="AI142" s="109"/>
      <c r="AJ142" s="109"/>
      <c r="AK142" s="110"/>
      <c r="AL142" s="135">
        <f t="shared" ref="AL142:AL146" si="49">AD142*1.21</f>
        <v>0</v>
      </c>
      <c r="AM142" s="135"/>
      <c r="AN142" s="135"/>
      <c r="AO142" s="135"/>
    </row>
    <row r="143" spans="1:41" x14ac:dyDescent="0.25">
      <c r="A143" s="118" t="s">
        <v>363</v>
      </c>
      <c r="B143" s="118"/>
      <c r="C143" s="124" t="s">
        <v>330</v>
      </c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5">
        <v>189</v>
      </c>
      <c r="S143" s="126"/>
      <c r="T143" s="126"/>
      <c r="U143" s="125" t="s">
        <v>344</v>
      </c>
      <c r="V143" s="127"/>
      <c r="W143" s="135"/>
      <c r="X143" s="135"/>
      <c r="Y143" s="135"/>
      <c r="Z143" s="158" t="s">
        <v>34</v>
      </c>
      <c r="AA143" s="109"/>
      <c r="AB143" s="109"/>
      <c r="AC143" s="110"/>
      <c r="AD143" s="111">
        <f t="shared" si="48"/>
        <v>0</v>
      </c>
      <c r="AE143" s="106"/>
      <c r="AF143" s="106"/>
      <c r="AG143" s="107"/>
      <c r="AH143" s="108" t="s">
        <v>34</v>
      </c>
      <c r="AI143" s="109"/>
      <c r="AJ143" s="109"/>
      <c r="AK143" s="110"/>
      <c r="AL143" s="135">
        <f t="shared" si="49"/>
        <v>0</v>
      </c>
      <c r="AM143" s="135"/>
      <c r="AN143" s="135"/>
      <c r="AO143" s="135"/>
    </row>
    <row r="144" spans="1:41" x14ac:dyDescent="0.25">
      <c r="A144" s="118" t="s">
        <v>364</v>
      </c>
      <c r="B144" s="118"/>
      <c r="C144" s="124" t="s">
        <v>331</v>
      </c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5">
        <v>52</v>
      </c>
      <c r="S144" s="126"/>
      <c r="T144" s="126"/>
      <c r="U144" s="125" t="s">
        <v>345</v>
      </c>
      <c r="V144" s="127"/>
      <c r="W144" s="135"/>
      <c r="X144" s="135"/>
      <c r="Y144" s="135"/>
      <c r="Z144" s="158" t="s">
        <v>34</v>
      </c>
      <c r="AA144" s="109"/>
      <c r="AB144" s="109"/>
      <c r="AC144" s="110"/>
      <c r="AD144" s="111">
        <f t="shared" si="48"/>
        <v>0</v>
      </c>
      <c r="AE144" s="106"/>
      <c r="AF144" s="106"/>
      <c r="AG144" s="107"/>
      <c r="AH144" s="108" t="s">
        <v>34</v>
      </c>
      <c r="AI144" s="109"/>
      <c r="AJ144" s="109"/>
      <c r="AK144" s="110"/>
      <c r="AL144" s="135">
        <f t="shared" si="49"/>
        <v>0</v>
      </c>
      <c r="AM144" s="135"/>
      <c r="AN144" s="135"/>
      <c r="AO144" s="135"/>
    </row>
    <row r="145" spans="1:43" ht="30" customHeight="1" x14ac:dyDescent="0.25">
      <c r="A145" s="118" t="s">
        <v>365</v>
      </c>
      <c r="B145" s="118"/>
      <c r="C145" s="119" t="s">
        <v>332</v>
      </c>
      <c r="D145" s="119"/>
      <c r="E145" s="119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25">
        <v>2080</v>
      </c>
      <c r="S145" s="126"/>
      <c r="T145" s="126"/>
      <c r="U145" s="125" t="s">
        <v>50</v>
      </c>
      <c r="V145" s="127"/>
      <c r="W145" s="135"/>
      <c r="X145" s="135"/>
      <c r="Y145" s="135"/>
      <c r="Z145" s="158" t="s">
        <v>34</v>
      </c>
      <c r="AA145" s="109"/>
      <c r="AB145" s="109"/>
      <c r="AC145" s="110"/>
      <c r="AD145" s="111">
        <f t="shared" si="48"/>
        <v>0</v>
      </c>
      <c r="AE145" s="106"/>
      <c r="AF145" s="106"/>
      <c r="AG145" s="107"/>
      <c r="AH145" s="108" t="s">
        <v>34</v>
      </c>
      <c r="AI145" s="109"/>
      <c r="AJ145" s="109"/>
      <c r="AK145" s="110"/>
      <c r="AL145" s="135">
        <f t="shared" si="49"/>
        <v>0</v>
      </c>
      <c r="AM145" s="135"/>
      <c r="AN145" s="135"/>
      <c r="AO145" s="135"/>
    </row>
    <row r="146" spans="1:43" x14ac:dyDescent="0.25">
      <c r="A146" s="118" t="s">
        <v>366</v>
      </c>
      <c r="B146" s="118"/>
      <c r="C146" s="124" t="s">
        <v>333</v>
      </c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5">
        <v>24</v>
      </c>
      <c r="S146" s="126"/>
      <c r="T146" s="126"/>
      <c r="U146" s="125" t="s">
        <v>345</v>
      </c>
      <c r="V146" s="127"/>
      <c r="W146" s="135"/>
      <c r="X146" s="135"/>
      <c r="Y146" s="135"/>
      <c r="Z146" s="158" t="s">
        <v>34</v>
      </c>
      <c r="AA146" s="109"/>
      <c r="AB146" s="109"/>
      <c r="AC146" s="110"/>
      <c r="AD146" s="111">
        <f t="shared" si="48"/>
        <v>0</v>
      </c>
      <c r="AE146" s="106"/>
      <c r="AF146" s="106"/>
      <c r="AG146" s="107"/>
      <c r="AH146" s="108" t="s">
        <v>34</v>
      </c>
      <c r="AI146" s="109"/>
      <c r="AJ146" s="109"/>
      <c r="AK146" s="110"/>
      <c r="AL146" s="135">
        <f t="shared" si="49"/>
        <v>0</v>
      </c>
      <c r="AM146" s="135"/>
      <c r="AN146" s="135"/>
      <c r="AO146" s="135"/>
    </row>
    <row r="147" spans="1:43" x14ac:dyDescent="0.25">
      <c r="A147" s="118" t="s">
        <v>367</v>
      </c>
      <c r="B147" s="118"/>
      <c r="C147" s="124" t="s">
        <v>334</v>
      </c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5">
        <v>24</v>
      </c>
      <c r="S147" s="126"/>
      <c r="T147" s="126"/>
      <c r="U147" s="125" t="s">
        <v>345</v>
      </c>
      <c r="V147" s="127"/>
      <c r="W147" s="135"/>
      <c r="X147" s="135"/>
      <c r="Y147" s="135"/>
      <c r="Z147" s="158" t="s">
        <v>34</v>
      </c>
      <c r="AA147" s="109"/>
      <c r="AB147" s="109"/>
      <c r="AC147" s="110"/>
      <c r="AD147" s="111">
        <f t="shared" ref="AD147:AD148" si="50">R147*W147</f>
        <v>0</v>
      </c>
      <c r="AE147" s="106"/>
      <c r="AF147" s="106"/>
      <c r="AG147" s="107"/>
      <c r="AH147" s="108" t="s">
        <v>34</v>
      </c>
      <c r="AI147" s="109"/>
      <c r="AJ147" s="109"/>
      <c r="AK147" s="110"/>
      <c r="AL147" s="135">
        <f t="shared" ref="AL147:AL148" si="51">AD147*1.21</f>
        <v>0</v>
      </c>
      <c r="AM147" s="135"/>
      <c r="AN147" s="135"/>
      <c r="AO147" s="135"/>
    </row>
    <row r="148" spans="1:43" x14ac:dyDescent="0.25">
      <c r="A148" s="118" t="s">
        <v>368</v>
      </c>
      <c r="B148" s="118"/>
      <c r="C148" s="124" t="s">
        <v>335</v>
      </c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5">
        <v>105</v>
      </c>
      <c r="S148" s="126"/>
      <c r="T148" s="126"/>
      <c r="U148" s="125" t="s">
        <v>50</v>
      </c>
      <c r="V148" s="127"/>
      <c r="W148" s="135"/>
      <c r="X148" s="135"/>
      <c r="Y148" s="135"/>
      <c r="Z148" s="158" t="s">
        <v>34</v>
      </c>
      <c r="AA148" s="109"/>
      <c r="AB148" s="109"/>
      <c r="AC148" s="110"/>
      <c r="AD148" s="111">
        <f t="shared" si="50"/>
        <v>0</v>
      </c>
      <c r="AE148" s="106"/>
      <c r="AF148" s="106"/>
      <c r="AG148" s="107"/>
      <c r="AH148" s="108" t="s">
        <v>34</v>
      </c>
      <c r="AI148" s="109"/>
      <c r="AJ148" s="109"/>
      <c r="AK148" s="110"/>
      <c r="AL148" s="135">
        <f t="shared" si="51"/>
        <v>0</v>
      </c>
      <c r="AM148" s="135"/>
      <c r="AN148" s="135"/>
      <c r="AO148" s="135"/>
    </row>
    <row r="149" spans="1:43" x14ac:dyDescent="0.25">
      <c r="A149" s="118" t="s">
        <v>369</v>
      </c>
      <c r="B149" s="118"/>
      <c r="C149" s="124" t="s">
        <v>336</v>
      </c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5">
        <v>2080</v>
      </c>
      <c r="S149" s="126"/>
      <c r="T149" s="126"/>
      <c r="U149" s="125" t="s">
        <v>50</v>
      </c>
      <c r="V149" s="127"/>
      <c r="W149" s="135"/>
      <c r="X149" s="135"/>
      <c r="Y149" s="135"/>
      <c r="Z149" s="158" t="s">
        <v>34</v>
      </c>
      <c r="AA149" s="109"/>
      <c r="AB149" s="109"/>
      <c r="AC149" s="110"/>
      <c r="AD149" s="111">
        <f t="shared" ref="AD149:AD150" si="52">R149*W149</f>
        <v>0</v>
      </c>
      <c r="AE149" s="106"/>
      <c r="AF149" s="106"/>
      <c r="AG149" s="107"/>
      <c r="AH149" s="108" t="s">
        <v>34</v>
      </c>
      <c r="AI149" s="109"/>
      <c r="AJ149" s="109"/>
      <c r="AK149" s="110"/>
      <c r="AL149" s="135">
        <f t="shared" ref="AL149:AL150" si="53">AD149*1.21</f>
        <v>0</v>
      </c>
      <c r="AM149" s="135"/>
      <c r="AN149" s="135"/>
      <c r="AO149" s="135"/>
    </row>
    <row r="150" spans="1:43" x14ac:dyDescent="0.25">
      <c r="A150" s="118" t="s">
        <v>370</v>
      </c>
      <c r="B150" s="118"/>
      <c r="C150" s="124" t="s">
        <v>337</v>
      </c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  <c r="O150" s="124"/>
      <c r="P150" s="124"/>
      <c r="Q150" s="124"/>
      <c r="R150" s="125">
        <v>1274</v>
      </c>
      <c r="S150" s="126"/>
      <c r="T150" s="126"/>
      <c r="U150" s="125" t="s">
        <v>50</v>
      </c>
      <c r="V150" s="127"/>
      <c r="W150" s="135"/>
      <c r="X150" s="135"/>
      <c r="Y150" s="135"/>
      <c r="Z150" s="158" t="s">
        <v>34</v>
      </c>
      <c r="AA150" s="109"/>
      <c r="AB150" s="109"/>
      <c r="AC150" s="110"/>
      <c r="AD150" s="111">
        <f t="shared" si="52"/>
        <v>0</v>
      </c>
      <c r="AE150" s="106"/>
      <c r="AF150" s="106"/>
      <c r="AG150" s="107"/>
      <c r="AH150" s="108" t="s">
        <v>34</v>
      </c>
      <c r="AI150" s="109"/>
      <c r="AJ150" s="109"/>
      <c r="AK150" s="110"/>
      <c r="AL150" s="135">
        <f t="shared" si="53"/>
        <v>0</v>
      </c>
      <c r="AM150" s="135"/>
      <c r="AN150" s="135"/>
      <c r="AO150" s="135"/>
    </row>
    <row r="151" spans="1:43" x14ac:dyDescent="0.25">
      <c r="A151" s="118" t="s">
        <v>371</v>
      </c>
      <c r="B151" s="118"/>
      <c r="C151" s="124" t="s">
        <v>338</v>
      </c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5">
        <v>631</v>
      </c>
      <c r="S151" s="126"/>
      <c r="T151" s="126"/>
      <c r="U151" s="125" t="s">
        <v>50</v>
      </c>
      <c r="V151" s="127"/>
      <c r="W151" s="135"/>
      <c r="X151" s="135"/>
      <c r="Y151" s="135"/>
      <c r="Z151" s="158" t="s">
        <v>34</v>
      </c>
      <c r="AA151" s="109"/>
      <c r="AB151" s="109"/>
      <c r="AC151" s="110"/>
      <c r="AD151" s="111">
        <f t="shared" ref="AD151:AD155" si="54">R151*W151</f>
        <v>0</v>
      </c>
      <c r="AE151" s="106"/>
      <c r="AF151" s="106"/>
      <c r="AG151" s="107"/>
      <c r="AH151" s="108" t="s">
        <v>34</v>
      </c>
      <c r="AI151" s="109"/>
      <c r="AJ151" s="109"/>
      <c r="AK151" s="110"/>
      <c r="AL151" s="135">
        <f t="shared" ref="AL151:AL155" si="55">AD151*1.21</f>
        <v>0</v>
      </c>
      <c r="AM151" s="135"/>
      <c r="AN151" s="135"/>
      <c r="AO151" s="135"/>
    </row>
    <row r="152" spans="1:43" x14ac:dyDescent="0.25">
      <c r="A152" s="118" t="s">
        <v>372</v>
      </c>
      <c r="B152" s="118"/>
      <c r="C152" s="124" t="s">
        <v>339</v>
      </c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5">
        <v>175</v>
      </c>
      <c r="S152" s="126"/>
      <c r="T152" s="126"/>
      <c r="U152" s="125" t="s">
        <v>50</v>
      </c>
      <c r="V152" s="127"/>
      <c r="W152" s="135"/>
      <c r="X152" s="135"/>
      <c r="Y152" s="135"/>
      <c r="Z152" s="158" t="s">
        <v>34</v>
      </c>
      <c r="AA152" s="109"/>
      <c r="AB152" s="109"/>
      <c r="AC152" s="110"/>
      <c r="AD152" s="111">
        <f t="shared" si="54"/>
        <v>0</v>
      </c>
      <c r="AE152" s="106"/>
      <c r="AF152" s="106"/>
      <c r="AG152" s="107"/>
      <c r="AH152" s="108" t="s">
        <v>34</v>
      </c>
      <c r="AI152" s="109"/>
      <c r="AJ152" s="109"/>
      <c r="AK152" s="110"/>
      <c r="AL152" s="135">
        <f t="shared" si="55"/>
        <v>0</v>
      </c>
      <c r="AM152" s="135"/>
      <c r="AN152" s="135"/>
      <c r="AO152" s="135"/>
    </row>
    <row r="153" spans="1:43" ht="33" customHeight="1" x14ac:dyDescent="0.25">
      <c r="A153" s="118" t="s">
        <v>373</v>
      </c>
      <c r="B153" s="118"/>
      <c r="C153" s="119" t="s">
        <v>340</v>
      </c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25">
        <v>189</v>
      </c>
      <c r="S153" s="126"/>
      <c r="T153" s="126"/>
      <c r="U153" s="125" t="s">
        <v>344</v>
      </c>
      <c r="V153" s="127"/>
      <c r="W153" s="135"/>
      <c r="X153" s="135"/>
      <c r="Y153" s="135"/>
      <c r="Z153" s="158" t="s">
        <v>34</v>
      </c>
      <c r="AA153" s="109"/>
      <c r="AB153" s="109"/>
      <c r="AC153" s="110"/>
      <c r="AD153" s="111">
        <f t="shared" si="54"/>
        <v>0</v>
      </c>
      <c r="AE153" s="106"/>
      <c r="AF153" s="106"/>
      <c r="AG153" s="107"/>
      <c r="AH153" s="108" t="s">
        <v>34</v>
      </c>
      <c r="AI153" s="109"/>
      <c r="AJ153" s="109"/>
      <c r="AK153" s="110"/>
      <c r="AL153" s="135">
        <f t="shared" si="55"/>
        <v>0</v>
      </c>
      <c r="AM153" s="135"/>
      <c r="AN153" s="135"/>
      <c r="AO153" s="135"/>
    </row>
    <row r="154" spans="1:43" x14ac:dyDescent="0.25">
      <c r="A154" s="118" t="s">
        <v>374</v>
      </c>
      <c r="B154" s="118"/>
      <c r="C154" s="124" t="s">
        <v>341</v>
      </c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  <c r="R154" s="125">
        <v>201.82</v>
      </c>
      <c r="S154" s="126"/>
      <c r="T154" s="126"/>
      <c r="U154" s="125" t="s">
        <v>345</v>
      </c>
      <c r="V154" s="127"/>
      <c r="W154" s="135"/>
      <c r="X154" s="135"/>
      <c r="Y154" s="135"/>
      <c r="Z154" s="158" t="s">
        <v>34</v>
      </c>
      <c r="AA154" s="109"/>
      <c r="AB154" s="109"/>
      <c r="AC154" s="110"/>
      <c r="AD154" s="111">
        <f t="shared" si="54"/>
        <v>0</v>
      </c>
      <c r="AE154" s="106"/>
      <c r="AF154" s="106"/>
      <c r="AG154" s="107"/>
      <c r="AH154" s="108" t="s">
        <v>34</v>
      </c>
      <c r="AI154" s="109"/>
      <c r="AJ154" s="109"/>
      <c r="AK154" s="110"/>
      <c r="AL154" s="135">
        <f t="shared" si="55"/>
        <v>0</v>
      </c>
      <c r="AM154" s="135"/>
      <c r="AN154" s="135"/>
      <c r="AO154" s="135"/>
    </row>
    <row r="155" spans="1:43" ht="31.5" customHeight="1" x14ac:dyDescent="0.25">
      <c r="A155" s="118" t="s">
        <v>375</v>
      </c>
      <c r="B155" s="118"/>
      <c r="C155" s="119" t="s">
        <v>342</v>
      </c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25">
        <v>759.5</v>
      </c>
      <c r="S155" s="126"/>
      <c r="T155" s="126"/>
      <c r="U155" s="125" t="s">
        <v>344</v>
      </c>
      <c r="V155" s="127"/>
      <c r="W155" s="135"/>
      <c r="X155" s="135"/>
      <c r="Y155" s="135"/>
      <c r="Z155" s="158" t="s">
        <v>34</v>
      </c>
      <c r="AA155" s="109"/>
      <c r="AB155" s="109"/>
      <c r="AC155" s="110"/>
      <c r="AD155" s="111">
        <f t="shared" si="54"/>
        <v>0</v>
      </c>
      <c r="AE155" s="106"/>
      <c r="AF155" s="106"/>
      <c r="AG155" s="107"/>
      <c r="AH155" s="108" t="s">
        <v>34</v>
      </c>
      <c r="AI155" s="109"/>
      <c r="AJ155" s="109"/>
      <c r="AK155" s="110"/>
      <c r="AL155" s="135">
        <f t="shared" si="55"/>
        <v>0</v>
      </c>
      <c r="AM155" s="135"/>
      <c r="AN155" s="135"/>
      <c r="AO155" s="135"/>
    </row>
    <row r="156" spans="1:43" x14ac:dyDescent="0.25">
      <c r="A156" s="146" t="s">
        <v>67</v>
      </c>
      <c r="B156" s="146"/>
      <c r="C156" s="147" t="s">
        <v>68</v>
      </c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8" t="s">
        <v>34</v>
      </c>
      <c r="S156" s="149"/>
      <c r="T156" s="149"/>
      <c r="U156" s="148" t="s">
        <v>34</v>
      </c>
      <c r="V156" s="150"/>
      <c r="W156" s="151" t="s">
        <v>34</v>
      </c>
      <c r="X156" s="152"/>
      <c r="Y156" s="153"/>
      <c r="Z156" s="154">
        <f>SUM(Z157:AC172)</f>
        <v>0</v>
      </c>
      <c r="AA156" s="155"/>
      <c r="AB156" s="155"/>
      <c r="AC156" s="156"/>
      <c r="AD156" s="154">
        <f>SUM(AD157:AG172)</f>
        <v>0</v>
      </c>
      <c r="AE156" s="155"/>
      <c r="AF156" s="155"/>
      <c r="AG156" s="156"/>
      <c r="AH156" s="157">
        <f>SUM(AH157:AK172)</f>
        <v>0</v>
      </c>
      <c r="AI156" s="157"/>
      <c r="AJ156" s="157"/>
      <c r="AK156" s="157"/>
      <c r="AL156" s="157">
        <f>SUM(AL157:AO172)</f>
        <v>0</v>
      </c>
      <c r="AM156" s="157"/>
      <c r="AN156" s="157"/>
      <c r="AO156" s="157"/>
    </row>
    <row r="157" spans="1:43" x14ac:dyDescent="0.25">
      <c r="A157" s="118" t="s">
        <v>69</v>
      </c>
      <c r="B157" s="118"/>
      <c r="C157" s="124" t="s">
        <v>70</v>
      </c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5">
        <v>1</v>
      </c>
      <c r="S157" s="126"/>
      <c r="T157" s="127"/>
      <c r="U157" s="120" t="s">
        <v>71</v>
      </c>
      <c r="V157" s="120"/>
      <c r="W157" s="128"/>
      <c r="X157" s="129"/>
      <c r="Y157" s="130"/>
      <c r="Z157" s="108" t="s">
        <v>34</v>
      </c>
      <c r="AA157" s="109"/>
      <c r="AB157" s="109"/>
      <c r="AC157" s="110"/>
      <c r="AD157" s="111">
        <f>R157*W157</f>
        <v>0</v>
      </c>
      <c r="AE157" s="106"/>
      <c r="AF157" s="106"/>
      <c r="AG157" s="107"/>
      <c r="AH157" s="123" t="s">
        <v>34</v>
      </c>
      <c r="AI157" s="123"/>
      <c r="AJ157" s="123"/>
      <c r="AK157" s="123"/>
      <c r="AL157" s="135">
        <f>AD157*1.21</f>
        <v>0</v>
      </c>
      <c r="AM157" s="135"/>
      <c r="AN157" s="135"/>
      <c r="AO157" s="135"/>
      <c r="AQ157" s="55"/>
    </row>
    <row r="158" spans="1:43" x14ac:dyDescent="0.25">
      <c r="A158" s="118" t="s">
        <v>72</v>
      </c>
      <c r="B158" s="118"/>
      <c r="C158" s="124" t="s">
        <v>112</v>
      </c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5">
        <v>1</v>
      </c>
      <c r="S158" s="126"/>
      <c r="T158" s="127"/>
      <c r="U158" s="120" t="s">
        <v>71</v>
      </c>
      <c r="V158" s="120"/>
      <c r="W158" s="128"/>
      <c r="X158" s="129"/>
      <c r="Y158" s="130"/>
      <c r="Z158" s="111">
        <f>R158*W158</f>
        <v>0</v>
      </c>
      <c r="AA158" s="106"/>
      <c r="AB158" s="106"/>
      <c r="AC158" s="107"/>
      <c r="AD158" s="108" t="s">
        <v>34</v>
      </c>
      <c r="AE158" s="109"/>
      <c r="AF158" s="109"/>
      <c r="AG158" s="110"/>
      <c r="AH158" s="135">
        <f>Z158*1.21</f>
        <v>0</v>
      </c>
      <c r="AI158" s="135"/>
      <c r="AJ158" s="135"/>
      <c r="AK158" s="135"/>
      <c r="AL158" s="123" t="s">
        <v>34</v>
      </c>
      <c r="AM158" s="123"/>
      <c r="AN158" s="123"/>
      <c r="AO158" s="123"/>
      <c r="AQ158" s="55"/>
    </row>
    <row r="159" spans="1:43" x14ac:dyDescent="0.25">
      <c r="A159" s="118" t="s">
        <v>73</v>
      </c>
      <c r="B159" s="118"/>
      <c r="C159" s="124" t="s">
        <v>74</v>
      </c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  <c r="R159" s="125">
        <v>761</v>
      </c>
      <c r="S159" s="126"/>
      <c r="T159" s="127"/>
      <c r="U159" s="120" t="s">
        <v>36</v>
      </c>
      <c r="V159" s="120"/>
      <c r="W159" s="128"/>
      <c r="X159" s="129"/>
      <c r="Y159" s="130"/>
      <c r="Z159" s="108" t="s">
        <v>34</v>
      </c>
      <c r="AA159" s="109"/>
      <c r="AB159" s="109"/>
      <c r="AC159" s="110"/>
      <c r="AD159" s="111">
        <f>R159*W159</f>
        <v>0</v>
      </c>
      <c r="AE159" s="106"/>
      <c r="AF159" s="106"/>
      <c r="AG159" s="107"/>
      <c r="AH159" s="123" t="s">
        <v>34</v>
      </c>
      <c r="AI159" s="123"/>
      <c r="AJ159" s="123"/>
      <c r="AK159" s="123"/>
      <c r="AL159" s="135">
        <f>AD159*1.21</f>
        <v>0</v>
      </c>
      <c r="AM159" s="135"/>
      <c r="AN159" s="135"/>
      <c r="AO159" s="135"/>
      <c r="AQ159" s="55"/>
    </row>
    <row r="160" spans="1:43" x14ac:dyDescent="0.25">
      <c r="A160" s="118" t="s">
        <v>75</v>
      </c>
      <c r="B160" s="118"/>
      <c r="C160" s="124" t="s">
        <v>76</v>
      </c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  <c r="O160" s="124"/>
      <c r="P160" s="124"/>
      <c r="Q160" s="124"/>
      <c r="R160" s="125">
        <v>1</v>
      </c>
      <c r="S160" s="126"/>
      <c r="T160" s="127"/>
      <c r="U160" s="120" t="s">
        <v>71</v>
      </c>
      <c r="V160" s="120"/>
      <c r="W160" s="128"/>
      <c r="X160" s="129"/>
      <c r="Y160" s="130"/>
      <c r="Z160" s="111">
        <f>R160*W160</f>
        <v>0</v>
      </c>
      <c r="AA160" s="106"/>
      <c r="AB160" s="106"/>
      <c r="AC160" s="107"/>
      <c r="AD160" s="108" t="s">
        <v>34</v>
      </c>
      <c r="AE160" s="109"/>
      <c r="AF160" s="109"/>
      <c r="AG160" s="110"/>
      <c r="AH160" s="135">
        <f>Z160*1.21</f>
        <v>0</v>
      </c>
      <c r="AI160" s="135"/>
      <c r="AJ160" s="135"/>
      <c r="AK160" s="135"/>
      <c r="AL160" s="123" t="s">
        <v>34</v>
      </c>
      <c r="AM160" s="123"/>
      <c r="AN160" s="123"/>
      <c r="AO160" s="123"/>
      <c r="AQ160" s="55"/>
    </row>
    <row r="161" spans="1:43" x14ac:dyDescent="0.25">
      <c r="A161" s="118" t="s">
        <v>77</v>
      </c>
      <c r="B161" s="118"/>
      <c r="C161" s="124" t="s">
        <v>91</v>
      </c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  <c r="R161" s="125">
        <v>1</v>
      </c>
      <c r="S161" s="126"/>
      <c r="T161" s="127"/>
      <c r="U161" s="120" t="s">
        <v>71</v>
      </c>
      <c r="V161" s="120"/>
      <c r="W161" s="128"/>
      <c r="X161" s="129"/>
      <c r="Y161" s="130"/>
      <c r="Z161" s="111">
        <f>R161*W161</f>
        <v>0</v>
      </c>
      <c r="AA161" s="106"/>
      <c r="AB161" s="106"/>
      <c r="AC161" s="107"/>
      <c r="AD161" s="108" t="s">
        <v>34</v>
      </c>
      <c r="AE161" s="109"/>
      <c r="AF161" s="109"/>
      <c r="AG161" s="110"/>
      <c r="AH161" s="135">
        <f>Z161*1.21</f>
        <v>0</v>
      </c>
      <c r="AI161" s="135"/>
      <c r="AJ161" s="135"/>
      <c r="AK161" s="135"/>
      <c r="AL161" s="123" t="s">
        <v>34</v>
      </c>
      <c r="AM161" s="123"/>
      <c r="AN161" s="123"/>
      <c r="AO161" s="123"/>
      <c r="AQ161" s="55"/>
    </row>
    <row r="162" spans="1:43" x14ac:dyDescent="0.25">
      <c r="A162" s="118" t="s">
        <v>78</v>
      </c>
      <c r="B162" s="118"/>
      <c r="C162" s="124" t="s">
        <v>79</v>
      </c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24"/>
      <c r="R162" s="125">
        <v>1</v>
      </c>
      <c r="S162" s="126"/>
      <c r="T162" s="127"/>
      <c r="U162" s="120" t="s">
        <v>71</v>
      </c>
      <c r="V162" s="120"/>
      <c r="W162" s="128"/>
      <c r="X162" s="129"/>
      <c r="Y162" s="130"/>
      <c r="Z162" s="108" t="s">
        <v>34</v>
      </c>
      <c r="AA162" s="109"/>
      <c r="AB162" s="109"/>
      <c r="AC162" s="110"/>
      <c r="AD162" s="111">
        <f>R162*W162</f>
        <v>0</v>
      </c>
      <c r="AE162" s="106"/>
      <c r="AF162" s="106"/>
      <c r="AG162" s="107"/>
      <c r="AH162" s="123" t="s">
        <v>34</v>
      </c>
      <c r="AI162" s="123"/>
      <c r="AJ162" s="123"/>
      <c r="AK162" s="123"/>
      <c r="AL162" s="135">
        <f>AD162*1.21</f>
        <v>0</v>
      </c>
      <c r="AM162" s="135"/>
      <c r="AN162" s="135"/>
      <c r="AO162" s="135"/>
      <c r="AQ162" s="55"/>
    </row>
    <row r="163" spans="1:43" ht="30" customHeight="1" x14ac:dyDescent="0.25">
      <c r="A163" s="118" t="s">
        <v>356</v>
      </c>
      <c r="B163" s="118"/>
      <c r="C163" s="136" t="s">
        <v>107</v>
      </c>
      <c r="D163" s="136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7">
        <v>65.396825000000007</v>
      </c>
      <c r="S163" s="138"/>
      <c r="T163" s="139"/>
      <c r="U163" s="120" t="s">
        <v>62</v>
      </c>
      <c r="V163" s="120"/>
      <c r="W163" s="140"/>
      <c r="X163" s="141"/>
      <c r="Y163" s="142"/>
      <c r="Z163" s="111">
        <f>R163*W163</f>
        <v>0</v>
      </c>
      <c r="AA163" s="106"/>
      <c r="AB163" s="106"/>
      <c r="AC163" s="107"/>
      <c r="AD163" s="143" t="s">
        <v>34</v>
      </c>
      <c r="AE163" s="144"/>
      <c r="AF163" s="144"/>
      <c r="AG163" s="145"/>
      <c r="AH163" s="116">
        <f>Z163*1.21</f>
        <v>0</v>
      </c>
      <c r="AI163" s="116"/>
      <c r="AJ163" s="116"/>
      <c r="AK163" s="116"/>
      <c r="AL163" s="117" t="s">
        <v>34</v>
      </c>
      <c r="AM163" s="117"/>
      <c r="AN163" s="117"/>
      <c r="AO163" s="117"/>
      <c r="AQ163" s="55"/>
    </row>
    <row r="164" spans="1:43" x14ac:dyDescent="0.25">
      <c r="A164" s="118" t="s">
        <v>80</v>
      </c>
      <c r="B164" s="118"/>
      <c r="C164" s="124" t="s">
        <v>82</v>
      </c>
      <c r="D164" s="124"/>
      <c r="E164" s="124"/>
      <c r="F164" s="124"/>
      <c r="G164" s="124"/>
      <c r="H164" s="124"/>
      <c r="I164" s="124"/>
      <c r="J164" s="124"/>
      <c r="K164" s="124"/>
      <c r="L164" s="124"/>
      <c r="M164" s="124"/>
      <c r="N164" s="124"/>
      <c r="O164" s="124"/>
      <c r="P164" s="124"/>
      <c r="Q164" s="124"/>
      <c r="R164" s="120">
        <v>1</v>
      </c>
      <c r="S164" s="120"/>
      <c r="T164" s="120"/>
      <c r="U164" s="120" t="s">
        <v>71</v>
      </c>
      <c r="V164" s="120"/>
      <c r="W164" s="121"/>
      <c r="X164" s="122"/>
      <c r="Y164" s="122"/>
      <c r="Z164" s="123" t="s">
        <v>34</v>
      </c>
      <c r="AA164" s="123"/>
      <c r="AB164" s="123"/>
      <c r="AC164" s="123"/>
      <c r="AD164" s="135">
        <f>R164*W164</f>
        <v>0</v>
      </c>
      <c r="AE164" s="135"/>
      <c r="AF164" s="135"/>
      <c r="AG164" s="135"/>
      <c r="AH164" s="123" t="s">
        <v>34</v>
      </c>
      <c r="AI164" s="123"/>
      <c r="AJ164" s="123"/>
      <c r="AK164" s="123"/>
      <c r="AL164" s="135">
        <f>AD164*1.21</f>
        <v>0</v>
      </c>
      <c r="AM164" s="135"/>
      <c r="AN164" s="135"/>
      <c r="AO164" s="135"/>
      <c r="AQ164" s="55"/>
    </row>
    <row r="165" spans="1:43" ht="60" customHeight="1" x14ac:dyDescent="0.25">
      <c r="A165" s="118" t="s">
        <v>81</v>
      </c>
      <c r="B165" s="118"/>
      <c r="C165" s="119" t="s">
        <v>111</v>
      </c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20">
        <v>1</v>
      </c>
      <c r="S165" s="120"/>
      <c r="T165" s="120"/>
      <c r="U165" s="120" t="s">
        <v>71</v>
      </c>
      <c r="V165" s="120"/>
      <c r="W165" s="121"/>
      <c r="X165" s="122"/>
      <c r="Y165" s="122"/>
      <c r="Z165" s="123" t="s">
        <v>34</v>
      </c>
      <c r="AA165" s="123"/>
      <c r="AB165" s="123"/>
      <c r="AC165" s="123"/>
      <c r="AD165" s="135">
        <f>R165*W165</f>
        <v>0</v>
      </c>
      <c r="AE165" s="135"/>
      <c r="AF165" s="135"/>
      <c r="AG165" s="135"/>
      <c r="AH165" s="123" t="s">
        <v>34</v>
      </c>
      <c r="AI165" s="123"/>
      <c r="AJ165" s="123"/>
      <c r="AK165" s="123"/>
      <c r="AL165" s="135">
        <f>AD165*1.21</f>
        <v>0</v>
      </c>
      <c r="AM165" s="135"/>
      <c r="AN165" s="135"/>
      <c r="AO165" s="135"/>
      <c r="AQ165" s="55"/>
    </row>
    <row r="166" spans="1:43" x14ac:dyDescent="0.25">
      <c r="A166" s="118" t="s">
        <v>97</v>
      </c>
      <c r="B166" s="118"/>
      <c r="C166" s="124" t="s">
        <v>346</v>
      </c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  <c r="R166" s="120">
        <v>2</v>
      </c>
      <c r="S166" s="120"/>
      <c r="T166" s="120"/>
      <c r="U166" s="120" t="s">
        <v>36</v>
      </c>
      <c r="V166" s="120"/>
      <c r="W166" s="121"/>
      <c r="X166" s="122"/>
      <c r="Y166" s="122"/>
      <c r="Z166" s="123" t="s">
        <v>34</v>
      </c>
      <c r="AA166" s="123"/>
      <c r="AB166" s="123"/>
      <c r="AC166" s="123"/>
      <c r="AD166" s="135">
        <f>R166*W166</f>
        <v>0</v>
      </c>
      <c r="AE166" s="135"/>
      <c r="AF166" s="135"/>
      <c r="AG166" s="135"/>
      <c r="AH166" s="123" t="s">
        <v>34</v>
      </c>
      <c r="AI166" s="123"/>
      <c r="AJ166" s="123"/>
      <c r="AK166" s="123"/>
      <c r="AL166" s="135">
        <f>AD166*1.21</f>
        <v>0</v>
      </c>
      <c r="AM166" s="135"/>
      <c r="AN166" s="135"/>
      <c r="AO166" s="135"/>
      <c r="AQ166" s="55"/>
    </row>
    <row r="167" spans="1:43" x14ac:dyDescent="0.25">
      <c r="A167" s="118" t="s">
        <v>110</v>
      </c>
      <c r="B167" s="118"/>
      <c r="C167" s="124" t="s">
        <v>348</v>
      </c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124"/>
      <c r="O167" s="124"/>
      <c r="P167" s="124"/>
      <c r="Q167" s="124"/>
      <c r="R167" s="120">
        <v>30</v>
      </c>
      <c r="S167" s="120"/>
      <c r="T167" s="120"/>
      <c r="U167" s="120" t="s">
        <v>352</v>
      </c>
      <c r="V167" s="120"/>
      <c r="W167" s="121"/>
      <c r="X167" s="122"/>
      <c r="Y167" s="122"/>
      <c r="Z167" s="123" t="s">
        <v>34</v>
      </c>
      <c r="AA167" s="123"/>
      <c r="AB167" s="123"/>
      <c r="AC167" s="123"/>
      <c r="AD167" s="135">
        <f>(R167*W167)*100</f>
        <v>0</v>
      </c>
      <c r="AE167" s="135"/>
      <c r="AF167" s="135"/>
      <c r="AG167" s="135"/>
      <c r="AH167" s="123" t="s">
        <v>34</v>
      </c>
      <c r="AI167" s="123"/>
      <c r="AJ167" s="123"/>
      <c r="AK167" s="123"/>
      <c r="AL167" s="135">
        <f t="shared" ref="AL167:AL168" si="56">AD167*1.21</f>
        <v>0</v>
      </c>
      <c r="AM167" s="135"/>
      <c r="AN167" s="135"/>
      <c r="AO167" s="135"/>
    </row>
    <row r="168" spans="1:43" x14ac:dyDescent="0.25">
      <c r="A168" s="118" t="s">
        <v>347</v>
      </c>
      <c r="B168" s="118"/>
      <c r="C168" s="124" t="s">
        <v>349</v>
      </c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  <c r="R168" s="120">
        <v>1</v>
      </c>
      <c r="S168" s="120"/>
      <c r="T168" s="120"/>
      <c r="U168" s="120" t="s">
        <v>71</v>
      </c>
      <c r="V168" s="120"/>
      <c r="W168" s="121"/>
      <c r="X168" s="122"/>
      <c r="Y168" s="122"/>
      <c r="Z168" s="123" t="s">
        <v>34</v>
      </c>
      <c r="AA168" s="123"/>
      <c r="AB168" s="123"/>
      <c r="AC168" s="123"/>
      <c r="AD168" s="135">
        <f t="shared" ref="AD168" si="57">R168*W168</f>
        <v>0</v>
      </c>
      <c r="AE168" s="135"/>
      <c r="AF168" s="135"/>
      <c r="AG168" s="135"/>
      <c r="AH168" s="123" t="s">
        <v>34</v>
      </c>
      <c r="AI168" s="123"/>
      <c r="AJ168" s="123"/>
      <c r="AK168" s="123"/>
      <c r="AL168" s="135">
        <f t="shared" si="56"/>
        <v>0</v>
      </c>
      <c r="AM168" s="135"/>
      <c r="AN168" s="135"/>
      <c r="AO168" s="135"/>
    </row>
    <row r="169" spans="1:43" x14ac:dyDescent="0.25">
      <c r="A169" s="118" t="s">
        <v>350</v>
      </c>
      <c r="B169" s="118"/>
      <c r="C169" s="124" t="s">
        <v>351</v>
      </c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  <c r="R169" s="120">
        <v>24</v>
      </c>
      <c r="S169" s="120"/>
      <c r="T169" s="120"/>
      <c r="U169" s="120" t="s">
        <v>62</v>
      </c>
      <c r="V169" s="120"/>
      <c r="W169" s="121"/>
      <c r="X169" s="122"/>
      <c r="Y169" s="122"/>
      <c r="Z169" s="123" t="s">
        <v>34</v>
      </c>
      <c r="AA169" s="123"/>
      <c r="AB169" s="123"/>
      <c r="AC169" s="123"/>
      <c r="AD169" s="135">
        <f t="shared" ref="AD169" si="58">R169*W169</f>
        <v>0</v>
      </c>
      <c r="AE169" s="135"/>
      <c r="AF169" s="135"/>
      <c r="AG169" s="135"/>
      <c r="AH169" s="123" t="s">
        <v>34</v>
      </c>
      <c r="AI169" s="123"/>
      <c r="AJ169" s="123"/>
      <c r="AK169" s="123"/>
      <c r="AL169" s="135">
        <f t="shared" ref="AL169" si="59">AD169*1.21</f>
        <v>0</v>
      </c>
      <c r="AM169" s="135"/>
      <c r="AN169" s="135"/>
      <c r="AO169" s="135"/>
    </row>
    <row r="170" spans="1:43" ht="33" customHeight="1" x14ac:dyDescent="0.25">
      <c r="A170" s="118" t="s">
        <v>357</v>
      </c>
      <c r="B170" s="118"/>
      <c r="C170" s="167" t="s">
        <v>353</v>
      </c>
      <c r="D170" s="168"/>
      <c r="E170" s="168"/>
      <c r="F170" s="168"/>
      <c r="G170" s="168"/>
      <c r="H170" s="168"/>
      <c r="I170" s="168"/>
      <c r="J170" s="168"/>
      <c r="K170" s="168"/>
      <c r="L170" s="168"/>
      <c r="M170" s="168"/>
      <c r="N170" s="168"/>
      <c r="O170" s="168"/>
      <c r="P170" s="168"/>
      <c r="Q170" s="169"/>
      <c r="R170" s="125">
        <v>1</v>
      </c>
      <c r="S170" s="126"/>
      <c r="T170" s="127"/>
      <c r="U170" s="120" t="s">
        <v>71</v>
      </c>
      <c r="V170" s="120"/>
      <c r="W170" s="128"/>
      <c r="X170" s="129"/>
      <c r="Y170" s="130"/>
      <c r="Z170" s="111">
        <f>R170*W170</f>
        <v>0</v>
      </c>
      <c r="AA170" s="106"/>
      <c r="AB170" s="106"/>
      <c r="AC170" s="107"/>
      <c r="AD170" s="108" t="s">
        <v>34</v>
      </c>
      <c r="AE170" s="109"/>
      <c r="AF170" s="109"/>
      <c r="AG170" s="110"/>
      <c r="AH170" s="135">
        <f>Z170*1.21</f>
        <v>0</v>
      </c>
      <c r="AI170" s="135"/>
      <c r="AJ170" s="135"/>
      <c r="AK170" s="135"/>
      <c r="AL170" s="123" t="s">
        <v>34</v>
      </c>
      <c r="AM170" s="123"/>
      <c r="AN170" s="123"/>
      <c r="AO170" s="123"/>
      <c r="AQ170" s="55"/>
    </row>
    <row r="171" spans="1:43" x14ac:dyDescent="0.25">
      <c r="A171" s="118" t="s">
        <v>358</v>
      </c>
      <c r="B171" s="118"/>
      <c r="C171" s="167" t="s">
        <v>354</v>
      </c>
      <c r="D171" s="168"/>
      <c r="E171" s="168"/>
      <c r="F171" s="168"/>
      <c r="G171" s="168"/>
      <c r="H171" s="168"/>
      <c r="I171" s="168"/>
      <c r="J171" s="168"/>
      <c r="K171" s="168"/>
      <c r="L171" s="168"/>
      <c r="M171" s="168"/>
      <c r="N171" s="168"/>
      <c r="O171" s="168"/>
      <c r="P171" s="168"/>
      <c r="Q171" s="169"/>
      <c r="R171" s="125">
        <v>1</v>
      </c>
      <c r="S171" s="126"/>
      <c r="T171" s="127"/>
      <c r="U171" s="120" t="s">
        <v>71</v>
      </c>
      <c r="V171" s="120"/>
      <c r="W171" s="128"/>
      <c r="X171" s="129"/>
      <c r="Y171" s="130"/>
      <c r="Z171" s="111">
        <f t="shared" ref="Z171:Z172" si="60">R171*W171</f>
        <v>0</v>
      </c>
      <c r="AA171" s="106"/>
      <c r="AB171" s="106"/>
      <c r="AC171" s="107"/>
      <c r="AD171" s="108" t="s">
        <v>34</v>
      </c>
      <c r="AE171" s="109"/>
      <c r="AF171" s="109"/>
      <c r="AG171" s="110"/>
      <c r="AH171" s="135">
        <f t="shared" ref="AH171:AH172" si="61">Z171*1.21</f>
        <v>0</v>
      </c>
      <c r="AI171" s="135"/>
      <c r="AJ171" s="135"/>
      <c r="AK171" s="135"/>
      <c r="AL171" s="123" t="s">
        <v>34</v>
      </c>
      <c r="AM171" s="123"/>
      <c r="AN171" s="123"/>
      <c r="AO171" s="123"/>
    </row>
    <row r="172" spans="1:43" ht="15" thickBot="1" x14ac:dyDescent="0.3">
      <c r="A172" s="118" t="s">
        <v>359</v>
      </c>
      <c r="B172" s="118"/>
      <c r="C172" s="167" t="s">
        <v>355</v>
      </c>
      <c r="D172" s="168"/>
      <c r="E172" s="168"/>
      <c r="F172" s="168"/>
      <c r="G172" s="168"/>
      <c r="H172" s="168"/>
      <c r="I172" s="168"/>
      <c r="J172" s="168"/>
      <c r="K172" s="168"/>
      <c r="L172" s="168"/>
      <c r="M172" s="168"/>
      <c r="N172" s="168"/>
      <c r="O172" s="168"/>
      <c r="P172" s="168"/>
      <c r="Q172" s="169"/>
      <c r="R172" s="125">
        <v>1</v>
      </c>
      <c r="S172" s="126"/>
      <c r="T172" s="127"/>
      <c r="U172" s="120" t="s">
        <v>71</v>
      </c>
      <c r="V172" s="120"/>
      <c r="W172" s="128"/>
      <c r="X172" s="129"/>
      <c r="Y172" s="130"/>
      <c r="Z172" s="111">
        <f t="shared" si="60"/>
        <v>0</v>
      </c>
      <c r="AA172" s="106"/>
      <c r="AB172" s="106"/>
      <c r="AC172" s="107"/>
      <c r="AD172" s="108" t="s">
        <v>34</v>
      </c>
      <c r="AE172" s="109"/>
      <c r="AF172" s="109"/>
      <c r="AG172" s="110"/>
      <c r="AH172" s="135">
        <f t="shared" si="61"/>
        <v>0</v>
      </c>
      <c r="AI172" s="135"/>
      <c r="AJ172" s="135"/>
      <c r="AK172" s="135"/>
      <c r="AL172" s="123" t="s">
        <v>34</v>
      </c>
      <c r="AM172" s="123"/>
      <c r="AN172" s="123"/>
      <c r="AO172" s="123"/>
    </row>
    <row r="173" spans="1:43" ht="15" thickBot="1" x14ac:dyDescent="0.3">
      <c r="A173" s="112" t="s">
        <v>10</v>
      </c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4">
        <f>Z156+Z108+Z5</f>
        <v>0</v>
      </c>
      <c r="AA173" s="114"/>
      <c r="AB173" s="114"/>
      <c r="AC173" s="114"/>
      <c r="AD173" s="114">
        <f>AD156+AD108+AD5</f>
        <v>0</v>
      </c>
      <c r="AE173" s="114"/>
      <c r="AF173" s="114"/>
      <c r="AG173" s="114"/>
      <c r="AH173" s="114">
        <f>AH156+AH108+AH5</f>
        <v>0</v>
      </c>
      <c r="AI173" s="114"/>
      <c r="AJ173" s="114"/>
      <c r="AK173" s="114"/>
      <c r="AL173" s="114">
        <f>AL156+AL108+AL5</f>
        <v>0</v>
      </c>
      <c r="AM173" s="114"/>
      <c r="AN173" s="114"/>
      <c r="AO173" s="115"/>
    </row>
    <row r="174" spans="1:43" x14ac:dyDescent="0.25"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</row>
    <row r="175" spans="1:43" x14ac:dyDescent="0.25">
      <c r="A175" s="57"/>
      <c r="B175" s="58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131" t="s">
        <v>83</v>
      </c>
      <c r="V175" s="131"/>
      <c r="W175" s="131"/>
      <c r="X175" s="60"/>
      <c r="Y175" s="61"/>
      <c r="Z175" s="131" t="s">
        <v>84</v>
      </c>
      <c r="AA175" s="131"/>
      <c r="AB175" s="131"/>
      <c r="AC175" s="131"/>
      <c r="AD175" s="131"/>
      <c r="AE175" s="131"/>
      <c r="AF175" s="131"/>
      <c r="AG175" s="131" t="s">
        <v>85</v>
      </c>
      <c r="AH175" s="131"/>
      <c r="AI175" s="131"/>
      <c r="AJ175" s="131"/>
      <c r="AK175" s="131" t="s">
        <v>86</v>
      </c>
      <c r="AL175" s="131"/>
      <c r="AM175" s="131"/>
      <c r="AN175" s="131"/>
      <c r="AO175" s="131"/>
    </row>
    <row r="176" spans="1:43" x14ac:dyDescent="0.25">
      <c r="A176" s="132" t="s">
        <v>87</v>
      </c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18" t="s">
        <v>88</v>
      </c>
      <c r="V176" s="118"/>
      <c r="W176" s="118"/>
      <c r="X176" s="133" t="s">
        <v>5</v>
      </c>
      <c r="Y176" s="133"/>
      <c r="Z176" s="123">
        <f>Z173+AD173</f>
        <v>0</v>
      </c>
      <c r="AA176" s="123"/>
      <c r="AB176" s="123"/>
      <c r="AC176" s="123"/>
      <c r="AD176" s="123"/>
      <c r="AE176" s="123"/>
      <c r="AF176" s="123"/>
      <c r="AG176" s="123">
        <f>AK176-Z176</f>
        <v>0</v>
      </c>
      <c r="AH176" s="123"/>
      <c r="AI176" s="123"/>
      <c r="AJ176" s="123"/>
      <c r="AK176" s="123">
        <f>AH173+AL173</f>
        <v>0</v>
      </c>
      <c r="AL176" s="123"/>
      <c r="AM176" s="123"/>
      <c r="AN176" s="123"/>
      <c r="AO176" s="123"/>
    </row>
    <row r="177" spans="1:41" ht="15" customHeight="1" x14ac:dyDescent="0.25">
      <c r="A177" s="124" t="s">
        <v>89</v>
      </c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  <c r="N177" s="124"/>
      <c r="O177" s="124"/>
      <c r="P177" s="124"/>
      <c r="Q177" s="124"/>
      <c r="R177" s="124"/>
      <c r="S177" s="124"/>
      <c r="T177" s="124"/>
      <c r="U177" s="134" t="e">
        <f>AK177/AK176</f>
        <v>#DIV/0!</v>
      </c>
      <c r="V177" s="134"/>
      <c r="W177" s="134"/>
      <c r="X177" s="133" t="s">
        <v>5</v>
      </c>
      <c r="Y177" s="133"/>
      <c r="Z177" s="123">
        <f>Z173</f>
        <v>0</v>
      </c>
      <c r="AA177" s="123"/>
      <c r="AB177" s="123"/>
      <c r="AC177" s="123"/>
      <c r="AD177" s="123"/>
      <c r="AE177" s="123"/>
      <c r="AF177" s="123"/>
      <c r="AG177" s="123">
        <f>AK177-Z177</f>
        <v>0</v>
      </c>
      <c r="AH177" s="123"/>
      <c r="AI177" s="123"/>
      <c r="AJ177" s="123"/>
      <c r="AK177" s="123">
        <f>AH173</f>
        <v>0</v>
      </c>
      <c r="AL177" s="123"/>
      <c r="AM177" s="123"/>
      <c r="AN177" s="123"/>
      <c r="AO177" s="123"/>
    </row>
    <row r="178" spans="1:41" x14ac:dyDescent="0.25">
      <c r="A178" s="124" t="s">
        <v>90</v>
      </c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  <c r="U178" s="134" t="e">
        <f>U176-U177</f>
        <v>#DIV/0!</v>
      </c>
      <c r="V178" s="134"/>
      <c r="W178" s="134"/>
      <c r="X178" s="133" t="s">
        <v>5</v>
      </c>
      <c r="Y178" s="133"/>
      <c r="Z178" s="123">
        <f>AD173</f>
        <v>0</v>
      </c>
      <c r="AA178" s="123"/>
      <c r="AB178" s="123"/>
      <c r="AC178" s="123"/>
      <c r="AD178" s="123"/>
      <c r="AE178" s="123"/>
      <c r="AF178" s="123"/>
      <c r="AG178" s="123">
        <f>AK178-Z178</f>
        <v>0</v>
      </c>
      <c r="AH178" s="123"/>
      <c r="AI178" s="123"/>
      <c r="AJ178" s="123"/>
      <c r="AK178" s="123">
        <f>AL173</f>
        <v>0</v>
      </c>
      <c r="AL178" s="123"/>
      <c r="AM178" s="123"/>
      <c r="AN178" s="123"/>
      <c r="AO178" s="123"/>
    </row>
    <row r="179" spans="1:41" x14ac:dyDescent="0.25"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</row>
    <row r="180" spans="1:41" x14ac:dyDescent="0.25"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</row>
    <row r="181" spans="1:41" x14ac:dyDescent="0.25"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</row>
    <row r="182" spans="1:41" x14ac:dyDescent="0.25"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</row>
    <row r="183" spans="1:41" x14ac:dyDescent="0.25">
      <c r="AC183" s="32"/>
      <c r="AD183" s="32"/>
      <c r="AE183" s="32"/>
    </row>
    <row r="184" spans="1:41" x14ac:dyDescent="0.25">
      <c r="AC184" s="33"/>
      <c r="AD184" s="34"/>
      <c r="AE184" s="34"/>
    </row>
    <row r="185" spans="1:41" x14ac:dyDescent="0.25">
      <c r="AC185" s="33"/>
      <c r="AD185" s="34"/>
      <c r="AE185" s="34"/>
    </row>
    <row r="186" spans="1:41" x14ac:dyDescent="0.25">
      <c r="AD186" s="32"/>
      <c r="AE186" s="32"/>
    </row>
    <row r="187" spans="1:41" x14ac:dyDescent="0.25">
      <c r="AD187" s="32"/>
      <c r="AE187" s="32"/>
      <c r="AF187" s="30"/>
    </row>
    <row r="188" spans="1:41" x14ac:dyDescent="0.25">
      <c r="AD188" s="32"/>
      <c r="AE188" s="32"/>
    </row>
    <row r="189" spans="1:41" x14ac:dyDescent="0.25">
      <c r="AD189" s="32"/>
      <c r="AE189" s="32"/>
    </row>
    <row r="190" spans="1:41" x14ac:dyDescent="0.25">
      <c r="AD190" s="32"/>
      <c r="AE190" s="32"/>
    </row>
    <row r="191" spans="1:41" x14ac:dyDescent="0.25">
      <c r="AD191" s="32"/>
      <c r="AE191" s="32"/>
    </row>
    <row r="192" spans="1:41" x14ac:dyDescent="0.25">
      <c r="AD192" s="32"/>
      <c r="AE192" s="32"/>
    </row>
    <row r="193" spans="30:31" x14ac:dyDescent="0.25">
      <c r="AD193" s="32"/>
      <c r="AE193" s="32"/>
    </row>
    <row r="194" spans="30:31" x14ac:dyDescent="0.25">
      <c r="AD194" s="32"/>
      <c r="AE194" s="32"/>
    </row>
    <row r="195" spans="30:31" x14ac:dyDescent="0.25">
      <c r="AD195" s="32"/>
      <c r="AE195" s="32"/>
    </row>
    <row r="196" spans="30:31" x14ac:dyDescent="0.25">
      <c r="AD196" s="32"/>
      <c r="AE196" s="32"/>
    </row>
    <row r="197" spans="30:31" x14ac:dyDescent="0.25">
      <c r="AD197" s="32"/>
      <c r="AE197" s="32"/>
    </row>
    <row r="198" spans="30:31" x14ac:dyDescent="0.25">
      <c r="AD198" s="32"/>
      <c r="AE198" s="32"/>
    </row>
    <row r="221" spans="1:32" s="36" customFormat="1" ht="15" customHeight="1" x14ac:dyDescent="0.25">
      <c r="A221" s="53"/>
      <c r="B221" s="53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31"/>
      <c r="AD221" s="31"/>
      <c r="AE221" s="31"/>
    </row>
    <row r="223" spans="1:32" x14ac:dyDescent="0.25">
      <c r="AC223" s="37"/>
      <c r="AD223" s="37"/>
      <c r="AE223" s="37"/>
      <c r="AF223" s="38"/>
    </row>
    <row r="224" spans="1:32" x14ac:dyDescent="0.25">
      <c r="AC224" s="37"/>
      <c r="AD224" s="37"/>
      <c r="AE224" s="37"/>
    </row>
    <row r="225" spans="29:31" x14ac:dyDescent="0.25">
      <c r="AC225" s="35"/>
      <c r="AD225" s="35"/>
      <c r="AE225" s="35"/>
    </row>
    <row r="226" spans="29:31" x14ac:dyDescent="0.25">
      <c r="AC226" s="37"/>
      <c r="AD226" s="37"/>
      <c r="AE226" s="37"/>
    </row>
    <row r="227" spans="29:31" x14ac:dyDescent="0.25">
      <c r="AC227" s="37"/>
      <c r="AD227" s="37"/>
      <c r="AE227" s="37"/>
    </row>
    <row r="228" spans="29:31" x14ac:dyDescent="0.25">
      <c r="AC228" s="37"/>
      <c r="AD228" s="37"/>
      <c r="AE228" s="37"/>
    </row>
    <row r="230" spans="29:31" ht="15.75" x14ac:dyDescent="0.25">
      <c r="AC230" s="4"/>
      <c r="AD230" s="4"/>
      <c r="AE230" s="4"/>
    </row>
    <row r="242" spans="29:32" ht="15.75" x14ac:dyDescent="0.25">
      <c r="AC242" s="4"/>
      <c r="AD242" s="4"/>
      <c r="AE242" s="4"/>
    </row>
    <row r="244" spans="29:32" x14ac:dyDescent="0.25">
      <c r="AF244" s="38"/>
    </row>
    <row r="245" spans="29:32" x14ac:dyDescent="0.25">
      <c r="AC245" s="39"/>
      <c r="AD245" s="39"/>
      <c r="AE245" s="39"/>
    </row>
    <row r="247" spans="29:32" x14ac:dyDescent="0.25">
      <c r="AC247" s="39"/>
      <c r="AD247" s="39"/>
      <c r="AE247" s="39"/>
    </row>
    <row r="249" spans="29:32" x14ac:dyDescent="0.25">
      <c r="AC249" s="39"/>
      <c r="AD249" s="39"/>
      <c r="AE249" s="39"/>
    </row>
    <row r="250" spans="29:32" ht="15.75" x14ac:dyDescent="0.25">
      <c r="AC250" s="4"/>
      <c r="AD250" s="4"/>
      <c r="AE250" s="4"/>
    </row>
    <row r="253" spans="29:32" x14ac:dyDescent="0.25">
      <c r="AC253" s="39"/>
      <c r="AD253" s="39"/>
      <c r="AE253" s="39"/>
    </row>
    <row r="255" spans="29:32" x14ac:dyDescent="0.25">
      <c r="AC255" s="39"/>
      <c r="AD255" s="39"/>
      <c r="AE255" s="39"/>
    </row>
    <row r="257" spans="29:31" x14ac:dyDescent="0.25">
      <c r="AC257" s="39"/>
      <c r="AD257" s="39"/>
      <c r="AE257" s="39"/>
    </row>
    <row r="259" spans="29:31" x14ac:dyDescent="0.25">
      <c r="AC259" s="39"/>
      <c r="AD259" s="39"/>
      <c r="AE259" s="39"/>
    </row>
    <row r="263" spans="29:31" x14ac:dyDescent="0.25">
      <c r="AC263" s="39"/>
      <c r="AD263" s="39"/>
      <c r="AE263" s="39"/>
    </row>
    <row r="265" spans="29:31" x14ac:dyDescent="0.25">
      <c r="AC265" s="39"/>
      <c r="AD265" s="39"/>
      <c r="AE265" s="39"/>
    </row>
    <row r="266" spans="29:31" x14ac:dyDescent="0.25">
      <c r="AC266" s="39"/>
      <c r="AD266" s="39"/>
      <c r="AE266" s="39"/>
    </row>
    <row r="267" spans="29:31" x14ac:dyDescent="0.25">
      <c r="AC267" s="39"/>
      <c r="AD267" s="39"/>
      <c r="AE267" s="39"/>
    </row>
    <row r="268" spans="29:31" x14ac:dyDescent="0.25">
      <c r="AC268" s="39"/>
      <c r="AD268" s="39"/>
      <c r="AE268" s="39"/>
    </row>
    <row r="269" spans="29:31" x14ac:dyDescent="0.25">
      <c r="AC269" s="39"/>
      <c r="AD269" s="39"/>
      <c r="AE269" s="39"/>
    </row>
    <row r="270" spans="29:31" x14ac:dyDescent="0.25">
      <c r="AC270" s="39"/>
      <c r="AD270" s="39"/>
      <c r="AE270" s="39"/>
    </row>
    <row r="271" spans="29:31" x14ac:dyDescent="0.25">
      <c r="AC271" s="39"/>
      <c r="AD271" s="39"/>
      <c r="AE271" s="39"/>
    </row>
    <row r="272" spans="29:31" x14ac:dyDescent="0.25">
      <c r="AC272" s="39"/>
      <c r="AD272" s="39"/>
      <c r="AE272" s="39"/>
    </row>
    <row r="273" spans="29:32" x14ac:dyDescent="0.25">
      <c r="AC273" s="39"/>
      <c r="AD273" s="39"/>
      <c r="AE273" s="39"/>
    </row>
    <row r="275" spans="29:32" ht="15.75" x14ac:dyDescent="0.25">
      <c r="AC275" s="4"/>
      <c r="AD275" s="4"/>
      <c r="AE275" s="4"/>
    </row>
    <row r="277" spans="29:32" x14ac:dyDescent="0.25">
      <c r="AC277" s="37"/>
      <c r="AD277" s="37"/>
      <c r="AE277" s="37"/>
      <c r="AF277" s="38"/>
    </row>
    <row r="278" spans="29:32" x14ac:dyDescent="0.25">
      <c r="AC278" s="37"/>
      <c r="AD278" s="37"/>
      <c r="AE278" s="37"/>
      <c r="AF278" s="38"/>
    </row>
    <row r="279" spans="29:32" x14ac:dyDescent="0.25">
      <c r="AC279" s="37"/>
      <c r="AD279" s="37"/>
      <c r="AE279" s="37"/>
    </row>
    <row r="280" spans="29:32" x14ac:dyDescent="0.25">
      <c r="AC280" s="37"/>
      <c r="AD280" s="37"/>
      <c r="AE280" s="37"/>
    </row>
    <row r="282" spans="29:32" ht="15.75" x14ac:dyDescent="0.25">
      <c r="AC282" s="4"/>
      <c r="AD282" s="4"/>
      <c r="AE282" s="4"/>
    </row>
    <row r="290" spans="1:32" x14ac:dyDescent="0.25">
      <c r="AC290" s="33"/>
      <c r="AD290" s="33"/>
      <c r="AE290" s="33"/>
    </row>
    <row r="291" spans="1:32" x14ac:dyDescent="0.25">
      <c r="AC291" s="33"/>
      <c r="AD291" s="33"/>
      <c r="AE291" s="33"/>
    </row>
    <row r="292" spans="1:32" x14ac:dyDescent="0.25">
      <c r="AC292" s="35"/>
    </row>
    <row r="295" spans="1:32" x14ac:dyDescent="0.25">
      <c r="AC295" s="33"/>
      <c r="AD295" s="33"/>
      <c r="AE295" s="33"/>
    </row>
    <row r="296" spans="1:32" x14ac:dyDescent="0.25">
      <c r="AC296" s="33"/>
      <c r="AD296" s="33"/>
      <c r="AE296" s="33"/>
    </row>
    <row r="299" spans="1:32" s="36" customFormat="1" ht="18" x14ac:dyDescent="0.25">
      <c r="A299" s="53"/>
      <c r="B299" s="53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31"/>
      <c r="AD299" s="31"/>
      <c r="AE299" s="31"/>
    </row>
    <row r="301" spans="1:32" x14ac:dyDescent="0.25">
      <c r="AC301" s="37"/>
      <c r="AD301" s="37"/>
      <c r="AE301" s="37"/>
      <c r="AF301" s="30"/>
    </row>
    <row r="302" spans="1:32" x14ac:dyDescent="0.25">
      <c r="AC302" s="37"/>
      <c r="AD302" s="37"/>
      <c r="AE302" s="37"/>
      <c r="AF302" s="30"/>
    </row>
    <row r="303" spans="1:32" x14ac:dyDescent="0.25">
      <c r="AC303" s="37"/>
      <c r="AD303" s="37"/>
      <c r="AE303" s="37"/>
    </row>
    <row r="304" spans="1:32" x14ac:dyDescent="0.25">
      <c r="AC304" s="37"/>
      <c r="AD304" s="37"/>
      <c r="AE304" s="37"/>
    </row>
    <row r="306" spans="1:32" ht="15.75" x14ac:dyDescent="0.25">
      <c r="AC306" s="4"/>
      <c r="AD306" s="4"/>
      <c r="AE306" s="4"/>
    </row>
    <row r="307" spans="1:32" ht="15.75" x14ac:dyDescent="0.25">
      <c r="AC307" s="4"/>
      <c r="AD307" s="4"/>
      <c r="AE307" s="4"/>
    </row>
    <row r="308" spans="1:32" x14ac:dyDescent="0.25">
      <c r="AC308" s="37"/>
      <c r="AD308" s="37"/>
      <c r="AE308" s="37"/>
      <c r="AF308" s="30"/>
    </row>
    <row r="309" spans="1:32" x14ac:dyDescent="0.25">
      <c r="AC309" s="37"/>
      <c r="AD309" s="37"/>
      <c r="AE309" s="37"/>
      <c r="AF309" s="30"/>
    </row>
    <row r="310" spans="1:32" x14ac:dyDescent="0.25">
      <c r="AC310" s="37"/>
      <c r="AD310" s="37"/>
      <c r="AE310" s="37"/>
    </row>
    <row r="311" spans="1:32" x14ac:dyDescent="0.25">
      <c r="AC311" s="35"/>
      <c r="AD311" s="35"/>
      <c r="AE311" s="35"/>
    </row>
    <row r="313" spans="1:32" s="36" customFormat="1" ht="18" x14ac:dyDescent="0.25">
      <c r="A313" s="53"/>
      <c r="B313" s="53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40"/>
      <c r="AD313" s="40"/>
      <c r="AE313" s="40"/>
    </row>
    <row r="314" spans="1:32" ht="15.75" x14ac:dyDescent="0.25">
      <c r="AC314" s="11"/>
      <c r="AD314" s="11"/>
      <c r="AE314" s="11"/>
    </row>
    <row r="315" spans="1:32" x14ac:dyDescent="0.25">
      <c r="AC315" s="37"/>
      <c r="AD315" s="37"/>
      <c r="AE315" s="37"/>
      <c r="AF315" s="30"/>
    </row>
    <row r="316" spans="1:32" x14ac:dyDescent="0.25">
      <c r="AC316" s="37"/>
      <c r="AD316" s="37"/>
      <c r="AE316" s="37"/>
    </row>
    <row r="317" spans="1:32" x14ac:dyDescent="0.25">
      <c r="AC317" s="37"/>
      <c r="AD317" s="37"/>
      <c r="AE317" s="37"/>
    </row>
    <row r="318" spans="1:32" x14ac:dyDescent="0.25">
      <c r="AC318" s="37"/>
      <c r="AD318" s="37"/>
      <c r="AE318" s="37"/>
    </row>
    <row r="319" spans="1:32" x14ac:dyDescent="0.25">
      <c r="AC319" s="37"/>
      <c r="AD319" s="37"/>
      <c r="AE319" s="37"/>
    </row>
    <row r="320" spans="1:32" x14ac:dyDescent="0.25">
      <c r="AC320" s="37"/>
      <c r="AD320" s="37"/>
      <c r="AE320" s="37"/>
      <c r="AF320" s="30"/>
    </row>
    <row r="321" spans="29:32" x14ac:dyDescent="0.25">
      <c r="AC321" s="37"/>
      <c r="AD321" s="37"/>
      <c r="AE321" s="37"/>
      <c r="AF321" s="30"/>
    </row>
    <row r="322" spans="29:32" x14ac:dyDescent="0.25">
      <c r="AC322" s="35"/>
      <c r="AD322" s="35"/>
      <c r="AE322" s="35"/>
      <c r="AF322" s="30"/>
    </row>
    <row r="323" spans="29:32" ht="15.75" x14ac:dyDescent="0.25">
      <c r="AC323" s="11"/>
      <c r="AD323" s="11"/>
      <c r="AE323" s="11"/>
      <c r="AF323" s="30"/>
    </row>
    <row r="324" spans="29:32" ht="15.75" x14ac:dyDescent="0.25">
      <c r="AC324" s="16"/>
      <c r="AD324" s="16"/>
      <c r="AE324" s="16"/>
      <c r="AF324" s="30"/>
    </row>
    <row r="325" spans="29:32" x14ac:dyDescent="0.25">
      <c r="AC325" s="33"/>
      <c r="AD325" s="33"/>
      <c r="AE325" s="33"/>
      <c r="AF325" s="30"/>
    </row>
    <row r="326" spans="29:32" x14ac:dyDescent="0.25">
      <c r="AC326" s="41"/>
      <c r="AD326" s="41"/>
      <c r="AE326" s="41"/>
      <c r="AF326" s="30"/>
    </row>
    <row r="327" spans="29:32" x14ac:dyDescent="0.25">
      <c r="AC327" s="42"/>
      <c r="AD327" s="42"/>
      <c r="AE327" s="42"/>
      <c r="AF327" s="30"/>
    </row>
    <row r="328" spans="29:32" x14ac:dyDescent="0.25">
      <c r="AC328" s="42"/>
      <c r="AD328" s="42"/>
      <c r="AE328" s="42"/>
      <c r="AF328" s="30"/>
    </row>
    <row r="329" spans="29:32" x14ac:dyDescent="0.25">
      <c r="AC329" s="41"/>
      <c r="AD329" s="41"/>
      <c r="AE329" s="41"/>
      <c r="AF329" s="30"/>
    </row>
    <row r="330" spans="29:32" x14ac:dyDescent="0.25">
      <c r="AC330" s="43"/>
      <c r="AD330" s="43"/>
      <c r="AE330" s="43"/>
      <c r="AF330" s="38"/>
    </row>
    <row r="331" spans="29:32" x14ac:dyDescent="0.25">
      <c r="AC331" s="43"/>
      <c r="AD331" s="43"/>
      <c r="AE331" s="43"/>
    </row>
    <row r="332" spans="29:32" x14ac:dyDescent="0.25">
      <c r="AC332" s="44"/>
      <c r="AD332" s="44"/>
      <c r="AE332" s="44"/>
    </row>
    <row r="333" spans="29:32" x14ac:dyDescent="0.25">
      <c r="AC333" s="45"/>
      <c r="AD333" s="45"/>
      <c r="AE333" s="45"/>
      <c r="AF333" s="30"/>
    </row>
    <row r="334" spans="29:32" x14ac:dyDescent="0.25">
      <c r="AC334" s="46"/>
      <c r="AD334" s="46"/>
      <c r="AE334" s="46"/>
    </row>
    <row r="335" spans="29:32" x14ac:dyDescent="0.25">
      <c r="AC335" s="47"/>
      <c r="AD335" s="47"/>
      <c r="AE335" s="47"/>
    </row>
    <row r="336" spans="29:32" x14ac:dyDescent="0.25">
      <c r="AC336" s="46"/>
      <c r="AD336" s="46"/>
      <c r="AE336" s="46"/>
      <c r="AF336" s="33"/>
    </row>
    <row r="337" spans="29:32" x14ac:dyDescent="0.25">
      <c r="AC337" s="46"/>
      <c r="AD337" s="46"/>
      <c r="AE337" s="46"/>
      <c r="AF337" s="33"/>
    </row>
    <row r="338" spans="29:32" x14ac:dyDescent="0.25">
      <c r="AC338" s="46"/>
      <c r="AD338" s="46"/>
      <c r="AE338" s="46"/>
      <c r="AF338" s="33"/>
    </row>
    <row r="339" spans="29:32" x14ac:dyDescent="0.25">
      <c r="AC339" s="46"/>
      <c r="AD339" s="46"/>
      <c r="AE339" s="46"/>
    </row>
    <row r="340" spans="29:32" x14ac:dyDescent="0.25">
      <c r="AC340" s="46"/>
      <c r="AD340" s="46"/>
      <c r="AE340" s="46"/>
    </row>
    <row r="341" spans="29:32" x14ac:dyDescent="0.25">
      <c r="AC341" s="47"/>
      <c r="AD341" s="47"/>
      <c r="AE341" s="47"/>
    </row>
    <row r="342" spans="29:32" x14ac:dyDescent="0.25">
      <c r="AC342" s="46"/>
      <c r="AD342" s="46"/>
      <c r="AE342" s="46"/>
    </row>
    <row r="343" spans="29:32" x14ac:dyDescent="0.25">
      <c r="AC343" s="41"/>
      <c r="AD343" s="41"/>
      <c r="AE343" s="41"/>
    </row>
    <row r="344" spans="29:32" x14ac:dyDescent="0.25">
      <c r="AC344" s="37"/>
      <c r="AD344" s="37"/>
      <c r="AE344" s="37"/>
      <c r="AF344" s="30"/>
    </row>
    <row r="345" spans="29:32" x14ac:dyDescent="0.25">
      <c r="AC345" s="37"/>
      <c r="AD345" s="37"/>
      <c r="AE345" s="37"/>
    </row>
    <row r="346" spans="29:32" x14ac:dyDescent="0.25">
      <c r="AC346" s="37"/>
      <c r="AD346" s="37"/>
      <c r="AE346" s="37"/>
    </row>
    <row r="347" spans="29:32" x14ac:dyDescent="0.25">
      <c r="AC347" s="37"/>
      <c r="AD347" s="37"/>
      <c r="AE347" s="37"/>
    </row>
    <row r="348" spans="29:32" x14ac:dyDescent="0.25">
      <c r="AC348" s="37"/>
      <c r="AD348" s="37"/>
      <c r="AE348" s="37"/>
    </row>
    <row r="349" spans="29:32" x14ac:dyDescent="0.25">
      <c r="AC349" s="37"/>
      <c r="AD349" s="37"/>
      <c r="AE349" s="37"/>
    </row>
    <row r="350" spans="29:32" x14ac:dyDescent="0.25">
      <c r="AC350" s="35"/>
      <c r="AD350" s="35"/>
      <c r="AE350" s="35"/>
    </row>
    <row r="351" spans="29:32" x14ac:dyDescent="0.25">
      <c r="AC351" s="48"/>
      <c r="AD351" s="48"/>
      <c r="AE351" s="48"/>
    </row>
    <row r="352" spans="29:32" x14ac:dyDescent="0.25">
      <c r="AC352" s="48"/>
      <c r="AD352" s="48"/>
      <c r="AE352" s="48"/>
    </row>
    <row r="353" spans="32:32" x14ac:dyDescent="0.25">
      <c r="AF353" s="30"/>
    </row>
    <row r="378" spans="29:32" x14ac:dyDescent="0.25">
      <c r="AF378" s="30"/>
    </row>
    <row r="379" spans="29:32" x14ac:dyDescent="0.25">
      <c r="AC379" s="35"/>
      <c r="AD379" s="35"/>
      <c r="AE379" s="35"/>
      <c r="AF379" s="30"/>
    </row>
    <row r="380" spans="29:32" ht="15.75" x14ac:dyDescent="0.25">
      <c r="AC380" s="11"/>
      <c r="AD380" s="11"/>
      <c r="AE380" s="11"/>
      <c r="AF380" s="30"/>
    </row>
    <row r="381" spans="29:32" x14ac:dyDescent="0.25">
      <c r="AC381" s="35"/>
      <c r="AD381" s="35"/>
      <c r="AE381" s="35"/>
      <c r="AF381" s="30"/>
    </row>
    <row r="382" spans="29:32" x14ac:dyDescent="0.25">
      <c r="AC382" s="37"/>
      <c r="AD382" s="37"/>
      <c r="AE382" s="37"/>
      <c r="AF382" s="38"/>
    </row>
    <row r="383" spans="29:32" x14ac:dyDescent="0.25">
      <c r="AC383" s="37"/>
      <c r="AD383" s="37"/>
      <c r="AE383" s="37"/>
      <c r="AF383" s="38"/>
    </row>
    <row r="384" spans="29:32" x14ac:dyDescent="0.25">
      <c r="AC384" s="41"/>
      <c r="AD384" s="41"/>
      <c r="AE384" s="41"/>
      <c r="AF384" s="30"/>
    </row>
    <row r="385" spans="29:32" x14ac:dyDescent="0.25">
      <c r="AC385" s="34"/>
      <c r="AD385" s="34"/>
      <c r="AE385" s="34"/>
      <c r="AF385" s="30"/>
    </row>
    <row r="386" spans="29:32" x14ac:dyDescent="0.25">
      <c r="AC386" s="37"/>
      <c r="AD386" s="37"/>
      <c r="AE386" s="37"/>
      <c r="AF386" s="30"/>
    </row>
    <row r="387" spans="29:32" x14ac:dyDescent="0.25">
      <c r="AC387" s="37"/>
      <c r="AD387" s="37"/>
      <c r="AE387" s="37"/>
      <c r="AF387" s="30"/>
    </row>
    <row r="388" spans="29:32" x14ac:dyDescent="0.25">
      <c r="AC388" s="37"/>
      <c r="AD388" s="37"/>
      <c r="AE388" s="37"/>
      <c r="AF388" s="30"/>
    </row>
    <row r="389" spans="29:32" x14ac:dyDescent="0.25">
      <c r="AC389" s="49"/>
      <c r="AD389" s="49"/>
      <c r="AE389" s="49"/>
      <c r="AF389" s="30"/>
    </row>
    <row r="390" spans="29:32" x14ac:dyDescent="0.25">
      <c r="AC390" s="34"/>
      <c r="AD390" s="34"/>
      <c r="AE390" s="34"/>
      <c r="AF390" s="30"/>
    </row>
    <row r="391" spans="29:32" x14ac:dyDescent="0.25">
      <c r="AC391" s="37"/>
      <c r="AD391" s="37"/>
      <c r="AE391" s="37"/>
      <c r="AF391" s="30"/>
    </row>
    <row r="392" spans="29:32" x14ac:dyDescent="0.25">
      <c r="AC392" s="37"/>
      <c r="AD392" s="37"/>
      <c r="AE392" s="37"/>
      <c r="AF392" s="30"/>
    </row>
    <row r="393" spans="29:32" x14ac:dyDescent="0.25">
      <c r="AC393" s="37"/>
      <c r="AD393" s="37"/>
      <c r="AE393" s="37"/>
      <c r="AF393" s="30"/>
    </row>
    <row r="394" spans="29:32" x14ac:dyDescent="0.25">
      <c r="AC394" s="37"/>
      <c r="AD394" s="37"/>
      <c r="AE394" s="37"/>
      <c r="AF394" s="30"/>
    </row>
    <row r="395" spans="29:32" x14ac:dyDescent="0.25">
      <c r="AC395" s="35"/>
      <c r="AD395" s="35"/>
      <c r="AE395" s="35"/>
      <c r="AF395" s="30"/>
    </row>
    <row r="397" spans="29:32" x14ac:dyDescent="0.25">
      <c r="AF397" s="30"/>
    </row>
    <row r="410" spans="29:32" x14ac:dyDescent="0.25">
      <c r="AC410" s="39"/>
      <c r="AD410" s="39"/>
      <c r="AE410" s="39"/>
    </row>
    <row r="411" spans="29:32" x14ac:dyDescent="0.25">
      <c r="AC411" s="34"/>
      <c r="AD411" s="34"/>
      <c r="AE411" s="34"/>
      <c r="AF411" s="30"/>
    </row>
    <row r="412" spans="29:32" x14ac:dyDescent="0.25">
      <c r="AC412" s="34"/>
      <c r="AD412" s="34"/>
      <c r="AE412" s="34"/>
      <c r="AF412" s="30"/>
    </row>
    <row r="413" spans="29:32" x14ac:dyDescent="0.25">
      <c r="AC413" s="37"/>
      <c r="AD413" s="37"/>
      <c r="AE413" s="37"/>
      <c r="AF413" s="38"/>
    </row>
    <row r="414" spans="29:32" x14ac:dyDescent="0.25">
      <c r="AC414" s="37"/>
      <c r="AD414" s="37"/>
      <c r="AE414" s="37"/>
    </row>
    <row r="415" spans="29:32" x14ac:dyDescent="0.25">
      <c r="AC415" s="37"/>
      <c r="AD415" s="37"/>
      <c r="AE415" s="37"/>
    </row>
    <row r="416" spans="29:32" x14ac:dyDescent="0.25">
      <c r="AC416" s="35"/>
      <c r="AD416" s="35"/>
      <c r="AE416" s="35"/>
    </row>
    <row r="421" spans="29:32" x14ac:dyDescent="0.25">
      <c r="AF421" s="30"/>
    </row>
    <row r="428" spans="29:32" x14ac:dyDescent="0.25">
      <c r="AC428" s="32"/>
      <c r="AD428" s="32"/>
      <c r="AE428" s="32"/>
    </row>
    <row r="429" spans="29:32" x14ac:dyDescent="0.25">
      <c r="AC429" s="50"/>
      <c r="AD429" s="50"/>
      <c r="AE429" s="50"/>
      <c r="AF429" s="38"/>
    </row>
    <row r="430" spans="29:32" x14ac:dyDescent="0.25">
      <c r="AC430" s="50"/>
      <c r="AD430" s="50"/>
      <c r="AE430" s="50"/>
      <c r="AF430" s="38"/>
    </row>
    <row r="431" spans="29:32" x14ac:dyDescent="0.25">
      <c r="AC431" s="50"/>
      <c r="AD431" s="50"/>
      <c r="AE431" s="50"/>
      <c r="AF431" s="38"/>
    </row>
    <row r="432" spans="29:32" x14ac:dyDescent="0.25">
      <c r="AC432" s="50"/>
      <c r="AD432" s="50"/>
      <c r="AE432" s="50"/>
      <c r="AF432" s="38"/>
    </row>
    <row r="433" spans="29:32" x14ac:dyDescent="0.25">
      <c r="AC433" s="50"/>
      <c r="AD433" s="50"/>
      <c r="AE433" s="50"/>
      <c r="AF433" s="38"/>
    </row>
    <row r="434" spans="29:32" x14ac:dyDescent="0.25">
      <c r="AC434" s="50"/>
      <c r="AD434" s="50"/>
      <c r="AE434" s="50"/>
    </row>
    <row r="435" spans="29:32" x14ac:dyDescent="0.25">
      <c r="AC435" s="39"/>
      <c r="AD435" s="39"/>
      <c r="AE435" s="39"/>
    </row>
    <row r="436" spans="29:32" x14ac:dyDescent="0.25">
      <c r="AF436" s="30"/>
    </row>
    <row r="437" spans="29:32" x14ac:dyDescent="0.25">
      <c r="AF437" s="30"/>
    </row>
    <row r="438" spans="29:32" x14ac:dyDescent="0.25">
      <c r="AF438" s="30"/>
    </row>
    <row r="439" spans="29:32" x14ac:dyDescent="0.25">
      <c r="AF439" s="30"/>
    </row>
    <row r="440" spans="29:32" x14ac:dyDescent="0.25">
      <c r="AF440" s="30"/>
    </row>
    <row r="443" spans="29:32" x14ac:dyDescent="0.25">
      <c r="AF443" s="30"/>
    </row>
    <row r="459" spans="32:32" x14ac:dyDescent="0.25">
      <c r="AF459" s="30"/>
    </row>
    <row r="460" spans="32:32" x14ac:dyDescent="0.25">
      <c r="AF460" s="30"/>
    </row>
    <row r="464" spans="32:32" x14ac:dyDescent="0.25">
      <c r="AF464" s="30"/>
    </row>
    <row r="466" spans="29:32" x14ac:dyDescent="0.25">
      <c r="AF466" s="38"/>
    </row>
    <row r="467" spans="29:32" x14ac:dyDescent="0.25">
      <c r="AF467" s="38"/>
    </row>
    <row r="470" spans="29:32" x14ac:dyDescent="0.25">
      <c r="AF470" s="38"/>
    </row>
    <row r="471" spans="29:32" x14ac:dyDescent="0.25">
      <c r="AC471" s="37"/>
      <c r="AD471" s="37"/>
      <c r="AE471" s="37"/>
    </row>
    <row r="472" spans="29:32" x14ac:dyDescent="0.25">
      <c r="AC472" s="51"/>
      <c r="AD472" s="51"/>
      <c r="AE472" s="51"/>
    </row>
    <row r="473" spans="29:32" x14ac:dyDescent="0.25">
      <c r="AC473" s="32"/>
      <c r="AD473" s="32"/>
      <c r="AE473" s="32"/>
    </row>
    <row r="474" spans="29:32" x14ac:dyDescent="0.25">
      <c r="AC474" s="37"/>
      <c r="AD474" s="37"/>
      <c r="AE474" s="37"/>
      <c r="AF474" s="38"/>
    </row>
    <row r="475" spans="29:32" x14ac:dyDescent="0.25">
      <c r="AC475" s="37"/>
      <c r="AD475" s="37"/>
      <c r="AE475" s="37"/>
      <c r="AF475" s="38"/>
    </row>
    <row r="476" spans="29:32" x14ac:dyDescent="0.25">
      <c r="AC476" s="35"/>
      <c r="AD476" s="35"/>
      <c r="AE476" s="35"/>
    </row>
    <row r="477" spans="29:32" x14ac:dyDescent="0.25">
      <c r="AC477" s="37"/>
      <c r="AD477" s="37"/>
      <c r="AE477" s="37"/>
      <c r="AF477" s="30"/>
    </row>
    <row r="478" spans="29:32" x14ac:dyDescent="0.25">
      <c r="AC478" s="37"/>
      <c r="AD478" s="37"/>
      <c r="AE478" s="37"/>
      <c r="AF478" s="30"/>
    </row>
    <row r="479" spans="29:32" x14ac:dyDescent="0.25">
      <c r="AC479" s="37"/>
      <c r="AD479" s="37"/>
      <c r="AE479" s="37"/>
      <c r="AF479" s="30"/>
    </row>
    <row r="480" spans="29:32" x14ac:dyDescent="0.25">
      <c r="AC480" s="35"/>
      <c r="AD480" s="35"/>
      <c r="AE480" s="35"/>
      <c r="AF480" s="30"/>
    </row>
    <row r="481" spans="29:32" x14ac:dyDescent="0.25">
      <c r="AC481" s="32"/>
      <c r="AD481" s="32"/>
      <c r="AE481" s="32"/>
    </row>
    <row r="482" spans="29:32" x14ac:dyDescent="0.25">
      <c r="AC482" s="37"/>
      <c r="AD482" s="37"/>
      <c r="AE482" s="37"/>
      <c r="AF482" s="38"/>
    </row>
    <row r="483" spans="29:32" x14ac:dyDescent="0.25">
      <c r="AC483" s="37"/>
      <c r="AD483" s="37"/>
      <c r="AE483" s="37"/>
      <c r="AF483" s="30"/>
    </row>
    <row r="484" spans="29:32" x14ac:dyDescent="0.25">
      <c r="AC484" s="37"/>
      <c r="AD484" s="37"/>
      <c r="AE484" s="37"/>
    </row>
    <row r="485" spans="29:32" x14ac:dyDescent="0.25">
      <c r="AC485" s="37"/>
      <c r="AD485" s="37"/>
      <c r="AE485" s="37"/>
    </row>
    <row r="486" spans="29:32" x14ac:dyDescent="0.25">
      <c r="AC486" s="37"/>
      <c r="AD486" s="37"/>
      <c r="AE486" s="37"/>
    </row>
    <row r="487" spans="29:32" x14ac:dyDescent="0.25">
      <c r="AC487" s="37"/>
      <c r="AD487" s="37"/>
      <c r="AE487" s="37"/>
    </row>
    <row r="488" spans="29:32" x14ac:dyDescent="0.25">
      <c r="AC488" s="37"/>
      <c r="AD488" s="37"/>
      <c r="AE488" s="37"/>
    </row>
    <row r="489" spans="29:32" x14ac:dyDescent="0.25">
      <c r="AC489" s="37"/>
      <c r="AD489" s="37"/>
      <c r="AE489" s="37"/>
    </row>
    <row r="490" spans="29:32" x14ac:dyDescent="0.25">
      <c r="AC490" s="37"/>
      <c r="AD490" s="37"/>
      <c r="AE490" s="37"/>
    </row>
    <row r="491" spans="29:32" x14ac:dyDescent="0.25">
      <c r="AC491" s="37"/>
      <c r="AD491" s="37"/>
      <c r="AE491" s="37"/>
    </row>
    <row r="493" spans="29:32" x14ac:dyDescent="0.25">
      <c r="AC493" s="34"/>
      <c r="AD493" s="34"/>
      <c r="AE493" s="34"/>
    </row>
    <row r="494" spans="29:32" x14ac:dyDescent="0.25">
      <c r="AC494" s="37"/>
      <c r="AD494" s="37"/>
      <c r="AE494" s="37"/>
      <c r="AF494" s="38"/>
    </row>
    <row r="495" spans="29:32" x14ac:dyDescent="0.25">
      <c r="AC495" s="37"/>
      <c r="AD495" s="37"/>
      <c r="AE495" s="37"/>
      <c r="AF495" s="38"/>
    </row>
    <row r="496" spans="29:32" x14ac:dyDescent="0.25">
      <c r="AC496" s="37"/>
      <c r="AD496" s="37"/>
      <c r="AE496" s="37"/>
    </row>
    <row r="501" spans="1:32" s="36" customFormat="1" ht="18" x14ac:dyDescent="0.25">
      <c r="A501" s="53"/>
      <c r="B501" s="53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37"/>
      <c r="AD501" s="37"/>
      <c r="AE501" s="37"/>
    </row>
    <row r="502" spans="1:32" s="36" customFormat="1" ht="18" x14ac:dyDescent="0.25">
      <c r="A502" s="53"/>
      <c r="B502" s="53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</row>
    <row r="503" spans="1:32" x14ac:dyDescent="0.25">
      <c r="AC503" s="37"/>
      <c r="AD503" s="37"/>
      <c r="AE503" s="37"/>
    </row>
    <row r="504" spans="1:32" x14ac:dyDescent="0.25">
      <c r="AF504" s="38"/>
    </row>
    <row r="505" spans="1:32" x14ac:dyDescent="0.25">
      <c r="AC505" s="37"/>
      <c r="AD505" s="37"/>
      <c r="AE505" s="37"/>
    </row>
    <row r="507" spans="1:32" x14ac:dyDescent="0.25">
      <c r="AC507" s="37"/>
      <c r="AD507" s="37"/>
      <c r="AE507" s="37"/>
    </row>
    <row r="509" spans="1:32" x14ac:dyDescent="0.25">
      <c r="AC509" s="37"/>
      <c r="AD509" s="37"/>
      <c r="AE509" s="37"/>
    </row>
    <row r="511" spans="1:32" x14ac:dyDescent="0.25">
      <c r="AC511" s="37"/>
      <c r="AD511" s="37"/>
      <c r="AE511" s="37"/>
    </row>
    <row r="513" spans="1:32" x14ac:dyDescent="0.25">
      <c r="AC513" s="37"/>
      <c r="AD513" s="37"/>
      <c r="AE513" s="37"/>
    </row>
    <row r="515" spans="1:32" s="31" customFormat="1" ht="18" x14ac:dyDescent="0.25">
      <c r="A515" s="53"/>
      <c r="B515" s="53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37"/>
      <c r="AD515" s="37"/>
      <c r="AE515" s="37"/>
    </row>
    <row r="517" spans="1:32" x14ac:dyDescent="0.25">
      <c r="AC517" s="37"/>
      <c r="AD517" s="37"/>
      <c r="AE517" s="37"/>
      <c r="AF517" s="38"/>
    </row>
    <row r="519" spans="1:32" x14ac:dyDescent="0.25">
      <c r="AC519" s="37"/>
      <c r="AD519" s="37"/>
      <c r="AE519" s="37"/>
    </row>
    <row r="522" spans="1:32" s="36" customFormat="1" ht="18" x14ac:dyDescent="0.25">
      <c r="A522" s="53"/>
      <c r="B522" s="53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40"/>
      <c r="AD522" s="40"/>
      <c r="AE522" s="40"/>
    </row>
    <row r="531" spans="32:32" x14ac:dyDescent="0.25">
      <c r="AF531" s="52"/>
    </row>
  </sheetData>
  <mergeCells count="1550">
    <mergeCell ref="A171:B171"/>
    <mergeCell ref="C171:Q171"/>
    <mergeCell ref="R171:T171"/>
    <mergeCell ref="U171:V171"/>
    <mergeCell ref="W171:Y171"/>
    <mergeCell ref="Z171:AC171"/>
    <mergeCell ref="AD171:AG171"/>
    <mergeCell ref="AH171:AK171"/>
    <mergeCell ref="AL171:AO171"/>
    <mergeCell ref="A172:B172"/>
    <mergeCell ref="C172:Q172"/>
    <mergeCell ref="R172:T172"/>
    <mergeCell ref="U172:V172"/>
    <mergeCell ref="W172:Y172"/>
    <mergeCell ref="Z172:AC172"/>
    <mergeCell ref="AD172:AG172"/>
    <mergeCell ref="AH172:AK172"/>
    <mergeCell ref="AL172:AO172"/>
    <mergeCell ref="A169:B169"/>
    <mergeCell ref="C169:Q169"/>
    <mergeCell ref="R169:T169"/>
    <mergeCell ref="U169:V169"/>
    <mergeCell ref="W169:Y169"/>
    <mergeCell ref="Z169:AC169"/>
    <mergeCell ref="AD169:AG169"/>
    <mergeCell ref="AH169:AK169"/>
    <mergeCell ref="AL169:AO169"/>
    <mergeCell ref="A170:B170"/>
    <mergeCell ref="C170:Q170"/>
    <mergeCell ref="R170:T170"/>
    <mergeCell ref="U170:V170"/>
    <mergeCell ref="W170:Y170"/>
    <mergeCell ref="Z170:AC170"/>
    <mergeCell ref="AD170:AG170"/>
    <mergeCell ref="AH170:AK170"/>
    <mergeCell ref="AL170:AO170"/>
    <mergeCell ref="A167:B167"/>
    <mergeCell ref="C167:Q167"/>
    <mergeCell ref="R167:T167"/>
    <mergeCell ref="U167:V167"/>
    <mergeCell ref="W167:Y167"/>
    <mergeCell ref="Z167:AC167"/>
    <mergeCell ref="AD167:AG167"/>
    <mergeCell ref="AH167:AK167"/>
    <mergeCell ref="AL167:AO167"/>
    <mergeCell ref="A168:B168"/>
    <mergeCell ref="C168:Q168"/>
    <mergeCell ref="R168:T168"/>
    <mergeCell ref="U168:V168"/>
    <mergeCell ref="W168:Y168"/>
    <mergeCell ref="Z168:AC168"/>
    <mergeCell ref="AD168:AG168"/>
    <mergeCell ref="AH168:AK168"/>
    <mergeCell ref="AL168:AO168"/>
    <mergeCell ref="A166:B166"/>
    <mergeCell ref="C166:Q166"/>
    <mergeCell ref="R166:T166"/>
    <mergeCell ref="U166:V166"/>
    <mergeCell ref="W166:Y166"/>
    <mergeCell ref="Z166:AC166"/>
    <mergeCell ref="AD166:AG166"/>
    <mergeCell ref="AH166:AK166"/>
    <mergeCell ref="AL166:AO166"/>
    <mergeCell ref="A155:B155"/>
    <mergeCell ref="C155:Q155"/>
    <mergeCell ref="R155:T155"/>
    <mergeCell ref="U155:V155"/>
    <mergeCell ref="W155:Y155"/>
    <mergeCell ref="Z155:AC155"/>
    <mergeCell ref="AD155:AG155"/>
    <mergeCell ref="AH155:AK155"/>
    <mergeCell ref="AL155:AO155"/>
    <mergeCell ref="A157:B157"/>
    <mergeCell ref="C157:Q157"/>
    <mergeCell ref="R157:T157"/>
    <mergeCell ref="U157:V157"/>
    <mergeCell ref="W157:Y157"/>
    <mergeCell ref="Z157:AC157"/>
    <mergeCell ref="AD157:AG157"/>
    <mergeCell ref="AH157:AK157"/>
    <mergeCell ref="AL157:AO157"/>
    <mergeCell ref="A158:B158"/>
    <mergeCell ref="C158:Q158"/>
    <mergeCell ref="R158:T158"/>
    <mergeCell ref="U158:V158"/>
    <mergeCell ref="W158:Y158"/>
    <mergeCell ref="A153:B153"/>
    <mergeCell ref="C153:Q153"/>
    <mergeCell ref="R153:T153"/>
    <mergeCell ref="U153:V153"/>
    <mergeCell ref="W153:Y153"/>
    <mergeCell ref="Z153:AC153"/>
    <mergeCell ref="AD153:AG153"/>
    <mergeCell ref="AH153:AK153"/>
    <mergeCell ref="AL153:AO153"/>
    <mergeCell ref="A154:B154"/>
    <mergeCell ref="C154:Q154"/>
    <mergeCell ref="R154:T154"/>
    <mergeCell ref="U154:V154"/>
    <mergeCell ref="W154:Y154"/>
    <mergeCell ref="Z154:AC154"/>
    <mergeCell ref="AD154:AG154"/>
    <mergeCell ref="AH154:AK154"/>
    <mergeCell ref="AL154:AO154"/>
    <mergeCell ref="A151:B151"/>
    <mergeCell ref="C151:Q151"/>
    <mergeCell ref="R151:T151"/>
    <mergeCell ref="U151:V151"/>
    <mergeCell ref="W151:Y151"/>
    <mergeCell ref="Z151:AC151"/>
    <mergeCell ref="AD151:AG151"/>
    <mergeCell ref="AH151:AK151"/>
    <mergeCell ref="AL151:AO151"/>
    <mergeCell ref="A152:B152"/>
    <mergeCell ref="C152:Q152"/>
    <mergeCell ref="R152:T152"/>
    <mergeCell ref="U152:V152"/>
    <mergeCell ref="W152:Y152"/>
    <mergeCell ref="Z152:AC152"/>
    <mergeCell ref="AD152:AG152"/>
    <mergeCell ref="AH152:AK152"/>
    <mergeCell ref="AL152:AO152"/>
    <mergeCell ref="A139:B139"/>
    <mergeCell ref="C139:Q139"/>
    <mergeCell ref="R139:T139"/>
    <mergeCell ref="U139:V139"/>
    <mergeCell ref="W139:Y139"/>
    <mergeCell ref="Z139:AC139"/>
    <mergeCell ref="AD139:AG139"/>
    <mergeCell ref="AH139:AK139"/>
    <mergeCell ref="AL139:AO139"/>
    <mergeCell ref="A150:B150"/>
    <mergeCell ref="C150:Q150"/>
    <mergeCell ref="R150:T150"/>
    <mergeCell ref="U150:V150"/>
    <mergeCell ref="W150:Y150"/>
    <mergeCell ref="Z150:AC150"/>
    <mergeCell ref="AD150:AG150"/>
    <mergeCell ref="AH150:AK150"/>
    <mergeCell ref="AL150:AO150"/>
    <mergeCell ref="A148:B148"/>
    <mergeCell ref="C148:Q148"/>
    <mergeCell ref="R148:T148"/>
    <mergeCell ref="U148:V148"/>
    <mergeCell ref="W148:Y148"/>
    <mergeCell ref="Z148:AC148"/>
    <mergeCell ref="AD148:AG148"/>
    <mergeCell ref="AH148:AK148"/>
    <mergeCell ref="AL148:AO148"/>
    <mergeCell ref="A149:B149"/>
    <mergeCell ref="C149:Q149"/>
    <mergeCell ref="R149:T149"/>
    <mergeCell ref="U149:V149"/>
    <mergeCell ref="W149:Y149"/>
    <mergeCell ref="Z149:AC149"/>
    <mergeCell ref="AD149:AG149"/>
    <mergeCell ref="AH149:AK149"/>
    <mergeCell ref="AL149:AO149"/>
    <mergeCell ref="A146:B146"/>
    <mergeCell ref="C146:Q146"/>
    <mergeCell ref="R146:T146"/>
    <mergeCell ref="U146:V146"/>
    <mergeCell ref="W146:Y146"/>
    <mergeCell ref="Z146:AC146"/>
    <mergeCell ref="AD146:AG146"/>
    <mergeCell ref="AH146:AK146"/>
    <mergeCell ref="AL146:AO146"/>
    <mergeCell ref="A147:B147"/>
    <mergeCell ref="C147:Q147"/>
    <mergeCell ref="R147:T147"/>
    <mergeCell ref="U147:V147"/>
    <mergeCell ref="W147:Y147"/>
    <mergeCell ref="Z147:AC147"/>
    <mergeCell ref="AD147:AG147"/>
    <mergeCell ref="AH147:AK147"/>
    <mergeCell ref="AL147:AO147"/>
    <mergeCell ref="A144:B144"/>
    <mergeCell ref="C144:Q144"/>
    <mergeCell ref="R144:T144"/>
    <mergeCell ref="U144:V144"/>
    <mergeCell ref="W144:Y144"/>
    <mergeCell ref="Z144:AC144"/>
    <mergeCell ref="AD144:AG144"/>
    <mergeCell ref="AH144:AK144"/>
    <mergeCell ref="AL144:AO144"/>
    <mergeCell ref="A145:B145"/>
    <mergeCell ref="C145:Q145"/>
    <mergeCell ref="R145:T145"/>
    <mergeCell ref="U145:V145"/>
    <mergeCell ref="W145:Y145"/>
    <mergeCell ref="Z145:AC145"/>
    <mergeCell ref="AD145:AG145"/>
    <mergeCell ref="AH145:AK145"/>
    <mergeCell ref="AL145:AO145"/>
    <mergeCell ref="A142:B142"/>
    <mergeCell ref="C142:Q142"/>
    <mergeCell ref="R142:T142"/>
    <mergeCell ref="U142:V142"/>
    <mergeCell ref="W142:Y142"/>
    <mergeCell ref="Z142:AC142"/>
    <mergeCell ref="AD142:AG142"/>
    <mergeCell ref="AH142:AK142"/>
    <mergeCell ref="AL142:AO142"/>
    <mergeCell ref="A143:B143"/>
    <mergeCell ref="C143:Q143"/>
    <mergeCell ref="R143:T143"/>
    <mergeCell ref="U143:V143"/>
    <mergeCell ref="W143:Y143"/>
    <mergeCell ref="Z143:AC143"/>
    <mergeCell ref="AD143:AG143"/>
    <mergeCell ref="AH143:AK143"/>
    <mergeCell ref="AL143:AO143"/>
    <mergeCell ref="A140:B140"/>
    <mergeCell ref="C140:Q140"/>
    <mergeCell ref="R140:T140"/>
    <mergeCell ref="U140:V140"/>
    <mergeCell ref="W140:Y140"/>
    <mergeCell ref="Z140:AC140"/>
    <mergeCell ref="AD140:AG140"/>
    <mergeCell ref="AH140:AK140"/>
    <mergeCell ref="AL140:AO140"/>
    <mergeCell ref="A141:B141"/>
    <mergeCell ref="C141:Q141"/>
    <mergeCell ref="R141:T141"/>
    <mergeCell ref="U141:V141"/>
    <mergeCell ref="W141:Y141"/>
    <mergeCell ref="Z141:AC141"/>
    <mergeCell ref="AD141:AG141"/>
    <mergeCell ref="AH141:AK141"/>
    <mergeCell ref="AL141:AO141"/>
    <mergeCell ref="A138:B138"/>
    <mergeCell ref="C138:Q138"/>
    <mergeCell ref="R138:T138"/>
    <mergeCell ref="U138:V138"/>
    <mergeCell ref="W138:Y138"/>
    <mergeCell ref="Z138:AC138"/>
    <mergeCell ref="AD138:AG138"/>
    <mergeCell ref="AH138:AK138"/>
    <mergeCell ref="AL138:AO138"/>
    <mergeCell ref="A136:B136"/>
    <mergeCell ref="C136:Q136"/>
    <mergeCell ref="R136:T136"/>
    <mergeCell ref="U136:V136"/>
    <mergeCell ref="W136:Y136"/>
    <mergeCell ref="Z136:AC136"/>
    <mergeCell ref="AD136:AG136"/>
    <mergeCell ref="AH136:AK136"/>
    <mergeCell ref="AL136:AO136"/>
    <mergeCell ref="A137:B137"/>
    <mergeCell ref="C137:Q137"/>
    <mergeCell ref="R137:T137"/>
    <mergeCell ref="U137:V137"/>
    <mergeCell ref="W137:Y137"/>
    <mergeCell ref="Z137:AC137"/>
    <mergeCell ref="AD137:AG137"/>
    <mergeCell ref="AH137:AK137"/>
    <mergeCell ref="AL137:AO137"/>
    <mergeCell ref="A134:B134"/>
    <mergeCell ref="C134:Q134"/>
    <mergeCell ref="R134:T134"/>
    <mergeCell ref="U134:V134"/>
    <mergeCell ref="W134:Y134"/>
    <mergeCell ref="Z134:AC134"/>
    <mergeCell ref="AD134:AG134"/>
    <mergeCell ref="AH134:AK134"/>
    <mergeCell ref="AL134:AO134"/>
    <mergeCell ref="A135:B135"/>
    <mergeCell ref="C135:Q135"/>
    <mergeCell ref="R135:T135"/>
    <mergeCell ref="U135:V135"/>
    <mergeCell ref="W135:Y135"/>
    <mergeCell ref="Z135:AC135"/>
    <mergeCell ref="AD135:AG135"/>
    <mergeCell ref="AH135:AK135"/>
    <mergeCell ref="AL135:AO135"/>
    <mergeCell ref="A132:B132"/>
    <mergeCell ref="C132:Q132"/>
    <mergeCell ref="R132:T132"/>
    <mergeCell ref="U132:V132"/>
    <mergeCell ref="W132:Y132"/>
    <mergeCell ref="Z132:AC132"/>
    <mergeCell ref="AD132:AG132"/>
    <mergeCell ref="AH132:AK132"/>
    <mergeCell ref="AL132:AO132"/>
    <mergeCell ref="A133:B133"/>
    <mergeCell ref="C133:Q133"/>
    <mergeCell ref="R133:T133"/>
    <mergeCell ref="U133:V133"/>
    <mergeCell ref="W133:Y133"/>
    <mergeCell ref="Z133:AC133"/>
    <mergeCell ref="AD133:AG133"/>
    <mergeCell ref="AH133:AK133"/>
    <mergeCell ref="AL133:AO133"/>
    <mergeCell ref="A130:B130"/>
    <mergeCell ref="C130:Q130"/>
    <mergeCell ref="R130:T130"/>
    <mergeCell ref="U130:V130"/>
    <mergeCell ref="W130:Y130"/>
    <mergeCell ref="Z130:AC130"/>
    <mergeCell ref="AD130:AG130"/>
    <mergeCell ref="AH130:AK130"/>
    <mergeCell ref="AL130:AO130"/>
    <mergeCell ref="A131:B131"/>
    <mergeCell ref="C131:Q131"/>
    <mergeCell ref="R131:T131"/>
    <mergeCell ref="U131:V131"/>
    <mergeCell ref="W131:Y131"/>
    <mergeCell ref="Z131:AC131"/>
    <mergeCell ref="AD131:AG131"/>
    <mergeCell ref="AH131:AK131"/>
    <mergeCell ref="AL131:AO131"/>
    <mergeCell ref="A128:B128"/>
    <mergeCell ref="C128:Q128"/>
    <mergeCell ref="R128:T128"/>
    <mergeCell ref="U128:V128"/>
    <mergeCell ref="W128:Y128"/>
    <mergeCell ref="Z128:AC128"/>
    <mergeCell ref="AD128:AG128"/>
    <mergeCell ref="AH128:AK128"/>
    <mergeCell ref="AL128:AO128"/>
    <mergeCell ref="A129:B129"/>
    <mergeCell ref="C129:Q129"/>
    <mergeCell ref="R129:T129"/>
    <mergeCell ref="U129:V129"/>
    <mergeCell ref="W129:Y129"/>
    <mergeCell ref="Z129:AC129"/>
    <mergeCell ref="AD129:AG129"/>
    <mergeCell ref="AH129:AK129"/>
    <mergeCell ref="AL129:AO129"/>
    <mergeCell ref="A126:B126"/>
    <mergeCell ref="C126:Q126"/>
    <mergeCell ref="R126:T126"/>
    <mergeCell ref="U126:V126"/>
    <mergeCell ref="W126:Y126"/>
    <mergeCell ref="Z126:AC126"/>
    <mergeCell ref="AD126:AG126"/>
    <mergeCell ref="AH126:AK126"/>
    <mergeCell ref="AL126:AO126"/>
    <mergeCell ref="A127:B127"/>
    <mergeCell ref="C127:Q127"/>
    <mergeCell ref="R127:T127"/>
    <mergeCell ref="U127:V127"/>
    <mergeCell ref="W127:Y127"/>
    <mergeCell ref="Z127:AC127"/>
    <mergeCell ref="AD127:AG127"/>
    <mergeCell ref="AH127:AK127"/>
    <mergeCell ref="AL127:AO127"/>
    <mergeCell ref="Z123:AC123"/>
    <mergeCell ref="AD123:AG123"/>
    <mergeCell ref="AH123:AK123"/>
    <mergeCell ref="AL123:AO123"/>
    <mergeCell ref="A124:B124"/>
    <mergeCell ref="C124:Q124"/>
    <mergeCell ref="R124:T124"/>
    <mergeCell ref="U124:V124"/>
    <mergeCell ref="W124:Y124"/>
    <mergeCell ref="Z124:AC124"/>
    <mergeCell ref="AD124:AG124"/>
    <mergeCell ref="AH124:AK124"/>
    <mergeCell ref="AL124:AO124"/>
    <mergeCell ref="A125:B125"/>
    <mergeCell ref="C125:Q125"/>
    <mergeCell ref="R125:T125"/>
    <mergeCell ref="U125:V125"/>
    <mergeCell ref="W125:Y125"/>
    <mergeCell ref="Z125:AC125"/>
    <mergeCell ref="AD125:AG125"/>
    <mergeCell ref="AH125:AK125"/>
    <mergeCell ref="AL125:AO125"/>
    <mergeCell ref="A107:B107"/>
    <mergeCell ref="C107:Q107"/>
    <mergeCell ref="R107:T107"/>
    <mergeCell ref="U107:V107"/>
    <mergeCell ref="W107:Y107"/>
    <mergeCell ref="Z107:AC107"/>
    <mergeCell ref="AD107:AG107"/>
    <mergeCell ref="AH107:AK107"/>
    <mergeCell ref="AL107:AO107"/>
    <mergeCell ref="A105:B105"/>
    <mergeCell ref="C105:Q105"/>
    <mergeCell ref="R105:T105"/>
    <mergeCell ref="U105:V105"/>
    <mergeCell ref="W105:Y105"/>
    <mergeCell ref="Z105:AC105"/>
    <mergeCell ref="AD105:AG105"/>
    <mergeCell ref="AH105:AK105"/>
    <mergeCell ref="AL105:AO105"/>
    <mergeCell ref="A106:B106"/>
    <mergeCell ref="C106:Q106"/>
    <mergeCell ref="R106:T106"/>
    <mergeCell ref="U106:V106"/>
    <mergeCell ref="W106:Y106"/>
    <mergeCell ref="Z106:AC106"/>
    <mergeCell ref="AD106:AG106"/>
    <mergeCell ref="AH106:AK106"/>
    <mergeCell ref="AL106:AO106"/>
    <mergeCell ref="A104:B104"/>
    <mergeCell ref="C104:Q104"/>
    <mergeCell ref="R104:T104"/>
    <mergeCell ref="U104:V104"/>
    <mergeCell ref="W104:Y104"/>
    <mergeCell ref="Z104:AC104"/>
    <mergeCell ref="AD104:AG104"/>
    <mergeCell ref="AH104:AK104"/>
    <mergeCell ref="AL104:AO104"/>
    <mergeCell ref="A102:B102"/>
    <mergeCell ref="C102:Q102"/>
    <mergeCell ref="R102:T102"/>
    <mergeCell ref="U102:V102"/>
    <mergeCell ref="W102:Y102"/>
    <mergeCell ref="Z102:AC102"/>
    <mergeCell ref="AD102:AG102"/>
    <mergeCell ref="AH102:AK102"/>
    <mergeCell ref="AL102:AO102"/>
    <mergeCell ref="A103:B103"/>
    <mergeCell ref="C103:Q103"/>
    <mergeCell ref="R103:T103"/>
    <mergeCell ref="U103:V103"/>
    <mergeCell ref="W103:Y103"/>
    <mergeCell ref="Z103:AC103"/>
    <mergeCell ref="AD103:AG103"/>
    <mergeCell ref="AH98:AK98"/>
    <mergeCell ref="AL98:AO98"/>
    <mergeCell ref="A99:B99"/>
    <mergeCell ref="C99:Q99"/>
    <mergeCell ref="R99:T99"/>
    <mergeCell ref="U99:V99"/>
    <mergeCell ref="W99:Y99"/>
    <mergeCell ref="Z99:AC99"/>
    <mergeCell ref="AD99:AG99"/>
    <mergeCell ref="AH99:AK99"/>
    <mergeCell ref="AL99:AO99"/>
    <mergeCell ref="A101:B101"/>
    <mergeCell ref="C101:Q101"/>
    <mergeCell ref="R101:T101"/>
    <mergeCell ref="U101:V101"/>
    <mergeCell ref="W101:Y101"/>
    <mergeCell ref="Z101:AC101"/>
    <mergeCell ref="AD101:AG101"/>
    <mergeCell ref="AH101:AK101"/>
    <mergeCell ref="AL101:AO101"/>
    <mergeCell ref="W96:Y96"/>
    <mergeCell ref="Z96:AC96"/>
    <mergeCell ref="AD96:AG96"/>
    <mergeCell ref="AH96:AK96"/>
    <mergeCell ref="AL96:AO96"/>
    <mergeCell ref="A97:B97"/>
    <mergeCell ref="C97:Q97"/>
    <mergeCell ref="R97:T97"/>
    <mergeCell ref="U97:V97"/>
    <mergeCell ref="W97:Y97"/>
    <mergeCell ref="Z97:AC97"/>
    <mergeCell ref="AD97:AG97"/>
    <mergeCell ref="AH97:AK97"/>
    <mergeCell ref="AL97:AO97"/>
    <mergeCell ref="AH103:AK103"/>
    <mergeCell ref="AL103:AO103"/>
    <mergeCell ref="A100:B100"/>
    <mergeCell ref="C100:Q100"/>
    <mergeCell ref="R100:T100"/>
    <mergeCell ref="U100:V100"/>
    <mergeCell ref="W100:Y100"/>
    <mergeCell ref="Z100:AC100"/>
    <mergeCell ref="AD100:AG100"/>
    <mergeCell ref="AH100:AK100"/>
    <mergeCell ref="AL100:AO100"/>
    <mergeCell ref="A98:B98"/>
    <mergeCell ref="C98:Q98"/>
    <mergeCell ref="R98:T98"/>
    <mergeCell ref="U98:V98"/>
    <mergeCell ref="W98:Y98"/>
    <mergeCell ref="Z98:AC98"/>
    <mergeCell ref="AD98:AG98"/>
    <mergeCell ref="A85:B85"/>
    <mergeCell ref="C85:Q85"/>
    <mergeCell ref="R85:T85"/>
    <mergeCell ref="U85:V85"/>
    <mergeCell ref="W85:Y85"/>
    <mergeCell ref="Z85:AC85"/>
    <mergeCell ref="AD85:AG85"/>
    <mergeCell ref="AH85:AK85"/>
    <mergeCell ref="AL85:AO85"/>
    <mergeCell ref="A84:B84"/>
    <mergeCell ref="C84:Q84"/>
    <mergeCell ref="R84:T84"/>
    <mergeCell ref="U84:V84"/>
    <mergeCell ref="W84:Y84"/>
    <mergeCell ref="Z84:AC84"/>
    <mergeCell ref="AD84:AG84"/>
    <mergeCell ref="AH84:AK84"/>
    <mergeCell ref="AL84:AO84"/>
    <mergeCell ref="A83:B83"/>
    <mergeCell ref="C83:Q83"/>
    <mergeCell ref="R83:T83"/>
    <mergeCell ref="U83:V83"/>
    <mergeCell ref="W83:Y83"/>
    <mergeCell ref="Z83:AC83"/>
    <mergeCell ref="AD83:AG83"/>
    <mergeCell ref="AH83:AK83"/>
    <mergeCell ref="AL83:AO83"/>
    <mergeCell ref="A82:B82"/>
    <mergeCell ref="C82:Q82"/>
    <mergeCell ref="R82:T82"/>
    <mergeCell ref="U82:V82"/>
    <mergeCell ref="W82:Y82"/>
    <mergeCell ref="Z82:AC82"/>
    <mergeCell ref="AD82:AG82"/>
    <mergeCell ref="AH82:AK82"/>
    <mergeCell ref="AL82:AO82"/>
    <mergeCell ref="A81:B81"/>
    <mergeCell ref="C81:Q81"/>
    <mergeCell ref="R81:T81"/>
    <mergeCell ref="U81:V81"/>
    <mergeCell ref="W81:Y81"/>
    <mergeCell ref="Z81:AC81"/>
    <mergeCell ref="AD81:AG81"/>
    <mergeCell ref="AH81:AK81"/>
    <mergeCell ref="AL81:AO81"/>
    <mergeCell ref="A79:B79"/>
    <mergeCell ref="C79:Q79"/>
    <mergeCell ref="R79:T79"/>
    <mergeCell ref="U79:V79"/>
    <mergeCell ref="W79:Y79"/>
    <mergeCell ref="Z79:AC79"/>
    <mergeCell ref="AD79:AG79"/>
    <mergeCell ref="AH79:AK79"/>
    <mergeCell ref="AL79:AO79"/>
    <mergeCell ref="A77:B77"/>
    <mergeCell ref="C77:Q77"/>
    <mergeCell ref="R77:T77"/>
    <mergeCell ref="U77:V77"/>
    <mergeCell ref="W77:Y77"/>
    <mergeCell ref="Z77:AC77"/>
    <mergeCell ref="AD77:AG77"/>
    <mergeCell ref="AH77:AK77"/>
    <mergeCell ref="AL77:AO77"/>
    <mergeCell ref="A75:B75"/>
    <mergeCell ref="C75:Q75"/>
    <mergeCell ref="R75:T75"/>
    <mergeCell ref="U75:V75"/>
    <mergeCell ref="W75:Y75"/>
    <mergeCell ref="Z75:AC75"/>
    <mergeCell ref="AD75:AG75"/>
    <mergeCell ref="AH75:AK75"/>
    <mergeCell ref="AL75:AO75"/>
    <mergeCell ref="A76:B76"/>
    <mergeCell ref="C76:Q76"/>
    <mergeCell ref="R76:T76"/>
    <mergeCell ref="U76:V76"/>
    <mergeCell ref="W76:Y76"/>
    <mergeCell ref="Z76:AC76"/>
    <mergeCell ref="AD76:AG76"/>
    <mergeCell ref="AH76:AK76"/>
    <mergeCell ref="AL76:AO76"/>
    <mergeCell ref="A74:B74"/>
    <mergeCell ref="C74:Q74"/>
    <mergeCell ref="R74:T74"/>
    <mergeCell ref="U74:V74"/>
    <mergeCell ref="W74:Y74"/>
    <mergeCell ref="Z74:AC74"/>
    <mergeCell ref="AD74:AG74"/>
    <mergeCell ref="AH74:AK74"/>
    <mergeCell ref="AL74:AO74"/>
    <mergeCell ref="A73:B73"/>
    <mergeCell ref="C73:Q73"/>
    <mergeCell ref="R73:T73"/>
    <mergeCell ref="U73:V73"/>
    <mergeCell ref="W73:Y73"/>
    <mergeCell ref="Z73:AC73"/>
    <mergeCell ref="AD73:AG73"/>
    <mergeCell ref="AH73:AK73"/>
    <mergeCell ref="AL73:AO73"/>
    <mergeCell ref="A72:B72"/>
    <mergeCell ref="C72:Q72"/>
    <mergeCell ref="R72:T72"/>
    <mergeCell ref="U72:V72"/>
    <mergeCell ref="W72:Y72"/>
    <mergeCell ref="Z72:AC72"/>
    <mergeCell ref="AD72:AG72"/>
    <mergeCell ref="AH72:AK72"/>
    <mergeCell ref="AL72:AO72"/>
    <mergeCell ref="A71:B71"/>
    <mergeCell ref="C71:Q71"/>
    <mergeCell ref="R71:T71"/>
    <mergeCell ref="U71:V71"/>
    <mergeCell ref="W71:Y71"/>
    <mergeCell ref="Z71:AC71"/>
    <mergeCell ref="AD71:AG71"/>
    <mergeCell ref="AH71:AK71"/>
    <mergeCell ref="AL71:AO71"/>
    <mergeCell ref="A70:B70"/>
    <mergeCell ref="C70:Q70"/>
    <mergeCell ref="R70:T70"/>
    <mergeCell ref="U70:V70"/>
    <mergeCell ref="W70:Y70"/>
    <mergeCell ref="Z70:AC70"/>
    <mergeCell ref="AD70:AG70"/>
    <mergeCell ref="AH70:AK70"/>
    <mergeCell ref="AL70:AO70"/>
    <mergeCell ref="A69:B69"/>
    <mergeCell ref="C69:Q69"/>
    <mergeCell ref="R69:T69"/>
    <mergeCell ref="U69:V69"/>
    <mergeCell ref="W69:Y69"/>
    <mergeCell ref="Z69:AC69"/>
    <mergeCell ref="AD69:AG69"/>
    <mergeCell ref="AH69:AK69"/>
    <mergeCell ref="AL69:AO69"/>
    <mergeCell ref="A68:B68"/>
    <mergeCell ref="C68:Q68"/>
    <mergeCell ref="R68:T68"/>
    <mergeCell ref="U68:V68"/>
    <mergeCell ref="W68:Y68"/>
    <mergeCell ref="Z68:AC68"/>
    <mergeCell ref="AD68:AG68"/>
    <mergeCell ref="AH68:AK68"/>
    <mergeCell ref="AL68:AO68"/>
    <mergeCell ref="A67:B67"/>
    <mergeCell ref="C67:Q67"/>
    <mergeCell ref="R67:T67"/>
    <mergeCell ref="U67:V67"/>
    <mergeCell ref="W67:Y67"/>
    <mergeCell ref="Z67:AC67"/>
    <mergeCell ref="AD67:AG67"/>
    <mergeCell ref="AH67:AK67"/>
    <mergeCell ref="AL67:AO67"/>
    <mergeCell ref="A66:B66"/>
    <mergeCell ref="C66:Q66"/>
    <mergeCell ref="R66:T66"/>
    <mergeCell ref="U66:V66"/>
    <mergeCell ref="W66:Y66"/>
    <mergeCell ref="Z66:AC66"/>
    <mergeCell ref="AD66:AG66"/>
    <mergeCell ref="AH66:AK66"/>
    <mergeCell ref="AL66:AO66"/>
    <mergeCell ref="A20:B20"/>
    <mergeCell ref="C20:Q20"/>
    <mergeCell ref="R20:T20"/>
    <mergeCell ref="U20:V20"/>
    <mergeCell ref="W20:Y20"/>
    <mergeCell ref="Z20:AC20"/>
    <mergeCell ref="AD20:AG20"/>
    <mergeCell ref="AH20:AK20"/>
    <mergeCell ref="AL20:AO20"/>
    <mergeCell ref="A65:B65"/>
    <mergeCell ref="C65:Q65"/>
    <mergeCell ref="R65:T65"/>
    <mergeCell ref="U65:V65"/>
    <mergeCell ref="W65:Y65"/>
    <mergeCell ref="Z65:AC65"/>
    <mergeCell ref="AD65:AG65"/>
    <mergeCell ref="AH65:AK65"/>
    <mergeCell ref="AL65:AO65"/>
    <mergeCell ref="A64:B64"/>
    <mergeCell ref="C64:Q64"/>
    <mergeCell ref="R64:T64"/>
    <mergeCell ref="U64:V64"/>
    <mergeCell ref="W64:Y64"/>
    <mergeCell ref="Z64:AC64"/>
    <mergeCell ref="AD64:AG64"/>
    <mergeCell ref="AH64:AK64"/>
    <mergeCell ref="AL64:AO64"/>
    <mergeCell ref="A63:B63"/>
    <mergeCell ref="C63:Q63"/>
    <mergeCell ref="R63:T63"/>
    <mergeCell ref="U63:V63"/>
    <mergeCell ref="W63:Y63"/>
    <mergeCell ref="Z63:AC63"/>
    <mergeCell ref="AD63:AG63"/>
    <mergeCell ref="AH63:AK63"/>
    <mergeCell ref="AL63:AO63"/>
    <mergeCell ref="A62:B62"/>
    <mergeCell ref="C62:Q62"/>
    <mergeCell ref="R62:T62"/>
    <mergeCell ref="U62:V62"/>
    <mergeCell ref="W62:Y62"/>
    <mergeCell ref="Z62:AC62"/>
    <mergeCell ref="AD62:AG62"/>
    <mergeCell ref="AH62:AK62"/>
    <mergeCell ref="AL62:AO62"/>
    <mergeCell ref="A61:B61"/>
    <mergeCell ref="C61:Q61"/>
    <mergeCell ref="R61:T61"/>
    <mergeCell ref="U61:V61"/>
    <mergeCell ref="W61:Y61"/>
    <mergeCell ref="Z61:AC61"/>
    <mergeCell ref="AD61:AG61"/>
    <mergeCell ref="AH61:AK61"/>
    <mergeCell ref="AL61:AO61"/>
    <mergeCell ref="A60:B60"/>
    <mergeCell ref="C60:Q60"/>
    <mergeCell ref="R60:T60"/>
    <mergeCell ref="U60:V60"/>
    <mergeCell ref="W60:Y60"/>
    <mergeCell ref="Z60:AC60"/>
    <mergeCell ref="AD60:AG60"/>
    <mergeCell ref="AH60:AK60"/>
    <mergeCell ref="AL60:AO60"/>
    <mergeCell ref="A59:B59"/>
    <mergeCell ref="A58:B58"/>
    <mergeCell ref="A52:B52"/>
    <mergeCell ref="C52:Q52"/>
    <mergeCell ref="R52:T52"/>
    <mergeCell ref="U52:V52"/>
    <mergeCell ref="W52:Y52"/>
    <mergeCell ref="Z52:AC52"/>
    <mergeCell ref="AD52:AG52"/>
    <mergeCell ref="AH52:AK52"/>
    <mergeCell ref="AL52:AO52"/>
    <mergeCell ref="A51:B51"/>
    <mergeCell ref="C51:Q51"/>
    <mergeCell ref="R51:T51"/>
    <mergeCell ref="U51:V51"/>
    <mergeCell ref="W51:Y51"/>
    <mergeCell ref="Z51:AC51"/>
    <mergeCell ref="AD51:AG51"/>
    <mergeCell ref="AH51:AK51"/>
    <mergeCell ref="AL51:AO51"/>
    <mergeCell ref="AD59:AG59"/>
    <mergeCell ref="AH59:AK59"/>
    <mergeCell ref="AL59:AO59"/>
    <mergeCell ref="C59:Q59"/>
    <mergeCell ref="R59:T59"/>
    <mergeCell ref="U59:V59"/>
    <mergeCell ref="W59:Y59"/>
    <mergeCell ref="Z59:AC59"/>
    <mergeCell ref="A55:B55"/>
    <mergeCell ref="A54:B54"/>
    <mergeCell ref="C54:Q54"/>
    <mergeCell ref="R54:T54"/>
    <mergeCell ref="AL48:AO48"/>
    <mergeCell ref="A47:B47"/>
    <mergeCell ref="C47:Q47"/>
    <mergeCell ref="R47:T47"/>
    <mergeCell ref="U47:V47"/>
    <mergeCell ref="W47:Y47"/>
    <mergeCell ref="Z47:AC47"/>
    <mergeCell ref="AD47:AG47"/>
    <mergeCell ref="AH47:AK47"/>
    <mergeCell ref="AL47:AO47"/>
    <mergeCell ref="A50:B50"/>
    <mergeCell ref="C50:Q50"/>
    <mergeCell ref="R50:T50"/>
    <mergeCell ref="U50:V50"/>
    <mergeCell ref="W50:Y50"/>
    <mergeCell ref="Z50:AC50"/>
    <mergeCell ref="AD50:AG50"/>
    <mergeCell ref="AH50:AK50"/>
    <mergeCell ref="AL50:AO50"/>
    <mergeCell ref="A49:B49"/>
    <mergeCell ref="C49:Q49"/>
    <mergeCell ref="R49:T49"/>
    <mergeCell ref="U49:V49"/>
    <mergeCell ref="W49:Y49"/>
    <mergeCell ref="Z49:AC49"/>
    <mergeCell ref="AD49:AG49"/>
    <mergeCell ref="AH49:AK49"/>
    <mergeCell ref="AL49:AO49"/>
    <mergeCell ref="U54:V54"/>
    <mergeCell ref="W54:Y54"/>
    <mergeCell ref="Z54:AC54"/>
    <mergeCell ref="AD54:AG54"/>
    <mergeCell ref="AH54:AK54"/>
    <mergeCell ref="AL54:AO54"/>
    <mergeCell ref="A53:B53"/>
    <mergeCell ref="C53:Q53"/>
    <mergeCell ref="R53:T53"/>
    <mergeCell ref="U53:V53"/>
    <mergeCell ref="W53:Y53"/>
    <mergeCell ref="Z53:AC53"/>
    <mergeCell ref="AD53:AG53"/>
    <mergeCell ref="AH53:AK53"/>
    <mergeCell ref="AL53:AO53"/>
    <mergeCell ref="A46:B46"/>
    <mergeCell ref="C46:Q46"/>
    <mergeCell ref="R46:T46"/>
    <mergeCell ref="U46:V46"/>
    <mergeCell ref="W46:Y46"/>
    <mergeCell ref="Z46:AC46"/>
    <mergeCell ref="AD46:AG46"/>
    <mergeCell ref="AH46:AK46"/>
    <mergeCell ref="AL46:AO46"/>
    <mergeCell ref="A48:B48"/>
    <mergeCell ref="C48:Q48"/>
    <mergeCell ref="R48:T48"/>
    <mergeCell ref="U48:V48"/>
    <mergeCell ref="W48:Y48"/>
    <mergeCell ref="Z48:AC48"/>
    <mergeCell ref="AD48:AG48"/>
    <mergeCell ref="AH48:AK48"/>
    <mergeCell ref="A45:B45"/>
    <mergeCell ref="C45:Q45"/>
    <mergeCell ref="R45:T45"/>
    <mergeCell ref="U45:V45"/>
    <mergeCell ref="W45:Y45"/>
    <mergeCell ref="Z45:AC45"/>
    <mergeCell ref="AD45:AG45"/>
    <mergeCell ref="AH45:AK45"/>
    <mergeCell ref="AL45:AO45"/>
    <mergeCell ref="A44:B44"/>
    <mergeCell ref="C44:Q44"/>
    <mergeCell ref="R44:T44"/>
    <mergeCell ref="U44:V44"/>
    <mergeCell ref="W44:Y44"/>
    <mergeCell ref="Z44:AC44"/>
    <mergeCell ref="AD44:AG44"/>
    <mergeCell ref="AH44:AK44"/>
    <mergeCell ref="AL44:AO44"/>
    <mergeCell ref="A43:B43"/>
    <mergeCell ref="C43:Q43"/>
    <mergeCell ref="R43:T43"/>
    <mergeCell ref="U43:V43"/>
    <mergeCell ref="W43:Y43"/>
    <mergeCell ref="Z43:AC43"/>
    <mergeCell ref="AD43:AG43"/>
    <mergeCell ref="AH43:AK43"/>
    <mergeCell ref="AL43:AO43"/>
    <mergeCell ref="A42:B42"/>
    <mergeCell ref="C42:Q42"/>
    <mergeCell ref="R42:T42"/>
    <mergeCell ref="U42:V42"/>
    <mergeCell ref="W42:Y42"/>
    <mergeCell ref="Z42:AC42"/>
    <mergeCell ref="AD42:AG42"/>
    <mergeCell ref="AH42:AK42"/>
    <mergeCell ref="AL42:AO42"/>
    <mergeCell ref="A41:B41"/>
    <mergeCell ref="C41:Q41"/>
    <mergeCell ref="R41:T41"/>
    <mergeCell ref="U41:V41"/>
    <mergeCell ref="W41:Y41"/>
    <mergeCell ref="Z41:AC41"/>
    <mergeCell ref="AD41:AG41"/>
    <mergeCell ref="AH41:AK41"/>
    <mergeCell ref="AL41:AO41"/>
    <mergeCell ref="A40:B40"/>
    <mergeCell ref="C40:Q40"/>
    <mergeCell ref="R40:T40"/>
    <mergeCell ref="U40:V40"/>
    <mergeCell ref="W40:Y40"/>
    <mergeCell ref="Z40:AC40"/>
    <mergeCell ref="AD40:AG40"/>
    <mergeCell ref="AH40:AK40"/>
    <mergeCell ref="AL40:AO40"/>
    <mergeCell ref="A39:B39"/>
    <mergeCell ref="C39:Q39"/>
    <mergeCell ref="R39:T39"/>
    <mergeCell ref="U39:V39"/>
    <mergeCell ref="W39:Y39"/>
    <mergeCell ref="Z39:AC39"/>
    <mergeCell ref="AD39:AG39"/>
    <mergeCell ref="AH39:AK39"/>
    <mergeCell ref="AL39:AO39"/>
    <mergeCell ref="A38:B38"/>
    <mergeCell ref="C38:Q38"/>
    <mergeCell ref="R38:T38"/>
    <mergeCell ref="U38:V38"/>
    <mergeCell ref="W38:Y38"/>
    <mergeCell ref="Z38:AC38"/>
    <mergeCell ref="AD38:AG38"/>
    <mergeCell ref="AH38:AK38"/>
    <mergeCell ref="AL38:AO38"/>
    <mergeCell ref="A37:B37"/>
    <mergeCell ref="C37:Q37"/>
    <mergeCell ref="R37:T37"/>
    <mergeCell ref="U37:V37"/>
    <mergeCell ref="W37:Y37"/>
    <mergeCell ref="Z37:AC37"/>
    <mergeCell ref="AD37:AG37"/>
    <mergeCell ref="AH37:AK37"/>
    <mergeCell ref="AL37:AO37"/>
    <mergeCell ref="A36:B36"/>
    <mergeCell ref="C36:Q36"/>
    <mergeCell ref="R36:T36"/>
    <mergeCell ref="U36:V36"/>
    <mergeCell ref="W36:Y36"/>
    <mergeCell ref="Z36:AC36"/>
    <mergeCell ref="AD36:AG36"/>
    <mergeCell ref="AH36:AK36"/>
    <mergeCell ref="AL36:AO36"/>
    <mergeCell ref="A35:B35"/>
    <mergeCell ref="C35:Q35"/>
    <mergeCell ref="R35:T35"/>
    <mergeCell ref="U35:V35"/>
    <mergeCell ref="W35:Y35"/>
    <mergeCell ref="Z35:AC35"/>
    <mergeCell ref="AD35:AG35"/>
    <mergeCell ref="AH35:AK35"/>
    <mergeCell ref="AL35:AO35"/>
    <mergeCell ref="A34:B34"/>
    <mergeCell ref="C34:Q34"/>
    <mergeCell ref="R34:T34"/>
    <mergeCell ref="U34:V34"/>
    <mergeCell ref="W34:Y34"/>
    <mergeCell ref="Z34:AC34"/>
    <mergeCell ref="AD34:AG34"/>
    <mergeCell ref="AH34:AK34"/>
    <mergeCell ref="AL34:AO34"/>
    <mergeCell ref="A33:B33"/>
    <mergeCell ref="C33:Q33"/>
    <mergeCell ref="R33:T33"/>
    <mergeCell ref="U33:V33"/>
    <mergeCell ref="W33:Y33"/>
    <mergeCell ref="Z33:AC33"/>
    <mergeCell ref="AD33:AG33"/>
    <mergeCell ref="AH33:AK33"/>
    <mergeCell ref="AL33:AO33"/>
    <mergeCell ref="A32:B32"/>
    <mergeCell ref="C32:Q32"/>
    <mergeCell ref="R32:T32"/>
    <mergeCell ref="U32:V32"/>
    <mergeCell ref="W32:Y32"/>
    <mergeCell ref="Z32:AC32"/>
    <mergeCell ref="AD32:AG32"/>
    <mergeCell ref="AH32:AK32"/>
    <mergeCell ref="AL32:AO32"/>
    <mergeCell ref="A31:B31"/>
    <mergeCell ref="C31:Q31"/>
    <mergeCell ref="R31:T31"/>
    <mergeCell ref="U31:V31"/>
    <mergeCell ref="W31:Y31"/>
    <mergeCell ref="Z31:AC31"/>
    <mergeCell ref="AD31:AG31"/>
    <mergeCell ref="AH31:AK31"/>
    <mergeCell ref="AL31:AO31"/>
    <mergeCell ref="A30:B30"/>
    <mergeCell ref="C30:Q30"/>
    <mergeCell ref="R30:T30"/>
    <mergeCell ref="U30:V30"/>
    <mergeCell ref="W30:Y30"/>
    <mergeCell ref="Z30:AC30"/>
    <mergeCell ref="AD30:AG30"/>
    <mergeCell ref="AH30:AK30"/>
    <mergeCell ref="AL30:AO30"/>
    <mergeCell ref="A29:B29"/>
    <mergeCell ref="C29:Q29"/>
    <mergeCell ref="R29:T29"/>
    <mergeCell ref="U29:V29"/>
    <mergeCell ref="W29:Y29"/>
    <mergeCell ref="Z29:AC29"/>
    <mergeCell ref="AD29:AG29"/>
    <mergeCell ref="AH29:AK29"/>
    <mergeCell ref="AL29:AO29"/>
    <mergeCell ref="A28:B28"/>
    <mergeCell ref="C28:Q28"/>
    <mergeCell ref="R28:T28"/>
    <mergeCell ref="U28:V28"/>
    <mergeCell ref="W28:Y28"/>
    <mergeCell ref="Z28:AC28"/>
    <mergeCell ref="AD28:AG28"/>
    <mergeCell ref="AH28:AK28"/>
    <mergeCell ref="AL28:AO28"/>
    <mergeCell ref="A27:B27"/>
    <mergeCell ref="C27:Q27"/>
    <mergeCell ref="R27:T27"/>
    <mergeCell ref="U27:V27"/>
    <mergeCell ref="W27:Y27"/>
    <mergeCell ref="Z27:AC27"/>
    <mergeCell ref="AD27:AG27"/>
    <mergeCell ref="AH27:AK27"/>
    <mergeCell ref="AL27:AO27"/>
    <mergeCell ref="A26:B26"/>
    <mergeCell ref="C26:Q26"/>
    <mergeCell ref="R26:T26"/>
    <mergeCell ref="U26:V26"/>
    <mergeCell ref="W26:Y26"/>
    <mergeCell ref="Z26:AC26"/>
    <mergeCell ref="AD26:AG26"/>
    <mergeCell ref="AH26:AK26"/>
    <mergeCell ref="AL26:AO26"/>
    <mergeCell ref="AD22:AG22"/>
    <mergeCell ref="AH22:AK22"/>
    <mergeCell ref="AL22:AO22"/>
    <mergeCell ref="A25:B25"/>
    <mergeCell ref="C25:Q25"/>
    <mergeCell ref="R25:T25"/>
    <mergeCell ref="U25:V25"/>
    <mergeCell ref="W25:Y25"/>
    <mergeCell ref="Z25:AC25"/>
    <mergeCell ref="AD25:AG25"/>
    <mergeCell ref="AH25:AK25"/>
    <mergeCell ref="AL25:AO25"/>
    <mergeCell ref="A24:B24"/>
    <mergeCell ref="C24:Q24"/>
    <mergeCell ref="R24:T24"/>
    <mergeCell ref="U24:V24"/>
    <mergeCell ref="W24:Y24"/>
    <mergeCell ref="Z24:AC24"/>
    <mergeCell ref="AD24:AG24"/>
    <mergeCell ref="AH24:AK24"/>
    <mergeCell ref="AL24:AO24"/>
    <mergeCell ref="C55:Q55"/>
    <mergeCell ref="R55:T55"/>
    <mergeCell ref="U55:V55"/>
    <mergeCell ref="W55:Y55"/>
    <mergeCell ref="Z55:AC55"/>
    <mergeCell ref="AD55:AG55"/>
    <mergeCell ref="AH55:AK55"/>
    <mergeCell ref="AL55:AO55"/>
    <mergeCell ref="A21:B21"/>
    <mergeCell ref="C21:Q21"/>
    <mergeCell ref="R21:T21"/>
    <mergeCell ref="U21:V21"/>
    <mergeCell ref="W21:Y21"/>
    <mergeCell ref="Z21:AC21"/>
    <mergeCell ref="AD21:AG21"/>
    <mergeCell ref="AH21:AK21"/>
    <mergeCell ref="AL21:AO21"/>
    <mergeCell ref="A23:B23"/>
    <mergeCell ref="C23:Q23"/>
    <mergeCell ref="R23:T23"/>
    <mergeCell ref="U23:V23"/>
    <mergeCell ref="W23:Y23"/>
    <mergeCell ref="Z23:AC23"/>
    <mergeCell ref="AD23:AG23"/>
    <mergeCell ref="AH23:AK23"/>
    <mergeCell ref="AL23:AO23"/>
    <mergeCell ref="A22:B22"/>
    <mergeCell ref="C22:Q22"/>
    <mergeCell ref="R22:T22"/>
    <mergeCell ref="U22:V22"/>
    <mergeCell ref="W22:Y22"/>
    <mergeCell ref="Z22:AC22"/>
    <mergeCell ref="A19:B19"/>
    <mergeCell ref="C19:Q19"/>
    <mergeCell ref="R19:T19"/>
    <mergeCell ref="U19:V19"/>
    <mergeCell ref="W19:Y19"/>
    <mergeCell ref="Z19:AC19"/>
    <mergeCell ref="AD19:AG19"/>
    <mergeCell ref="AH19:AK19"/>
    <mergeCell ref="AL19:AO19"/>
    <mergeCell ref="A18:B18"/>
    <mergeCell ref="C18:Q18"/>
    <mergeCell ref="R18:T18"/>
    <mergeCell ref="U18:V18"/>
    <mergeCell ref="W18:Y18"/>
    <mergeCell ref="Z18:AC18"/>
    <mergeCell ref="AD18:AG18"/>
    <mergeCell ref="AH18:AK18"/>
    <mergeCell ref="AL18:AO18"/>
    <mergeCell ref="A57:B57"/>
    <mergeCell ref="C57:Q57"/>
    <mergeCell ref="R57:T57"/>
    <mergeCell ref="U57:V57"/>
    <mergeCell ref="W57:Y57"/>
    <mergeCell ref="Z57:AC57"/>
    <mergeCell ref="AD57:AG57"/>
    <mergeCell ref="AH57:AK57"/>
    <mergeCell ref="AL57:AO57"/>
    <mergeCell ref="A56:B56"/>
    <mergeCell ref="C56:Q56"/>
    <mergeCell ref="R56:T56"/>
    <mergeCell ref="U56:V56"/>
    <mergeCell ref="W56:Y56"/>
    <mergeCell ref="Z56:AC56"/>
    <mergeCell ref="AD56:AG56"/>
    <mergeCell ref="AH56:AK56"/>
    <mergeCell ref="AL56:AO56"/>
    <mergeCell ref="AD16:AG16"/>
    <mergeCell ref="AH16:AK16"/>
    <mergeCell ref="AL16:AO16"/>
    <mergeCell ref="A17:B17"/>
    <mergeCell ref="C17:Q17"/>
    <mergeCell ref="R17:T17"/>
    <mergeCell ref="U17:V17"/>
    <mergeCell ref="W17:Y17"/>
    <mergeCell ref="Z17:AC17"/>
    <mergeCell ref="AD17:AG17"/>
    <mergeCell ref="AH17:AK17"/>
    <mergeCell ref="AL17:AO17"/>
    <mergeCell ref="R13:T13"/>
    <mergeCell ref="U13:V13"/>
    <mergeCell ref="W13:Y13"/>
    <mergeCell ref="Z13:AC13"/>
    <mergeCell ref="AD13:AG13"/>
    <mergeCell ref="AH13:AK13"/>
    <mergeCell ref="AL13:AO13"/>
    <mergeCell ref="A14:B14"/>
    <mergeCell ref="C14:Q14"/>
    <mergeCell ref="R14:T14"/>
    <mergeCell ref="U14:V14"/>
    <mergeCell ref="W14:Y14"/>
    <mergeCell ref="Z14:AC14"/>
    <mergeCell ref="AD14:AG14"/>
    <mergeCell ref="AH14:AK14"/>
    <mergeCell ref="AL14:AO14"/>
    <mergeCell ref="A15:B15"/>
    <mergeCell ref="C15:Q15"/>
    <mergeCell ref="A88:B88"/>
    <mergeCell ref="C88:Q88"/>
    <mergeCell ref="R88:T88"/>
    <mergeCell ref="U88:V88"/>
    <mergeCell ref="W88:Y88"/>
    <mergeCell ref="Z88:AC88"/>
    <mergeCell ref="AD88:AG88"/>
    <mergeCell ref="AH88:AK88"/>
    <mergeCell ref="AL88:AO88"/>
    <mergeCell ref="A115:B115"/>
    <mergeCell ref="C115:Q115"/>
    <mergeCell ref="R115:T115"/>
    <mergeCell ref="U115:V115"/>
    <mergeCell ref="W115:Y115"/>
    <mergeCell ref="Z115:AC115"/>
    <mergeCell ref="AD115:AG115"/>
    <mergeCell ref="AH115:AK115"/>
    <mergeCell ref="AL115:AO115"/>
    <mergeCell ref="A90:B90"/>
    <mergeCell ref="C90:Q90"/>
    <mergeCell ref="R90:T90"/>
    <mergeCell ref="U90:V90"/>
    <mergeCell ref="A94:B94"/>
    <mergeCell ref="C94:Q94"/>
    <mergeCell ref="R94:T94"/>
    <mergeCell ref="U94:V94"/>
    <mergeCell ref="W94:Y94"/>
    <mergeCell ref="Z94:AC94"/>
    <mergeCell ref="AD94:AG94"/>
    <mergeCell ref="AH94:AK94"/>
    <mergeCell ref="AL94:AO94"/>
    <mergeCell ref="A95:B95"/>
    <mergeCell ref="C117:Q117"/>
    <mergeCell ref="R117:T117"/>
    <mergeCell ref="U117:V117"/>
    <mergeCell ref="W117:Y117"/>
    <mergeCell ref="A89:B89"/>
    <mergeCell ref="C89:Q89"/>
    <mergeCell ref="R89:T89"/>
    <mergeCell ref="U89:V89"/>
    <mergeCell ref="W89:Y89"/>
    <mergeCell ref="Z89:AC89"/>
    <mergeCell ref="AD89:AG89"/>
    <mergeCell ref="AH89:AK89"/>
    <mergeCell ref="AL89:AO89"/>
    <mergeCell ref="A91:B91"/>
    <mergeCell ref="C91:Q91"/>
    <mergeCell ref="R91:T91"/>
    <mergeCell ref="U91:V91"/>
    <mergeCell ref="W91:Y91"/>
    <mergeCell ref="W90:Y90"/>
    <mergeCell ref="Z90:AC90"/>
    <mergeCell ref="AD90:AG90"/>
    <mergeCell ref="R95:T95"/>
    <mergeCell ref="U95:V95"/>
    <mergeCell ref="W95:Y95"/>
    <mergeCell ref="Z95:AC95"/>
    <mergeCell ref="AD95:AG95"/>
    <mergeCell ref="AH95:AK95"/>
    <mergeCell ref="AL95:AO95"/>
    <mergeCell ref="A96:B96"/>
    <mergeCell ref="C96:Q96"/>
    <mergeCell ref="R96:T96"/>
    <mergeCell ref="U96:V96"/>
    <mergeCell ref="AH90:AK90"/>
    <mergeCell ref="AL90:AO90"/>
    <mergeCell ref="AL4:AO4"/>
    <mergeCell ref="A5:B5"/>
    <mergeCell ref="C5:Q5"/>
    <mergeCell ref="R5:T5"/>
    <mergeCell ref="U5:V5"/>
    <mergeCell ref="W5:Y5"/>
    <mergeCell ref="Z5:AC5"/>
    <mergeCell ref="AD5:AG5"/>
    <mergeCell ref="AH5:AK5"/>
    <mergeCell ref="AL5:AO5"/>
    <mergeCell ref="A3:B4"/>
    <mergeCell ref="C3:Q4"/>
    <mergeCell ref="R3:T4"/>
    <mergeCell ref="U3:V4"/>
    <mergeCell ref="W3:AG3"/>
    <mergeCell ref="AH3:AO3"/>
    <mergeCell ref="W4:Y4"/>
    <mergeCell ref="Z4:AC4"/>
    <mergeCell ref="AD4:AG4"/>
    <mergeCell ref="AH4:AK4"/>
    <mergeCell ref="AD6:AG6"/>
    <mergeCell ref="AH6:AK6"/>
    <mergeCell ref="AL6:AO6"/>
    <mergeCell ref="A7:B7"/>
    <mergeCell ref="C7:Q7"/>
    <mergeCell ref="R7:T7"/>
    <mergeCell ref="U7:V7"/>
    <mergeCell ref="W7:Y7"/>
    <mergeCell ref="Z7:AC7"/>
    <mergeCell ref="AD7:AG7"/>
    <mergeCell ref="A6:B6"/>
    <mergeCell ref="C6:Q6"/>
    <mergeCell ref="R6:T6"/>
    <mergeCell ref="U6:V6"/>
    <mergeCell ref="W6:Y6"/>
    <mergeCell ref="Z6:AC6"/>
    <mergeCell ref="AH7:AK7"/>
    <mergeCell ref="AL7:AO7"/>
    <mergeCell ref="A8:B8"/>
    <mergeCell ref="C8:Q8"/>
    <mergeCell ref="R8:T8"/>
    <mergeCell ref="U8:V8"/>
    <mergeCell ref="W8:Y8"/>
    <mergeCell ref="Z8:AC8"/>
    <mergeCell ref="AD8:AG8"/>
    <mergeCell ref="AH8:AK8"/>
    <mergeCell ref="AL8:AO8"/>
    <mergeCell ref="A9:B9"/>
    <mergeCell ref="C9:Q9"/>
    <mergeCell ref="R9:T9"/>
    <mergeCell ref="U9:V9"/>
    <mergeCell ref="W9:Y9"/>
    <mergeCell ref="Z9:AC9"/>
    <mergeCell ref="AD9:AG9"/>
    <mergeCell ref="AH9:AK9"/>
    <mergeCell ref="AL9:AO9"/>
    <mergeCell ref="AD10:AG10"/>
    <mergeCell ref="AH10:AK10"/>
    <mergeCell ref="AL10:AO10"/>
    <mergeCell ref="A11:B11"/>
    <mergeCell ref="C11:Q11"/>
    <mergeCell ref="R11:T11"/>
    <mergeCell ref="U11:V11"/>
    <mergeCell ref="W11:Y11"/>
    <mergeCell ref="Z11:AC11"/>
    <mergeCell ref="AD11:AG11"/>
    <mergeCell ref="A10:B10"/>
    <mergeCell ref="C10:Q10"/>
    <mergeCell ref="R10:T10"/>
    <mergeCell ref="U10:V10"/>
    <mergeCell ref="W10:Y10"/>
    <mergeCell ref="Z10:AC10"/>
    <mergeCell ref="AH11:AK11"/>
    <mergeCell ref="AL11:AO11"/>
    <mergeCell ref="A12:B12"/>
    <mergeCell ref="C12:Q12"/>
    <mergeCell ref="R12:T12"/>
    <mergeCell ref="U12:V12"/>
    <mergeCell ref="W12:Y12"/>
    <mergeCell ref="Z12:AC12"/>
    <mergeCell ref="AD12:AG12"/>
    <mergeCell ref="AH12:AK12"/>
    <mergeCell ref="AL12:AO12"/>
    <mergeCell ref="C58:Q58"/>
    <mergeCell ref="R58:T58"/>
    <mergeCell ref="U58:V58"/>
    <mergeCell ref="W58:Y58"/>
    <mergeCell ref="Z58:AC58"/>
    <mergeCell ref="AD58:AG58"/>
    <mergeCell ref="AH58:AK58"/>
    <mergeCell ref="AL58:AO58"/>
    <mergeCell ref="R15:T15"/>
    <mergeCell ref="U15:V15"/>
    <mergeCell ref="W15:Y15"/>
    <mergeCell ref="Z15:AC15"/>
    <mergeCell ref="A16:B16"/>
    <mergeCell ref="C16:Q16"/>
    <mergeCell ref="R16:T16"/>
    <mergeCell ref="U16:V16"/>
    <mergeCell ref="W16:Y16"/>
    <mergeCell ref="Z16:AC16"/>
    <mergeCell ref="AD15:AG15"/>
    <mergeCell ref="AH15:AK15"/>
    <mergeCell ref="AL15:AO15"/>
    <mergeCell ref="A13:B13"/>
    <mergeCell ref="C13:Q13"/>
    <mergeCell ref="A78:B78"/>
    <mergeCell ref="C78:Q78"/>
    <mergeCell ref="R78:T78"/>
    <mergeCell ref="U78:V78"/>
    <mergeCell ref="W78:Y78"/>
    <mergeCell ref="Z78:AC78"/>
    <mergeCell ref="AD78:AG78"/>
    <mergeCell ref="AH78:AK78"/>
    <mergeCell ref="AL78:AO78"/>
    <mergeCell ref="A80:B80"/>
    <mergeCell ref="C80:Q80"/>
    <mergeCell ref="R80:T80"/>
    <mergeCell ref="U80:V80"/>
    <mergeCell ref="W80:Y80"/>
    <mergeCell ref="Z80:AC80"/>
    <mergeCell ref="AD80:AG80"/>
    <mergeCell ref="AH80:AK80"/>
    <mergeCell ref="AL80:AO80"/>
    <mergeCell ref="AD86:AG86"/>
    <mergeCell ref="AH86:AK86"/>
    <mergeCell ref="AL86:AO86"/>
    <mergeCell ref="A87:B87"/>
    <mergeCell ref="C87:Q87"/>
    <mergeCell ref="R87:T87"/>
    <mergeCell ref="U87:V87"/>
    <mergeCell ref="W87:Y87"/>
    <mergeCell ref="Z87:AC87"/>
    <mergeCell ref="AD87:AG87"/>
    <mergeCell ref="A86:B86"/>
    <mergeCell ref="C86:Q86"/>
    <mergeCell ref="R86:T86"/>
    <mergeCell ref="U86:V86"/>
    <mergeCell ref="W86:Y86"/>
    <mergeCell ref="Z86:AC86"/>
    <mergeCell ref="AH87:AK87"/>
    <mergeCell ref="AL87:AO87"/>
    <mergeCell ref="Z91:AC91"/>
    <mergeCell ref="AD91:AG91"/>
    <mergeCell ref="AH91:AK91"/>
    <mergeCell ref="AL91:AO91"/>
    <mergeCell ref="AD93:AG93"/>
    <mergeCell ref="AH93:AK93"/>
    <mergeCell ref="AL93:AO93"/>
    <mergeCell ref="A108:B108"/>
    <mergeCell ref="C108:Q108"/>
    <mergeCell ref="R108:T108"/>
    <mergeCell ref="U108:V108"/>
    <mergeCell ref="W108:Y108"/>
    <mergeCell ref="Z108:AC108"/>
    <mergeCell ref="AD108:AG108"/>
    <mergeCell ref="A93:B93"/>
    <mergeCell ref="C93:Q93"/>
    <mergeCell ref="R93:T93"/>
    <mergeCell ref="U93:V93"/>
    <mergeCell ref="W93:Y93"/>
    <mergeCell ref="Z93:AC93"/>
    <mergeCell ref="AH108:AK108"/>
    <mergeCell ref="AL108:AO108"/>
    <mergeCell ref="A92:B92"/>
    <mergeCell ref="C92:Q92"/>
    <mergeCell ref="R92:T92"/>
    <mergeCell ref="U92:V92"/>
    <mergeCell ref="W92:Y92"/>
    <mergeCell ref="Z92:AC92"/>
    <mergeCell ref="AD92:AG92"/>
    <mergeCell ref="AH92:AK92"/>
    <mergeCell ref="AL92:AO92"/>
    <mergeCell ref="C95:Q95"/>
    <mergeCell ref="A109:B109"/>
    <mergeCell ref="C109:Q109"/>
    <mergeCell ref="R109:T109"/>
    <mergeCell ref="U109:V109"/>
    <mergeCell ref="W109:Y109"/>
    <mergeCell ref="Z109:AC109"/>
    <mergeCell ref="AD109:AG109"/>
    <mergeCell ref="AH109:AK109"/>
    <mergeCell ref="AL109:AO109"/>
    <mergeCell ref="AD110:AG110"/>
    <mergeCell ref="AH110:AK110"/>
    <mergeCell ref="AL110:AO110"/>
    <mergeCell ref="A111:B111"/>
    <mergeCell ref="C111:Q111"/>
    <mergeCell ref="R111:T111"/>
    <mergeCell ref="U111:V111"/>
    <mergeCell ref="W111:Y111"/>
    <mergeCell ref="Z111:AC111"/>
    <mergeCell ref="AD111:AG111"/>
    <mergeCell ref="A110:B110"/>
    <mergeCell ref="C110:Q110"/>
    <mergeCell ref="R110:T110"/>
    <mergeCell ref="U110:V110"/>
    <mergeCell ref="W110:Y110"/>
    <mergeCell ref="Z110:AC110"/>
    <mergeCell ref="AH111:AK111"/>
    <mergeCell ref="AL111:AO111"/>
    <mergeCell ref="A112:B112"/>
    <mergeCell ref="C112:Q112"/>
    <mergeCell ref="R112:T112"/>
    <mergeCell ref="U112:V112"/>
    <mergeCell ref="W112:Y112"/>
    <mergeCell ref="Z112:AC112"/>
    <mergeCell ref="AD112:AG112"/>
    <mergeCell ref="AH112:AK112"/>
    <mergeCell ref="AL112:AO112"/>
    <mergeCell ref="A116:B116"/>
    <mergeCell ref="C116:Q116"/>
    <mergeCell ref="R116:T116"/>
    <mergeCell ref="U116:V116"/>
    <mergeCell ref="W116:Y116"/>
    <mergeCell ref="Z116:AC116"/>
    <mergeCell ref="AD116:AG116"/>
    <mergeCell ref="AH116:AK116"/>
    <mergeCell ref="AL116:AO116"/>
    <mergeCell ref="A113:B113"/>
    <mergeCell ref="C113:Q113"/>
    <mergeCell ref="R113:T113"/>
    <mergeCell ref="U113:V113"/>
    <mergeCell ref="W113:Y113"/>
    <mergeCell ref="Z113:AC113"/>
    <mergeCell ref="AD113:AG113"/>
    <mergeCell ref="AH113:AK113"/>
    <mergeCell ref="AL113:AO113"/>
    <mergeCell ref="A114:B114"/>
    <mergeCell ref="C114:Q114"/>
    <mergeCell ref="R114:T114"/>
    <mergeCell ref="U114:V114"/>
    <mergeCell ref="W114:Y114"/>
    <mergeCell ref="Z117:AC117"/>
    <mergeCell ref="AH118:AK118"/>
    <mergeCell ref="AL118:AO118"/>
    <mergeCell ref="A119:B119"/>
    <mergeCell ref="C119:Q119"/>
    <mergeCell ref="R119:T119"/>
    <mergeCell ref="U119:V119"/>
    <mergeCell ref="W119:Y119"/>
    <mergeCell ref="Z119:AC119"/>
    <mergeCell ref="AD119:AG119"/>
    <mergeCell ref="AH119:AK119"/>
    <mergeCell ref="AL119:AO119"/>
    <mergeCell ref="A120:B120"/>
    <mergeCell ref="C120:Q120"/>
    <mergeCell ref="R120:T120"/>
    <mergeCell ref="U120:V120"/>
    <mergeCell ref="W120:Y120"/>
    <mergeCell ref="Z120:AC120"/>
    <mergeCell ref="AD120:AG120"/>
    <mergeCell ref="AH120:AK120"/>
    <mergeCell ref="AL120:AO120"/>
    <mergeCell ref="AD117:AG117"/>
    <mergeCell ref="AH117:AK117"/>
    <mergeCell ref="AL117:AO117"/>
    <mergeCell ref="A118:B118"/>
    <mergeCell ref="C118:Q118"/>
    <mergeCell ref="R118:T118"/>
    <mergeCell ref="U118:V118"/>
    <mergeCell ref="W118:Y118"/>
    <mergeCell ref="Z118:AC118"/>
    <mergeCell ref="AD118:AG118"/>
    <mergeCell ref="A117:B117"/>
    <mergeCell ref="AD121:AG121"/>
    <mergeCell ref="AH121:AK121"/>
    <mergeCell ref="AL121:AO121"/>
    <mergeCell ref="A156:B156"/>
    <mergeCell ref="C156:Q156"/>
    <mergeCell ref="R156:T156"/>
    <mergeCell ref="U156:V156"/>
    <mergeCell ref="W156:Y156"/>
    <mergeCell ref="Z156:AC156"/>
    <mergeCell ref="AD156:AG156"/>
    <mergeCell ref="A121:B121"/>
    <mergeCell ref="C121:Q121"/>
    <mergeCell ref="R121:T121"/>
    <mergeCell ref="U121:V121"/>
    <mergeCell ref="W121:Y121"/>
    <mergeCell ref="Z121:AC121"/>
    <mergeCell ref="AH156:AK156"/>
    <mergeCell ref="AL156:AO156"/>
    <mergeCell ref="A122:B122"/>
    <mergeCell ref="C122:Q122"/>
    <mergeCell ref="R122:T122"/>
    <mergeCell ref="U122:V122"/>
    <mergeCell ref="W122:Y122"/>
    <mergeCell ref="Z122:AC122"/>
    <mergeCell ref="AD122:AG122"/>
    <mergeCell ref="AH122:AK122"/>
    <mergeCell ref="AL122:AO122"/>
    <mergeCell ref="A123:B123"/>
    <mergeCell ref="C123:Q123"/>
    <mergeCell ref="R123:T123"/>
    <mergeCell ref="U123:V123"/>
    <mergeCell ref="W123:Y123"/>
    <mergeCell ref="Z158:AC158"/>
    <mergeCell ref="AD158:AG158"/>
    <mergeCell ref="AH158:AK158"/>
    <mergeCell ref="AL158:AO158"/>
    <mergeCell ref="AD159:AG159"/>
    <mergeCell ref="AH159:AK159"/>
    <mergeCell ref="AL159:AO159"/>
    <mergeCell ref="A160:B160"/>
    <mergeCell ref="C160:Q160"/>
    <mergeCell ref="R160:T160"/>
    <mergeCell ref="U160:V160"/>
    <mergeCell ref="W160:Y160"/>
    <mergeCell ref="Z160:AC160"/>
    <mergeCell ref="AD160:AG160"/>
    <mergeCell ref="A159:B159"/>
    <mergeCell ref="C159:Q159"/>
    <mergeCell ref="R159:T159"/>
    <mergeCell ref="U159:V159"/>
    <mergeCell ref="W159:Y159"/>
    <mergeCell ref="Z159:AC159"/>
    <mergeCell ref="AH160:AK160"/>
    <mergeCell ref="AL160:AO160"/>
    <mergeCell ref="A163:B163"/>
    <mergeCell ref="C163:Q163"/>
    <mergeCell ref="R163:T163"/>
    <mergeCell ref="U163:V163"/>
    <mergeCell ref="W163:Y163"/>
    <mergeCell ref="Z163:AC163"/>
    <mergeCell ref="AD163:AG163"/>
    <mergeCell ref="C162:Q162"/>
    <mergeCell ref="R162:T162"/>
    <mergeCell ref="U162:V162"/>
    <mergeCell ref="W162:Y162"/>
    <mergeCell ref="Z162:AC162"/>
    <mergeCell ref="AL161:AO161"/>
    <mergeCell ref="A164:B164"/>
    <mergeCell ref="C164:Q164"/>
    <mergeCell ref="R164:T164"/>
    <mergeCell ref="U164:V164"/>
    <mergeCell ref="W164:Y164"/>
    <mergeCell ref="Z164:AC164"/>
    <mergeCell ref="AD164:AG164"/>
    <mergeCell ref="AH164:AK164"/>
    <mergeCell ref="AL164:AO164"/>
    <mergeCell ref="U175:W175"/>
    <mergeCell ref="Z175:AF175"/>
    <mergeCell ref="AG175:AJ175"/>
    <mergeCell ref="AK175:AO175"/>
    <mergeCell ref="A176:T176"/>
    <mergeCell ref="U176:W176"/>
    <mergeCell ref="X176:Y176"/>
    <mergeCell ref="Z176:AF176"/>
    <mergeCell ref="AG176:AJ176"/>
    <mergeCell ref="AK176:AO176"/>
    <mergeCell ref="A178:T178"/>
    <mergeCell ref="U178:W178"/>
    <mergeCell ref="X178:Y178"/>
    <mergeCell ref="Z178:AF178"/>
    <mergeCell ref="AG178:AJ178"/>
    <mergeCell ref="AK178:AO178"/>
    <mergeCell ref="A177:T177"/>
    <mergeCell ref="U177:W177"/>
    <mergeCell ref="X177:Y177"/>
    <mergeCell ref="Z177:AF177"/>
    <mergeCell ref="AG177:AJ177"/>
    <mergeCell ref="AK177:AO177"/>
    <mergeCell ref="Z114:AC114"/>
    <mergeCell ref="AD114:AG114"/>
    <mergeCell ref="AH114:AK114"/>
    <mergeCell ref="AL114:AO114"/>
    <mergeCell ref="A173:Y173"/>
    <mergeCell ref="Z173:AC173"/>
    <mergeCell ref="AD173:AG173"/>
    <mergeCell ref="AH173:AK173"/>
    <mergeCell ref="AL173:AO173"/>
    <mergeCell ref="AH163:AK163"/>
    <mergeCell ref="AL163:AO163"/>
    <mergeCell ref="A165:B165"/>
    <mergeCell ref="C165:Q165"/>
    <mergeCell ref="R165:T165"/>
    <mergeCell ref="U165:V165"/>
    <mergeCell ref="W165:Y165"/>
    <mergeCell ref="Z165:AC165"/>
    <mergeCell ref="A161:B161"/>
    <mergeCell ref="C161:Q161"/>
    <mergeCell ref="R161:T161"/>
    <mergeCell ref="U161:V161"/>
    <mergeCell ref="W161:Y161"/>
    <mergeCell ref="Z161:AC161"/>
    <mergeCell ref="AD161:AG161"/>
    <mergeCell ref="AH161:AK161"/>
    <mergeCell ref="AD165:AG165"/>
    <mergeCell ref="AH165:AK165"/>
    <mergeCell ref="AL165:AO165"/>
    <mergeCell ref="A162:B162"/>
    <mergeCell ref="AD162:AG162"/>
    <mergeCell ref="AH162:AK162"/>
    <mergeCell ref="AL162:AO162"/>
  </mergeCells>
  <phoneticPr fontId="4" type="noConversion"/>
  <conditionalFormatting sqref="A330">
    <cfRule type="containsText" dxfId="0" priority="1" operator="containsText" text="CHYBA. Doplň Buňku G15 v záložce Doplň">
      <formula>NOT(ISERROR(SEARCH("CHYBA. Doplň Buňku G15 v záložce Doplň",A330)))</formula>
    </cfRule>
  </conditionalFormatting>
  <dataValidations disablePrompts="1" count="2">
    <dataValidation errorStyle="warning" allowBlank="1" showInputMessage="1" error="Are you sure? " sqref="B336:B338 B342 A333:A342 B339:AE339 A344:AE350" xr:uid="{0A3BDD9E-73C5-4B7E-8D33-2A3EFB403285}"/>
    <dataValidation errorStyle="warning" allowBlank="1" showInputMessage="1" showErrorMessage="1" error="Are you sure? " sqref="A343:AE343 A330:AE332" xr:uid="{1D6C9DEB-E183-4EAF-9C70-8873879FE299}"/>
  </dataValidations>
  <pageMargins left="0.78740157480314965" right="0.73958333333333337" top="0.98425196850393704" bottom="0.98425196850393704" header="0.31496062992125984" footer="0.31496062992125984"/>
  <pageSetup paperSize="9" orientation="landscape" horizontalDpi="4294967293" verticalDpi="4294967293" r:id="rId1"/>
  <headerFooter differentFirst="1">
    <oddHeader xml:space="preserve">&amp;L&amp;"-,Obyčejné"&amp;10&amp;K00-033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9.1</vt:lpstr>
      <vt:lpstr>9.2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stavt</dc:creator>
  <cp:lastModifiedBy>Salvetová Růžena</cp:lastModifiedBy>
  <cp:lastPrinted>2024-08-31T19:19:45Z</cp:lastPrinted>
  <dcterms:created xsi:type="dcterms:W3CDTF">2022-04-28T07:59:58Z</dcterms:created>
  <dcterms:modified xsi:type="dcterms:W3CDTF">2024-10-07T12:19:47Z</dcterms:modified>
</cp:coreProperties>
</file>