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" windowWidth="15165" windowHeight="9465"/>
  </bookViews>
  <sheets>
    <sheet name="Špecifikácia PZ" sheetId="1" r:id="rId1"/>
  </sheets>
  <calcPr calcId="125725"/>
</workbook>
</file>

<file path=xl/calcChain.xml><?xml version="1.0" encoding="utf-8"?>
<calcChain xmlns="http://schemas.openxmlformats.org/spreadsheetml/2006/main">
  <c r="H49" i="1"/>
  <c r="J49" s="1"/>
  <c r="K49" s="1"/>
  <c r="H50"/>
  <c r="I50" s="1"/>
  <c r="H51"/>
  <c r="H52"/>
  <c r="I52" s="1"/>
  <c r="H53"/>
  <c r="H54"/>
  <c r="J54" s="1"/>
  <c r="H55"/>
  <c r="I55" s="1"/>
  <c r="H48"/>
  <c r="H64"/>
  <c r="I64" s="1"/>
  <c r="H65"/>
  <c r="I65" s="1"/>
  <c r="H63"/>
  <c r="H56" l="1"/>
  <c r="H82" s="1"/>
  <c r="J63"/>
  <c r="L63" s="1"/>
  <c r="H66"/>
  <c r="H83" s="1"/>
  <c r="J51"/>
  <c r="K51" s="1"/>
  <c r="K54"/>
  <c r="L54"/>
  <c r="L49"/>
  <c r="I54"/>
  <c r="I49"/>
  <c r="M49" s="1"/>
  <c r="J50"/>
  <c r="K50" s="1"/>
  <c r="M50" s="1"/>
  <c r="I51"/>
  <c r="J52"/>
  <c r="K52" s="1"/>
  <c r="M52" s="1"/>
  <c r="J65"/>
  <c r="K65" s="1"/>
  <c r="M65" s="1"/>
  <c r="J55"/>
  <c r="I53"/>
  <c r="J53"/>
  <c r="K53" s="1"/>
  <c r="I48"/>
  <c r="J48"/>
  <c r="I63"/>
  <c r="J64"/>
  <c r="M54" l="1"/>
  <c r="K48"/>
  <c r="M48" s="1"/>
  <c r="J56"/>
  <c r="J82" s="1"/>
  <c r="I66"/>
  <c r="I83" s="1"/>
  <c r="K63"/>
  <c r="M63" s="1"/>
  <c r="J66"/>
  <c r="J83" s="1"/>
  <c r="I56"/>
  <c r="I82" s="1"/>
  <c r="L52"/>
  <c r="L51"/>
  <c r="M51"/>
  <c r="L65"/>
  <c r="L50"/>
  <c r="K55"/>
  <c r="L55"/>
  <c r="L53"/>
  <c r="M53"/>
  <c r="L48"/>
  <c r="K64"/>
  <c r="L64"/>
  <c r="K66" l="1"/>
  <c r="K83" s="1"/>
  <c r="L56"/>
  <c r="L82" s="1"/>
  <c r="L66"/>
  <c r="L83" s="1"/>
  <c r="K56"/>
  <c r="K82" s="1"/>
  <c r="M55"/>
  <c r="M64"/>
  <c r="H73"/>
  <c r="I73" s="1"/>
  <c r="I74" s="1"/>
  <c r="I84" s="1"/>
  <c r="H20"/>
  <c r="H21"/>
  <c r="H22"/>
  <c r="H23"/>
  <c r="I23" s="1"/>
  <c r="H24"/>
  <c r="H25"/>
  <c r="J25" s="1"/>
  <c r="L25" s="1"/>
  <c r="H26"/>
  <c r="H27"/>
  <c r="J27" s="1"/>
  <c r="L27" s="1"/>
  <c r="H28"/>
  <c r="H29"/>
  <c r="J29" s="1"/>
  <c r="L29" s="1"/>
  <c r="H30"/>
  <c r="H31"/>
  <c r="J31" s="1"/>
  <c r="L31" s="1"/>
  <c r="H32"/>
  <c r="H33"/>
  <c r="J33" s="1"/>
  <c r="L33" s="1"/>
  <c r="H34"/>
  <c r="H35"/>
  <c r="J35" s="1"/>
  <c r="L35" s="1"/>
  <c r="H36"/>
  <c r="H37"/>
  <c r="J37" s="1"/>
  <c r="L37" s="1"/>
  <c r="H38"/>
  <c r="H39"/>
  <c r="J39" s="1"/>
  <c r="L39" s="1"/>
  <c r="H40"/>
  <c r="H19"/>
  <c r="M56" l="1"/>
  <c r="M82" s="1"/>
  <c r="I19"/>
  <c r="H41"/>
  <c r="H81" s="1"/>
  <c r="M66"/>
  <c r="M83" s="1"/>
  <c r="I29"/>
  <c r="I33"/>
  <c r="I37"/>
  <c r="I25"/>
  <c r="I35"/>
  <c r="I27"/>
  <c r="I39"/>
  <c r="I31"/>
  <c r="I22"/>
  <c r="J22"/>
  <c r="K22" s="1"/>
  <c r="K39"/>
  <c r="M39" s="1"/>
  <c r="K35"/>
  <c r="K31"/>
  <c r="K27"/>
  <c r="I40"/>
  <c r="I36"/>
  <c r="I32"/>
  <c r="I28"/>
  <c r="I24"/>
  <c r="J40"/>
  <c r="K40" s="1"/>
  <c r="J36"/>
  <c r="K36" s="1"/>
  <c r="J32"/>
  <c r="K32" s="1"/>
  <c r="J28"/>
  <c r="K28" s="1"/>
  <c r="J24"/>
  <c r="K24" s="1"/>
  <c r="H74"/>
  <c r="H84" s="1"/>
  <c r="I20"/>
  <c r="J20"/>
  <c r="K20" s="1"/>
  <c r="K37"/>
  <c r="K33"/>
  <c r="K29"/>
  <c r="K25"/>
  <c r="I38"/>
  <c r="I34"/>
  <c r="I30"/>
  <c r="I26"/>
  <c r="I21"/>
  <c r="J38"/>
  <c r="K38" s="1"/>
  <c r="J34"/>
  <c r="K34" s="1"/>
  <c r="J30"/>
  <c r="K30" s="1"/>
  <c r="J26"/>
  <c r="K26" s="1"/>
  <c r="J21"/>
  <c r="K21" s="1"/>
  <c r="J23"/>
  <c r="K23" s="1"/>
  <c r="M23" s="1"/>
  <c r="J19"/>
  <c r="J73"/>
  <c r="J74" s="1"/>
  <c r="J84" s="1"/>
  <c r="H85" l="1"/>
  <c r="L19"/>
  <c r="J41"/>
  <c r="I41"/>
  <c r="I81" s="1"/>
  <c r="I85" s="1"/>
  <c r="M33"/>
  <c r="M25"/>
  <c r="M29"/>
  <c r="M37"/>
  <c r="M35"/>
  <c r="M31"/>
  <c r="L36"/>
  <c r="M30"/>
  <c r="M28"/>
  <c r="M27"/>
  <c r="L28"/>
  <c r="L38"/>
  <c r="L20"/>
  <c r="L30"/>
  <c r="M21"/>
  <c r="M38"/>
  <c r="M36"/>
  <c r="K19"/>
  <c r="K41" s="1"/>
  <c r="J81"/>
  <c r="J85" s="1"/>
  <c r="L22"/>
  <c r="M34"/>
  <c r="M32"/>
  <c r="M22"/>
  <c r="L24"/>
  <c r="L40"/>
  <c r="L34"/>
  <c r="L21"/>
  <c r="M20"/>
  <c r="M26"/>
  <c r="M24"/>
  <c r="M40"/>
  <c r="L32"/>
  <c r="L26"/>
  <c r="L23"/>
  <c r="K73"/>
  <c r="K74" s="1"/>
  <c r="K84" s="1"/>
  <c r="L73"/>
  <c r="L74" s="1"/>
  <c r="L84" s="1"/>
  <c r="L41" l="1"/>
  <c r="L81" s="1"/>
  <c r="L85" s="1"/>
  <c r="M19"/>
  <c r="K81"/>
  <c r="K85" s="1"/>
  <c r="M73"/>
  <c r="M74" s="1"/>
  <c r="M84" s="1"/>
  <c r="M41" l="1"/>
  <c r="M81" s="1"/>
  <c r="M85" s="1"/>
</calcChain>
</file>

<file path=xl/sharedStrings.xml><?xml version="1.0" encoding="utf-8"?>
<sst xmlns="http://schemas.openxmlformats.org/spreadsheetml/2006/main" count="160" uniqueCount="114">
  <si>
    <t xml:space="preserve">Pol. č. </t>
  </si>
  <si>
    <t>Argón 5.0</t>
  </si>
  <si>
    <t>Kyslík medicinálny kvapalný</t>
  </si>
  <si>
    <t>tlaková fľaša 4 kg</t>
  </si>
  <si>
    <t>tlaková fľaša 8 kg</t>
  </si>
  <si>
    <t>tlaková fľaša 62,5 kg</t>
  </si>
  <si>
    <t>tlaková fľaša 20 kg</t>
  </si>
  <si>
    <t>tlaková fľaša 2 kg</t>
  </si>
  <si>
    <t>1.</t>
  </si>
  <si>
    <t>Poplatky súvisiace s dodávkou tlakových fliaš</t>
  </si>
  <si>
    <t>dodaná fľaša</t>
  </si>
  <si>
    <t>dodávka</t>
  </si>
  <si>
    <t xml:space="preserve">2. </t>
  </si>
  <si>
    <t>Predmet zákazky:</t>
  </si>
  <si>
    <t>Acetylén čistý /4 kg</t>
  </si>
  <si>
    <t>Acetylén čistý /8 kg</t>
  </si>
  <si>
    <t>Chlor 2.5/62,5 kg</t>
  </si>
  <si>
    <t>Kyslík medicinálny LIV/ integrovaný ventil</t>
  </si>
  <si>
    <t>Oxid dusný medicinálny /10L</t>
  </si>
  <si>
    <t>Oxid dusný medicinálny /40L</t>
  </si>
  <si>
    <t>Oxid uhličitý medicinálny/ 20 kg</t>
  </si>
  <si>
    <t>Oxid uhličitý medicinálny / 2 kg</t>
  </si>
  <si>
    <t>Propán bután/ 2 kg</t>
  </si>
  <si>
    <t>liter</t>
  </si>
  <si>
    <t>Nájomné ostatné technické plyny</t>
  </si>
  <si>
    <t>Nájomné ACETYLEN/C2H2</t>
  </si>
  <si>
    <t>Nájomné špeciálne plyny 150+200 bar</t>
  </si>
  <si>
    <t>Nájomné kyslík medicinálny LIV</t>
  </si>
  <si>
    <t>Nájomné kyslík medicinálny /oxid dusný medicinálny</t>
  </si>
  <si>
    <t>zásobník / mesiac</t>
  </si>
  <si>
    <t>Poplatky súvisiace s dodávkou kvapalného kyslíka / ADR poplatok, cestný a palivový poplatok, mýtny poplatok/</t>
  </si>
  <si>
    <t>fľaša / deň</t>
  </si>
  <si>
    <t>Entonox (zmes 50% kyslík medicinálny a 50% oxid dusný)</t>
  </si>
  <si>
    <t>INOMAX 400 ppm ( medicinálny Oxid dusnatý)</t>
  </si>
  <si>
    <t>Propán bután/ 10 kg</t>
  </si>
  <si>
    <t>tlaková fľaša 10 kg</t>
  </si>
  <si>
    <t>Nájomné ENTONOX</t>
  </si>
  <si>
    <t>Kyslík medicinálny /50L</t>
  </si>
  <si>
    <t>Oxid uhličitý medicinálny / 7,5 kg</t>
  </si>
  <si>
    <t>tlaková fľaša 7,5 kg</t>
  </si>
  <si>
    <t>Kyslík medicinálny/ 10 L</t>
  </si>
  <si>
    <t>Syntetický vzduch medicinálny 10 L</t>
  </si>
  <si>
    <t>Syntetický vzduch medicinálny 50 L</t>
  </si>
  <si>
    <t>Syntetický vzduch medicinálny 2 L</t>
  </si>
  <si>
    <t>tlaková fľaša 10 L</t>
  </si>
  <si>
    <t xml:space="preserve">tlaková fľaša 50 L </t>
  </si>
  <si>
    <t>tlaková fľaša 2 L</t>
  </si>
  <si>
    <t>tlaková fľaša 5 L/1,1 m3</t>
  </si>
  <si>
    <t>tlaková fľaša 10 L/170 atm/2,8 m3</t>
  </si>
  <si>
    <t>tlaková fľaša 2 L/200 bar 0,43 m3</t>
  </si>
  <si>
    <t>tlaková fľaša 10 L/150 bar 1,61 m3</t>
  </si>
  <si>
    <t>tlaková fľaša 50 L/200 bar 10,8 m3</t>
  </si>
  <si>
    <t>tlaková fľaša 10 L / 7,5 kg</t>
  </si>
  <si>
    <t>tlaková fľaša 40 L / 30 kg</t>
  </si>
  <si>
    <t>Nájomné zásobník na kvap.kyslík nad 6000 L</t>
  </si>
  <si>
    <t xml:space="preserve">Počet dní za 12 mesiacov  resp. počet mesiacov  </t>
  </si>
  <si>
    <t>podpis a pečiatka uchádzača</t>
  </si>
  <si>
    <t>Názov položky</t>
  </si>
  <si>
    <t>EUROCYL kvapalina</t>
  </si>
  <si>
    <t>Poplatky súvisiace s dodávkou EUROCYL 600 L /ADR poplatok, cestný a palivový poplatok, mýtny poplatok/</t>
  </si>
  <si>
    <t>Systém internej evidencie tlakových fliaš</t>
  </si>
  <si>
    <t xml:space="preserve">Konfigurovaný špeciálny plyn/10L                                                            </t>
  </si>
  <si>
    <t>CENOVÁ PONUKA</t>
  </si>
  <si>
    <t>Identifikačné údaje uchádzača</t>
  </si>
  <si>
    <t>Obchodné meno:</t>
  </si>
  <si>
    <t>(doplní uchádzač)</t>
  </si>
  <si>
    <t>IČO:</t>
  </si>
  <si>
    <t>Dodávka medicinálnych, technických a špeciálnych plynov a kvapalného dusíka pre potreby Fakultnej nemocnice s poliklinikou F.D.Roosevelta Banská Bystrica vrátane súvisiacich služieb</t>
  </si>
  <si>
    <t>Časť č.:</t>
  </si>
  <si>
    <r>
      <t>Sídlo alebo miesto podnikania:</t>
    </r>
    <r>
      <rPr>
        <sz val="11"/>
        <rFont val="Times New Roman"/>
        <family val="1"/>
        <charset val="238"/>
      </rPr>
      <t xml:space="preserve"> </t>
    </r>
  </si>
  <si>
    <t>Časť č. 1 Medicinálne, technické a špeciálne plyny a služby súvisiace s dodávkou</t>
  </si>
  <si>
    <t>PLYNY</t>
  </si>
  <si>
    <t>NÁJOMNÉ ZA FĽAŠE A ZÁSOBNÍKY</t>
  </si>
  <si>
    <t>POPLATKY SÚVISIACE S DODANÍM PREDMETU ZÁKAZKY - DOPRAVNÉ SLUŽBY</t>
  </si>
  <si>
    <t>OSTATNÉ SLUŽBY</t>
  </si>
  <si>
    <t>Sadzba DPH (v %)</t>
  </si>
  <si>
    <t>Merná jednotka (MJ)</t>
  </si>
  <si>
    <t>Predpokladané množstvo MJ za 12 mesiacov</t>
  </si>
  <si>
    <t xml:space="preserve">Celková cena v EUR bez DPH za predpokladané množstvo MJ za 12 mesiacov </t>
  </si>
  <si>
    <t xml:space="preserve">Celková cena v EUR s DPH za predpokladané množstvo MJ za 12 mesiacov </t>
  </si>
  <si>
    <t xml:space="preserve">Celková cena v EUR bez DPH za predpokladané množstvo MJ za opciu 24 mesiacov </t>
  </si>
  <si>
    <t xml:space="preserve">Celková cena v EUR s DPH za predpokladané množstvo MJ za opciu 24 mesiacov </t>
  </si>
  <si>
    <t>Celková cena v EUR bez DPH za predpokladané množstvo MJ za 36 mesiacov                                                 ( 12 mes. + 24 mes. opcia)</t>
  </si>
  <si>
    <t>Celková cena v EUR s DPH za predpokladané množstvo MJ za 36 mesiacov                                                 ( 12 mes. + 24 mes. opcia)</t>
  </si>
  <si>
    <t>Celková cena v EUR bez DPH za predpokladané množstvo MJ za 12 mesiacov</t>
  </si>
  <si>
    <t>Celková cena v EUR bez DPH za predpokladané množstvo MJ za opciu 24 mesiacov</t>
  </si>
  <si>
    <t>Celková cena v EUR bez DPH za predpokladané množstvo MJ za 36 mesiacov                              (12 mes. + 24 mes. opcia)</t>
  </si>
  <si>
    <t xml:space="preserve">Celková cena  v EUR bez DPH za predpokladané množstvo MJ za opciu 24 mesiacov </t>
  </si>
  <si>
    <t>Celková cena v EUR bez DPH za predpokladané množstvo MJ za 36 mesiacov                                  (12 mes. + 24 mes. opcia)</t>
  </si>
  <si>
    <t>Predpokladané množstvo MJ za deň  resp. mesiac</t>
  </si>
  <si>
    <t>Celková cena v EUR s DPH za predpokladané množstvo MJ za opciu 24 mesiacov</t>
  </si>
  <si>
    <t>Celková cena v EUR bez DPH za predpokladané množstvo MJ za 36 mesiacov                           (12 mes. + 24 mes. opcia)</t>
  </si>
  <si>
    <t>Celková cena v EUR s DPH za predpokladané množstvo MJ za 36 mesiacov                            (12 mes. + 24 mes. opcia)</t>
  </si>
  <si>
    <t>Celková cena v EUR s DPH  za predpokladané množstvo MJ za 36 mesiacov                           (12 mes. + 24 mes. opcia)</t>
  </si>
  <si>
    <t>Celková cena v EUR s DPH za predpokladané množstvo MJ za 36 mesiacov                           (12 mes. + 24 mes. opcia)</t>
  </si>
  <si>
    <t>V ........................................., dňa  .................................</t>
  </si>
  <si>
    <t>meno a priezvisko štatutárneho orgánu</t>
  </si>
  <si>
    <t>Názov</t>
  </si>
  <si>
    <t xml:space="preserve">CENA CELKOM PREDMETU ZÁKAZKY ZA ČASŤ Č. 1 </t>
  </si>
  <si>
    <t>CENA CELKOM - OSTATNÉ SLUŽBY</t>
  </si>
  <si>
    <t xml:space="preserve">CENA CELKOM - PLYNY  </t>
  </si>
  <si>
    <t>CENA CELKOM  - NÁJOMNÉ ZA FĽAŠE A ZÁSOBNÍKY</t>
  </si>
  <si>
    <t xml:space="preserve">CENA CELKOM  - POPLATKY SÚVISIACE S DODANÍM PREDMETU ZÁKAZKY - DOPRAVNÉ SLUŽBY </t>
  </si>
  <si>
    <t xml:space="preserve">CENA CELKOM  - PLYNY  </t>
  </si>
  <si>
    <t>CENA CELKOM - NÁJOMNÉ ZA FĽAŠE A ZÁSOBNÍKY</t>
  </si>
  <si>
    <t>CENA CELKOM  - OSTATNÉ SLUŽBY</t>
  </si>
  <si>
    <t>Nájomné EUROCYL 600 L CONOXIA</t>
  </si>
  <si>
    <t>mesiac</t>
  </si>
  <si>
    <t>EUROCYL/deň</t>
  </si>
  <si>
    <t>Príloha č. 2 Rámcovej dohody pre časť č. 1</t>
  </si>
  <si>
    <t>Vyhlasujem, že cenová ponuka spĺňa požiadavky verejného obstarávateľa uvedené v súťažných podkladoch, v oznámení o vyhlásení verejného obstarávania a obsahuje všetky náklady súvisiace s dodaním predmetu zákazky.</t>
  </si>
  <si>
    <r>
      <t xml:space="preserve">Cena za MJ v EUR bez DPH </t>
    </r>
    <r>
      <rPr>
        <i/>
        <sz val="11"/>
        <rFont val="Times New Roman"/>
        <family val="1"/>
        <charset val="238"/>
      </rPr>
      <t>(zaokrúhlená na 2 desatinné miesta)</t>
    </r>
  </si>
  <si>
    <r>
      <t>Cena za MJ v EUR bez DPH</t>
    </r>
    <r>
      <rPr>
        <i/>
        <sz val="11"/>
        <rFont val="Times New Roman"/>
        <family val="1"/>
        <charset val="238"/>
      </rPr>
      <t xml:space="preserve"> (zaokrúhlená na 2 desatinné miesta)</t>
    </r>
  </si>
  <si>
    <t>IČ DPH: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</si>
</sst>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Candara"/>
      <family val="2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FC1D3"/>
        <bgColor indexed="64"/>
      </patternFill>
    </fill>
    <fill>
      <patternFill patternType="solid">
        <fgColor rgb="FF97D1C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9" fontId="13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Border="1"/>
    <xf numFmtId="0" fontId="8" fillId="0" borderId="1" xfId="0" applyFont="1" applyBorder="1" applyAlignment="1">
      <alignment vertical="center" wrapText="1"/>
    </xf>
    <xf numFmtId="0" fontId="5" fillId="0" borderId="0" xfId="1" applyFont="1"/>
    <xf numFmtId="0" fontId="11" fillId="0" borderId="0" xfId="1" applyFont="1"/>
    <xf numFmtId="0" fontId="5" fillId="0" borderId="0" xfId="1" applyFont="1" applyBorder="1"/>
    <xf numFmtId="0" fontId="12" fillId="0" borderId="0" xfId="0" applyFont="1"/>
    <xf numFmtId="0" fontId="9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4" xfId="0" applyFont="1" applyBorder="1" applyAlignment="1">
      <alignment horizontal="right"/>
    </xf>
    <xf numFmtId="0" fontId="8" fillId="0" borderId="5" xfId="0" applyFont="1" applyBorder="1" applyAlignment="1">
      <alignment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4" fontId="3" fillId="4" borderId="6" xfId="1" applyNumberFormat="1" applyFont="1" applyFill="1" applyBorder="1" applyAlignment="1">
      <alignment vertical="center"/>
    </xf>
    <xf numFmtId="4" fontId="3" fillId="4" borderId="7" xfId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right" vertical="center"/>
    </xf>
    <xf numFmtId="4" fontId="3" fillId="4" borderId="7" xfId="0" applyNumberFormat="1" applyFont="1" applyFill="1" applyBorder="1" applyAlignment="1">
      <alignment horizontal="right" vertical="center"/>
    </xf>
    <xf numFmtId="4" fontId="3" fillId="4" borderId="6" xfId="0" applyNumberFormat="1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9" fontId="8" fillId="0" borderId="2" xfId="2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center" vertical="center"/>
    </xf>
    <xf numFmtId="9" fontId="8" fillId="0" borderId="1" xfId="2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9" fontId="8" fillId="0" borderId="3" xfId="2" applyFont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right" vertical="center" wrapText="1"/>
    </xf>
    <xf numFmtId="0" fontId="8" fillId="4" borderId="14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9" fontId="8" fillId="2" borderId="1" xfId="2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9" fontId="8" fillId="2" borderId="3" xfId="2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9" fontId="8" fillId="0" borderId="5" xfId="2" applyFont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2" xfId="1" applyNumberFormat="1" applyFont="1" applyBorder="1" applyAlignment="1">
      <alignment vertical="center"/>
    </xf>
    <xf numFmtId="4" fontId="8" fillId="0" borderId="1" xfId="1" applyNumberFormat="1" applyFont="1" applyBorder="1" applyAlignment="1">
      <alignment vertical="center"/>
    </xf>
    <xf numFmtId="4" fontId="8" fillId="0" borderId="3" xfId="1" applyNumberFormat="1" applyFont="1" applyBorder="1" applyAlignment="1">
      <alignment vertical="center"/>
    </xf>
    <xf numFmtId="0" fontId="8" fillId="0" borderId="0" xfId="0" applyFont="1" applyAlignment="1">
      <alignment horizontal="right"/>
    </xf>
    <xf numFmtId="0" fontId="3" fillId="4" borderId="17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5" fillId="4" borderId="12" xfId="0" applyFont="1" applyFill="1" applyBorder="1" applyAlignment="1"/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8" fillId="0" borderId="8" xfId="0" applyFont="1" applyBorder="1" applyAlignment="1">
      <alignment horizontal="right"/>
    </xf>
    <xf numFmtId="0" fontId="8" fillId="0" borderId="3" xfId="0" applyFont="1" applyBorder="1" applyAlignment="1">
      <alignment horizontal="left" vertical="center"/>
    </xf>
    <xf numFmtId="0" fontId="8" fillId="4" borderId="1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/>
    <xf numFmtId="0" fontId="8" fillId="0" borderId="1" xfId="0" applyFont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wrapText="1"/>
    </xf>
    <xf numFmtId="0" fontId="0" fillId="4" borderId="1" xfId="0" applyFont="1" applyFill="1" applyBorder="1" applyAlignment="1">
      <alignment horizontal="center" vertical="center" wrapText="1"/>
    </xf>
  </cellXfs>
  <cellStyles count="3">
    <cellStyle name="normálne" xfId="0" builtinId="0"/>
    <cellStyle name="normálne 6" xfId="1"/>
    <cellStyle name="percentá" xfId="2" builtinId="5"/>
  </cellStyles>
  <dxfs count="0"/>
  <tableStyles count="0" defaultTableStyle="TableStyleMedium9" defaultPivotStyle="PivotStyleLight16"/>
  <colors>
    <mruColors>
      <color rgb="FF97D1C7"/>
      <color rgb="FF7FC1D3"/>
      <color rgb="FF40A1BC"/>
      <color rgb="FF71C1B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5"/>
  <sheetViews>
    <sheetView tabSelected="1" topLeftCell="A7" zoomScale="85" zoomScaleNormal="85" workbookViewId="0">
      <selection activeCell="A15" sqref="A15:M15"/>
    </sheetView>
  </sheetViews>
  <sheetFormatPr defaultRowHeight="12.75"/>
  <cols>
    <col min="1" max="1" width="7" style="1" customWidth="1"/>
    <col min="2" max="2" width="45.7109375" style="1" customWidth="1"/>
    <col min="3" max="3" width="20.85546875" style="1" customWidth="1"/>
    <col min="4" max="4" width="15.28515625" style="1" customWidth="1"/>
    <col min="5" max="6" width="20.7109375" style="1" customWidth="1"/>
    <col min="7" max="7" width="10.5703125" style="1" customWidth="1"/>
    <col min="8" max="13" width="25.7109375" style="1" customWidth="1"/>
    <col min="14" max="14" width="9.140625" style="1" customWidth="1"/>
    <col min="15" max="16384" width="9.140625" style="1"/>
  </cols>
  <sheetData>
    <row r="1" spans="1:13" s="2" customFormat="1" ht="15" customHeight="1">
      <c r="A1" s="86" t="s">
        <v>109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s="2" customFormat="1" ht="26.2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s="2" customFormat="1" ht="24.95" customHeight="1">
      <c r="A3" s="110" t="s">
        <v>62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s="2" customFormat="1" ht="26.25" customHeight="1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s="29" customFormat="1" ht="18" customHeight="1">
      <c r="A5" s="28" t="s">
        <v>63</v>
      </c>
      <c r="B5" s="28"/>
    </row>
    <row r="6" spans="1:13" s="29" customFormat="1" ht="18" customHeight="1">
      <c r="A6" s="111" t="s">
        <v>64</v>
      </c>
      <c r="B6" s="111"/>
      <c r="C6" s="102" t="s">
        <v>65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</row>
    <row r="7" spans="1:13" s="29" customFormat="1" ht="18" customHeight="1">
      <c r="A7" s="112" t="s">
        <v>69</v>
      </c>
      <c r="B7" s="112"/>
      <c r="C7" s="102" t="s">
        <v>65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</row>
    <row r="8" spans="1:13" s="29" customFormat="1" ht="18" customHeight="1">
      <c r="A8" s="112" t="s">
        <v>66</v>
      </c>
      <c r="B8" s="112"/>
      <c r="C8" s="102" t="s">
        <v>65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</row>
    <row r="9" spans="1:13" s="29" customFormat="1" ht="5.25" hidden="1" customHeight="1">
      <c r="B9" s="30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s="29" customFormat="1" ht="17.25" customHeight="1">
      <c r="A10" s="112" t="s">
        <v>113</v>
      </c>
      <c r="B10" s="112"/>
      <c r="C10" s="102" t="s">
        <v>65</v>
      </c>
      <c r="D10" s="102"/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29" customFormat="1" ht="18" customHeight="1">
      <c r="A11" s="112" t="s">
        <v>13</v>
      </c>
      <c r="B11" s="112"/>
      <c r="C11" s="112" t="s">
        <v>67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</row>
    <row r="12" spans="1:13" s="29" customFormat="1" ht="18" customHeight="1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s="29" customFormat="1" ht="18" customHeight="1">
      <c r="A13" s="113" t="s">
        <v>68</v>
      </c>
      <c r="B13" s="113"/>
      <c r="C13" s="113" t="s">
        <v>70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</row>
    <row r="14" spans="1:13" ht="18" customHeight="1" thickBot="1"/>
    <row r="15" spans="1:13" ht="24" customHeight="1">
      <c r="A15" s="124" t="s">
        <v>71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6"/>
    </row>
    <row r="16" spans="1:13" ht="35.1" customHeight="1">
      <c r="A16" s="90" t="s">
        <v>0</v>
      </c>
      <c r="B16" s="89" t="s">
        <v>57</v>
      </c>
      <c r="C16" s="89" t="s">
        <v>76</v>
      </c>
      <c r="D16" s="108"/>
      <c r="E16" s="89" t="s">
        <v>77</v>
      </c>
      <c r="F16" s="89" t="s">
        <v>111</v>
      </c>
      <c r="G16" s="89" t="s">
        <v>75</v>
      </c>
      <c r="H16" s="89" t="s">
        <v>78</v>
      </c>
      <c r="I16" s="89" t="s">
        <v>79</v>
      </c>
      <c r="J16" s="89" t="s">
        <v>80</v>
      </c>
      <c r="K16" s="89" t="s">
        <v>81</v>
      </c>
      <c r="L16" s="89" t="s">
        <v>82</v>
      </c>
      <c r="M16" s="96" t="s">
        <v>83</v>
      </c>
    </row>
    <row r="17" spans="1:17" ht="40.5" customHeight="1">
      <c r="A17" s="127"/>
      <c r="B17" s="106"/>
      <c r="C17" s="109"/>
      <c r="D17" s="108"/>
      <c r="E17" s="89"/>
      <c r="F17" s="106"/>
      <c r="G17" s="89"/>
      <c r="H17" s="89"/>
      <c r="I17" s="89"/>
      <c r="J17" s="89"/>
      <c r="K17" s="89"/>
      <c r="L17" s="89"/>
      <c r="M17" s="96"/>
    </row>
    <row r="18" spans="1:17" ht="15" customHeight="1" thickBot="1">
      <c r="A18" s="53">
        <v>1</v>
      </c>
      <c r="B18" s="54">
        <v>2</v>
      </c>
      <c r="C18" s="115">
        <v>3</v>
      </c>
      <c r="D18" s="115"/>
      <c r="E18" s="54">
        <v>4</v>
      </c>
      <c r="F18" s="54">
        <v>5</v>
      </c>
      <c r="G18" s="54">
        <v>6</v>
      </c>
      <c r="H18" s="54">
        <v>7</v>
      </c>
      <c r="I18" s="54">
        <v>8</v>
      </c>
      <c r="J18" s="54">
        <v>9</v>
      </c>
      <c r="K18" s="54">
        <v>10</v>
      </c>
      <c r="L18" s="54">
        <v>11</v>
      </c>
      <c r="M18" s="55">
        <v>12</v>
      </c>
    </row>
    <row r="19" spans="1:17" ht="21" customHeight="1">
      <c r="A19" s="45">
        <v>1</v>
      </c>
      <c r="B19" s="44" t="s">
        <v>14</v>
      </c>
      <c r="C19" s="117" t="s">
        <v>3</v>
      </c>
      <c r="D19" s="117"/>
      <c r="E19" s="45">
        <v>1</v>
      </c>
      <c r="F19" s="56"/>
      <c r="G19" s="57"/>
      <c r="H19" s="58">
        <f>ROUND(E19*F19,2)</f>
        <v>0</v>
      </c>
      <c r="I19" s="58">
        <f>ROUND(H19*(1+G19),2)</f>
        <v>0</v>
      </c>
      <c r="J19" s="58">
        <f>ROUND(H19*2,2)</f>
        <v>0</v>
      </c>
      <c r="K19" s="58">
        <f>ROUND(J19*(1+G19),2)</f>
        <v>0</v>
      </c>
      <c r="L19" s="58">
        <f>H19+J19</f>
        <v>0</v>
      </c>
      <c r="M19" s="58">
        <f>I19+K19</f>
        <v>0</v>
      </c>
      <c r="P19" s="19"/>
      <c r="Q19" s="19"/>
    </row>
    <row r="20" spans="1:17" ht="21" customHeight="1">
      <c r="A20" s="47">
        <v>2</v>
      </c>
      <c r="B20" s="41" t="s">
        <v>15</v>
      </c>
      <c r="C20" s="107" t="s">
        <v>4</v>
      </c>
      <c r="D20" s="107"/>
      <c r="E20" s="47">
        <v>1</v>
      </c>
      <c r="F20" s="59"/>
      <c r="G20" s="60"/>
      <c r="H20" s="61">
        <f t="shared" ref="H20:H40" si="0">ROUND(E20*F20,2)</f>
        <v>0</v>
      </c>
      <c r="I20" s="61">
        <f t="shared" ref="I20:I40" si="1">ROUND(H20*(1+G20),2)</f>
        <v>0</v>
      </c>
      <c r="J20" s="61">
        <f t="shared" ref="J20:J40" si="2">ROUND(H20*2,2)</f>
        <v>0</v>
      </c>
      <c r="K20" s="61">
        <f t="shared" ref="K20:K40" si="3">ROUND(J20*(1+G20),2)</f>
        <v>0</v>
      </c>
      <c r="L20" s="61">
        <f t="shared" ref="L20:L40" si="4">H20+J20</f>
        <v>0</v>
      </c>
      <c r="M20" s="61">
        <f t="shared" ref="M20:M40" si="5">I20+K20</f>
        <v>0</v>
      </c>
      <c r="P20" s="19"/>
      <c r="Q20" s="19"/>
    </row>
    <row r="21" spans="1:17" ht="21" customHeight="1">
      <c r="A21" s="47">
        <v>3</v>
      </c>
      <c r="B21" s="41" t="s">
        <v>1</v>
      </c>
      <c r="C21" s="107" t="s">
        <v>47</v>
      </c>
      <c r="D21" s="107"/>
      <c r="E21" s="47">
        <v>1</v>
      </c>
      <c r="F21" s="59"/>
      <c r="G21" s="60"/>
      <c r="H21" s="61">
        <f t="shared" si="0"/>
        <v>0</v>
      </c>
      <c r="I21" s="61">
        <f t="shared" si="1"/>
        <v>0</v>
      </c>
      <c r="J21" s="61">
        <f t="shared" si="2"/>
        <v>0</v>
      </c>
      <c r="K21" s="61">
        <f t="shared" si="3"/>
        <v>0</v>
      </c>
      <c r="L21" s="61">
        <f t="shared" si="4"/>
        <v>0</v>
      </c>
      <c r="M21" s="61">
        <f t="shared" si="5"/>
        <v>0</v>
      </c>
      <c r="P21" s="19"/>
      <c r="Q21" s="19"/>
    </row>
    <row r="22" spans="1:17" ht="29.25" customHeight="1">
      <c r="A22" s="47">
        <v>4</v>
      </c>
      <c r="B22" s="42" t="s">
        <v>32</v>
      </c>
      <c r="C22" s="116" t="s">
        <v>48</v>
      </c>
      <c r="D22" s="116"/>
      <c r="E22" s="47">
        <v>1</v>
      </c>
      <c r="F22" s="59"/>
      <c r="G22" s="60"/>
      <c r="H22" s="61">
        <f t="shared" si="0"/>
        <v>0</v>
      </c>
      <c r="I22" s="61">
        <f t="shared" si="1"/>
        <v>0</v>
      </c>
      <c r="J22" s="61">
        <f t="shared" si="2"/>
        <v>0</v>
      </c>
      <c r="K22" s="61">
        <f t="shared" si="3"/>
        <v>0</v>
      </c>
      <c r="L22" s="61">
        <f t="shared" si="4"/>
        <v>0</v>
      </c>
      <c r="M22" s="61">
        <f t="shared" si="5"/>
        <v>0</v>
      </c>
      <c r="P22" s="19"/>
      <c r="Q22" s="19"/>
    </row>
    <row r="23" spans="1:17" ht="21" customHeight="1">
      <c r="A23" s="47">
        <v>5</v>
      </c>
      <c r="B23" s="41" t="s">
        <v>16</v>
      </c>
      <c r="C23" s="107" t="s">
        <v>5</v>
      </c>
      <c r="D23" s="107"/>
      <c r="E23" s="47">
        <v>8</v>
      </c>
      <c r="F23" s="59"/>
      <c r="G23" s="60"/>
      <c r="H23" s="61">
        <f t="shared" si="0"/>
        <v>0</v>
      </c>
      <c r="I23" s="61">
        <f t="shared" si="1"/>
        <v>0</v>
      </c>
      <c r="J23" s="61">
        <f t="shared" si="2"/>
        <v>0</v>
      </c>
      <c r="K23" s="61">
        <f t="shared" si="3"/>
        <v>0</v>
      </c>
      <c r="L23" s="61">
        <f t="shared" si="4"/>
        <v>0</v>
      </c>
      <c r="M23" s="61">
        <f t="shared" si="5"/>
        <v>0</v>
      </c>
      <c r="P23" s="19"/>
      <c r="Q23" s="19"/>
    </row>
    <row r="24" spans="1:17" s="7" customFormat="1" ht="21" customHeight="1">
      <c r="A24" s="47">
        <v>6</v>
      </c>
      <c r="B24" s="42" t="s">
        <v>33</v>
      </c>
      <c r="C24" s="116" t="s">
        <v>44</v>
      </c>
      <c r="D24" s="116"/>
      <c r="E24" s="47">
        <v>4</v>
      </c>
      <c r="F24" s="59"/>
      <c r="G24" s="60"/>
      <c r="H24" s="61">
        <f t="shared" si="0"/>
        <v>0</v>
      </c>
      <c r="I24" s="61">
        <f t="shared" si="1"/>
        <v>0</v>
      </c>
      <c r="J24" s="61">
        <f t="shared" si="2"/>
        <v>0</v>
      </c>
      <c r="K24" s="61">
        <f t="shared" si="3"/>
        <v>0</v>
      </c>
      <c r="L24" s="61">
        <f t="shared" si="4"/>
        <v>0</v>
      </c>
      <c r="M24" s="61">
        <f t="shared" si="5"/>
        <v>0</v>
      </c>
      <c r="P24" s="19"/>
      <c r="Q24" s="19"/>
    </row>
    <row r="25" spans="1:17" ht="21" customHeight="1">
      <c r="A25" s="47">
        <v>7</v>
      </c>
      <c r="B25" s="41" t="s">
        <v>17</v>
      </c>
      <c r="C25" s="107" t="s">
        <v>49</v>
      </c>
      <c r="D25" s="107"/>
      <c r="E25" s="62">
        <v>1200</v>
      </c>
      <c r="F25" s="59"/>
      <c r="G25" s="60"/>
      <c r="H25" s="61">
        <f t="shared" si="0"/>
        <v>0</v>
      </c>
      <c r="I25" s="61">
        <f t="shared" si="1"/>
        <v>0</v>
      </c>
      <c r="J25" s="61">
        <f t="shared" si="2"/>
        <v>0</v>
      </c>
      <c r="K25" s="61">
        <f t="shared" si="3"/>
        <v>0</v>
      </c>
      <c r="L25" s="61">
        <f t="shared" si="4"/>
        <v>0</v>
      </c>
      <c r="M25" s="61">
        <f t="shared" si="5"/>
        <v>0</v>
      </c>
      <c r="P25" s="20"/>
      <c r="Q25" s="20"/>
    </row>
    <row r="26" spans="1:17" ht="21" customHeight="1">
      <c r="A26" s="47">
        <v>8</v>
      </c>
      <c r="B26" s="41" t="s">
        <v>40</v>
      </c>
      <c r="C26" s="107" t="s">
        <v>50</v>
      </c>
      <c r="D26" s="107"/>
      <c r="E26" s="47">
        <v>150</v>
      </c>
      <c r="F26" s="59"/>
      <c r="G26" s="60"/>
      <c r="H26" s="61">
        <f t="shared" si="0"/>
        <v>0</v>
      </c>
      <c r="I26" s="61">
        <f t="shared" si="1"/>
        <v>0</v>
      </c>
      <c r="J26" s="61">
        <f t="shared" si="2"/>
        <v>0</v>
      </c>
      <c r="K26" s="61">
        <f t="shared" si="3"/>
        <v>0</v>
      </c>
      <c r="L26" s="61">
        <f t="shared" si="4"/>
        <v>0</v>
      </c>
      <c r="M26" s="61">
        <f t="shared" si="5"/>
        <v>0</v>
      </c>
      <c r="P26" s="19"/>
      <c r="Q26" s="19"/>
    </row>
    <row r="27" spans="1:17" ht="21" customHeight="1">
      <c r="A27" s="47">
        <v>9</v>
      </c>
      <c r="B27" s="41" t="s">
        <v>37</v>
      </c>
      <c r="C27" s="107" t="s">
        <v>51</v>
      </c>
      <c r="D27" s="107"/>
      <c r="E27" s="62">
        <v>100</v>
      </c>
      <c r="F27" s="59"/>
      <c r="G27" s="60"/>
      <c r="H27" s="61">
        <f t="shared" si="0"/>
        <v>0</v>
      </c>
      <c r="I27" s="61">
        <f t="shared" si="1"/>
        <v>0</v>
      </c>
      <c r="J27" s="61">
        <f t="shared" si="2"/>
        <v>0</v>
      </c>
      <c r="K27" s="61">
        <f t="shared" si="3"/>
        <v>0</v>
      </c>
      <c r="L27" s="61">
        <f t="shared" si="4"/>
        <v>0</v>
      </c>
      <c r="M27" s="61">
        <f t="shared" si="5"/>
        <v>0</v>
      </c>
      <c r="P27" s="20"/>
      <c r="Q27" s="20"/>
    </row>
    <row r="28" spans="1:17" ht="21" customHeight="1">
      <c r="A28" s="47">
        <v>10</v>
      </c>
      <c r="B28" s="41" t="s">
        <v>2</v>
      </c>
      <c r="C28" s="107" t="s">
        <v>23</v>
      </c>
      <c r="D28" s="107"/>
      <c r="E28" s="62">
        <v>400000</v>
      </c>
      <c r="F28" s="59"/>
      <c r="G28" s="60"/>
      <c r="H28" s="61">
        <f t="shared" si="0"/>
        <v>0</v>
      </c>
      <c r="I28" s="61">
        <f t="shared" si="1"/>
        <v>0</v>
      </c>
      <c r="J28" s="61">
        <f t="shared" si="2"/>
        <v>0</v>
      </c>
      <c r="K28" s="61">
        <f t="shared" si="3"/>
        <v>0</v>
      </c>
      <c r="L28" s="61">
        <f t="shared" si="4"/>
        <v>0</v>
      </c>
      <c r="M28" s="61">
        <f t="shared" si="5"/>
        <v>0</v>
      </c>
      <c r="P28" s="20"/>
      <c r="Q28" s="20"/>
    </row>
    <row r="29" spans="1:17" ht="21" customHeight="1">
      <c r="A29" s="47">
        <v>11</v>
      </c>
      <c r="B29" s="41" t="s">
        <v>18</v>
      </c>
      <c r="C29" s="107" t="s">
        <v>52</v>
      </c>
      <c r="D29" s="107"/>
      <c r="E29" s="47">
        <v>20</v>
      </c>
      <c r="F29" s="59"/>
      <c r="G29" s="60"/>
      <c r="H29" s="61">
        <f t="shared" si="0"/>
        <v>0</v>
      </c>
      <c r="I29" s="61">
        <f t="shared" si="1"/>
        <v>0</v>
      </c>
      <c r="J29" s="61">
        <f t="shared" si="2"/>
        <v>0</v>
      </c>
      <c r="K29" s="61">
        <f t="shared" si="3"/>
        <v>0</v>
      </c>
      <c r="L29" s="61">
        <f t="shared" si="4"/>
        <v>0</v>
      </c>
      <c r="M29" s="61">
        <f t="shared" si="5"/>
        <v>0</v>
      </c>
      <c r="P29" s="19"/>
      <c r="Q29" s="19"/>
    </row>
    <row r="30" spans="1:17" ht="21" customHeight="1">
      <c r="A30" s="47">
        <v>12</v>
      </c>
      <c r="B30" s="41" t="s">
        <v>19</v>
      </c>
      <c r="C30" s="107" t="s">
        <v>53</v>
      </c>
      <c r="D30" s="107"/>
      <c r="E30" s="47">
        <v>10</v>
      </c>
      <c r="F30" s="59"/>
      <c r="G30" s="60"/>
      <c r="H30" s="61">
        <f t="shared" si="0"/>
        <v>0</v>
      </c>
      <c r="I30" s="61">
        <f t="shared" si="1"/>
        <v>0</v>
      </c>
      <c r="J30" s="61">
        <f t="shared" si="2"/>
        <v>0</v>
      </c>
      <c r="K30" s="61">
        <f t="shared" si="3"/>
        <v>0</v>
      </c>
      <c r="L30" s="61">
        <f t="shared" si="4"/>
        <v>0</v>
      </c>
      <c r="M30" s="61">
        <f t="shared" si="5"/>
        <v>0</v>
      </c>
      <c r="P30" s="19"/>
      <c r="Q30" s="19"/>
    </row>
    <row r="31" spans="1:17" ht="21" customHeight="1">
      <c r="A31" s="47">
        <v>13</v>
      </c>
      <c r="B31" s="41" t="s">
        <v>20</v>
      </c>
      <c r="C31" s="107" t="s">
        <v>6</v>
      </c>
      <c r="D31" s="107"/>
      <c r="E31" s="47">
        <v>180</v>
      </c>
      <c r="F31" s="59"/>
      <c r="G31" s="60"/>
      <c r="H31" s="61">
        <f t="shared" si="0"/>
        <v>0</v>
      </c>
      <c r="I31" s="61">
        <f t="shared" si="1"/>
        <v>0</v>
      </c>
      <c r="J31" s="61">
        <f t="shared" si="2"/>
        <v>0</v>
      </c>
      <c r="K31" s="61">
        <f t="shared" si="3"/>
        <v>0</v>
      </c>
      <c r="L31" s="61">
        <f t="shared" si="4"/>
        <v>0</v>
      </c>
      <c r="M31" s="61">
        <f t="shared" si="5"/>
        <v>0</v>
      </c>
      <c r="P31" s="19"/>
      <c r="Q31" s="19"/>
    </row>
    <row r="32" spans="1:17" ht="21" customHeight="1">
      <c r="A32" s="47">
        <v>14</v>
      </c>
      <c r="B32" s="41" t="s">
        <v>21</v>
      </c>
      <c r="C32" s="107" t="s">
        <v>7</v>
      </c>
      <c r="D32" s="107"/>
      <c r="E32" s="47">
        <v>2</v>
      </c>
      <c r="F32" s="59"/>
      <c r="G32" s="60"/>
      <c r="H32" s="61">
        <f t="shared" si="0"/>
        <v>0</v>
      </c>
      <c r="I32" s="61">
        <f t="shared" si="1"/>
        <v>0</v>
      </c>
      <c r="J32" s="61">
        <f t="shared" si="2"/>
        <v>0</v>
      </c>
      <c r="K32" s="61">
        <f t="shared" si="3"/>
        <v>0</v>
      </c>
      <c r="L32" s="61">
        <f t="shared" si="4"/>
        <v>0</v>
      </c>
      <c r="M32" s="61">
        <f t="shared" si="5"/>
        <v>0</v>
      </c>
      <c r="P32" s="19"/>
      <c r="Q32" s="19"/>
    </row>
    <row r="33" spans="1:17" ht="21" customHeight="1">
      <c r="A33" s="47">
        <v>15</v>
      </c>
      <c r="B33" s="41" t="s">
        <v>38</v>
      </c>
      <c r="C33" s="107" t="s">
        <v>39</v>
      </c>
      <c r="D33" s="107"/>
      <c r="E33" s="47">
        <v>70</v>
      </c>
      <c r="F33" s="59"/>
      <c r="G33" s="60"/>
      <c r="H33" s="61">
        <f t="shared" si="0"/>
        <v>0</v>
      </c>
      <c r="I33" s="61">
        <f t="shared" si="1"/>
        <v>0</v>
      </c>
      <c r="J33" s="61">
        <f t="shared" si="2"/>
        <v>0</v>
      </c>
      <c r="K33" s="61">
        <f t="shared" si="3"/>
        <v>0</v>
      </c>
      <c r="L33" s="61">
        <f t="shared" si="4"/>
        <v>0</v>
      </c>
      <c r="M33" s="61">
        <f t="shared" si="5"/>
        <v>0</v>
      </c>
      <c r="P33" s="19"/>
      <c r="Q33" s="19"/>
    </row>
    <row r="34" spans="1:17" ht="20.25" customHeight="1">
      <c r="A34" s="47">
        <v>16</v>
      </c>
      <c r="B34" s="41" t="s">
        <v>22</v>
      </c>
      <c r="C34" s="107" t="s">
        <v>7</v>
      </c>
      <c r="D34" s="107"/>
      <c r="E34" s="47">
        <v>30</v>
      </c>
      <c r="F34" s="59"/>
      <c r="G34" s="60"/>
      <c r="H34" s="61">
        <f t="shared" si="0"/>
        <v>0</v>
      </c>
      <c r="I34" s="61">
        <f t="shared" si="1"/>
        <v>0</v>
      </c>
      <c r="J34" s="61">
        <f t="shared" si="2"/>
        <v>0</v>
      </c>
      <c r="K34" s="61">
        <f t="shared" si="3"/>
        <v>0</v>
      </c>
      <c r="L34" s="61">
        <f t="shared" si="4"/>
        <v>0</v>
      </c>
      <c r="M34" s="61">
        <f t="shared" si="5"/>
        <v>0</v>
      </c>
      <c r="P34" s="19"/>
      <c r="Q34" s="19"/>
    </row>
    <row r="35" spans="1:17" ht="21" customHeight="1">
      <c r="A35" s="47">
        <v>17</v>
      </c>
      <c r="B35" s="41" t="s">
        <v>34</v>
      </c>
      <c r="C35" s="107" t="s">
        <v>35</v>
      </c>
      <c r="D35" s="107"/>
      <c r="E35" s="47">
        <v>1</v>
      </c>
      <c r="F35" s="59"/>
      <c r="G35" s="60"/>
      <c r="H35" s="61">
        <f t="shared" si="0"/>
        <v>0</v>
      </c>
      <c r="I35" s="61">
        <f t="shared" si="1"/>
        <v>0</v>
      </c>
      <c r="J35" s="61">
        <f t="shared" si="2"/>
        <v>0</v>
      </c>
      <c r="K35" s="61">
        <f t="shared" si="3"/>
        <v>0</v>
      </c>
      <c r="L35" s="61">
        <f t="shared" si="4"/>
        <v>0</v>
      </c>
      <c r="M35" s="61">
        <f t="shared" si="5"/>
        <v>0</v>
      </c>
      <c r="P35" s="19"/>
      <c r="Q35" s="19"/>
    </row>
    <row r="36" spans="1:17" ht="21" customHeight="1">
      <c r="A36" s="47">
        <v>18</v>
      </c>
      <c r="B36" s="41" t="s">
        <v>41</v>
      </c>
      <c r="C36" s="107" t="s">
        <v>44</v>
      </c>
      <c r="D36" s="107"/>
      <c r="E36" s="47">
        <v>2</v>
      </c>
      <c r="F36" s="59"/>
      <c r="G36" s="60"/>
      <c r="H36" s="61">
        <f t="shared" si="0"/>
        <v>0</v>
      </c>
      <c r="I36" s="61">
        <f t="shared" si="1"/>
        <v>0</v>
      </c>
      <c r="J36" s="61">
        <f t="shared" si="2"/>
        <v>0</v>
      </c>
      <c r="K36" s="61">
        <f t="shared" si="3"/>
        <v>0</v>
      </c>
      <c r="L36" s="61">
        <f t="shared" si="4"/>
        <v>0</v>
      </c>
      <c r="M36" s="61">
        <f t="shared" si="5"/>
        <v>0</v>
      </c>
      <c r="P36" s="19"/>
      <c r="Q36" s="19"/>
    </row>
    <row r="37" spans="1:17" ht="21" customHeight="1">
      <c r="A37" s="47">
        <v>19</v>
      </c>
      <c r="B37" s="41" t="s">
        <v>42</v>
      </c>
      <c r="C37" s="107" t="s">
        <v>45</v>
      </c>
      <c r="D37" s="107"/>
      <c r="E37" s="47">
        <v>5</v>
      </c>
      <c r="F37" s="59"/>
      <c r="G37" s="60"/>
      <c r="H37" s="61">
        <f t="shared" si="0"/>
        <v>0</v>
      </c>
      <c r="I37" s="61">
        <f t="shared" si="1"/>
        <v>0</v>
      </c>
      <c r="J37" s="61">
        <f t="shared" si="2"/>
        <v>0</v>
      </c>
      <c r="K37" s="61">
        <f t="shared" si="3"/>
        <v>0</v>
      </c>
      <c r="L37" s="61">
        <f t="shared" si="4"/>
        <v>0</v>
      </c>
      <c r="M37" s="61">
        <f t="shared" si="5"/>
        <v>0</v>
      </c>
      <c r="P37" s="19"/>
      <c r="Q37" s="19"/>
    </row>
    <row r="38" spans="1:17" ht="21" customHeight="1">
      <c r="A38" s="47">
        <v>20</v>
      </c>
      <c r="B38" s="41" t="s">
        <v>43</v>
      </c>
      <c r="C38" s="107" t="s">
        <v>46</v>
      </c>
      <c r="D38" s="107"/>
      <c r="E38" s="47">
        <v>5</v>
      </c>
      <c r="F38" s="59"/>
      <c r="G38" s="60"/>
      <c r="H38" s="61">
        <f t="shared" si="0"/>
        <v>0</v>
      </c>
      <c r="I38" s="61">
        <f t="shared" si="1"/>
        <v>0</v>
      </c>
      <c r="J38" s="61">
        <f t="shared" si="2"/>
        <v>0</v>
      </c>
      <c r="K38" s="61">
        <f t="shared" si="3"/>
        <v>0</v>
      </c>
      <c r="L38" s="61">
        <f t="shared" si="4"/>
        <v>0</v>
      </c>
      <c r="M38" s="61">
        <f t="shared" si="5"/>
        <v>0</v>
      </c>
      <c r="P38" s="19"/>
      <c r="Q38" s="19"/>
    </row>
    <row r="39" spans="1:17" ht="20.25" customHeight="1">
      <c r="A39" s="47">
        <v>21</v>
      </c>
      <c r="B39" s="41" t="s">
        <v>61</v>
      </c>
      <c r="C39" s="107" t="s">
        <v>44</v>
      </c>
      <c r="D39" s="107"/>
      <c r="E39" s="47">
        <v>10</v>
      </c>
      <c r="F39" s="59"/>
      <c r="G39" s="60"/>
      <c r="H39" s="61">
        <f t="shared" si="0"/>
        <v>0</v>
      </c>
      <c r="I39" s="61">
        <f t="shared" si="1"/>
        <v>0</v>
      </c>
      <c r="J39" s="61">
        <f t="shared" si="2"/>
        <v>0</v>
      </c>
      <c r="K39" s="61">
        <f t="shared" si="3"/>
        <v>0</v>
      </c>
      <c r="L39" s="61">
        <f t="shared" si="4"/>
        <v>0</v>
      </c>
      <c r="M39" s="61">
        <f t="shared" si="5"/>
        <v>0</v>
      </c>
      <c r="P39" s="19"/>
      <c r="Q39" s="19"/>
    </row>
    <row r="40" spans="1:17" ht="20.25" customHeight="1" thickBot="1">
      <c r="A40" s="46">
        <v>22</v>
      </c>
      <c r="B40" s="43" t="s">
        <v>58</v>
      </c>
      <c r="C40" s="114" t="s">
        <v>23</v>
      </c>
      <c r="D40" s="114"/>
      <c r="E40" s="46">
        <v>7200</v>
      </c>
      <c r="F40" s="63"/>
      <c r="G40" s="64"/>
      <c r="H40" s="65">
        <f t="shared" si="0"/>
        <v>0</v>
      </c>
      <c r="I40" s="65">
        <f t="shared" si="1"/>
        <v>0</v>
      </c>
      <c r="J40" s="65">
        <f t="shared" si="2"/>
        <v>0</v>
      </c>
      <c r="K40" s="65">
        <f t="shared" si="3"/>
        <v>0</v>
      </c>
      <c r="L40" s="65">
        <f t="shared" si="4"/>
        <v>0</v>
      </c>
      <c r="M40" s="65">
        <f t="shared" si="5"/>
        <v>0</v>
      </c>
      <c r="P40" s="19"/>
      <c r="Q40" s="19"/>
    </row>
    <row r="41" spans="1:17" ht="29.25" customHeight="1" thickBot="1">
      <c r="A41" s="87" t="s">
        <v>100</v>
      </c>
      <c r="B41" s="88"/>
      <c r="C41" s="88"/>
      <c r="D41" s="88"/>
      <c r="E41" s="88"/>
      <c r="F41" s="88"/>
      <c r="G41" s="88"/>
      <c r="H41" s="49">
        <f t="shared" ref="H41:M41" si="6">SUM(H19:H40)</f>
        <v>0</v>
      </c>
      <c r="I41" s="49">
        <f t="shared" si="6"/>
        <v>0</v>
      </c>
      <c r="J41" s="49">
        <f t="shared" si="6"/>
        <v>0</v>
      </c>
      <c r="K41" s="49">
        <f t="shared" si="6"/>
        <v>0</v>
      </c>
      <c r="L41" s="49">
        <f t="shared" si="6"/>
        <v>0</v>
      </c>
      <c r="M41" s="50">
        <f t="shared" si="6"/>
        <v>0</v>
      </c>
      <c r="P41" s="7"/>
      <c r="Q41" s="7"/>
    </row>
    <row r="42" spans="1:17" s="6" customFormat="1" ht="18" customHeight="1">
      <c r="A42" s="3"/>
      <c r="B42" s="4"/>
      <c r="C42" s="3"/>
      <c r="D42" s="3"/>
      <c r="E42" s="3"/>
      <c r="F42" s="3"/>
      <c r="G42" s="3"/>
      <c r="H42" s="5"/>
      <c r="I42" s="5"/>
      <c r="J42" s="5"/>
      <c r="K42" s="5"/>
      <c r="L42" s="5"/>
      <c r="M42" s="5"/>
    </row>
    <row r="43" spans="1:17" s="6" customFormat="1" ht="18" customHeight="1" thickBot="1">
      <c r="A43" s="3"/>
      <c r="B43" s="4"/>
      <c r="C43" s="3"/>
      <c r="D43" s="3"/>
      <c r="E43" s="3"/>
      <c r="F43" s="3"/>
      <c r="G43" s="3"/>
      <c r="H43" s="5"/>
      <c r="I43" s="5"/>
      <c r="J43" s="5"/>
      <c r="K43" s="5"/>
      <c r="L43" s="5"/>
      <c r="M43" s="5"/>
    </row>
    <row r="44" spans="1:17" ht="24" customHeight="1">
      <c r="A44" s="118" t="s">
        <v>72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20"/>
    </row>
    <row r="45" spans="1:17" ht="33" customHeight="1">
      <c r="A45" s="90" t="s">
        <v>0</v>
      </c>
      <c r="B45" s="89" t="s">
        <v>57</v>
      </c>
      <c r="C45" s="89" t="s">
        <v>76</v>
      </c>
      <c r="D45" s="89" t="s">
        <v>89</v>
      </c>
      <c r="E45" s="89" t="s">
        <v>111</v>
      </c>
      <c r="F45" s="89" t="s">
        <v>55</v>
      </c>
      <c r="G45" s="89" t="s">
        <v>75</v>
      </c>
      <c r="H45" s="89" t="s">
        <v>78</v>
      </c>
      <c r="I45" s="89" t="s">
        <v>79</v>
      </c>
      <c r="J45" s="89" t="s">
        <v>85</v>
      </c>
      <c r="K45" s="89" t="s">
        <v>90</v>
      </c>
      <c r="L45" s="89" t="s">
        <v>91</v>
      </c>
      <c r="M45" s="96" t="s">
        <v>92</v>
      </c>
    </row>
    <row r="46" spans="1:17" ht="57" customHeight="1">
      <c r="A46" s="99"/>
      <c r="B46" s="106"/>
      <c r="C46" s="106"/>
      <c r="D46" s="128"/>
      <c r="E46" s="89"/>
      <c r="F46" s="89"/>
      <c r="G46" s="89"/>
      <c r="H46" s="89"/>
      <c r="I46" s="89"/>
      <c r="J46" s="89"/>
      <c r="K46" s="89"/>
      <c r="L46" s="89"/>
      <c r="M46" s="96"/>
    </row>
    <row r="47" spans="1:17" ht="20.100000000000001" customHeight="1" thickBot="1">
      <c r="A47" s="66">
        <v>1</v>
      </c>
      <c r="B47" s="37">
        <v>2</v>
      </c>
      <c r="C47" s="37">
        <v>3</v>
      </c>
      <c r="D47" s="37">
        <v>4</v>
      </c>
      <c r="E47" s="37">
        <v>5</v>
      </c>
      <c r="F47" s="37">
        <v>6</v>
      </c>
      <c r="G47" s="37">
        <v>7</v>
      </c>
      <c r="H47" s="37">
        <v>8</v>
      </c>
      <c r="I47" s="37">
        <v>9</v>
      </c>
      <c r="J47" s="37">
        <v>10</v>
      </c>
      <c r="K47" s="37">
        <v>11</v>
      </c>
      <c r="L47" s="37">
        <v>12</v>
      </c>
      <c r="M47" s="38">
        <v>13</v>
      </c>
    </row>
    <row r="48" spans="1:17" ht="21" customHeight="1">
      <c r="A48" s="14">
        <v>1</v>
      </c>
      <c r="B48" s="44" t="s">
        <v>24</v>
      </c>
      <c r="C48" s="14" t="s">
        <v>31</v>
      </c>
      <c r="D48" s="14">
        <v>50</v>
      </c>
      <c r="E48" s="67"/>
      <c r="F48" s="45">
        <v>365</v>
      </c>
      <c r="G48" s="57"/>
      <c r="H48" s="68">
        <f>ROUND(D48*E48*F48,2)</f>
        <v>0</v>
      </c>
      <c r="I48" s="68">
        <f>ROUND(H48*(1+G48),2)</f>
        <v>0</v>
      </c>
      <c r="J48" s="58">
        <f>ROUND(H48*2,2)</f>
        <v>0</v>
      </c>
      <c r="K48" s="58">
        <f>ROUND(J48*(1+G48),2)</f>
        <v>0</v>
      </c>
      <c r="L48" s="58">
        <f>H48+J48</f>
        <v>0</v>
      </c>
      <c r="M48" s="58">
        <f>I48+K48</f>
        <v>0</v>
      </c>
    </row>
    <row r="49" spans="1:13" ht="21" customHeight="1">
      <c r="A49" s="15">
        <v>2</v>
      </c>
      <c r="B49" s="41" t="s">
        <v>25</v>
      </c>
      <c r="C49" s="15" t="s">
        <v>31</v>
      </c>
      <c r="D49" s="15">
        <v>10</v>
      </c>
      <c r="E49" s="69"/>
      <c r="F49" s="47">
        <v>365</v>
      </c>
      <c r="G49" s="60"/>
      <c r="H49" s="70">
        <f t="shared" ref="H49:H55" si="7">ROUND(D49*E49*F49,2)</f>
        <v>0</v>
      </c>
      <c r="I49" s="70">
        <f t="shared" ref="I49:I55" si="8">ROUND(H49*(1+G49),2)</f>
        <v>0</v>
      </c>
      <c r="J49" s="61">
        <f t="shared" ref="J49:J55" si="9">ROUND(H49*2,2)</f>
        <v>0</v>
      </c>
      <c r="K49" s="61">
        <f t="shared" ref="K49:K55" si="10">ROUND(J49*(1+G49),2)</f>
        <v>0</v>
      </c>
      <c r="L49" s="61">
        <f t="shared" ref="L49:L55" si="11">H49+J49</f>
        <v>0</v>
      </c>
      <c r="M49" s="61">
        <f t="shared" ref="M49:M55" si="12">I49+K49</f>
        <v>0</v>
      </c>
    </row>
    <row r="50" spans="1:13" ht="21" customHeight="1">
      <c r="A50" s="15">
        <v>3</v>
      </c>
      <c r="B50" s="41" t="s">
        <v>26</v>
      </c>
      <c r="C50" s="15" t="s">
        <v>31</v>
      </c>
      <c r="D50" s="15">
        <v>15</v>
      </c>
      <c r="E50" s="69"/>
      <c r="F50" s="47">
        <v>365</v>
      </c>
      <c r="G50" s="60"/>
      <c r="H50" s="70">
        <f t="shared" si="7"/>
        <v>0</v>
      </c>
      <c r="I50" s="70">
        <f t="shared" si="8"/>
        <v>0</v>
      </c>
      <c r="J50" s="61">
        <f t="shared" si="9"/>
        <v>0</v>
      </c>
      <c r="K50" s="61">
        <f t="shared" si="10"/>
        <v>0</v>
      </c>
      <c r="L50" s="61">
        <f t="shared" si="11"/>
        <v>0</v>
      </c>
      <c r="M50" s="61">
        <f t="shared" si="12"/>
        <v>0</v>
      </c>
    </row>
    <row r="51" spans="1:13" ht="21" customHeight="1">
      <c r="A51" s="15">
        <v>4</v>
      </c>
      <c r="B51" s="8" t="s">
        <v>27</v>
      </c>
      <c r="C51" s="15" t="s">
        <v>31</v>
      </c>
      <c r="D51" s="15">
        <v>180</v>
      </c>
      <c r="E51" s="69"/>
      <c r="F51" s="47">
        <v>365</v>
      </c>
      <c r="G51" s="60"/>
      <c r="H51" s="70">
        <f t="shared" si="7"/>
        <v>0</v>
      </c>
      <c r="I51" s="70">
        <f t="shared" si="8"/>
        <v>0</v>
      </c>
      <c r="J51" s="61">
        <f t="shared" si="9"/>
        <v>0</v>
      </c>
      <c r="K51" s="61">
        <f t="shared" si="10"/>
        <v>0</v>
      </c>
      <c r="L51" s="61">
        <f t="shared" si="11"/>
        <v>0</v>
      </c>
      <c r="M51" s="61">
        <f t="shared" si="12"/>
        <v>0</v>
      </c>
    </row>
    <row r="52" spans="1:13" ht="20.25" customHeight="1">
      <c r="A52" s="15">
        <v>5</v>
      </c>
      <c r="B52" s="8" t="s">
        <v>36</v>
      </c>
      <c r="C52" s="15" t="s">
        <v>31</v>
      </c>
      <c r="D52" s="15">
        <v>1</v>
      </c>
      <c r="E52" s="69"/>
      <c r="F52" s="47">
        <v>365</v>
      </c>
      <c r="G52" s="60"/>
      <c r="H52" s="70">
        <f t="shared" si="7"/>
        <v>0</v>
      </c>
      <c r="I52" s="70">
        <f t="shared" si="8"/>
        <v>0</v>
      </c>
      <c r="J52" s="61">
        <f t="shared" si="9"/>
        <v>0</v>
      </c>
      <c r="K52" s="61">
        <f t="shared" si="10"/>
        <v>0</v>
      </c>
      <c r="L52" s="61">
        <f t="shared" si="11"/>
        <v>0</v>
      </c>
      <c r="M52" s="61">
        <f t="shared" si="12"/>
        <v>0</v>
      </c>
    </row>
    <row r="53" spans="1:13" ht="33" customHeight="1">
      <c r="A53" s="15">
        <v>6</v>
      </c>
      <c r="B53" s="8" t="s">
        <v>28</v>
      </c>
      <c r="C53" s="15" t="s">
        <v>31</v>
      </c>
      <c r="D53" s="15">
        <v>350</v>
      </c>
      <c r="E53" s="69"/>
      <c r="F53" s="47">
        <v>365</v>
      </c>
      <c r="G53" s="60"/>
      <c r="H53" s="70">
        <f t="shared" si="7"/>
        <v>0</v>
      </c>
      <c r="I53" s="70">
        <f t="shared" si="8"/>
        <v>0</v>
      </c>
      <c r="J53" s="61">
        <f t="shared" si="9"/>
        <v>0</v>
      </c>
      <c r="K53" s="61">
        <f t="shared" si="10"/>
        <v>0</v>
      </c>
      <c r="L53" s="61">
        <f t="shared" si="11"/>
        <v>0</v>
      </c>
      <c r="M53" s="61">
        <f t="shared" si="12"/>
        <v>0</v>
      </c>
    </row>
    <row r="54" spans="1:13" ht="21" customHeight="1">
      <c r="A54" s="15">
        <v>7</v>
      </c>
      <c r="B54" s="8" t="s">
        <v>54</v>
      </c>
      <c r="C54" s="25" t="s">
        <v>29</v>
      </c>
      <c r="D54" s="26">
        <v>2</v>
      </c>
      <c r="E54" s="69"/>
      <c r="F54" s="47">
        <v>12</v>
      </c>
      <c r="G54" s="60"/>
      <c r="H54" s="70">
        <f t="shared" si="7"/>
        <v>0</v>
      </c>
      <c r="I54" s="70">
        <f t="shared" si="8"/>
        <v>0</v>
      </c>
      <c r="J54" s="61">
        <f t="shared" si="9"/>
        <v>0</v>
      </c>
      <c r="K54" s="61">
        <f t="shared" si="10"/>
        <v>0</v>
      </c>
      <c r="L54" s="61">
        <f t="shared" si="11"/>
        <v>0</v>
      </c>
      <c r="M54" s="61">
        <f t="shared" si="12"/>
        <v>0</v>
      </c>
    </row>
    <row r="55" spans="1:13" ht="21" customHeight="1" thickBot="1">
      <c r="A55" s="71">
        <v>8</v>
      </c>
      <c r="B55" s="21" t="s">
        <v>106</v>
      </c>
      <c r="C55" s="22" t="s">
        <v>108</v>
      </c>
      <c r="D55" s="24">
        <v>1</v>
      </c>
      <c r="E55" s="72"/>
      <c r="F55" s="46">
        <v>365</v>
      </c>
      <c r="G55" s="64"/>
      <c r="H55" s="73">
        <f t="shared" si="7"/>
        <v>0</v>
      </c>
      <c r="I55" s="73">
        <f t="shared" si="8"/>
        <v>0</v>
      </c>
      <c r="J55" s="65">
        <f t="shared" si="9"/>
        <v>0</v>
      </c>
      <c r="K55" s="65">
        <f t="shared" si="10"/>
        <v>0</v>
      </c>
      <c r="L55" s="65">
        <f t="shared" si="11"/>
        <v>0</v>
      </c>
      <c r="M55" s="65">
        <f t="shared" si="12"/>
        <v>0</v>
      </c>
    </row>
    <row r="56" spans="1:13" ht="30" customHeight="1" thickBot="1">
      <c r="A56" s="87" t="s">
        <v>101</v>
      </c>
      <c r="B56" s="88"/>
      <c r="C56" s="88"/>
      <c r="D56" s="88"/>
      <c r="E56" s="88"/>
      <c r="F56" s="88"/>
      <c r="G56" s="88"/>
      <c r="H56" s="51">
        <f t="shared" ref="H56:M56" si="13">SUM(H48:H55)</f>
        <v>0</v>
      </c>
      <c r="I56" s="51">
        <f t="shared" si="13"/>
        <v>0</v>
      </c>
      <c r="J56" s="51">
        <f t="shared" si="13"/>
        <v>0</v>
      </c>
      <c r="K56" s="51">
        <f t="shared" si="13"/>
        <v>0</v>
      </c>
      <c r="L56" s="51">
        <f t="shared" si="13"/>
        <v>0</v>
      </c>
      <c r="M56" s="52">
        <f t="shared" si="13"/>
        <v>0</v>
      </c>
    </row>
    <row r="57" spans="1:13" s="6" customFormat="1" ht="18" customHeight="1">
      <c r="A57" s="16"/>
      <c r="B57" s="17"/>
      <c r="C57" s="16"/>
      <c r="D57" s="16"/>
      <c r="E57" s="18"/>
      <c r="F57" s="16"/>
      <c r="G57" s="16"/>
      <c r="H57" s="16"/>
      <c r="I57" s="16"/>
      <c r="J57" s="16"/>
      <c r="K57" s="16"/>
      <c r="L57" s="16"/>
      <c r="M57" s="16"/>
    </row>
    <row r="58" spans="1:13" s="6" customFormat="1" ht="18" customHeight="1" thickBot="1">
      <c r="A58" s="16"/>
      <c r="B58" s="17"/>
      <c r="C58" s="16"/>
      <c r="D58" s="16"/>
      <c r="E58" s="18"/>
      <c r="F58" s="16"/>
      <c r="G58" s="16"/>
      <c r="H58" s="16"/>
      <c r="I58" s="16"/>
      <c r="J58" s="16"/>
      <c r="K58" s="16"/>
      <c r="L58" s="16"/>
      <c r="M58" s="16"/>
    </row>
    <row r="59" spans="1:13" ht="24" customHeight="1">
      <c r="A59" s="118" t="s">
        <v>73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20"/>
    </row>
    <row r="60" spans="1:13" ht="54.75" customHeight="1">
      <c r="A60" s="90" t="s">
        <v>0</v>
      </c>
      <c r="B60" s="89" t="s">
        <v>57</v>
      </c>
      <c r="C60" s="89" t="s">
        <v>76</v>
      </c>
      <c r="D60" s="89"/>
      <c r="E60" s="89" t="s">
        <v>77</v>
      </c>
      <c r="F60" s="89" t="s">
        <v>111</v>
      </c>
      <c r="G60" s="89" t="s">
        <v>75</v>
      </c>
      <c r="H60" s="89" t="s">
        <v>84</v>
      </c>
      <c r="I60" s="89" t="s">
        <v>79</v>
      </c>
      <c r="J60" s="89" t="s">
        <v>87</v>
      </c>
      <c r="K60" s="89" t="s">
        <v>81</v>
      </c>
      <c r="L60" s="89" t="s">
        <v>88</v>
      </c>
      <c r="M60" s="96" t="s">
        <v>93</v>
      </c>
    </row>
    <row r="61" spans="1:13" ht="54.95" customHeight="1">
      <c r="A61" s="90"/>
      <c r="B61" s="89"/>
      <c r="C61" s="89"/>
      <c r="D61" s="89"/>
      <c r="E61" s="89"/>
      <c r="F61" s="89"/>
      <c r="G61" s="89"/>
      <c r="H61" s="95"/>
      <c r="I61" s="95"/>
      <c r="J61" s="89"/>
      <c r="K61" s="89"/>
      <c r="L61" s="95"/>
      <c r="M61" s="97"/>
    </row>
    <row r="62" spans="1:13" ht="18" customHeight="1" thickBot="1">
      <c r="A62" s="66">
        <v>1</v>
      </c>
      <c r="B62" s="37">
        <v>2</v>
      </c>
      <c r="C62" s="91">
        <v>3</v>
      </c>
      <c r="D62" s="91"/>
      <c r="E62" s="37">
        <v>4</v>
      </c>
      <c r="F62" s="37">
        <v>5</v>
      </c>
      <c r="G62" s="37">
        <v>6</v>
      </c>
      <c r="H62" s="37">
        <v>7</v>
      </c>
      <c r="I62" s="37">
        <v>8</v>
      </c>
      <c r="J62" s="37">
        <v>9</v>
      </c>
      <c r="K62" s="37">
        <v>10</v>
      </c>
      <c r="L62" s="37">
        <v>11</v>
      </c>
      <c r="M62" s="38">
        <v>12</v>
      </c>
    </row>
    <row r="63" spans="1:13" ht="33" customHeight="1">
      <c r="A63" s="45" t="s">
        <v>8</v>
      </c>
      <c r="B63" s="23" t="s">
        <v>9</v>
      </c>
      <c r="C63" s="92" t="s">
        <v>10</v>
      </c>
      <c r="D63" s="92"/>
      <c r="E63" s="74">
        <v>1801</v>
      </c>
      <c r="F63" s="56"/>
      <c r="G63" s="57"/>
      <c r="H63" s="58">
        <f>ROUND(E63*F63,2)</f>
        <v>0</v>
      </c>
      <c r="I63" s="58">
        <f>ROUND(H63*(1+G63),2)</f>
        <v>0</v>
      </c>
      <c r="J63" s="58">
        <f>ROUND(H63*2,2)</f>
        <v>0</v>
      </c>
      <c r="K63" s="58">
        <f>ROUND(J63*(1+G63),2)</f>
        <v>0</v>
      </c>
      <c r="L63" s="58">
        <f>H63+J63</f>
        <v>0</v>
      </c>
      <c r="M63" s="58">
        <f>I63+K63</f>
        <v>0</v>
      </c>
    </row>
    <row r="64" spans="1:13" ht="49.5" customHeight="1">
      <c r="A64" s="47" t="s">
        <v>12</v>
      </c>
      <c r="B64" s="8" t="s">
        <v>30</v>
      </c>
      <c r="C64" s="94" t="s">
        <v>11</v>
      </c>
      <c r="D64" s="94"/>
      <c r="E64" s="75">
        <v>400000</v>
      </c>
      <c r="F64" s="59"/>
      <c r="G64" s="76"/>
      <c r="H64" s="61">
        <f t="shared" ref="H64:H65" si="14">ROUND(E64*F64,2)</f>
        <v>0</v>
      </c>
      <c r="I64" s="61">
        <f t="shared" ref="I64:I65" si="15">ROUND(H64*(1+G64),2)</f>
        <v>0</v>
      </c>
      <c r="J64" s="61">
        <f t="shared" ref="J64:J65" si="16">ROUND(H64*2,2)</f>
        <v>0</v>
      </c>
      <c r="K64" s="61">
        <f t="shared" ref="K64:K65" si="17">ROUND(J64*(1+G64),2)</f>
        <v>0</v>
      </c>
      <c r="L64" s="61">
        <f t="shared" ref="L64:L65" si="18">H64+J64</f>
        <v>0</v>
      </c>
      <c r="M64" s="61">
        <f t="shared" ref="M64:M65" si="19">I64+K64</f>
        <v>0</v>
      </c>
    </row>
    <row r="65" spans="1:15" ht="48.75" customHeight="1" thickBot="1">
      <c r="A65" s="46">
        <v>3</v>
      </c>
      <c r="B65" s="21" t="s">
        <v>59</v>
      </c>
      <c r="C65" s="93" t="s">
        <v>11</v>
      </c>
      <c r="D65" s="93"/>
      <c r="E65" s="77">
        <v>12</v>
      </c>
      <c r="F65" s="63"/>
      <c r="G65" s="78"/>
      <c r="H65" s="65">
        <f t="shared" si="14"/>
        <v>0</v>
      </c>
      <c r="I65" s="65">
        <f t="shared" si="15"/>
        <v>0</v>
      </c>
      <c r="J65" s="65">
        <f t="shared" si="16"/>
        <v>0</v>
      </c>
      <c r="K65" s="65">
        <f t="shared" si="17"/>
        <v>0</v>
      </c>
      <c r="L65" s="65">
        <f t="shared" si="18"/>
        <v>0</v>
      </c>
      <c r="M65" s="65">
        <f t="shared" si="19"/>
        <v>0</v>
      </c>
    </row>
    <row r="66" spans="1:15" ht="30" customHeight="1" thickBot="1">
      <c r="A66" s="87" t="s">
        <v>102</v>
      </c>
      <c r="B66" s="88"/>
      <c r="C66" s="88"/>
      <c r="D66" s="88"/>
      <c r="E66" s="88"/>
      <c r="F66" s="88"/>
      <c r="G66" s="88"/>
      <c r="H66" s="51">
        <f t="shared" ref="H66:M66" si="20">SUM(H63:H65)</f>
        <v>0</v>
      </c>
      <c r="I66" s="51">
        <f t="shared" si="20"/>
        <v>0</v>
      </c>
      <c r="J66" s="51">
        <f t="shared" si="20"/>
        <v>0</v>
      </c>
      <c r="K66" s="51">
        <f t="shared" si="20"/>
        <v>0</v>
      </c>
      <c r="L66" s="51">
        <f t="shared" si="20"/>
        <v>0</v>
      </c>
      <c r="M66" s="52">
        <f t="shared" si="20"/>
        <v>0</v>
      </c>
    </row>
    <row r="67" spans="1:15" ht="18" customHeight="1">
      <c r="A67" s="9"/>
      <c r="B67" s="9"/>
      <c r="C67" s="9"/>
      <c r="D67" s="9"/>
      <c r="E67" s="9"/>
      <c r="F67" s="9"/>
      <c r="G67" s="9"/>
      <c r="H67" s="11"/>
      <c r="I67" s="11"/>
      <c r="J67" s="11"/>
      <c r="K67" s="11"/>
      <c r="L67" s="11"/>
      <c r="M67" s="9"/>
      <c r="N67" s="10"/>
      <c r="O67" s="10"/>
    </row>
    <row r="68" spans="1:15" ht="18" customHeight="1" thickBot="1">
      <c r="A68" s="9"/>
      <c r="B68" s="9"/>
      <c r="C68" s="9"/>
      <c r="D68" s="9"/>
      <c r="E68" s="9"/>
      <c r="F68" s="9"/>
      <c r="G68" s="9"/>
      <c r="H68" s="11"/>
      <c r="I68" s="11"/>
      <c r="J68" s="11"/>
      <c r="K68" s="11"/>
      <c r="L68" s="11"/>
      <c r="M68" s="9"/>
      <c r="N68" s="10"/>
      <c r="O68" s="10"/>
    </row>
    <row r="69" spans="1:15" ht="24" customHeight="1">
      <c r="A69" s="118" t="s">
        <v>74</v>
      </c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20"/>
    </row>
    <row r="70" spans="1:15" ht="54.75" customHeight="1">
      <c r="A70" s="90" t="s">
        <v>0</v>
      </c>
      <c r="B70" s="89" t="s">
        <v>57</v>
      </c>
      <c r="C70" s="89" t="s">
        <v>76</v>
      </c>
      <c r="D70" s="89"/>
      <c r="E70" s="89" t="s">
        <v>77</v>
      </c>
      <c r="F70" s="89" t="s">
        <v>112</v>
      </c>
      <c r="G70" s="89" t="s">
        <v>75</v>
      </c>
      <c r="H70" s="89" t="s">
        <v>84</v>
      </c>
      <c r="I70" s="89" t="s">
        <v>79</v>
      </c>
      <c r="J70" s="89" t="s">
        <v>85</v>
      </c>
      <c r="K70" s="89" t="s">
        <v>81</v>
      </c>
      <c r="L70" s="89" t="s">
        <v>86</v>
      </c>
      <c r="M70" s="96" t="s">
        <v>94</v>
      </c>
    </row>
    <row r="71" spans="1:15" ht="54" customHeight="1">
      <c r="A71" s="90"/>
      <c r="B71" s="89"/>
      <c r="C71" s="89"/>
      <c r="D71" s="89"/>
      <c r="E71" s="89"/>
      <c r="F71" s="89"/>
      <c r="G71" s="89"/>
      <c r="H71" s="95"/>
      <c r="I71" s="95"/>
      <c r="J71" s="89"/>
      <c r="K71" s="89"/>
      <c r="L71" s="95"/>
      <c r="M71" s="97"/>
    </row>
    <row r="72" spans="1:15" ht="18" customHeight="1" thickBot="1">
      <c r="A72" s="66">
        <v>1</v>
      </c>
      <c r="B72" s="37">
        <v>2</v>
      </c>
      <c r="C72" s="91">
        <v>3</v>
      </c>
      <c r="D72" s="91"/>
      <c r="E72" s="37">
        <v>4</v>
      </c>
      <c r="F72" s="37">
        <v>5</v>
      </c>
      <c r="G72" s="37">
        <v>6</v>
      </c>
      <c r="H72" s="37">
        <v>7</v>
      </c>
      <c r="I72" s="37">
        <v>8</v>
      </c>
      <c r="J72" s="37">
        <v>9</v>
      </c>
      <c r="K72" s="37">
        <v>10</v>
      </c>
      <c r="L72" s="37">
        <v>11</v>
      </c>
      <c r="M72" s="38">
        <v>12</v>
      </c>
    </row>
    <row r="73" spans="1:15" ht="21" customHeight="1" thickBot="1">
      <c r="A73" s="48" t="s">
        <v>8</v>
      </c>
      <c r="B73" s="36" t="s">
        <v>60</v>
      </c>
      <c r="C73" s="98" t="s">
        <v>107</v>
      </c>
      <c r="D73" s="98"/>
      <c r="E73" s="79">
        <v>12</v>
      </c>
      <c r="F73" s="80"/>
      <c r="G73" s="81"/>
      <c r="H73" s="82">
        <f>ROUND(E73*F73,2)</f>
        <v>0</v>
      </c>
      <c r="I73" s="82">
        <f>ROUND(H73*(1+G73),2)</f>
        <v>0</v>
      </c>
      <c r="J73" s="82">
        <f>ROUND(H73*2,2)</f>
        <v>0</v>
      </c>
      <c r="K73" s="82">
        <f>ROUND(J73*(1+G73),2)</f>
        <v>0</v>
      </c>
      <c r="L73" s="82">
        <f>H73+J73</f>
        <v>0</v>
      </c>
      <c r="M73" s="82">
        <f>I73+K73</f>
        <v>0</v>
      </c>
    </row>
    <row r="74" spans="1:15" ht="30" customHeight="1" thickBot="1">
      <c r="A74" s="87" t="s">
        <v>99</v>
      </c>
      <c r="B74" s="88"/>
      <c r="C74" s="88"/>
      <c r="D74" s="88"/>
      <c r="E74" s="88"/>
      <c r="F74" s="88"/>
      <c r="G74" s="88"/>
      <c r="H74" s="51">
        <f t="shared" ref="H74:M74" si="21">SUM(H73)</f>
        <v>0</v>
      </c>
      <c r="I74" s="51">
        <f t="shared" si="21"/>
        <v>0</v>
      </c>
      <c r="J74" s="51">
        <f t="shared" si="21"/>
        <v>0</v>
      </c>
      <c r="K74" s="51">
        <f t="shared" si="21"/>
        <v>0</v>
      </c>
      <c r="L74" s="51">
        <f t="shared" si="21"/>
        <v>0</v>
      </c>
      <c r="M74" s="52">
        <f t="shared" si="21"/>
        <v>0</v>
      </c>
    </row>
    <row r="75" spans="1:15" ht="15.75">
      <c r="L75" s="11"/>
      <c r="M75" s="9"/>
      <c r="N75" s="10"/>
      <c r="O75" s="10"/>
    </row>
    <row r="76" spans="1:15" ht="16.5" thickBot="1">
      <c r="L76" s="11"/>
      <c r="M76" s="9"/>
      <c r="N76" s="10"/>
      <c r="O76" s="10"/>
    </row>
    <row r="77" spans="1:15" ht="24" customHeight="1">
      <c r="A77" s="121" t="s">
        <v>98</v>
      </c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3"/>
      <c r="N77" s="10"/>
      <c r="O77" s="10"/>
    </row>
    <row r="78" spans="1:15" ht="75.75" customHeight="1">
      <c r="A78" s="90" t="s">
        <v>97</v>
      </c>
      <c r="B78" s="89"/>
      <c r="C78" s="89"/>
      <c r="D78" s="89"/>
      <c r="E78" s="89"/>
      <c r="F78" s="89"/>
      <c r="G78" s="89"/>
      <c r="H78" s="89" t="s">
        <v>84</v>
      </c>
      <c r="I78" s="89" t="s">
        <v>79</v>
      </c>
      <c r="J78" s="89" t="s">
        <v>85</v>
      </c>
      <c r="K78" s="89" t="s">
        <v>81</v>
      </c>
      <c r="L78" s="89" t="s">
        <v>86</v>
      </c>
      <c r="M78" s="96" t="s">
        <v>94</v>
      </c>
      <c r="N78" s="10"/>
      <c r="O78" s="10"/>
    </row>
    <row r="79" spans="1:15" ht="12.75" customHeight="1">
      <c r="A79" s="90"/>
      <c r="B79" s="89"/>
      <c r="C79" s="89"/>
      <c r="D79" s="89"/>
      <c r="E79" s="89"/>
      <c r="F79" s="89"/>
      <c r="G79" s="89"/>
      <c r="H79" s="95"/>
      <c r="I79" s="95"/>
      <c r="J79" s="89"/>
      <c r="K79" s="89"/>
      <c r="L79" s="95"/>
      <c r="M79" s="97"/>
      <c r="N79" s="10"/>
      <c r="O79" s="10"/>
    </row>
    <row r="80" spans="1:15" ht="17.25" customHeight="1" thickBot="1">
      <c r="A80" s="105">
        <v>1</v>
      </c>
      <c r="B80" s="91"/>
      <c r="C80" s="91"/>
      <c r="D80" s="91"/>
      <c r="E80" s="91"/>
      <c r="F80" s="91"/>
      <c r="G80" s="91"/>
      <c r="H80" s="37">
        <v>2</v>
      </c>
      <c r="I80" s="37">
        <v>3</v>
      </c>
      <c r="J80" s="37">
        <v>4</v>
      </c>
      <c r="K80" s="37">
        <v>5</v>
      </c>
      <c r="L80" s="37">
        <v>6</v>
      </c>
      <c r="M80" s="38">
        <v>7</v>
      </c>
      <c r="N80" s="10"/>
      <c r="O80" s="10"/>
    </row>
    <row r="81" spans="1:15" ht="21" customHeight="1">
      <c r="A81" s="100" t="s">
        <v>103</v>
      </c>
      <c r="B81" s="100"/>
      <c r="C81" s="100"/>
      <c r="D81" s="100"/>
      <c r="E81" s="100"/>
      <c r="F81" s="100"/>
      <c r="G81" s="100"/>
      <c r="H81" s="68">
        <f t="shared" ref="H81:M81" si="22">H41</f>
        <v>0</v>
      </c>
      <c r="I81" s="68">
        <f t="shared" si="22"/>
        <v>0</v>
      </c>
      <c r="J81" s="68">
        <f t="shared" si="22"/>
        <v>0</v>
      </c>
      <c r="K81" s="68">
        <f t="shared" si="22"/>
        <v>0</v>
      </c>
      <c r="L81" s="83">
        <f t="shared" si="22"/>
        <v>0</v>
      </c>
      <c r="M81" s="83">
        <f t="shared" si="22"/>
        <v>0</v>
      </c>
      <c r="N81" s="10"/>
      <c r="O81" s="10"/>
    </row>
    <row r="82" spans="1:15" ht="21" customHeight="1">
      <c r="A82" s="101" t="s">
        <v>104</v>
      </c>
      <c r="B82" s="101"/>
      <c r="C82" s="101"/>
      <c r="D82" s="101"/>
      <c r="E82" s="101"/>
      <c r="F82" s="101"/>
      <c r="G82" s="101"/>
      <c r="H82" s="70">
        <f t="shared" ref="H82:M82" si="23">H56</f>
        <v>0</v>
      </c>
      <c r="I82" s="70">
        <f t="shared" si="23"/>
        <v>0</v>
      </c>
      <c r="J82" s="70">
        <f t="shared" si="23"/>
        <v>0</v>
      </c>
      <c r="K82" s="70">
        <f t="shared" si="23"/>
        <v>0</v>
      </c>
      <c r="L82" s="84">
        <f t="shared" si="23"/>
        <v>0</v>
      </c>
      <c r="M82" s="84">
        <f t="shared" si="23"/>
        <v>0</v>
      </c>
      <c r="N82" s="10"/>
      <c r="O82" s="10"/>
    </row>
    <row r="83" spans="1:15" ht="21" customHeight="1">
      <c r="A83" s="101" t="s">
        <v>102</v>
      </c>
      <c r="B83" s="101"/>
      <c r="C83" s="101"/>
      <c r="D83" s="101"/>
      <c r="E83" s="101"/>
      <c r="F83" s="101"/>
      <c r="G83" s="101"/>
      <c r="H83" s="70">
        <f t="shared" ref="H83:M83" si="24">H66</f>
        <v>0</v>
      </c>
      <c r="I83" s="70">
        <f t="shared" si="24"/>
        <v>0</v>
      </c>
      <c r="J83" s="70">
        <f t="shared" si="24"/>
        <v>0</v>
      </c>
      <c r="K83" s="70">
        <f t="shared" si="24"/>
        <v>0</v>
      </c>
      <c r="L83" s="84">
        <f t="shared" si="24"/>
        <v>0</v>
      </c>
      <c r="M83" s="84">
        <f t="shared" si="24"/>
        <v>0</v>
      </c>
      <c r="N83" s="10"/>
      <c r="O83" s="10"/>
    </row>
    <row r="84" spans="1:15" ht="21" customHeight="1" thickBot="1">
      <c r="A84" s="104" t="s">
        <v>105</v>
      </c>
      <c r="B84" s="104"/>
      <c r="C84" s="104"/>
      <c r="D84" s="104"/>
      <c r="E84" s="104"/>
      <c r="F84" s="104"/>
      <c r="G84" s="104"/>
      <c r="H84" s="73">
        <f t="shared" ref="H84:M84" si="25">H74</f>
        <v>0</v>
      </c>
      <c r="I84" s="73">
        <f t="shared" si="25"/>
        <v>0</v>
      </c>
      <c r="J84" s="73">
        <f t="shared" si="25"/>
        <v>0</v>
      </c>
      <c r="K84" s="73">
        <f t="shared" si="25"/>
        <v>0</v>
      </c>
      <c r="L84" s="85">
        <f t="shared" si="25"/>
        <v>0</v>
      </c>
      <c r="M84" s="85">
        <f t="shared" si="25"/>
        <v>0</v>
      </c>
      <c r="N84" s="10"/>
      <c r="O84" s="10"/>
    </row>
    <row r="85" spans="1:15" ht="30" customHeight="1" thickBot="1">
      <c r="A85" s="87" t="s">
        <v>98</v>
      </c>
      <c r="B85" s="88"/>
      <c r="C85" s="88"/>
      <c r="D85" s="88"/>
      <c r="E85" s="88"/>
      <c r="F85" s="88"/>
      <c r="G85" s="88"/>
      <c r="H85" s="51">
        <f t="shared" ref="H85:M85" si="26">SUM(H81:H84)</f>
        <v>0</v>
      </c>
      <c r="I85" s="51">
        <f t="shared" si="26"/>
        <v>0</v>
      </c>
      <c r="J85" s="51">
        <f t="shared" si="26"/>
        <v>0</v>
      </c>
      <c r="K85" s="51">
        <f t="shared" si="26"/>
        <v>0</v>
      </c>
      <c r="L85" s="39">
        <f t="shared" si="26"/>
        <v>0</v>
      </c>
      <c r="M85" s="40">
        <f t="shared" si="26"/>
        <v>0</v>
      </c>
      <c r="N85" s="10"/>
      <c r="O85" s="10"/>
    </row>
    <row r="86" spans="1:15" ht="18" customHeight="1">
      <c r="A86" s="102" t="s">
        <v>110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"/>
      <c r="O86" s="10"/>
    </row>
    <row r="87" spans="1:15" ht="18" customHeight="1">
      <c r="L87" s="11"/>
      <c r="M87" s="9"/>
      <c r="N87" s="10"/>
      <c r="O87" s="10"/>
    </row>
    <row r="88" spans="1:15" ht="18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10"/>
      <c r="O88" s="10"/>
    </row>
    <row r="89" spans="1:15" ht="15.75">
      <c r="A89" s="9" t="s">
        <v>95</v>
      </c>
      <c r="B89" s="9"/>
      <c r="C89" s="9"/>
      <c r="D89" s="9"/>
      <c r="E89" s="9"/>
      <c r="F89" s="9"/>
      <c r="G89" s="9"/>
      <c r="H89" s="11"/>
      <c r="I89" s="11"/>
      <c r="J89" s="11"/>
      <c r="K89" s="11"/>
      <c r="L89" s="11"/>
      <c r="M89" s="9"/>
      <c r="N89" s="10"/>
      <c r="O89" s="10"/>
    </row>
    <row r="90" spans="1:15" ht="15.75">
      <c r="A90" s="9"/>
      <c r="B90" s="9"/>
      <c r="C90" s="9"/>
      <c r="D90" s="9"/>
      <c r="E90" s="9"/>
      <c r="F90" s="9"/>
      <c r="G90" s="9"/>
      <c r="H90" s="11"/>
      <c r="I90" s="11"/>
      <c r="J90" s="11"/>
      <c r="K90" s="11"/>
      <c r="L90" s="9"/>
      <c r="M90" s="11"/>
      <c r="N90" s="10"/>
      <c r="O90" s="10"/>
    </row>
    <row r="91" spans="1:15" ht="15.75">
      <c r="A91" s="9"/>
      <c r="B91" s="9"/>
      <c r="C91" s="9"/>
      <c r="D91" s="9"/>
      <c r="E91" s="9"/>
      <c r="F91" s="9"/>
      <c r="G91" s="9"/>
      <c r="H91" s="11"/>
      <c r="I91" s="11"/>
      <c r="J91" s="11"/>
      <c r="K91" s="11"/>
      <c r="L91" s="12"/>
      <c r="M91" s="12"/>
      <c r="N91" s="13"/>
      <c r="O91" s="13"/>
    </row>
    <row r="92" spans="1:15" ht="15.75">
      <c r="A92" s="9"/>
      <c r="B92" s="9"/>
      <c r="C92" s="9"/>
      <c r="D92" s="9"/>
      <c r="E92" s="9"/>
      <c r="F92" s="11"/>
      <c r="G92" s="11"/>
      <c r="H92" s="9"/>
      <c r="I92" s="9"/>
      <c r="J92" s="9"/>
      <c r="K92" s="9"/>
      <c r="L92" s="13"/>
      <c r="M92" s="13"/>
      <c r="N92" s="13"/>
      <c r="O92" s="13"/>
    </row>
    <row r="93" spans="1:15" ht="15.75">
      <c r="A93" s="12"/>
      <c r="B93" s="12"/>
      <c r="C93" s="12"/>
      <c r="D93" s="12"/>
      <c r="E93" s="12"/>
      <c r="F93" s="12"/>
      <c r="G93" s="12"/>
      <c r="H93" s="12"/>
      <c r="I93" s="12"/>
      <c r="L93" s="35"/>
      <c r="M93" s="35"/>
      <c r="N93" s="13"/>
      <c r="O93" s="13"/>
    </row>
    <row r="94" spans="1:15" ht="15">
      <c r="A94" s="13"/>
      <c r="B94" s="13"/>
      <c r="C94" s="13"/>
      <c r="D94" s="13"/>
      <c r="E94" s="13"/>
      <c r="F94" s="13"/>
      <c r="G94" s="13"/>
      <c r="H94" s="13"/>
      <c r="I94" s="13"/>
      <c r="L94" s="103" t="s">
        <v>96</v>
      </c>
      <c r="M94" s="103"/>
    </row>
    <row r="95" spans="1:15" ht="15">
      <c r="A95" s="13"/>
      <c r="B95" s="13"/>
      <c r="C95" s="13"/>
      <c r="D95" s="13"/>
      <c r="E95" s="13"/>
      <c r="F95" s="13"/>
      <c r="G95" s="13"/>
      <c r="H95" s="13"/>
      <c r="I95" s="13"/>
      <c r="L95" s="86" t="s">
        <v>56</v>
      </c>
      <c r="M95" s="86"/>
    </row>
  </sheetData>
  <mergeCells count="117">
    <mergeCell ref="A10:B10"/>
    <mergeCell ref="C10:M10"/>
    <mergeCell ref="A77:M77"/>
    <mergeCell ref="A15:M15"/>
    <mergeCell ref="A16:A17"/>
    <mergeCell ref="L16:L17"/>
    <mergeCell ref="I16:I17"/>
    <mergeCell ref="E16:E17"/>
    <mergeCell ref="M16:M17"/>
    <mergeCell ref="J16:J17"/>
    <mergeCell ref="A44:M44"/>
    <mergeCell ref="A59:M59"/>
    <mergeCell ref="J60:J61"/>
    <mergeCell ref="A60:A61"/>
    <mergeCell ref="B60:B61"/>
    <mergeCell ref="C34:D34"/>
    <mergeCell ref="C35:D35"/>
    <mergeCell ref="C36:D36"/>
    <mergeCell ref="C37:D37"/>
    <mergeCell ref="C38:D38"/>
    <mergeCell ref="D45:D46"/>
    <mergeCell ref="M45:M46"/>
    <mergeCell ref="F60:F61"/>
    <mergeCell ref="H60:H61"/>
    <mergeCell ref="F45:F46"/>
    <mergeCell ref="J45:J46"/>
    <mergeCell ref="H70:H71"/>
    <mergeCell ref="I70:I71"/>
    <mergeCell ref="J70:J71"/>
    <mergeCell ref="G70:G71"/>
    <mergeCell ref="K45:K46"/>
    <mergeCell ref="L45:L46"/>
    <mergeCell ref="C39:D39"/>
    <mergeCell ref="H45:H46"/>
    <mergeCell ref="A69:M69"/>
    <mergeCell ref="I45:I46"/>
    <mergeCell ref="I60:I61"/>
    <mergeCell ref="K60:K61"/>
    <mergeCell ref="L60:L61"/>
    <mergeCell ref="C18:D18"/>
    <mergeCell ref="C60:D61"/>
    <mergeCell ref="C29:D29"/>
    <mergeCell ref="C30:D30"/>
    <mergeCell ref="C20:D20"/>
    <mergeCell ref="C21:D21"/>
    <mergeCell ref="C22:D22"/>
    <mergeCell ref="E60:E61"/>
    <mergeCell ref="E45:E46"/>
    <mergeCell ref="C33:D33"/>
    <mergeCell ref="C23:D23"/>
    <mergeCell ref="C24:D24"/>
    <mergeCell ref="C25:D25"/>
    <mergeCell ref="C26:D26"/>
    <mergeCell ref="C28:D28"/>
    <mergeCell ref="C19:D19"/>
    <mergeCell ref="C32:D32"/>
    <mergeCell ref="A1:M1"/>
    <mergeCell ref="K16:K17"/>
    <mergeCell ref="B45:B46"/>
    <mergeCell ref="C45:C46"/>
    <mergeCell ref="C27:D27"/>
    <mergeCell ref="H16:H17"/>
    <mergeCell ref="C16:D17"/>
    <mergeCell ref="B16:B17"/>
    <mergeCell ref="F16:F17"/>
    <mergeCell ref="A3:M3"/>
    <mergeCell ref="G16:G17"/>
    <mergeCell ref="A41:G41"/>
    <mergeCell ref="A6:B6"/>
    <mergeCell ref="A7:B7"/>
    <mergeCell ref="A8:B8"/>
    <mergeCell ref="A11:B11"/>
    <mergeCell ref="A13:B13"/>
    <mergeCell ref="C6:M6"/>
    <mergeCell ref="C7:M7"/>
    <mergeCell ref="C8:M8"/>
    <mergeCell ref="C11:M11"/>
    <mergeCell ref="C13:M13"/>
    <mergeCell ref="C40:D40"/>
    <mergeCell ref="C31:D31"/>
    <mergeCell ref="A86:M86"/>
    <mergeCell ref="L94:M94"/>
    <mergeCell ref="A83:G83"/>
    <mergeCell ref="A84:G84"/>
    <mergeCell ref="A85:G85"/>
    <mergeCell ref="M78:M79"/>
    <mergeCell ref="A78:G79"/>
    <mergeCell ref="H78:H79"/>
    <mergeCell ref="I78:I79"/>
    <mergeCell ref="J78:J79"/>
    <mergeCell ref="K78:K79"/>
    <mergeCell ref="L78:L79"/>
    <mergeCell ref="A80:G80"/>
    <mergeCell ref="L95:M95"/>
    <mergeCell ref="A74:G74"/>
    <mergeCell ref="G60:G61"/>
    <mergeCell ref="A66:G66"/>
    <mergeCell ref="G45:G46"/>
    <mergeCell ref="A56:G56"/>
    <mergeCell ref="A70:A71"/>
    <mergeCell ref="B70:B71"/>
    <mergeCell ref="C70:D71"/>
    <mergeCell ref="E70:E71"/>
    <mergeCell ref="F70:F71"/>
    <mergeCell ref="C62:D62"/>
    <mergeCell ref="C63:D63"/>
    <mergeCell ref="C65:D65"/>
    <mergeCell ref="C64:D64"/>
    <mergeCell ref="K70:K71"/>
    <mergeCell ref="L70:L71"/>
    <mergeCell ref="M70:M71"/>
    <mergeCell ref="C72:D72"/>
    <mergeCell ref="C73:D73"/>
    <mergeCell ref="A45:A46"/>
    <mergeCell ref="M60:M61"/>
    <mergeCell ref="A81:G81"/>
    <mergeCell ref="A82:G82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Špecifikácia PZ</vt:lpstr>
    </vt:vector>
  </TitlesOfParts>
  <Company>FNSP FDR BB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Varmuzeková</dc:creator>
  <cp:lastModifiedBy>zvarmuzekova</cp:lastModifiedBy>
  <cp:lastPrinted>2025-02-17T10:36:57Z</cp:lastPrinted>
  <dcterms:created xsi:type="dcterms:W3CDTF">2015-03-06T07:09:08Z</dcterms:created>
  <dcterms:modified xsi:type="dcterms:W3CDTF">2025-02-17T10:36:58Z</dcterms:modified>
</cp:coreProperties>
</file>