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2287\Desktop\"/>
    </mc:Choice>
  </mc:AlternateContent>
  <bookViews>
    <workbookView xWindow="-120" yWindow="-120" windowWidth="38640" windowHeight="21120"/>
  </bookViews>
  <sheets>
    <sheet name="Rekapitulácia stavby" sheetId="3" r:id="rId1"/>
    <sheet name="Súpis prác" sheetId="1" r:id="rId2"/>
    <sheet name="Časti stavby" sheetId="2" r:id="rId3"/>
    <sheet name="Podrobný výkaz výmer" sheetId="5" r:id="rId4"/>
  </sheets>
  <definedNames>
    <definedName name="_xlnm.Print_Titles" localSheetId="2">'Časti stavby'!$1:$3</definedName>
    <definedName name="_xlnm.Print_Titles" localSheetId="0">'Rekapitulácia stavby'!$1:$3</definedName>
    <definedName name="_xlnm.Print_Titles" localSheetId="1">'Súpis prác'!$1:$3</definedName>
    <definedName name="_xlnm.Print_Area" localSheetId="3">'Podrobný výkaz výmer'!$A$1:$I$176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2" l="1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I26" i="2" s="1"/>
  <c r="J26" i="2" s="1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I7" i="2" s="1"/>
  <c r="H6" i="2"/>
  <c r="H5" i="2"/>
  <c r="H4" i="2"/>
  <c r="I42" i="2" l="1"/>
  <c r="J42" i="2" s="1"/>
  <c r="I41" i="2"/>
  <c r="J41" i="2" s="1"/>
  <c r="I40" i="2"/>
  <c r="J40" i="2" s="1"/>
  <c r="I39" i="2"/>
  <c r="J39" i="2" s="1"/>
  <c r="I38" i="2"/>
  <c r="J38" i="2" s="1"/>
  <c r="I37" i="2"/>
  <c r="J37" i="2" s="1"/>
  <c r="I36" i="2"/>
  <c r="J36" i="2" s="1"/>
  <c r="I35" i="2"/>
  <c r="J35" i="2" s="1"/>
  <c r="I34" i="2"/>
  <c r="J34" i="2" s="1"/>
  <c r="I33" i="2"/>
  <c r="J33" i="2" s="1"/>
  <c r="I32" i="2"/>
  <c r="J32" i="2" s="1"/>
  <c r="I31" i="2"/>
  <c r="J31" i="2" s="1"/>
  <c r="I30" i="2"/>
  <c r="J30" i="2" s="1"/>
  <c r="I29" i="2"/>
  <c r="J29" i="2" s="1"/>
  <c r="I28" i="2"/>
  <c r="J28" i="2" s="1"/>
  <c r="I27" i="2"/>
  <c r="J27" i="2" s="1"/>
  <c r="I25" i="2"/>
  <c r="J25" i="2" s="1"/>
  <c r="I24" i="2"/>
  <c r="J24" i="2" s="1"/>
  <c r="I23" i="2"/>
  <c r="J23" i="2" s="1"/>
  <c r="I22" i="2"/>
  <c r="J22" i="2" s="1"/>
  <c r="I21" i="2"/>
  <c r="J21" i="2" s="1"/>
  <c r="I20" i="2"/>
  <c r="J20" i="2" s="1"/>
  <c r="I19" i="2"/>
  <c r="J19" i="2" s="1"/>
  <c r="I18" i="2"/>
  <c r="J18" i="2" s="1"/>
  <c r="I17" i="2"/>
  <c r="J17" i="2" s="1"/>
  <c r="I16" i="2"/>
  <c r="J16" i="2" s="1"/>
  <c r="I15" i="2"/>
  <c r="J15" i="2" s="1"/>
  <c r="I14" i="2"/>
  <c r="J14" i="2" s="1"/>
  <c r="I13" i="2"/>
  <c r="J13" i="2" s="1"/>
  <c r="I12" i="2"/>
  <c r="J12" i="2" s="1"/>
  <c r="I11" i="2"/>
  <c r="J11" i="2" s="1"/>
  <c r="I10" i="2"/>
  <c r="J10" i="2" s="1"/>
  <c r="I9" i="2"/>
  <c r="J9" i="2" s="1"/>
  <c r="I8" i="2"/>
  <c r="J8" i="2" s="1"/>
  <c r="I6" i="2"/>
  <c r="J6" i="2" s="1"/>
  <c r="I5" i="2"/>
  <c r="J5" i="2" s="1"/>
  <c r="I4" i="2"/>
  <c r="J4" i="2" s="1"/>
  <c r="I43" i="2"/>
  <c r="J43" i="2" s="1"/>
  <c r="I44" i="2"/>
  <c r="J44" i="2" s="1"/>
  <c r="I45" i="2"/>
  <c r="J7" i="2"/>
  <c r="I46" i="2" l="1"/>
  <c r="I47" i="2" s="1"/>
  <c r="J45" i="2"/>
  <c r="J46" i="2" s="1"/>
  <c r="J47" i="2" s="1"/>
  <c r="E4" i="3" l="1"/>
  <c r="F4" i="3" s="1"/>
  <c r="E5" i="3" l="1"/>
  <c r="G4" i="3" l="1"/>
  <c r="G5" i="3" s="1"/>
  <c r="F5" i="3"/>
</calcChain>
</file>

<file path=xl/sharedStrings.xml><?xml version="1.0" encoding="utf-8"?>
<sst xmlns="http://schemas.openxmlformats.org/spreadsheetml/2006/main" count="777" uniqueCount="384">
  <si>
    <t>Klasifikácia produkcie</t>
  </si>
  <si>
    <t>Čislo položky</t>
  </si>
  <si>
    <t>Názov položky</t>
  </si>
  <si>
    <t>M.j.</t>
  </si>
  <si>
    <t>Množstvo</t>
  </si>
  <si>
    <t>DPH 20%</t>
  </si>
  <si>
    <t>45.00.00 - Všeobecné položky v procese obstarávania stavieb</t>
  </si>
  <si>
    <t xml:space="preserve">45.00.00  </t>
  </si>
  <si>
    <t xml:space="preserve">00010401       </t>
  </si>
  <si>
    <t>Zmluvné požiadavky poplatky za skládky vybúraných hmôt a sutí</t>
  </si>
  <si>
    <t xml:space="preserve">T         </t>
  </si>
  <si>
    <t xml:space="preserve">00030113       </t>
  </si>
  <si>
    <t>Geodetické práce, vykonávané pred výstavbou, určenie priebehu nadzemného alebo podzemného existujúceho aj plánovaného vedenia</t>
  </si>
  <si>
    <t xml:space="preserve">KPL       </t>
  </si>
  <si>
    <t xml:space="preserve">00030114       </t>
  </si>
  <si>
    <t>Geodetické práce, vykonávané pred výstavbou, zameranie existujúceho objektu</t>
  </si>
  <si>
    <t xml:space="preserve">00030332       </t>
  </si>
  <si>
    <t>Geodetické práce, vykonávané po výstavbe, kontrolné merania zhotoveného objektu</t>
  </si>
  <si>
    <t xml:space="preserve">00040221       </t>
  </si>
  <si>
    <t>Projektové práce, stavebná časť (stavebné objekty vrátane ich technického vybavenia), náklady na vypracovanie realizačnej dokumentácie</t>
  </si>
  <si>
    <t xml:space="preserve">00040222       </t>
  </si>
  <si>
    <t>Projektové práce, stavebná časť (stavebné objekty vrátane ich technického vybavenia), náklady na dokumentáciu skutočného zhotovenia stavby</t>
  </si>
  <si>
    <t>45.11.11 - Demolačné práce</t>
  </si>
  <si>
    <t xml:space="preserve">45.11.11  </t>
  </si>
  <si>
    <t xml:space="preserve">03050413       </t>
  </si>
  <si>
    <t>Ochranné konštrukcie, záchytná sieť z umelých vlákien</t>
  </si>
  <si>
    <t xml:space="preserve">05010405       </t>
  </si>
  <si>
    <t>Búranie konštrukcií trámov, nosníkov, prievlakov, konzolových prvkov železobetónových</t>
  </si>
  <si>
    <t xml:space="preserve">M3        </t>
  </si>
  <si>
    <t xml:space="preserve">05020131       </t>
  </si>
  <si>
    <t>Vybúranie konštrukcií a demontáže, odstránenie izolácie povlakovej</t>
  </si>
  <si>
    <t xml:space="preserve">M2        </t>
  </si>
  <si>
    <t xml:space="preserve">05020907       </t>
  </si>
  <si>
    <t>Vybúranie, odstránenie konštrukcií, rôznych predmetov kovových</t>
  </si>
  <si>
    <t xml:space="preserve">KG        </t>
  </si>
  <si>
    <t xml:space="preserve">05030407       </t>
  </si>
  <si>
    <t>Odstránenie spevnených plôch vozoviek a doplňujúcich konštrukcií zvodidiel, zábradlia, stien, oplotení kovových</t>
  </si>
  <si>
    <t xml:space="preserve">M         </t>
  </si>
  <si>
    <t xml:space="preserve">05080200       </t>
  </si>
  <si>
    <t>Doprava vybúraných hmôt vodorovná</t>
  </si>
  <si>
    <t xml:space="preserve">05090362       </t>
  </si>
  <si>
    <t>Doplňujúce práce, frézovanie bitúmenového krytu, podkladu</t>
  </si>
  <si>
    <t xml:space="preserve">05090500       </t>
  </si>
  <si>
    <t>Jadrové vŕtanie</t>
  </si>
  <si>
    <t xml:space="preserve">05090503       </t>
  </si>
  <si>
    <t>Doplňujúce práce, vŕtanie do železobetónu</t>
  </si>
  <si>
    <t>45.11.12 - Úprava staveniska a vyčisťovacie práce</t>
  </si>
  <si>
    <t xml:space="preserve">45.11.12  </t>
  </si>
  <si>
    <t xml:space="preserve">01010001       </t>
  </si>
  <si>
    <t>Pripravné práce, všeobecné vypratanie zastavaných území</t>
  </si>
  <si>
    <t>45.11.23 - Vyplňovanie a rekultivačné práce</t>
  </si>
  <si>
    <t xml:space="preserve">45.11.23  </t>
  </si>
  <si>
    <t xml:space="preserve">01060201       </t>
  </si>
  <si>
    <t>Premiestnenie  vodorovné do 100 m</t>
  </si>
  <si>
    <t xml:space="preserve">01060700       </t>
  </si>
  <si>
    <t>Premiestnenie  - nakladanie, prekladanie, vykladanie</t>
  </si>
  <si>
    <t xml:space="preserve">01080501       </t>
  </si>
  <si>
    <t>Povrchové úpravy terénu, úpravy povrchov rozprestretím ornice</t>
  </si>
  <si>
    <t>45.11.24 - Výkopové práce</t>
  </si>
  <si>
    <t xml:space="preserve">45.11.24  </t>
  </si>
  <si>
    <t xml:space="preserve">01020101       </t>
  </si>
  <si>
    <t>Odkopávky a prekopávky humóznej vrstvy ornice</t>
  </si>
  <si>
    <t xml:space="preserve">01040100       </t>
  </si>
  <si>
    <t>Konštrukcie z hornín - skládky</t>
  </si>
  <si>
    <t>45.22.11 - Stavebné práce na mostoch</t>
  </si>
  <si>
    <t xml:space="preserve">45.22.11  </t>
  </si>
  <si>
    <t xml:space="preserve">11050202       </t>
  </si>
  <si>
    <t>Zvislé konštrukcie inžinierskych stavieb, opory z betónu železového</t>
  </si>
  <si>
    <t xml:space="preserve">11050212       </t>
  </si>
  <si>
    <t>Zvislé konštrukcie inžinierskych stavieb, opory, debnenie z dielcov</t>
  </si>
  <si>
    <t xml:space="preserve">11050221       </t>
  </si>
  <si>
    <t>Zvislé konštrukcie inžinierskych stavieb, opory, výstuž z betonárskej ocele</t>
  </si>
  <si>
    <t xml:space="preserve">11080202       </t>
  </si>
  <si>
    <t>Vodorovné nosné konštrukcie inžinierskych stavieb, mostné dosky z betónu železového</t>
  </si>
  <si>
    <t xml:space="preserve">11080212       </t>
  </si>
  <si>
    <t>Vodorovné nosné konštrukcie inžinierskych stavieb, mostné dosky, debnenie z dielcov</t>
  </si>
  <si>
    <t xml:space="preserve">11080221       </t>
  </si>
  <si>
    <t>Vodorovné nosné konštrukcie inžinierskych stavieb, mostné dosky, výstuž z betonárskej ocele</t>
  </si>
  <si>
    <t xml:space="preserve">21080406       </t>
  </si>
  <si>
    <t>Vodorovné nosné konštrukcie, kĺby a ložiská z ocele</t>
  </si>
  <si>
    <t xml:space="preserve">KS        </t>
  </si>
  <si>
    <t xml:space="preserve">21200541       </t>
  </si>
  <si>
    <t>Podkladné a vedľajšie konštrukcie, výplň bet. konštrukcií, plastbetón</t>
  </si>
  <si>
    <t xml:space="preserve">21250106       </t>
  </si>
  <si>
    <t>Doplňujúce konštrukcie, zvodidlá oceľové</t>
  </si>
  <si>
    <t xml:space="preserve">21250206       </t>
  </si>
  <si>
    <t>Doplňujúce konštrukcie, zábradlia oceľové</t>
  </si>
  <si>
    <t xml:space="preserve">21250426       </t>
  </si>
  <si>
    <t>Doplňujúce konštrukcie, dilatačné zariadenia, mostné závery povrchové posun</t>
  </si>
  <si>
    <t xml:space="preserve">21250906       </t>
  </si>
  <si>
    <t>Doplňujúce konštrukcie, drobné zariadenia oceľové</t>
  </si>
  <si>
    <t xml:space="preserve">21251006       </t>
  </si>
  <si>
    <t>Doplňujúce konštrukcie, podperné konštrukcie mostov oceľové</t>
  </si>
  <si>
    <t xml:space="preserve">32260454       </t>
  </si>
  <si>
    <t>Dokončovacie práce, drobné konštrukcie - kotevné skrutky</t>
  </si>
  <si>
    <t>45.23.32 - Práce na vrchnej stavbe diaľníc, ciest, ulíc, chodníkov a nekrytých parkovísk</t>
  </si>
  <si>
    <t xml:space="preserve">45.23.32  </t>
  </si>
  <si>
    <t xml:space="preserve">22030330       </t>
  </si>
  <si>
    <t>Podkladné a krycie vrstvy z asfaltových zmesí, bitúmenové postreky, nátery,posypy spojovací postrek</t>
  </si>
  <si>
    <t xml:space="preserve">22030744       </t>
  </si>
  <si>
    <t>Podkladné a krycie vrstvy z asfaltových zmesí, liaty asfalt, cestný</t>
  </si>
  <si>
    <t xml:space="preserve">22040852       </t>
  </si>
  <si>
    <t>Kryty dláždené,chodníkov komunikácií,rigolov - úprava škár pri opravách elastickou zálievkou</t>
  </si>
  <si>
    <t>45.26.14 - Izolačné práce proti vode</t>
  </si>
  <si>
    <t xml:space="preserve">45.26.14  </t>
  </si>
  <si>
    <t xml:space="preserve">61010502       </t>
  </si>
  <si>
    <t>Izolácie proti vode a zemnej vlhkosti, mostoviek pásmi</t>
  </si>
  <si>
    <t>45.41.10 - Omietkarské práce</t>
  </si>
  <si>
    <t xml:space="preserve">45.41.10  </t>
  </si>
  <si>
    <t xml:space="preserve">13071613       </t>
  </si>
  <si>
    <t>Vonkajšie povrchy vodor. konštrukcií, reprofilácia vodor. plôch maltou sanačnou</t>
  </si>
  <si>
    <t>45.44.20 - Nanášanie ochranných vrstiev - maliarske a natieračské práce</t>
  </si>
  <si>
    <t xml:space="preserve">45.44.20  </t>
  </si>
  <si>
    <t xml:space="preserve">84010807       </t>
  </si>
  <si>
    <t>Náter omietok a betónových povrchov, farba epoxidová</t>
  </si>
  <si>
    <t>45.50.00 - Prenájom stavebných strojov a zariadení a strojov a zariadení stavebného inžinierstva s obsluhou</t>
  </si>
  <si>
    <t xml:space="preserve">45.50.00  </t>
  </si>
  <si>
    <t xml:space="preserve">95060201       </t>
  </si>
  <si>
    <t>Zásobníky, zdviháky, hydraulický</t>
  </si>
  <si>
    <t>Časť stavby</t>
  </si>
  <si>
    <t>201 - Most ev.č.D3-079 Čadečka</t>
  </si>
  <si>
    <t>00010401</t>
  </si>
  <si>
    <t>T</t>
  </si>
  <si>
    <t>00030113</t>
  </si>
  <si>
    <t>KPL</t>
  </si>
  <si>
    <t>00030114</t>
  </si>
  <si>
    <t>00030332</t>
  </si>
  <si>
    <t>00040221</t>
  </si>
  <si>
    <t>00040222</t>
  </si>
  <si>
    <t>03050413</t>
  </si>
  <si>
    <t>05010405</t>
  </si>
  <si>
    <t>M3</t>
  </si>
  <si>
    <t>05020131</t>
  </si>
  <si>
    <t>M2</t>
  </si>
  <si>
    <t>05020907</t>
  </si>
  <si>
    <t>KG</t>
  </si>
  <si>
    <t>05030407</t>
  </si>
  <si>
    <t>M</t>
  </si>
  <si>
    <t>05080200</t>
  </si>
  <si>
    <t>05090362</t>
  </si>
  <si>
    <t>05090500</t>
  </si>
  <si>
    <t>05090503</t>
  </si>
  <si>
    <t>01010001</t>
  </si>
  <si>
    <t>01060201</t>
  </si>
  <si>
    <t>01060700</t>
  </si>
  <si>
    <t>01080501</t>
  </si>
  <si>
    <t>01020101</t>
  </si>
  <si>
    <t>01040100</t>
  </si>
  <si>
    <t>11050202</t>
  </si>
  <si>
    <t>11050212</t>
  </si>
  <si>
    <t>11050221</t>
  </si>
  <si>
    <t>11080202</t>
  </si>
  <si>
    <t>11080212</t>
  </si>
  <si>
    <t>11080221</t>
  </si>
  <si>
    <t>21080406</t>
  </si>
  <si>
    <t>KS</t>
  </si>
  <si>
    <t>21200541</t>
  </si>
  <si>
    <t>21250106</t>
  </si>
  <si>
    <t>21250206</t>
  </si>
  <si>
    <t>21250426</t>
  </si>
  <si>
    <t>21250906</t>
  </si>
  <si>
    <t>21251006</t>
  </si>
  <si>
    <t>32260454</t>
  </si>
  <si>
    <t>22030330</t>
  </si>
  <si>
    <t>22030744</t>
  </si>
  <si>
    <t>22040852</t>
  </si>
  <si>
    <t>61010502</t>
  </si>
  <si>
    <t>13071613</t>
  </si>
  <si>
    <t>84010807</t>
  </si>
  <si>
    <t>95060201</t>
  </si>
  <si>
    <t>Celkom za 201 - Most ev.č.D3-079 Čadečka</t>
  </si>
  <si>
    <t>Celkový súčet</t>
  </si>
  <si>
    <t>Číslo časti stavby</t>
  </si>
  <si>
    <t>Klasifikácia stavieb</t>
  </si>
  <si>
    <t>Názov časti stavby</t>
  </si>
  <si>
    <t xml:space="preserve">201    </t>
  </si>
  <si>
    <t xml:space="preserve">    </t>
  </si>
  <si>
    <t xml:space="preserve">Most ev.č.D3-079 Čadečka    </t>
  </si>
  <si>
    <t>Stavba:</t>
  </si>
  <si>
    <t>2024-01</t>
  </si>
  <si>
    <t>Výmena ložísk na moste ev.č.D3-079 Čadečka</t>
  </si>
  <si>
    <t>Časť stavby:</t>
  </si>
  <si>
    <t>201</t>
  </si>
  <si>
    <t>Most ev.č.D3-079 Čadečka</t>
  </si>
  <si>
    <t>Klasifikácia stavby:</t>
  </si>
  <si>
    <t/>
  </si>
  <si>
    <t>Klasifikácia</t>
  </si>
  <si>
    <t>Číslo položky</t>
  </si>
  <si>
    <t>Výkaz konštrukcií a pracovných činností</t>
  </si>
  <si>
    <t>produkcie</t>
  </si>
  <si>
    <t>p.č.</t>
  </si>
  <si>
    <t>položka</t>
  </si>
  <si>
    <t>podpoložka</t>
  </si>
  <si>
    <t>výkaz</t>
  </si>
  <si>
    <t>výmera</t>
  </si>
  <si>
    <t>Všeobecné položky v procese obstarávania stavieb</t>
  </si>
  <si>
    <t>1</t>
  </si>
  <si>
    <t>- celkom hmotnosť sute a vybúraného materiálu z pol.č. 05080200:  64,07=64,0700 [A]</t>
  </si>
  <si>
    <t>2</t>
  </si>
  <si>
    <t>- zameranie existujúcich podzemných inžinierskych sietí pred výstavbou: 1=1,0000 [A]</t>
  </si>
  <si>
    <t>3</t>
  </si>
  <si>
    <t>- kontrolné meranie náklonu pilierov č.3,4,5,6,7: 1=1,0000 [A]</t>
  </si>
  <si>
    <t>4</t>
  </si>
  <si>
    <t>- geodetické zameranie mostného objektu po výstavbe (nulté meranie pre dlhodobé sledovanie mosta): 1=1,0000 [A]</t>
  </si>
  <si>
    <t>5</t>
  </si>
  <si>
    <t>- dokumentácia DVP po výbere zhotoviteľa stavby: 1=1,0000 [A]</t>
  </si>
  <si>
    <t>6</t>
  </si>
  <si>
    <t>- dokumentácia skutočného realizovania stavby: 1=1,0000 [A]</t>
  </si>
  <si>
    <t>(3x tlačená forma + 1x digitálna forma)</t>
  </si>
  <si>
    <t>Demolačné práce</t>
  </si>
  <si>
    <t>7</t>
  </si>
  <si>
    <t>- ochranna pred padaním stavebného materiálu  a nečistôt pod most (vrátane dodávky a montáže): 1=1,0000 [A]</t>
  </si>
  <si>
    <t>8</t>
  </si>
  <si>
    <t>- búranie mostných záverov do hĺbky 50mm: 0,38*0,05*4*13,41=1,0192 [A]</t>
  </si>
  <si>
    <t>9</t>
  </si>
  <si>
    <t>- odstránenie izolácie mostovky hr. 5 mm: 0,8*4*11,5=36,8000 [A]</t>
  </si>
  <si>
    <t>10</t>
  </si>
  <si>
    <t>- demontáž existvujúceho oceľového MZ na opore 01 (cca 500 kg/bm): 13,92*500=6 960,0000 [A]</t>
  </si>
  <si>
    <t>- demontáž existvujúceho oceľového MZ na opore 10 (cca 1100 kg/bm): 13,92*1100=15 312,0000 [B]</t>
  </si>
  <si>
    <t>- demontáž kalotových ložísk: 285+314+795+844+919+873+1115+1024+1115+1024+1115+1024+1115+1024+939+1012+1126+844+325+329=17 161,0000 [C]</t>
  </si>
  <si>
    <t>- demontáž horných klinových dosiek: 432*2+674*2+662+639+501+570+(501+579)*3+760*2+829*2+674*2=12 350,0000 [D]</t>
  </si>
  <si>
    <t>Celkom:A+B+C+D=51 783,0000 [E]</t>
  </si>
  <si>
    <t>11</t>
  </si>
  <si>
    <t>- odstránenie zvodidiel v mieste dilatácií: 1,4*2+2,15*2=7,1000 [A]</t>
  </si>
  <si>
    <t>- odstránenie zábradlí v mieste dilatácií: 1,46*2+2,19*2=7,3000 [B]</t>
  </si>
  <si>
    <t>Celkom:A+B=14,4000 [C]</t>
  </si>
  <si>
    <t>(dočasne počas montáže mostných záverov)</t>
  </si>
  <si>
    <t>12</t>
  </si>
  <si>
    <t>0508020003</t>
  </si>
  <si>
    <t>Doprava vybúraných hmôt vodorovná, nad 1 km</t>
  </si>
  <si>
    <t>odvoz vybúraného materiálu na najbližšiu skládku (vrátane naloženia a vyloženia):</t>
  </si>
  <si>
    <t>- z pol. 05010405: 1,02*2,5=2,5500 [A]</t>
  </si>
  <si>
    <t>- z pol. 05020131: 36,8*0,005*1,9=0,3496 [B]</t>
  </si>
  <si>
    <t>- z pol. 05020907: 51783/1000=51,7830 [C]</t>
  </si>
  <si>
    <t>- z pol. 05090362: (52,9*0,04+43,7*0,045)*2,3=9,3898 [D]</t>
  </si>
  <si>
    <t>Celkom:A+B+C+D=64,0724 [E]</t>
  </si>
  <si>
    <t>13</t>
  </si>
  <si>
    <t>0509036203</t>
  </si>
  <si>
    <t>Doplňujúce práce, frézovanie bitúmenového krytu, podkladu hr. 40 mm</t>
  </si>
  <si>
    <t>Frézovanie asfaltových vrstiev v hr. 40 mm:</t>
  </si>
  <si>
    <t>- obrus pri MZ: 1,15*2*2*11,5=52,9000 [A]</t>
  </si>
  <si>
    <t>0509036205</t>
  </si>
  <si>
    <t>Doplňujúce práce, frézovanie bitúmenového krytu, podkladu hr. 60 mm</t>
  </si>
  <si>
    <t>Frézovanie asfaltových vrstiev v hr. 45 mm:</t>
  </si>
  <si>
    <t>- ochranná vrstva pri MZ: 0,95*2*2*11,5=43,7000 [A]</t>
  </si>
  <si>
    <t>14</t>
  </si>
  <si>
    <t>- vrty D=28mm pre kotvenie oceľových zarážiek: (2*8+5*4)*8*0,2=57,6000 [B]</t>
  </si>
  <si>
    <t>15</t>
  </si>
  <si>
    <t>- vrty D=18mm pre vlepenie výstuže ozubov:89*8*0,25=178,0000 [A]</t>
  </si>
  <si>
    <t>(nejedná sa o jadrové vrty)</t>
  </si>
  <si>
    <t>Úprava staveniska a vyčisťovacie práce</t>
  </si>
  <si>
    <t>16</t>
  </si>
  <si>
    <t>- vyčistenie okolia mosta po dokončení v rozsahu stavebných prác: 75*10=750,0000 [A]</t>
  </si>
  <si>
    <t>Vyplňovanie a rekultivačné práce</t>
  </si>
  <si>
    <t>17</t>
  </si>
  <si>
    <t>0106020101</t>
  </si>
  <si>
    <t>Premiestnenie  výkopku resp. rúbaniny, vodorovné do 100 m, tr. horniny 1-4</t>
  </si>
  <si>
    <t>- dovoz zeminy prerastenej vegetáciou: 112,5=112,5000 [A]</t>
  </si>
  <si>
    <t>- odvoz zeminy prerastenej vegetáciou: 112,5=112,5000 [B]</t>
  </si>
  <si>
    <t>Celkom:A+B=225,0000 [C]</t>
  </si>
  <si>
    <t>18</t>
  </si>
  <si>
    <t>0106070007</t>
  </si>
  <si>
    <t>Premiestnenie  výkopku resp. rúbaniny - nakladanie, prekladanie, vykladanie,  tr. horniny 1-4</t>
  </si>
  <si>
    <t>- naloženie/vyloženie zeminy prerastenej vegetáciou: 112,5=112,5000 [A]</t>
  </si>
  <si>
    <t>19</t>
  </si>
  <si>
    <t>0108050102</t>
  </si>
  <si>
    <t>Povrchové úpravy terénu, úpravy povrchov rozprestretím ornice na svahu</t>
  </si>
  <si>
    <t>- spätné uloženie zeminy prerastenej vegetáciou k podperám: 75*10=750,0000 [A]</t>
  </si>
  <si>
    <t>Výkopové práce</t>
  </si>
  <si>
    <t>20</t>
  </si>
  <si>
    <t>0102010101</t>
  </si>
  <si>
    <t>Odkopávky a prekopávky humóznej vrstvy ornice tr. horniny 1-2</t>
  </si>
  <si>
    <t>- odstránenie zeminy prerastenej vegetáciou pri pilieroch a oporách pre založenie skruže - spätne sa uloží (hr.150mm): 75*10*0,15=112,5000 [A]</t>
  </si>
  <si>
    <t>21</t>
  </si>
  <si>
    <t>0104010007</t>
  </si>
  <si>
    <t>Konštrukcie z hornín - skládky  tr.horniny 1-4</t>
  </si>
  <si>
    <t>- uloženie zeminy prerastenej vegetáciou: 112,5=112,5000 [B]</t>
  </si>
  <si>
    <t>Stavebné práce na mostoch</t>
  </si>
  <si>
    <t>22</t>
  </si>
  <si>
    <t>1105020207</t>
  </si>
  <si>
    <t>Zvislé konštrukcie inžinierskych stavieb, opory z betónu železového, tr. C 30/37 (B 35)</t>
  </si>
  <si>
    <t>- nový ozub na oporách: 0,12*13,41+0,3*13,41=5,6322 [A]</t>
  </si>
  <si>
    <t>23</t>
  </si>
  <si>
    <t>1105021201</t>
  </si>
  <si>
    <t>Zvislé konštrukcie inžinierskych stavieb, opory, debnenie z dielcov drevených</t>
  </si>
  <si>
    <t>- pre nový ozub na oporách: (0,85+1)*13,41+0,12*2+0,3*2=25,6485 [A]</t>
  </si>
  <si>
    <t>(vrátane líšt pre skosenie hrán)</t>
  </si>
  <si>
    <t>24</t>
  </si>
  <si>
    <t>1105022106</t>
  </si>
  <si>
    <t>Zvislé konštrukcie inžinierskych stavieb, opory, výstuž z betonárskej ocele B500B</t>
  </si>
  <si>
    <t>- nový ozub na oporách: 1,04=1,0400 [A]</t>
  </si>
  <si>
    <t>25</t>
  </si>
  <si>
    <t>1108020208</t>
  </si>
  <si>
    <t>Vodorovné nosné konštrukcie inžinierskych stavieb, mostné dosky  z betónu železového, tr. C 35/45 (B 45)</t>
  </si>
  <si>
    <t>- nový ozub na priečnikoch: (0,12+0,32)*13,41=5,9004 [A]</t>
  </si>
  <si>
    <t>26</t>
  </si>
  <si>
    <t>1108021201</t>
  </si>
  <si>
    <t>Vodorovné nosné konštrukcie inžinierskych stavieb, mostné dosky, debnenie z dielcov drevených</t>
  </si>
  <si>
    <t>- pre nový ozub na oporách: (1,11+0,85)*13,41+0,12*2+0,32*2=27,1636 [A]</t>
  </si>
  <si>
    <t>27</t>
  </si>
  <si>
    <t>1108022106</t>
  </si>
  <si>
    <t>Vodorovné nosné konštrukcie inžinierskych stavieb, mostné dosky, výstuž z betonárskej ocele 10505</t>
  </si>
  <si>
    <t>- nový ozub na priečnikoch: 1,04=1,0400 [A]</t>
  </si>
  <si>
    <t>28</t>
  </si>
  <si>
    <t>2108040604</t>
  </si>
  <si>
    <t>Vodorovné nosné konštrukcie, kĺby a ložiská z ocele, zvislé zaťaženie nad 5 MN</t>
  </si>
  <si>
    <t>nové kalotové ložiská podľa PD: 20=20,0000 [A]</t>
  </si>
  <si>
    <t>(vrátane PKO, dodávky a montáže)</t>
  </si>
  <si>
    <t>29</t>
  </si>
  <si>
    <t>- vrstva plastmalty na báze epoxidov pod novým oceľovým lôžkom MZ: (0,015*2+0,03*2)*13,41=1,2069 [A]</t>
  </si>
  <si>
    <t>30</t>
  </si>
  <si>
    <t>2125010602</t>
  </si>
  <si>
    <t>Doplňujúce konštrukcie, zvodidlá oceľové zábradeľné</t>
  </si>
  <si>
    <t>- spätná montáž zvodidiel v mieste dilatácií: 1,4*2+2,15*2=7,1000 [A]</t>
  </si>
  <si>
    <t>31</t>
  </si>
  <si>
    <t>- spätná montáž zábradlí v mieste dilatácií: 1,46*2+2,19*2=7,3000 [A]</t>
  </si>
  <si>
    <t>32</t>
  </si>
  <si>
    <t>2125042604</t>
  </si>
  <si>
    <t>Doplňujúce konštrukcie, dilatačné zariadenia, mostné závery povrchové posun do 260 mm</t>
  </si>
  <si>
    <t>- povrchový mostný záver gumokovový pre celkový posun 200 mm - opora 01: 13,92=13,9200 [A]</t>
  </si>
  <si>
    <t>Komplet dodávka vrátane oceľového lôžka, kotvenia, PKO, dodania, montáže a krycích plechov na rímsach!</t>
  </si>
  <si>
    <t>2125042606</t>
  </si>
  <si>
    <t>Doplňujúce konštrukcie, dilatačné zariadenia, mostné závery povrchové posun do 560 mm</t>
  </si>
  <si>
    <t>-- povrchový mostný záver gumokovový pre celkový posun 480 mm - opora 10: 13,92=13,9200 [A]</t>
  </si>
  <si>
    <t>33</t>
  </si>
  <si>
    <t>- 4x oceľová zarážka na 1 pilier: 350*4*2=2 800,0000 [A]</t>
  </si>
  <si>
    <t>- 8x zarážka pre kotvenie tiahla na 1 pilier: 40*8*2=- 640,0000 [B]</t>
  </si>
  <si>
    <t>- 8x oceľové tiahlo (tyč fi=42mm) na 1 pilier: 1,7*3,14*0,042*0,042/4*8*2*7850=295,6697 [C]</t>
  </si>
  <si>
    <t>- nové horné klinové dosky nad ložiskami: 12500=12 500,0000 [D]</t>
  </si>
  <si>
    <t>Celkom:A+B+C+D=14 955,6697 [E]</t>
  </si>
  <si>
    <t>uvažuje sa obrátkovosť podľa postupu výstavby - max dve podpery naraz</t>
  </si>
  <si>
    <t>vrátane PKO, dodávky a montáže a vyklinovania</t>
  </si>
  <si>
    <t>34</t>
  </si>
  <si>
    <t>2125100601</t>
  </si>
  <si>
    <t>Doplňujúce konštrukcie, podperné konštrukcie mostov oceľové ľahké</t>
  </si>
  <si>
    <t>- lešenie pri pilieroch/oporách vrátane pracovnej plošiny pre výmenu ložísk: 6045=6 045,0000 [A]</t>
  </si>
  <si>
    <t>- vrátane betónových cestných panelov pre vyrovnanie terénu</t>
  </si>
  <si>
    <t>(m3 obostavaného priestoru, uvažuije sa obrátkovosť, práce vždy na max. dvoch pilieroch naraz)</t>
  </si>
  <si>
    <t>35</t>
  </si>
  <si>
    <t>- závitové tyče nerezové M24x350mm pre kotvenie oceľových zarážok na pilieroch: (2*8+5*4)*8=288,0000 [A]</t>
  </si>
  <si>
    <t>(po výstavbe ostanú v konštrukcii)</t>
  </si>
  <si>
    <t>Práce na vrchnej stavbe diaľníc, ciest, ulíc, chodníkov a nekrytých parkovísk</t>
  </si>
  <si>
    <t>36</t>
  </si>
  <si>
    <t>2203033004</t>
  </si>
  <si>
    <t>Podkladné a krycie vrstvy z asfaltových zmesí, bitúmenové postreky, nátery,posypy spojovací postrek z modifikovanej emulzie</t>
  </si>
  <si>
    <t>- spojovací postrek PSE-M emulzný modifikovaný 0,3 kg/m2: (0,95+1,15)*4*11,5=96,6000 [A]</t>
  </si>
  <si>
    <t>37</t>
  </si>
  <si>
    <t>2203074405</t>
  </si>
  <si>
    <t>Podkladné a krycie vrstvy z asfaltových zmesí, liaty asfalt cestný strednozrnný modifikovaný</t>
  </si>
  <si>
    <t>- liaty aslaft strednozrnný modifikovaný MA16, PMB hr. 45 mm na moste: 0,95*11,5*4*0,045=1,9665 [A]</t>
  </si>
  <si>
    <t>- liaty aslaft strednozrnný modifikovaný MA11, PMB hr. 40 mm na moste: 1,15*11,5*4*0,04=2,1160 [B]</t>
  </si>
  <si>
    <t>Celkom:A+B=4,0825 [C]</t>
  </si>
  <si>
    <t>38</t>
  </si>
  <si>
    <t>2204085201</t>
  </si>
  <si>
    <t>Kryty dláždené,chodníkov komunikácií,rigolov - úprava škár pri opravách a vyplnenie škár elastickou zálievkou s predtesnením</t>
  </si>
  <si>
    <t>- škára vo vozovke pri MZ s predtesnením gumovým profilom š. 20mm: 11,5*2*2=46,0000 [A]</t>
  </si>
  <si>
    <t>2204085202</t>
  </si>
  <si>
    <t>Kryty dláždené,chodníkov komunikácií,rigolov - úprava škár a vyplnenie škár pri opravách elastickou zálievkou bez predtesnenia</t>
  </si>
  <si>
    <t>- škára vo vozovke na konci úpravy š. 20mm: 11,5*2*2=46,0000 [A]</t>
  </si>
  <si>
    <t>Izolačné práce proti vode</t>
  </si>
  <si>
    <t>39</t>
  </si>
  <si>
    <t>6101050201</t>
  </si>
  <si>
    <t>Izolácie proti vode a zemnej vlhkosti, mostoviek pásmi na ploche vodorovnej</t>
  </si>
  <si>
    <t>- nová izolácia mostovky a opôr: 0,95*4*11,5=43,7000 [A]</t>
  </si>
  <si>
    <t>Omietkarské práce</t>
  </si>
  <si>
    <t>40</t>
  </si>
  <si>
    <t>- sanácia horného povrchu po odbúraní vozovky pri MZ hr. do 20mm, vrátane spojovacieho mostíka: 0,8*4*11,5=36,8000 [A]</t>
  </si>
  <si>
    <t>sanačná malta triedy R4</t>
  </si>
  <si>
    <t>Nanášanie ochranných vrstiev - maliarske a natieračské práce</t>
  </si>
  <si>
    <t>41</t>
  </si>
  <si>
    <t>8401080703</t>
  </si>
  <si>
    <t>Náter omietok a betónových povrchov, farba epoxidová, mostoviek</t>
  </si>
  <si>
    <t>- zapečaťujúca vrstva pri MZ: 0,8*4*11,5=36,8000 [A]</t>
  </si>
  <si>
    <t>Prenájom stavebných strojov a zariadení a strojov a zariadení stavebného inžinierstva s obsluhou</t>
  </si>
  <si>
    <t>42</t>
  </si>
  <si>
    <t>9506020107</t>
  </si>
  <si>
    <t>Zásobníky, zdviháky, hydraulický, nosnosť nad 50 t</t>
  </si>
  <si>
    <t>- hydraulický lis pre dvíhanie NK na pilieroch s nosnosťou min. 600t: 8=8,0000 [A]</t>
  </si>
  <si>
    <t>- vrátane osadenia, zdvíhania, spúšťania, demontáže</t>
  </si>
  <si>
    <t>(uvažuje sa obrátkovosť podľa postupu výstavby)</t>
  </si>
  <si>
    <t>Jednotková cena v eur bez DPH</t>
  </si>
  <si>
    <t>Cena v eur bez DPH</t>
  </si>
  <si>
    <t>Cena v eur s DPH</t>
  </si>
  <si>
    <t>DPH 23%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</si>
</sst>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\ ###\ ###\ ##0.00"/>
    <numFmt numFmtId="165" formatCode="\ ###\ ###\ ###\ ##0.00"/>
  </numFmts>
  <fonts count="9">
    <font>
      <sz val="11"/>
      <color theme="1"/>
      <name val="Aptos Narrow"/>
      <family val="2"/>
      <charset val="238"/>
      <scheme val="minor"/>
    </font>
    <font>
      <sz val="8"/>
      <color rgb="FF000000"/>
      <name val="Arial"/>
      <family val="2"/>
      <charset val="238"/>
    </font>
    <font>
      <sz val="9"/>
      <color rgb="FF000000"/>
      <name val="Ariel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el"/>
      <charset val="238"/>
    </font>
    <font>
      <b/>
      <sz val="8"/>
      <color rgb="FF000000"/>
      <name val="Ariel"/>
      <charset val="238"/>
    </font>
    <font>
      <sz val="10"/>
      <name val="Arial"/>
    </font>
    <font>
      <b/>
      <sz val="10"/>
      <name val="Arial"/>
    </font>
    <font>
      <b/>
      <u/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3D3D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" fillId="2" borderId="0"/>
    <xf numFmtId="0" fontId="1" fillId="0" borderId="0"/>
    <xf numFmtId="0" fontId="2" fillId="0" borderId="0"/>
    <xf numFmtId="0" fontId="3" fillId="0" borderId="0"/>
    <xf numFmtId="0" fontId="4" fillId="3" borderId="0"/>
    <xf numFmtId="0" fontId="5" fillId="3" borderId="0"/>
    <xf numFmtId="0" fontId="4" fillId="0" borderId="0"/>
    <xf numFmtId="0" fontId="6" fillId="0" borderId="0">
      <alignment vertical="center"/>
    </xf>
  </cellStyleXfs>
  <cellXfs count="67">
    <xf numFmtId="0" fontId="0" fillId="0" borderId="0" xfId="0"/>
    <xf numFmtId="0" fontId="5" fillId="3" borderId="1" xfId="6" applyBorder="1" applyAlignment="1">
      <alignment horizontal="center"/>
    </xf>
    <xf numFmtId="0" fontId="1" fillId="0" borderId="1" xfId="2" quotePrefix="1" applyBorder="1"/>
    <xf numFmtId="0" fontId="1" fillId="0" borderId="1" xfId="2" applyBorder="1"/>
    <xf numFmtId="164" fontId="1" fillId="0" borderId="1" xfId="2" applyNumberFormat="1" applyBorder="1"/>
    <xf numFmtId="164" fontId="1" fillId="2" borderId="1" xfId="1" applyNumberFormat="1" applyBorder="1" applyProtection="1">
      <protection locked="0"/>
    </xf>
    <xf numFmtId="0" fontId="1" fillId="0" borderId="2" xfId="2" applyBorder="1" applyAlignment="1">
      <alignment wrapText="1"/>
    </xf>
    <xf numFmtId="0" fontId="1" fillId="0" borderId="3" xfId="2" applyBorder="1" applyAlignment="1">
      <alignment wrapText="1"/>
    </xf>
    <xf numFmtId="0" fontId="1" fillId="0" borderId="1" xfId="2" applyBorder="1" applyAlignment="1">
      <alignment wrapText="1"/>
    </xf>
    <xf numFmtId="0" fontId="1" fillId="0" borderId="4" xfId="2" applyBorder="1" applyAlignment="1">
      <alignment wrapText="1"/>
    </xf>
    <xf numFmtId="164" fontId="3" fillId="0" borderId="1" xfId="4" applyNumberFormat="1" applyBorder="1"/>
    <xf numFmtId="0" fontId="4" fillId="3" borderId="1" xfId="5" applyBorder="1" applyAlignment="1">
      <alignment horizontal="center"/>
    </xf>
    <xf numFmtId="0" fontId="6" fillId="0" borderId="0" xfId="8">
      <alignment vertical="center"/>
    </xf>
    <xf numFmtId="0" fontId="7" fillId="0" borderId="0" xfId="8" applyFont="1">
      <alignment vertical="center"/>
    </xf>
    <xf numFmtId="0" fontId="6" fillId="0" borderId="8" xfId="8" applyBorder="1">
      <alignment vertical="center"/>
    </xf>
    <xf numFmtId="0" fontId="6" fillId="0" borderId="4" xfId="8" applyBorder="1" applyAlignment="1">
      <alignment horizontal="center" vertical="center"/>
    </xf>
    <xf numFmtId="0" fontId="6" fillId="0" borderId="1" xfId="8" applyBorder="1" applyAlignment="1">
      <alignment horizontal="center" vertical="center"/>
    </xf>
    <xf numFmtId="0" fontId="6" fillId="0" borderId="3" xfId="8" applyBorder="1">
      <alignment vertical="center"/>
    </xf>
    <xf numFmtId="0" fontId="6" fillId="0" borderId="9" xfId="8" applyBorder="1">
      <alignment vertical="center"/>
    </xf>
    <xf numFmtId="0" fontId="7" fillId="0" borderId="3" xfId="8" applyFont="1" applyBorder="1">
      <alignment vertical="center"/>
    </xf>
    <xf numFmtId="0" fontId="8" fillId="0" borderId="9" xfId="8" applyFont="1" applyBorder="1">
      <alignment vertical="center"/>
    </xf>
    <xf numFmtId="0" fontId="7" fillId="0" borderId="9" xfId="8" applyFont="1" applyBorder="1">
      <alignment vertical="center"/>
    </xf>
    <xf numFmtId="165" fontId="7" fillId="0" borderId="9" xfId="8" applyNumberFormat="1" applyFont="1" applyBorder="1">
      <alignment vertical="center"/>
    </xf>
    <xf numFmtId="165" fontId="6" fillId="0" borderId="9" xfId="8" applyNumberFormat="1" applyBorder="1">
      <alignment vertical="center"/>
    </xf>
    <xf numFmtId="0" fontId="6" fillId="0" borderId="10" xfId="8" applyBorder="1">
      <alignment vertical="center"/>
    </xf>
    <xf numFmtId="0" fontId="5" fillId="3" borderId="1" xfId="6" applyBorder="1"/>
    <xf numFmtId="0" fontId="6" fillId="0" borderId="4" xfId="8" applyBorder="1">
      <alignment vertical="center"/>
    </xf>
    <xf numFmtId="0" fontId="6" fillId="0" borderId="2" xfId="8" applyBorder="1" applyAlignment="1">
      <alignment horizontal="center" vertical="center"/>
    </xf>
    <xf numFmtId="0" fontId="5" fillId="3" borderId="1" xfId="6" applyBorder="1" applyAlignment="1">
      <alignment horizontal="center" wrapText="1"/>
    </xf>
    <xf numFmtId="0" fontId="5" fillId="3" borderId="1" xfId="6" applyBorder="1" applyAlignment="1">
      <alignment horizontal="center" vertical="center"/>
    </xf>
    <xf numFmtId="0" fontId="4" fillId="3" borderId="1" xfId="5" applyBorder="1" applyAlignment="1"/>
    <xf numFmtId="0" fontId="0" fillId="0" borderId="0" xfId="0" applyAlignment="1"/>
    <xf numFmtId="0" fontId="2" fillId="0" borderId="1" xfId="3" quotePrefix="1" applyBorder="1" applyAlignment="1"/>
    <xf numFmtId="0" fontId="2" fillId="0" borderId="1" xfId="3" applyBorder="1" applyAlignment="1"/>
    <xf numFmtId="164" fontId="2" fillId="0" borderId="1" xfId="3" applyNumberFormat="1" applyBorder="1" applyAlignment="1"/>
    <xf numFmtId="164" fontId="4" fillId="0" borderId="1" xfId="7" applyNumberFormat="1" applyBorder="1" applyAlignment="1"/>
    <xf numFmtId="2" fontId="0" fillId="0" borderId="0" xfId="0" applyNumberFormat="1" applyAlignment="1"/>
    <xf numFmtId="0" fontId="5" fillId="3" borderId="1" xfId="6" applyBorder="1" applyProtection="1"/>
    <xf numFmtId="0" fontId="0" fillId="0" borderId="0" xfId="0" applyProtection="1"/>
    <xf numFmtId="4" fontId="5" fillId="3" borderId="1" xfId="6" applyNumberFormat="1" applyBorder="1" applyAlignment="1" applyProtection="1">
      <alignment horizontal="center" wrapText="1"/>
    </xf>
    <xf numFmtId="0" fontId="1" fillId="0" borderId="2" xfId="2" applyBorder="1" applyAlignment="1" applyProtection="1">
      <alignment wrapText="1"/>
    </xf>
    <xf numFmtId="0" fontId="1" fillId="0" borderId="1" xfId="2" quotePrefix="1" applyBorder="1" applyProtection="1"/>
    <xf numFmtId="0" fontId="1" fillId="0" borderId="1" xfId="2" applyBorder="1" applyAlignment="1" applyProtection="1">
      <alignment wrapText="1"/>
    </xf>
    <xf numFmtId="0" fontId="1" fillId="0" borderId="1" xfId="2" applyBorder="1" applyProtection="1"/>
    <xf numFmtId="164" fontId="1" fillId="0" borderId="1" xfId="2" applyNumberFormat="1" applyBorder="1" applyProtection="1"/>
    <xf numFmtId="164" fontId="0" fillId="0" borderId="0" xfId="0" applyNumberFormat="1" applyProtection="1"/>
    <xf numFmtId="0" fontId="1" fillId="0" borderId="3" xfId="2" applyBorder="1" applyAlignment="1" applyProtection="1">
      <alignment wrapText="1"/>
    </xf>
    <xf numFmtId="0" fontId="4" fillId="0" borderId="5" xfId="7" applyBorder="1" applyAlignment="1"/>
    <xf numFmtId="0" fontId="4" fillId="0" borderId="6" xfId="7" applyBorder="1" applyAlignment="1"/>
    <xf numFmtId="0" fontId="4" fillId="0" borderId="7" xfId="7" applyBorder="1" applyAlignment="1"/>
    <xf numFmtId="0" fontId="5" fillId="3" borderId="1" xfId="6" applyBorder="1" applyProtection="1"/>
    <xf numFmtId="0" fontId="5" fillId="3" borderId="1" xfId="6" applyBorder="1"/>
    <xf numFmtId="0" fontId="1" fillId="0" borderId="5" xfId="2" applyBorder="1"/>
    <xf numFmtId="0" fontId="1" fillId="0" borderId="6" xfId="2" applyBorder="1"/>
    <xf numFmtId="164" fontId="1" fillId="0" borderId="6" xfId="2" applyNumberFormat="1" applyBorder="1"/>
    <xf numFmtId="164" fontId="1" fillId="0" borderId="7" xfId="2" applyNumberFormat="1" applyBorder="1"/>
    <xf numFmtId="0" fontId="3" fillId="0" borderId="5" xfId="4" applyBorder="1"/>
    <xf numFmtId="0" fontId="3" fillId="0" borderId="6" xfId="4" applyBorder="1"/>
    <xf numFmtId="164" fontId="3" fillId="0" borderId="7" xfId="4" applyNumberFormat="1" applyBorder="1"/>
    <xf numFmtId="0" fontId="6" fillId="0" borderId="0" xfId="8" applyAlignment="1">
      <alignment horizontal="center" vertical="center"/>
    </xf>
    <xf numFmtId="0" fontId="6" fillId="0" borderId="6" xfId="8" applyBorder="1">
      <alignment vertical="center"/>
    </xf>
    <xf numFmtId="0" fontId="6" fillId="0" borderId="5" xfId="8" applyBorder="1" applyAlignment="1">
      <alignment horizontal="center" vertical="center"/>
    </xf>
    <xf numFmtId="0" fontId="6" fillId="0" borderId="7" xfId="8" applyBorder="1">
      <alignment vertical="center"/>
    </xf>
    <xf numFmtId="0" fontId="6" fillId="0" borderId="2" xfId="8" applyBorder="1">
      <alignment vertical="center"/>
    </xf>
    <xf numFmtId="0" fontId="6" fillId="0" borderId="4" xfId="8" applyBorder="1">
      <alignment vertical="center"/>
    </xf>
    <xf numFmtId="0" fontId="6" fillId="0" borderId="2" xfId="8" applyBorder="1" applyAlignment="1">
      <alignment horizontal="center" vertical="center"/>
    </xf>
    <xf numFmtId="0" fontId="0" fillId="0" borderId="0" xfId="0" applyAlignment="1" applyProtection="1">
      <protection locked="0"/>
    </xf>
  </cellXfs>
  <cellStyles count="9">
    <cellStyle name="Background_Yellow" xfId="1"/>
    <cellStyle name="Font_Ariel_Normal" xfId="3"/>
    <cellStyle name="Font_Ariel_Normal_Bold" xfId="7"/>
    <cellStyle name="Font_Ariel_Normal_Bold_BG_Gray" xfId="5"/>
    <cellStyle name="Font_Ariel_Small" xfId="2"/>
    <cellStyle name="Font_Ariel_Small_Bold" xfId="4"/>
    <cellStyle name="Font_Ariel_Small_Bold_BG_Gray" xfId="6"/>
    <cellStyle name="Normálna" xfId="0" builtinId="0"/>
    <cellStyle name="Normálna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2"/>
  <sheetViews>
    <sheetView showGridLines="0"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25" sqref="D25"/>
    </sheetView>
  </sheetViews>
  <sheetFormatPr defaultRowHeight="14.25"/>
  <cols>
    <col min="1" max="1" width="2.25" style="31" customWidth="1"/>
    <col min="2" max="2" width="14.625" style="31" bestFit="1" customWidth="1"/>
    <col min="3" max="3" width="16" style="31" bestFit="1" customWidth="1"/>
    <col min="4" max="4" width="22.375" style="31" bestFit="1" customWidth="1"/>
    <col min="5" max="7" width="17.25" style="31" customWidth="1"/>
    <col min="8" max="8" width="0" style="31" hidden="1" customWidth="1"/>
    <col min="9" max="16384" width="9" style="31"/>
  </cols>
  <sheetData>
    <row r="2" spans="2:8">
      <c r="B2" s="31" t="s">
        <v>180</v>
      </c>
    </row>
    <row r="3" spans="2:8">
      <c r="B3" s="30" t="s">
        <v>172</v>
      </c>
      <c r="C3" s="30" t="s">
        <v>173</v>
      </c>
      <c r="D3" s="30" t="s">
        <v>174</v>
      </c>
      <c r="E3" s="11" t="s">
        <v>381</v>
      </c>
      <c r="F3" s="11" t="s">
        <v>383</v>
      </c>
      <c r="G3" s="11" t="s">
        <v>382</v>
      </c>
    </row>
    <row r="4" spans="2:8">
      <c r="B4" s="32" t="s">
        <v>175</v>
      </c>
      <c r="C4" s="33" t="s">
        <v>176</v>
      </c>
      <c r="D4" s="33" t="s">
        <v>177</v>
      </c>
      <c r="E4" s="34">
        <f>'Časti stavby'!I46</f>
        <v>0</v>
      </c>
      <c r="F4" s="34">
        <f>ROUND(E4*0.23,2)</f>
        <v>0</v>
      </c>
      <c r="G4" s="34">
        <f>E4+F4</f>
        <v>0</v>
      </c>
      <c r="H4" s="31">
        <v>1</v>
      </c>
    </row>
    <row r="5" spans="2:8">
      <c r="B5" s="47" t="s">
        <v>171</v>
      </c>
      <c r="C5" s="48"/>
      <c r="D5" s="49"/>
      <c r="E5" s="35">
        <f>SUM(E4)</f>
        <v>0</v>
      </c>
      <c r="F5" s="35">
        <f>SUM(F4)</f>
        <v>0</v>
      </c>
      <c r="G5" s="35">
        <f>SUM(G4)</f>
        <v>0</v>
      </c>
    </row>
    <row r="8" spans="2:8">
      <c r="B8" s="66"/>
      <c r="C8" s="66"/>
      <c r="D8" s="66"/>
      <c r="E8" s="66"/>
      <c r="F8" s="66"/>
      <c r="G8" s="66"/>
    </row>
    <row r="9" spans="2:8">
      <c r="B9" s="66"/>
      <c r="C9" s="66"/>
      <c r="D9" s="66"/>
      <c r="E9" s="66"/>
      <c r="F9" s="66"/>
      <c r="G9" s="66"/>
    </row>
    <row r="10" spans="2:8">
      <c r="B10" s="66"/>
      <c r="C10" s="66"/>
      <c r="D10" s="66"/>
      <c r="E10" s="66"/>
      <c r="F10" s="66"/>
      <c r="G10" s="66"/>
    </row>
    <row r="11" spans="2:8">
      <c r="B11" s="66"/>
      <c r="C11" s="66"/>
      <c r="D11" s="66"/>
      <c r="E11" s="66"/>
      <c r="F11" s="66"/>
      <c r="G11" s="66"/>
    </row>
    <row r="12" spans="2:8">
      <c r="B12" s="66"/>
      <c r="C12" s="66"/>
      <c r="D12" s="66"/>
      <c r="E12" s="66"/>
      <c r="F12" s="66"/>
      <c r="G12" s="66"/>
    </row>
    <row r="22" spans="5:5">
      <c r="E22" s="36"/>
    </row>
  </sheetData>
  <sheetProtection algorithmName="SHA-512" hashValue="d72k3yuiIQGxF+0ppFpOZvJ/fF/SrvVa8EcSqOJhwH1PoAb47Oy+s2zp/OVZojOFPYuFXMs6ih0o5pwc2ZAtYg==" saltValue="TDPr0MzN3/p9XTJWIjslrg==" spinCount="100000" sheet="1" objects="1" scenarios="1"/>
  <mergeCells count="1">
    <mergeCell ref="B5:D5"/>
  </mergeCells>
  <printOptions horizontalCentered="1"/>
  <pageMargins left="0.41666666666666669" right="0.41666666666666669" top="0.41666666666666669" bottom="0.625" header="0.27777777777777779" footer="0.27777777777777779"/>
  <pageSetup paperSize="9" fitToHeight="0" orientation="landscape" r:id="rId1"/>
  <headerFooter>
    <oddHeader>&amp;C2024-01 - Výmena ložísk na moste ev.č.D3-079 Čadečka&amp;RRekapitulácia stavby</oddHeader>
    <oddFooter>&amp;LPopis ............................&amp;RStrana &amp;P / &amp;N&amp;CNDS - Národná diaľničná spoločnosť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45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54" sqref="E54"/>
    </sheetView>
  </sheetViews>
  <sheetFormatPr defaultRowHeight="14.25"/>
  <cols>
    <col min="1" max="1" width="2.25" style="38" customWidth="1"/>
    <col min="2" max="2" width="30.875" style="38" customWidth="1"/>
    <col min="3" max="3" width="7.125" style="38" bestFit="1" customWidth="1"/>
    <col min="4" max="4" width="10.125" style="38" bestFit="1" customWidth="1"/>
    <col min="5" max="5" width="50.875" style="38" customWidth="1"/>
    <col min="6" max="6" width="6.75" style="38" bestFit="1" customWidth="1"/>
    <col min="7" max="7" width="8.75" style="38" customWidth="1"/>
    <col min="8" max="8" width="2.375" style="38" hidden="1" customWidth="1"/>
    <col min="9" max="9" width="13.75" style="38" customWidth="1"/>
    <col min="10" max="10" width="10.375" style="38" customWidth="1"/>
    <col min="11" max="16384" width="9" style="38"/>
  </cols>
  <sheetData>
    <row r="3" spans="2:9" ht="25.5" customHeight="1">
      <c r="B3" s="37" t="s">
        <v>0</v>
      </c>
      <c r="C3" s="50" t="s">
        <v>1</v>
      </c>
      <c r="D3" s="50"/>
      <c r="E3" s="37" t="s">
        <v>2</v>
      </c>
      <c r="F3" s="37" t="s">
        <v>3</v>
      </c>
      <c r="G3" s="37" t="s">
        <v>4</v>
      </c>
      <c r="I3" s="39" t="s">
        <v>380</v>
      </c>
    </row>
    <row r="4" spans="2:9" ht="22.5">
      <c r="B4" s="40" t="s">
        <v>6</v>
      </c>
      <c r="C4" s="41" t="s">
        <v>7</v>
      </c>
      <c r="D4" s="41" t="s">
        <v>8</v>
      </c>
      <c r="E4" s="42" t="s">
        <v>9</v>
      </c>
      <c r="F4" s="43" t="s">
        <v>10</v>
      </c>
      <c r="G4" s="44">
        <v>64.069999999999993</v>
      </c>
      <c r="H4" s="45"/>
      <c r="I4" s="5"/>
    </row>
    <row r="5" spans="2:9" ht="22.5">
      <c r="B5" s="46"/>
      <c r="C5" s="41" t="s">
        <v>7</v>
      </c>
      <c r="D5" s="41" t="s">
        <v>11</v>
      </c>
      <c r="E5" s="42" t="s">
        <v>12</v>
      </c>
      <c r="F5" s="43" t="s">
        <v>13</v>
      </c>
      <c r="G5" s="44">
        <v>1</v>
      </c>
      <c r="H5" s="45"/>
      <c r="I5" s="5"/>
    </row>
    <row r="6" spans="2:9">
      <c r="B6" s="46"/>
      <c r="C6" s="41" t="s">
        <v>7</v>
      </c>
      <c r="D6" s="41" t="s">
        <v>14</v>
      </c>
      <c r="E6" s="42" t="s">
        <v>15</v>
      </c>
      <c r="F6" s="43" t="s">
        <v>13</v>
      </c>
      <c r="G6" s="44">
        <v>1</v>
      </c>
      <c r="H6" s="45"/>
      <c r="I6" s="5"/>
    </row>
    <row r="7" spans="2:9" ht="22.5">
      <c r="B7" s="46"/>
      <c r="C7" s="41" t="s">
        <v>7</v>
      </c>
      <c r="D7" s="41" t="s">
        <v>16</v>
      </c>
      <c r="E7" s="42" t="s">
        <v>17</v>
      </c>
      <c r="F7" s="43" t="s">
        <v>13</v>
      </c>
      <c r="G7" s="44">
        <v>1</v>
      </c>
      <c r="H7" s="45"/>
      <c r="I7" s="5"/>
    </row>
    <row r="8" spans="2:9" ht="22.5">
      <c r="B8" s="46"/>
      <c r="C8" s="41" t="s">
        <v>7</v>
      </c>
      <c r="D8" s="41" t="s">
        <v>18</v>
      </c>
      <c r="E8" s="42" t="s">
        <v>19</v>
      </c>
      <c r="F8" s="43" t="s">
        <v>13</v>
      </c>
      <c r="G8" s="44">
        <v>1</v>
      </c>
      <c r="H8" s="45"/>
      <c r="I8" s="5"/>
    </row>
    <row r="9" spans="2:9" ht="22.5">
      <c r="B9" s="46"/>
      <c r="C9" s="41" t="s">
        <v>7</v>
      </c>
      <c r="D9" s="41" t="s">
        <v>20</v>
      </c>
      <c r="E9" s="42" t="s">
        <v>21</v>
      </c>
      <c r="F9" s="43" t="s">
        <v>13</v>
      </c>
      <c r="G9" s="44">
        <v>1</v>
      </c>
      <c r="H9" s="45"/>
      <c r="I9" s="5"/>
    </row>
    <row r="10" spans="2:9">
      <c r="B10" s="40" t="s">
        <v>22</v>
      </c>
      <c r="C10" s="41" t="s">
        <v>23</v>
      </c>
      <c r="D10" s="41" t="s">
        <v>24</v>
      </c>
      <c r="E10" s="42" t="s">
        <v>25</v>
      </c>
      <c r="F10" s="43" t="s">
        <v>13</v>
      </c>
      <c r="G10" s="44">
        <v>1</v>
      </c>
      <c r="H10" s="45"/>
      <c r="I10" s="5"/>
    </row>
    <row r="11" spans="2:9" ht="22.5">
      <c r="B11" s="46"/>
      <c r="C11" s="41" t="s">
        <v>23</v>
      </c>
      <c r="D11" s="41" t="s">
        <v>26</v>
      </c>
      <c r="E11" s="42" t="s">
        <v>27</v>
      </c>
      <c r="F11" s="43" t="s">
        <v>28</v>
      </c>
      <c r="G11" s="44">
        <v>1.02</v>
      </c>
      <c r="H11" s="45"/>
      <c r="I11" s="5"/>
    </row>
    <row r="12" spans="2:9">
      <c r="B12" s="46"/>
      <c r="C12" s="41" t="s">
        <v>23</v>
      </c>
      <c r="D12" s="41" t="s">
        <v>29</v>
      </c>
      <c r="E12" s="42" t="s">
        <v>30</v>
      </c>
      <c r="F12" s="43" t="s">
        <v>31</v>
      </c>
      <c r="G12" s="44">
        <v>36.799999999999997</v>
      </c>
      <c r="H12" s="45"/>
      <c r="I12" s="5"/>
    </row>
    <row r="13" spans="2:9">
      <c r="B13" s="46"/>
      <c r="C13" s="41" t="s">
        <v>23</v>
      </c>
      <c r="D13" s="41" t="s">
        <v>32</v>
      </c>
      <c r="E13" s="42" t="s">
        <v>33</v>
      </c>
      <c r="F13" s="43" t="s">
        <v>34</v>
      </c>
      <c r="G13" s="44">
        <v>51783</v>
      </c>
      <c r="H13" s="45"/>
      <c r="I13" s="5"/>
    </row>
    <row r="14" spans="2:9" ht="22.5">
      <c r="B14" s="46"/>
      <c r="C14" s="41" t="s">
        <v>23</v>
      </c>
      <c r="D14" s="41" t="s">
        <v>35</v>
      </c>
      <c r="E14" s="42" t="s">
        <v>36</v>
      </c>
      <c r="F14" s="43" t="s">
        <v>37</v>
      </c>
      <c r="G14" s="44">
        <v>14.4</v>
      </c>
      <c r="H14" s="45"/>
      <c r="I14" s="5"/>
    </row>
    <row r="15" spans="2:9">
      <c r="B15" s="46"/>
      <c r="C15" s="41" t="s">
        <v>23</v>
      </c>
      <c r="D15" s="41" t="s">
        <v>38</v>
      </c>
      <c r="E15" s="42" t="s">
        <v>39</v>
      </c>
      <c r="F15" s="43" t="s">
        <v>10</v>
      </c>
      <c r="G15" s="44">
        <v>64.069999999999993</v>
      </c>
      <c r="H15" s="45"/>
      <c r="I15" s="5"/>
    </row>
    <row r="16" spans="2:9">
      <c r="B16" s="46"/>
      <c r="C16" s="41" t="s">
        <v>23</v>
      </c>
      <c r="D16" s="41" t="s">
        <v>40</v>
      </c>
      <c r="E16" s="42" t="s">
        <v>41</v>
      </c>
      <c r="F16" s="43" t="s">
        <v>31</v>
      </c>
      <c r="G16" s="44">
        <v>96.6</v>
      </c>
      <c r="H16" s="45"/>
      <c r="I16" s="5"/>
    </row>
    <row r="17" spans="2:9">
      <c r="B17" s="46"/>
      <c r="C17" s="41" t="s">
        <v>23</v>
      </c>
      <c r="D17" s="41" t="s">
        <v>42</v>
      </c>
      <c r="E17" s="42" t="s">
        <v>43</v>
      </c>
      <c r="F17" s="43" t="s">
        <v>37</v>
      </c>
      <c r="G17" s="44">
        <v>57.6</v>
      </c>
      <c r="H17" s="45"/>
      <c r="I17" s="5"/>
    </row>
    <row r="18" spans="2:9">
      <c r="B18" s="46"/>
      <c r="C18" s="41" t="s">
        <v>23</v>
      </c>
      <c r="D18" s="41" t="s">
        <v>44</v>
      </c>
      <c r="E18" s="42" t="s">
        <v>45</v>
      </c>
      <c r="F18" s="43" t="s">
        <v>37</v>
      </c>
      <c r="G18" s="44">
        <v>178</v>
      </c>
      <c r="H18" s="45"/>
      <c r="I18" s="5"/>
    </row>
    <row r="19" spans="2:9" ht="22.5">
      <c r="B19" s="40" t="s">
        <v>46</v>
      </c>
      <c r="C19" s="41" t="s">
        <v>47</v>
      </c>
      <c r="D19" s="41" t="s">
        <v>48</v>
      </c>
      <c r="E19" s="42" t="s">
        <v>49</v>
      </c>
      <c r="F19" s="43" t="s">
        <v>31</v>
      </c>
      <c r="G19" s="44">
        <v>750</v>
      </c>
      <c r="H19" s="45"/>
      <c r="I19" s="5"/>
    </row>
    <row r="20" spans="2:9">
      <c r="B20" s="40" t="s">
        <v>50</v>
      </c>
      <c r="C20" s="41" t="s">
        <v>51</v>
      </c>
      <c r="D20" s="41" t="s">
        <v>52</v>
      </c>
      <c r="E20" s="42" t="s">
        <v>53</v>
      </c>
      <c r="F20" s="43" t="s">
        <v>28</v>
      </c>
      <c r="G20" s="44">
        <v>225</v>
      </c>
      <c r="H20" s="45"/>
      <c r="I20" s="5"/>
    </row>
    <row r="21" spans="2:9">
      <c r="B21" s="46"/>
      <c r="C21" s="41" t="s">
        <v>51</v>
      </c>
      <c r="D21" s="41" t="s">
        <v>54</v>
      </c>
      <c r="E21" s="42" t="s">
        <v>55</v>
      </c>
      <c r="F21" s="43" t="s">
        <v>28</v>
      </c>
      <c r="G21" s="44">
        <v>112.5</v>
      </c>
      <c r="H21" s="45"/>
      <c r="I21" s="5"/>
    </row>
    <row r="22" spans="2:9">
      <c r="B22" s="46"/>
      <c r="C22" s="41" t="s">
        <v>51</v>
      </c>
      <c r="D22" s="41" t="s">
        <v>56</v>
      </c>
      <c r="E22" s="42" t="s">
        <v>57</v>
      </c>
      <c r="F22" s="43" t="s">
        <v>31</v>
      </c>
      <c r="G22" s="44">
        <v>750</v>
      </c>
      <c r="H22" s="45"/>
      <c r="I22" s="5"/>
    </row>
    <row r="23" spans="2:9">
      <c r="B23" s="40" t="s">
        <v>58</v>
      </c>
      <c r="C23" s="41" t="s">
        <v>59</v>
      </c>
      <c r="D23" s="41" t="s">
        <v>60</v>
      </c>
      <c r="E23" s="42" t="s">
        <v>61</v>
      </c>
      <c r="F23" s="43" t="s">
        <v>28</v>
      </c>
      <c r="G23" s="44">
        <v>112.5</v>
      </c>
      <c r="H23" s="45"/>
      <c r="I23" s="5"/>
    </row>
    <row r="24" spans="2:9">
      <c r="B24" s="46"/>
      <c r="C24" s="41" t="s">
        <v>59</v>
      </c>
      <c r="D24" s="41" t="s">
        <v>62</v>
      </c>
      <c r="E24" s="42" t="s">
        <v>63</v>
      </c>
      <c r="F24" s="43" t="s">
        <v>28</v>
      </c>
      <c r="G24" s="44">
        <v>112.5</v>
      </c>
      <c r="H24" s="45"/>
      <c r="I24" s="5"/>
    </row>
    <row r="25" spans="2:9">
      <c r="B25" s="40" t="s">
        <v>64</v>
      </c>
      <c r="C25" s="41" t="s">
        <v>65</v>
      </c>
      <c r="D25" s="41" t="s">
        <v>66</v>
      </c>
      <c r="E25" s="42" t="s">
        <v>67</v>
      </c>
      <c r="F25" s="43" t="s">
        <v>28</v>
      </c>
      <c r="G25" s="44">
        <v>5.63</v>
      </c>
      <c r="H25" s="45"/>
      <c r="I25" s="5"/>
    </row>
    <row r="26" spans="2:9">
      <c r="B26" s="46"/>
      <c r="C26" s="41" t="s">
        <v>65</v>
      </c>
      <c r="D26" s="41" t="s">
        <v>68</v>
      </c>
      <c r="E26" s="42" t="s">
        <v>69</v>
      </c>
      <c r="F26" s="43" t="s">
        <v>31</v>
      </c>
      <c r="G26" s="44">
        <v>25.65</v>
      </c>
      <c r="H26" s="45"/>
      <c r="I26" s="5"/>
    </row>
    <row r="27" spans="2:9">
      <c r="B27" s="46"/>
      <c r="C27" s="41" t="s">
        <v>65</v>
      </c>
      <c r="D27" s="41" t="s">
        <v>70</v>
      </c>
      <c r="E27" s="42" t="s">
        <v>71</v>
      </c>
      <c r="F27" s="43" t="s">
        <v>10</v>
      </c>
      <c r="G27" s="44">
        <v>1.04</v>
      </c>
      <c r="H27" s="45"/>
      <c r="I27" s="5"/>
    </row>
    <row r="28" spans="2:9" ht="22.5">
      <c r="B28" s="46"/>
      <c r="C28" s="41" t="s">
        <v>65</v>
      </c>
      <c r="D28" s="41" t="s">
        <v>72</v>
      </c>
      <c r="E28" s="42" t="s">
        <v>73</v>
      </c>
      <c r="F28" s="43" t="s">
        <v>28</v>
      </c>
      <c r="G28" s="44">
        <v>5.9</v>
      </c>
      <c r="H28" s="45"/>
      <c r="I28" s="5"/>
    </row>
    <row r="29" spans="2:9" ht="22.5">
      <c r="B29" s="46"/>
      <c r="C29" s="41" t="s">
        <v>65</v>
      </c>
      <c r="D29" s="41" t="s">
        <v>74</v>
      </c>
      <c r="E29" s="42" t="s">
        <v>75</v>
      </c>
      <c r="F29" s="43" t="s">
        <v>31</v>
      </c>
      <c r="G29" s="44">
        <v>27.16</v>
      </c>
      <c r="H29" s="45"/>
      <c r="I29" s="5"/>
    </row>
    <row r="30" spans="2:9" ht="22.5">
      <c r="B30" s="46"/>
      <c r="C30" s="41" t="s">
        <v>65</v>
      </c>
      <c r="D30" s="41" t="s">
        <v>76</v>
      </c>
      <c r="E30" s="42" t="s">
        <v>77</v>
      </c>
      <c r="F30" s="43" t="s">
        <v>10</v>
      </c>
      <c r="G30" s="44">
        <v>1.04</v>
      </c>
      <c r="H30" s="45"/>
      <c r="I30" s="5"/>
    </row>
    <row r="31" spans="2:9">
      <c r="B31" s="46"/>
      <c r="C31" s="41" t="s">
        <v>65</v>
      </c>
      <c r="D31" s="41" t="s">
        <v>78</v>
      </c>
      <c r="E31" s="42" t="s">
        <v>79</v>
      </c>
      <c r="F31" s="43" t="s">
        <v>80</v>
      </c>
      <c r="G31" s="44">
        <v>20</v>
      </c>
      <c r="H31" s="45"/>
      <c r="I31" s="5"/>
    </row>
    <row r="32" spans="2:9">
      <c r="B32" s="46"/>
      <c r="C32" s="41" t="s">
        <v>65</v>
      </c>
      <c r="D32" s="41" t="s">
        <v>81</v>
      </c>
      <c r="E32" s="42" t="s">
        <v>82</v>
      </c>
      <c r="F32" s="43" t="s">
        <v>28</v>
      </c>
      <c r="G32" s="44">
        <v>1.21</v>
      </c>
      <c r="H32" s="45"/>
      <c r="I32" s="5"/>
    </row>
    <row r="33" spans="2:9">
      <c r="B33" s="46"/>
      <c r="C33" s="41" t="s">
        <v>65</v>
      </c>
      <c r="D33" s="41" t="s">
        <v>83</v>
      </c>
      <c r="E33" s="42" t="s">
        <v>84</v>
      </c>
      <c r="F33" s="43" t="s">
        <v>37</v>
      </c>
      <c r="G33" s="44">
        <v>7.1</v>
      </c>
      <c r="H33" s="45"/>
      <c r="I33" s="5"/>
    </row>
    <row r="34" spans="2:9">
      <c r="B34" s="46"/>
      <c r="C34" s="41" t="s">
        <v>65</v>
      </c>
      <c r="D34" s="41" t="s">
        <v>85</v>
      </c>
      <c r="E34" s="42" t="s">
        <v>86</v>
      </c>
      <c r="F34" s="43" t="s">
        <v>37</v>
      </c>
      <c r="G34" s="44">
        <v>7.3</v>
      </c>
      <c r="H34" s="45"/>
      <c r="I34" s="5"/>
    </row>
    <row r="35" spans="2:9">
      <c r="B35" s="46"/>
      <c r="C35" s="41" t="s">
        <v>65</v>
      </c>
      <c r="D35" s="41" t="s">
        <v>87</v>
      </c>
      <c r="E35" s="42" t="s">
        <v>88</v>
      </c>
      <c r="F35" s="43" t="s">
        <v>37</v>
      </c>
      <c r="G35" s="44">
        <v>27.84</v>
      </c>
      <c r="H35" s="45"/>
      <c r="I35" s="5"/>
    </row>
    <row r="36" spans="2:9">
      <c r="B36" s="46"/>
      <c r="C36" s="41" t="s">
        <v>65</v>
      </c>
      <c r="D36" s="41" t="s">
        <v>89</v>
      </c>
      <c r="E36" s="42" t="s">
        <v>90</v>
      </c>
      <c r="F36" s="43" t="s">
        <v>34</v>
      </c>
      <c r="G36" s="44">
        <v>14955.67</v>
      </c>
      <c r="H36" s="45"/>
      <c r="I36" s="5"/>
    </row>
    <row r="37" spans="2:9">
      <c r="B37" s="46"/>
      <c r="C37" s="41" t="s">
        <v>65</v>
      </c>
      <c r="D37" s="41" t="s">
        <v>91</v>
      </c>
      <c r="E37" s="42" t="s">
        <v>92</v>
      </c>
      <c r="F37" s="43" t="s">
        <v>28</v>
      </c>
      <c r="G37" s="44">
        <v>6045</v>
      </c>
      <c r="H37" s="45"/>
      <c r="I37" s="5"/>
    </row>
    <row r="38" spans="2:9">
      <c r="B38" s="46"/>
      <c r="C38" s="41" t="s">
        <v>65</v>
      </c>
      <c r="D38" s="41" t="s">
        <v>93</v>
      </c>
      <c r="E38" s="42" t="s">
        <v>94</v>
      </c>
      <c r="F38" s="43" t="s">
        <v>80</v>
      </c>
      <c r="G38" s="44">
        <v>288</v>
      </c>
      <c r="H38" s="45"/>
      <c r="I38" s="5"/>
    </row>
    <row r="39" spans="2:9" ht="22.5">
      <c r="B39" s="40" t="s">
        <v>95</v>
      </c>
      <c r="C39" s="41" t="s">
        <v>96</v>
      </c>
      <c r="D39" s="41" t="s">
        <v>97</v>
      </c>
      <c r="E39" s="42" t="s">
        <v>98</v>
      </c>
      <c r="F39" s="43" t="s">
        <v>31</v>
      </c>
      <c r="G39" s="44">
        <v>96.6</v>
      </c>
      <c r="H39" s="45"/>
      <c r="I39" s="5"/>
    </row>
    <row r="40" spans="2:9">
      <c r="B40" s="46"/>
      <c r="C40" s="41" t="s">
        <v>96</v>
      </c>
      <c r="D40" s="41" t="s">
        <v>99</v>
      </c>
      <c r="E40" s="42" t="s">
        <v>100</v>
      </c>
      <c r="F40" s="43" t="s">
        <v>28</v>
      </c>
      <c r="G40" s="44">
        <v>4.09</v>
      </c>
      <c r="H40" s="45"/>
      <c r="I40" s="5"/>
    </row>
    <row r="41" spans="2:9" ht="22.5">
      <c r="B41" s="46"/>
      <c r="C41" s="41" t="s">
        <v>96</v>
      </c>
      <c r="D41" s="41" t="s">
        <v>101</v>
      </c>
      <c r="E41" s="42" t="s">
        <v>102</v>
      </c>
      <c r="F41" s="43" t="s">
        <v>37</v>
      </c>
      <c r="G41" s="44">
        <v>92</v>
      </c>
      <c r="H41" s="45"/>
      <c r="I41" s="5"/>
    </row>
    <row r="42" spans="2:9">
      <c r="B42" s="40" t="s">
        <v>103</v>
      </c>
      <c r="C42" s="41" t="s">
        <v>104</v>
      </c>
      <c r="D42" s="41" t="s">
        <v>105</v>
      </c>
      <c r="E42" s="42" t="s">
        <v>106</v>
      </c>
      <c r="F42" s="43" t="s">
        <v>31</v>
      </c>
      <c r="G42" s="44">
        <v>43.7</v>
      </c>
      <c r="H42" s="45"/>
      <c r="I42" s="5"/>
    </row>
    <row r="43" spans="2:9">
      <c r="B43" s="40" t="s">
        <v>107</v>
      </c>
      <c r="C43" s="41" t="s">
        <v>108</v>
      </c>
      <c r="D43" s="41" t="s">
        <v>109</v>
      </c>
      <c r="E43" s="42" t="s">
        <v>110</v>
      </c>
      <c r="F43" s="43" t="s">
        <v>31</v>
      </c>
      <c r="G43" s="44">
        <v>36.799999999999997</v>
      </c>
      <c r="H43" s="45"/>
      <c r="I43" s="5"/>
    </row>
    <row r="44" spans="2:9" ht="22.5">
      <c r="B44" s="40" t="s">
        <v>111</v>
      </c>
      <c r="C44" s="41" t="s">
        <v>112</v>
      </c>
      <c r="D44" s="41" t="s">
        <v>113</v>
      </c>
      <c r="E44" s="42" t="s">
        <v>114</v>
      </c>
      <c r="F44" s="43" t="s">
        <v>31</v>
      </c>
      <c r="G44" s="44">
        <v>36.799999999999997</v>
      </c>
      <c r="H44" s="45"/>
      <c r="I44" s="5"/>
    </row>
    <row r="45" spans="2:9" ht="33.75">
      <c r="B45" s="42" t="s">
        <v>115</v>
      </c>
      <c r="C45" s="41" t="s">
        <v>116</v>
      </c>
      <c r="D45" s="41" t="s">
        <v>117</v>
      </c>
      <c r="E45" s="42" t="s">
        <v>118</v>
      </c>
      <c r="F45" s="43" t="s">
        <v>80</v>
      </c>
      <c r="G45" s="44">
        <v>8</v>
      </c>
      <c r="H45" s="45"/>
      <c r="I45" s="5"/>
    </row>
  </sheetData>
  <sheetProtection algorithmName="SHA-512" hashValue="qgcQvzF/gl1zDvlPbuP2vEM7Wot6SBwVCpDUGLgUyUzPvRonlCnKvyEn8jGH5reLevaQsxDY2WTErjuyDpcQSQ==" saltValue="GW7seLxWieeYPsFeKIvoLQ==" spinCount="100000" sheet="1" objects="1" scenarios="1"/>
  <mergeCells count="1">
    <mergeCell ref="C3:D3"/>
  </mergeCells>
  <pageMargins left="0.41666666666666669" right="0.41666666666666669" top="0.41666666666666669" bottom="0.625" header="0.27777777777777779" footer="0.27777777777777779"/>
  <pageSetup paperSize="9" scale="95" fitToHeight="0" orientation="landscape" r:id="rId1"/>
  <headerFooter>
    <oddHeader>&amp;C2024-01 - Výmena ložísk na moste ev.č.D3-079 Čadečka&amp;RSúpis prác</oddHeader>
    <oddFooter>&amp;LPopis ............................&amp;RStrana &amp;P / &amp;N&amp;CNDS - Národná diaľničná spoločnosť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K47"/>
  <sheetViews>
    <sheetView showGridLines="0" workbookViewId="0">
      <pane xSplit="1" ySplit="3" topLeftCell="B43" activePane="bottomRight" state="frozen"/>
      <selection pane="topRight" activeCell="B1" sqref="B1"/>
      <selection pane="bottomLeft" activeCell="A4" sqref="A4"/>
      <selection pane="bottomRight" activeCell="B68" sqref="B68"/>
    </sheetView>
  </sheetViews>
  <sheetFormatPr defaultRowHeight="14.25"/>
  <cols>
    <col min="1" max="1" width="2.25" customWidth="1"/>
    <col min="2" max="2" width="30.875" customWidth="1"/>
    <col min="3" max="3" width="7.125" bestFit="1" customWidth="1"/>
    <col min="4" max="4" width="7" bestFit="1" customWidth="1"/>
    <col min="5" max="5" width="50.875" customWidth="1"/>
    <col min="6" max="6" width="3.625" bestFit="1" customWidth="1"/>
    <col min="7" max="7" width="8.75" bestFit="1" customWidth="1"/>
    <col min="8" max="9" width="17.25" customWidth="1"/>
    <col min="10" max="10" width="17.25" hidden="1" customWidth="1"/>
    <col min="11" max="11" width="9.125" hidden="1" customWidth="1"/>
  </cols>
  <sheetData>
    <row r="3" spans="2:11" ht="22.5">
      <c r="B3" s="25" t="s">
        <v>119</v>
      </c>
      <c r="C3" s="51" t="s">
        <v>1</v>
      </c>
      <c r="D3" s="51"/>
      <c r="E3" s="25" t="s">
        <v>2</v>
      </c>
      <c r="F3" s="25" t="s">
        <v>3</v>
      </c>
      <c r="G3" s="25" t="s">
        <v>4</v>
      </c>
      <c r="H3" s="28" t="s">
        <v>380</v>
      </c>
      <c r="I3" s="29" t="s">
        <v>381</v>
      </c>
      <c r="J3" s="1" t="s">
        <v>5</v>
      </c>
    </row>
    <row r="4" spans="2:11">
      <c r="B4" s="6" t="s">
        <v>120</v>
      </c>
      <c r="C4" s="2" t="s">
        <v>7</v>
      </c>
      <c r="D4" s="2" t="s">
        <v>121</v>
      </c>
      <c r="E4" s="8" t="s">
        <v>9</v>
      </c>
      <c r="F4" s="3" t="s">
        <v>122</v>
      </c>
      <c r="G4" s="4">
        <v>64.069999999999993</v>
      </c>
      <c r="H4" s="4">
        <f>'Súpis prác'!I4</f>
        <v>0</v>
      </c>
      <c r="I4" s="4">
        <f>ROUND(G4*ROUND(H4,2),2)</f>
        <v>0</v>
      </c>
      <c r="J4" s="4">
        <f>ROUND(I4*0.2,2)</f>
        <v>0</v>
      </c>
      <c r="K4">
        <v>1</v>
      </c>
    </row>
    <row r="5" spans="2:11" ht="22.5">
      <c r="B5" s="7"/>
      <c r="C5" s="2" t="s">
        <v>7</v>
      </c>
      <c r="D5" s="2" t="s">
        <v>123</v>
      </c>
      <c r="E5" s="8" t="s">
        <v>12</v>
      </c>
      <c r="F5" s="3" t="s">
        <v>124</v>
      </c>
      <c r="G5" s="4">
        <v>1</v>
      </c>
      <c r="H5" s="4">
        <f>'Súpis prác'!I5</f>
        <v>0</v>
      </c>
      <c r="I5" s="4">
        <f t="shared" ref="I5:I45" si="0">ROUND(G5*ROUND(H5,2),2)</f>
        <v>0</v>
      </c>
      <c r="J5" s="4">
        <f>ROUND(I5*0.2,2)</f>
        <v>0</v>
      </c>
      <c r="K5">
        <v>1</v>
      </c>
    </row>
    <row r="6" spans="2:11">
      <c r="B6" s="7"/>
      <c r="C6" s="2" t="s">
        <v>7</v>
      </c>
      <c r="D6" s="2" t="s">
        <v>125</v>
      </c>
      <c r="E6" s="8" t="s">
        <v>15</v>
      </c>
      <c r="F6" s="3" t="s">
        <v>124</v>
      </c>
      <c r="G6" s="4">
        <v>1</v>
      </c>
      <c r="H6" s="4">
        <f>'Súpis prác'!I6</f>
        <v>0</v>
      </c>
      <c r="I6" s="4">
        <f t="shared" si="0"/>
        <v>0</v>
      </c>
      <c r="J6" s="4">
        <f t="shared" ref="J6:J45" si="1">ROUND(I6*0.2,2)</f>
        <v>0</v>
      </c>
      <c r="K6">
        <v>1</v>
      </c>
    </row>
    <row r="7" spans="2:11" ht="22.5">
      <c r="B7" s="7"/>
      <c r="C7" s="2" t="s">
        <v>7</v>
      </c>
      <c r="D7" s="2" t="s">
        <v>126</v>
      </c>
      <c r="E7" s="8" t="s">
        <v>17</v>
      </c>
      <c r="F7" s="3" t="s">
        <v>124</v>
      </c>
      <c r="G7" s="4">
        <v>1</v>
      </c>
      <c r="H7" s="4">
        <f>'Súpis prác'!I7</f>
        <v>0</v>
      </c>
      <c r="I7" s="4">
        <f t="shared" si="0"/>
        <v>0</v>
      </c>
      <c r="J7" s="4">
        <f t="shared" si="1"/>
        <v>0</v>
      </c>
      <c r="K7">
        <v>1</v>
      </c>
    </row>
    <row r="8" spans="2:11" ht="22.5">
      <c r="B8" s="7"/>
      <c r="C8" s="2" t="s">
        <v>7</v>
      </c>
      <c r="D8" s="2" t="s">
        <v>127</v>
      </c>
      <c r="E8" s="8" t="s">
        <v>19</v>
      </c>
      <c r="F8" s="3" t="s">
        <v>124</v>
      </c>
      <c r="G8" s="4">
        <v>1</v>
      </c>
      <c r="H8" s="4">
        <f>'Súpis prác'!I8</f>
        <v>0</v>
      </c>
      <c r="I8" s="4">
        <f t="shared" si="0"/>
        <v>0</v>
      </c>
      <c r="J8" s="4">
        <f t="shared" si="1"/>
        <v>0</v>
      </c>
      <c r="K8">
        <v>1</v>
      </c>
    </row>
    <row r="9" spans="2:11" ht="22.5">
      <c r="B9" s="7"/>
      <c r="C9" s="2" t="s">
        <v>7</v>
      </c>
      <c r="D9" s="2" t="s">
        <v>128</v>
      </c>
      <c r="E9" s="8" t="s">
        <v>21</v>
      </c>
      <c r="F9" s="3" t="s">
        <v>124</v>
      </c>
      <c r="G9" s="4">
        <v>1</v>
      </c>
      <c r="H9" s="4">
        <f>'Súpis prác'!I9</f>
        <v>0</v>
      </c>
      <c r="I9" s="4">
        <f t="shared" si="0"/>
        <v>0</v>
      </c>
      <c r="J9" s="4">
        <f t="shared" si="1"/>
        <v>0</v>
      </c>
      <c r="K9">
        <v>1</v>
      </c>
    </row>
    <row r="10" spans="2:11">
      <c r="B10" s="7"/>
      <c r="C10" s="2" t="s">
        <v>23</v>
      </c>
      <c r="D10" s="2" t="s">
        <v>129</v>
      </c>
      <c r="E10" s="8" t="s">
        <v>25</v>
      </c>
      <c r="F10" s="3" t="s">
        <v>124</v>
      </c>
      <c r="G10" s="4">
        <v>1</v>
      </c>
      <c r="H10" s="4">
        <f>'Súpis prác'!I10</f>
        <v>0</v>
      </c>
      <c r="I10" s="4">
        <f t="shared" si="0"/>
        <v>0</v>
      </c>
      <c r="J10" s="4">
        <f t="shared" si="1"/>
        <v>0</v>
      </c>
      <c r="K10">
        <v>1</v>
      </c>
    </row>
    <row r="11" spans="2:11" ht="22.5">
      <c r="B11" s="7"/>
      <c r="C11" s="2" t="s">
        <v>23</v>
      </c>
      <c r="D11" s="2" t="s">
        <v>130</v>
      </c>
      <c r="E11" s="8" t="s">
        <v>27</v>
      </c>
      <c r="F11" s="3" t="s">
        <v>131</v>
      </c>
      <c r="G11" s="4">
        <v>1.02</v>
      </c>
      <c r="H11" s="4">
        <f>'Súpis prác'!I11</f>
        <v>0</v>
      </c>
      <c r="I11" s="4">
        <f t="shared" si="0"/>
        <v>0</v>
      </c>
      <c r="J11" s="4">
        <f t="shared" si="1"/>
        <v>0</v>
      </c>
      <c r="K11">
        <v>1</v>
      </c>
    </row>
    <row r="12" spans="2:11">
      <c r="B12" s="7"/>
      <c r="C12" s="2" t="s">
        <v>23</v>
      </c>
      <c r="D12" s="2" t="s">
        <v>132</v>
      </c>
      <c r="E12" s="8" t="s">
        <v>30</v>
      </c>
      <c r="F12" s="3" t="s">
        <v>133</v>
      </c>
      <c r="G12" s="4">
        <v>36.799999999999997</v>
      </c>
      <c r="H12" s="4">
        <f>'Súpis prác'!I12</f>
        <v>0</v>
      </c>
      <c r="I12" s="4">
        <f t="shared" si="0"/>
        <v>0</v>
      </c>
      <c r="J12" s="4">
        <f t="shared" si="1"/>
        <v>0</v>
      </c>
      <c r="K12">
        <v>1</v>
      </c>
    </row>
    <row r="13" spans="2:11">
      <c r="B13" s="7"/>
      <c r="C13" s="2" t="s">
        <v>23</v>
      </c>
      <c r="D13" s="2" t="s">
        <v>134</v>
      </c>
      <c r="E13" s="8" t="s">
        <v>33</v>
      </c>
      <c r="F13" s="3" t="s">
        <v>135</v>
      </c>
      <c r="G13" s="4">
        <v>51783</v>
      </c>
      <c r="H13" s="4">
        <f>'Súpis prác'!I13</f>
        <v>0</v>
      </c>
      <c r="I13" s="4">
        <f t="shared" si="0"/>
        <v>0</v>
      </c>
      <c r="J13" s="4">
        <f t="shared" si="1"/>
        <v>0</v>
      </c>
      <c r="K13">
        <v>1</v>
      </c>
    </row>
    <row r="14" spans="2:11" ht="22.5">
      <c r="B14" s="7"/>
      <c r="C14" s="2" t="s">
        <v>23</v>
      </c>
      <c r="D14" s="2" t="s">
        <v>136</v>
      </c>
      <c r="E14" s="8" t="s">
        <v>36</v>
      </c>
      <c r="F14" s="3" t="s">
        <v>137</v>
      </c>
      <c r="G14" s="4">
        <v>14.4</v>
      </c>
      <c r="H14" s="4">
        <f>'Súpis prác'!I14</f>
        <v>0</v>
      </c>
      <c r="I14" s="4">
        <f t="shared" si="0"/>
        <v>0</v>
      </c>
      <c r="J14" s="4">
        <f t="shared" si="1"/>
        <v>0</v>
      </c>
      <c r="K14">
        <v>1</v>
      </c>
    </row>
    <row r="15" spans="2:11">
      <c r="B15" s="7"/>
      <c r="C15" s="2" t="s">
        <v>23</v>
      </c>
      <c r="D15" s="2" t="s">
        <v>138</v>
      </c>
      <c r="E15" s="8" t="s">
        <v>39</v>
      </c>
      <c r="F15" s="3" t="s">
        <v>122</v>
      </c>
      <c r="G15" s="4">
        <v>64.069999999999993</v>
      </c>
      <c r="H15" s="4">
        <f>'Súpis prác'!I15</f>
        <v>0</v>
      </c>
      <c r="I15" s="4">
        <f t="shared" si="0"/>
        <v>0</v>
      </c>
      <c r="J15" s="4">
        <f t="shared" si="1"/>
        <v>0</v>
      </c>
      <c r="K15">
        <v>1</v>
      </c>
    </row>
    <row r="16" spans="2:11">
      <c r="B16" s="7"/>
      <c r="C16" s="2" t="s">
        <v>23</v>
      </c>
      <c r="D16" s="2" t="s">
        <v>139</v>
      </c>
      <c r="E16" s="8" t="s">
        <v>41</v>
      </c>
      <c r="F16" s="3" t="s">
        <v>133</v>
      </c>
      <c r="G16" s="4">
        <v>96.6</v>
      </c>
      <c r="H16" s="4">
        <f>'Súpis prác'!I16</f>
        <v>0</v>
      </c>
      <c r="I16" s="4">
        <f t="shared" si="0"/>
        <v>0</v>
      </c>
      <c r="J16" s="4">
        <f t="shared" si="1"/>
        <v>0</v>
      </c>
      <c r="K16">
        <v>1</v>
      </c>
    </row>
    <row r="17" spans="2:11">
      <c r="B17" s="7"/>
      <c r="C17" s="2" t="s">
        <v>23</v>
      </c>
      <c r="D17" s="2" t="s">
        <v>140</v>
      </c>
      <c r="E17" s="8" t="s">
        <v>43</v>
      </c>
      <c r="F17" s="3" t="s">
        <v>137</v>
      </c>
      <c r="G17" s="4">
        <v>57.6</v>
      </c>
      <c r="H17" s="4">
        <f>'Súpis prác'!I17</f>
        <v>0</v>
      </c>
      <c r="I17" s="4">
        <f t="shared" si="0"/>
        <v>0</v>
      </c>
      <c r="J17" s="4">
        <f t="shared" si="1"/>
        <v>0</v>
      </c>
      <c r="K17">
        <v>1</v>
      </c>
    </row>
    <row r="18" spans="2:11">
      <c r="B18" s="7"/>
      <c r="C18" s="2" t="s">
        <v>23</v>
      </c>
      <c r="D18" s="2" t="s">
        <v>141</v>
      </c>
      <c r="E18" s="8" t="s">
        <v>45</v>
      </c>
      <c r="F18" s="3" t="s">
        <v>137</v>
      </c>
      <c r="G18" s="4">
        <v>178</v>
      </c>
      <c r="H18" s="4">
        <f>'Súpis prác'!I18</f>
        <v>0</v>
      </c>
      <c r="I18" s="4">
        <f t="shared" si="0"/>
        <v>0</v>
      </c>
      <c r="J18" s="4">
        <f t="shared" si="1"/>
        <v>0</v>
      </c>
      <c r="K18">
        <v>1</v>
      </c>
    </row>
    <row r="19" spans="2:11">
      <c r="B19" s="7"/>
      <c r="C19" s="2" t="s">
        <v>47</v>
      </c>
      <c r="D19" s="2" t="s">
        <v>142</v>
      </c>
      <c r="E19" s="8" t="s">
        <v>49</v>
      </c>
      <c r="F19" s="3" t="s">
        <v>133</v>
      </c>
      <c r="G19" s="4">
        <v>750</v>
      </c>
      <c r="H19" s="4">
        <f>'Súpis prác'!I19</f>
        <v>0</v>
      </c>
      <c r="I19" s="4">
        <f t="shared" si="0"/>
        <v>0</v>
      </c>
      <c r="J19" s="4">
        <f t="shared" si="1"/>
        <v>0</v>
      </c>
      <c r="K19">
        <v>1</v>
      </c>
    </row>
    <row r="20" spans="2:11">
      <c r="B20" s="7"/>
      <c r="C20" s="2" t="s">
        <v>51</v>
      </c>
      <c r="D20" s="2" t="s">
        <v>143</v>
      </c>
      <c r="E20" s="8" t="s">
        <v>53</v>
      </c>
      <c r="F20" s="3" t="s">
        <v>131</v>
      </c>
      <c r="G20" s="4">
        <v>225</v>
      </c>
      <c r="H20" s="4">
        <f>'Súpis prác'!I20</f>
        <v>0</v>
      </c>
      <c r="I20" s="4">
        <f t="shared" si="0"/>
        <v>0</v>
      </c>
      <c r="J20" s="4">
        <f t="shared" si="1"/>
        <v>0</v>
      </c>
      <c r="K20">
        <v>1</v>
      </c>
    </row>
    <row r="21" spans="2:11">
      <c r="B21" s="7"/>
      <c r="C21" s="2" t="s">
        <v>51</v>
      </c>
      <c r="D21" s="2" t="s">
        <v>144</v>
      </c>
      <c r="E21" s="8" t="s">
        <v>55</v>
      </c>
      <c r="F21" s="3" t="s">
        <v>131</v>
      </c>
      <c r="G21" s="4">
        <v>112.5</v>
      </c>
      <c r="H21" s="4">
        <f>'Súpis prác'!I21</f>
        <v>0</v>
      </c>
      <c r="I21" s="4">
        <f t="shared" si="0"/>
        <v>0</v>
      </c>
      <c r="J21" s="4">
        <f t="shared" si="1"/>
        <v>0</v>
      </c>
      <c r="K21">
        <v>1</v>
      </c>
    </row>
    <row r="22" spans="2:11">
      <c r="B22" s="7"/>
      <c r="C22" s="2" t="s">
        <v>51</v>
      </c>
      <c r="D22" s="2" t="s">
        <v>145</v>
      </c>
      <c r="E22" s="8" t="s">
        <v>57</v>
      </c>
      <c r="F22" s="3" t="s">
        <v>133</v>
      </c>
      <c r="G22" s="4">
        <v>750</v>
      </c>
      <c r="H22" s="4">
        <f>'Súpis prác'!I22</f>
        <v>0</v>
      </c>
      <c r="I22" s="4">
        <f t="shared" si="0"/>
        <v>0</v>
      </c>
      <c r="J22" s="4">
        <f t="shared" si="1"/>
        <v>0</v>
      </c>
      <c r="K22">
        <v>1</v>
      </c>
    </row>
    <row r="23" spans="2:11">
      <c r="B23" s="7"/>
      <c r="C23" s="2" t="s">
        <v>59</v>
      </c>
      <c r="D23" s="2" t="s">
        <v>146</v>
      </c>
      <c r="E23" s="8" t="s">
        <v>61</v>
      </c>
      <c r="F23" s="3" t="s">
        <v>131</v>
      </c>
      <c r="G23" s="4">
        <v>112.5</v>
      </c>
      <c r="H23" s="4">
        <f>'Súpis prác'!I23</f>
        <v>0</v>
      </c>
      <c r="I23" s="4">
        <f t="shared" si="0"/>
        <v>0</v>
      </c>
      <c r="J23" s="4">
        <f t="shared" si="1"/>
        <v>0</v>
      </c>
      <c r="K23">
        <v>1</v>
      </c>
    </row>
    <row r="24" spans="2:11">
      <c r="B24" s="7"/>
      <c r="C24" s="2" t="s">
        <v>59</v>
      </c>
      <c r="D24" s="2" t="s">
        <v>147</v>
      </c>
      <c r="E24" s="8" t="s">
        <v>63</v>
      </c>
      <c r="F24" s="3" t="s">
        <v>131</v>
      </c>
      <c r="G24" s="4">
        <v>112.5</v>
      </c>
      <c r="H24" s="4">
        <f>'Súpis prác'!I24</f>
        <v>0</v>
      </c>
      <c r="I24" s="4">
        <f t="shared" si="0"/>
        <v>0</v>
      </c>
      <c r="J24" s="4">
        <f t="shared" si="1"/>
        <v>0</v>
      </c>
      <c r="K24">
        <v>1</v>
      </c>
    </row>
    <row r="25" spans="2:11">
      <c r="B25" s="7"/>
      <c r="C25" s="2" t="s">
        <v>65</v>
      </c>
      <c r="D25" s="2" t="s">
        <v>148</v>
      </c>
      <c r="E25" s="8" t="s">
        <v>67</v>
      </c>
      <c r="F25" s="3" t="s">
        <v>131</v>
      </c>
      <c r="G25" s="4">
        <v>5.63</v>
      </c>
      <c r="H25" s="4">
        <f>'Súpis prác'!I25</f>
        <v>0</v>
      </c>
      <c r="I25" s="4">
        <f t="shared" si="0"/>
        <v>0</v>
      </c>
      <c r="J25" s="4">
        <f t="shared" si="1"/>
        <v>0</v>
      </c>
      <c r="K25">
        <v>1</v>
      </c>
    </row>
    <row r="26" spans="2:11">
      <c r="B26" s="7"/>
      <c r="C26" s="2" t="s">
        <v>65</v>
      </c>
      <c r="D26" s="2" t="s">
        <v>149</v>
      </c>
      <c r="E26" s="8" t="s">
        <v>69</v>
      </c>
      <c r="F26" s="3" t="s">
        <v>133</v>
      </c>
      <c r="G26" s="4">
        <v>25.65</v>
      </c>
      <c r="H26" s="4">
        <f>'Súpis prác'!I26</f>
        <v>0</v>
      </c>
      <c r="I26" s="4">
        <f t="shared" si="0"/>
        <v>0</v>
      </c>
      <c r="J26" s="4">
        <f t="shared" si="1"/>
        <v>0</v>
      </c>
      <c r="K26">
        <v>1</v>
      </c>
    </row>
    <row r="27" spans="2:11">
      <c r="B27" s="7"/>
      <c r="C27" s="2" t="s">
        <v>65</v>
      </c>
      <c r="D27" s="2" t="s">
        <v>150</v>
      </c>
      <c r="E27" s="8" t="s">
        <v>71</v>
      </c>
      <c r="F27" s="3" t="s">
        <v>122</v>
      </c>
      <c r="G27" s="4">
        <v>1.04</v>
      </c>
      <c r="H27" s="4">
        <f>'Súpis prác'!I27</f>
        <v>0</v>
      </c>
      <c r="I27" s="4">
        <f t="shared" si="0"/>
        <v>0</v>
      </c>
      <c r="J27" s="4">
        <f t="shared" si="1"/>
        <v>0</v>
      </c>
      <c r="K27">
        <v>1</v>
      </c>
    </row>
    <row r="28" spans="2:11" ht="22.5">
      <c r="B28" s="7"/>
      <c r="C28" s="2" t="s">
        <v>65</v>
      </c>
      <c r="D28" s="2" t="s">
        <v>151</v>
      </c>
      <c r="E28" s="8" t="s">
        <v>73</v>
      </c>
      <c r="F28" s="3" t="s">
        <v>131</v>
      </c>
      <c r="G28" s="4">
        <v>5.9</v>
      </c>
      <c r="H28" s="4">
        <f>'Súpis prác'!I28</f>
        <v>0</v>
      </c>
      <c r="I28" s="4">
        <f t="shared" si="0"/>
        <v>0</v>
      </c>
      <c r="J28" s="4">
        <f t="shared" si="1"/>
        <v>0</v>
      </c>
      <c r="K28">
        <v>1</v>
      </c>
    </row>
    <row r="29" spans="2:11" ht="22.5">
      <c r="B29" s="7"/>
      <c r="C29" s="2" t="s">
        <v>65</v>
      </c>
      <c r="D29" s="2" t="s">
        <v>152</v>
      </c>
      <c r="E29" s="8" t="s">
        <v>75</v>
      </c>
      <c r="F29" s="3" t="s">
        <v>133</v>
      </c>
      <c r="G29" s="4">
        <v>27.16</v>
      </c>
      <c r="H29" s="4">
        <f>'Súpis prác'!I29</f>
        <v>0</v>
      </c>
      <c r="I29" s="4">
        <f t="shared" si="0"/>
        <v>0</v>
      </c>
      <c r="J29" s="4">
        <f t="shared" si="1"/>
        <v>0</v>
      </c>
      <c r="K29">
        <v>1</v>
      </c>
    </row>
    <row r="30" spans="2:11" ht="22.5">
      <c r="B30" s="7"/>
      <c r="C30" s="2" t="s">
        <v>65</v>
      </c>
      <c r="D30" s="2" t="s">
        <v>153</v>
      </c>
      <c r="E30" s="8" t="s">
        <v>77</v>
      </c>
      <c r="F30" s="3" t="s">
        <v>122</v>
      </c>
      <c r="G30" s="4">
        <v>1.04</v>
      </c>
      <c r="H30" s="4">
        <f>'Súpis prác'!I30</f>
        <v>0</v>
      </c>
      <c r="I30" s="4">
        <f t="shared" si="0"/>
        <v>0</v>
      </c>
      <c r="J30" s="4">
        <f t="shared" si="1"/>
        <v>0</v>
      </c>
      <c r="K30">
        <v>1</v>
      </c>
    </row>
    <row r="31" spans="2:11">
      <c r="B31" s="7"/>
      <c r="C31" s="2" t="s">
        <v>65</v>
      </c>
      <c r="D31" s="2" t="s">
        <v>154</v>
      </c>
      <c r="E31" s="8" t="s">
        <v>79</v>
      </c>
      <c r="F31" s="3" t="s">
        <v>155</v>
      </c>
      <c r="G31" s="4">
        <v>20</v>
      </c>
      <c r="H31" s="4">
        <f>'Súpis prác'!I31</f>
        <v>0</v>
      </c>
      <c r="I31" s="4">
        <f t="shared" si="0"/>
        <v>0</v>
      </c>
      <c r="J31" s="4">
        <f t="shared" si="1"/>
        <v>0</v>
      </c>
      <c r="K31">
        <v>1</v>
      </c>
    </row>
    <row r="32" spans="2:11">
      <c r="B32" s="7"/>
      <c r="C32" s="2" t="s">
        <v>65</v>
      </c>
      <c r="D32" s="2" t="s">
        <v>156</v>
      </c>
      <c r="E32" s="8" t="s">
        <v>82</v>
      </c>
      <c r="F32" s="3" t="s">
        <v>131</v>
      </c>
      <c r="G32" s="4">
        <v>1.21</v>
      </c>
      <c r="H32" s="4">
        <f>'Súpis prác'!I32</f>
        <v>0</v>
      </c>
      <c r="I32" s="4">
        <f t="shared" si="0"/>
        <v>0</v>
      </c>
      <c r="J32" s="4">
        <f t="shared" si="1"/>
        <v>0</v>
      </c>
      <c r="K32">
        <v>1</v>
      </c>
    </row>
    <row r="33" spans="2:11">
      <c r="B33" s="7"/>
      <c r="C33" s="2" t="s">
        <v>65</v>
      </c>
      <c r="D33" s="2" t="s">
        <v>157</v>
      </c>
      <c r="E33" s="8" t="s">
        <v>84</v>
      </c>
      <c r="F33" s="3" t="s">
        <v>137</v>
      </c>
      <c r="G33" s="4">
        <v>7.1</v>
      </c>
      <c r="H33" s="4">
        <f>'Súpis prác'!I33</f>
        <v>0</v>
      </c>
      <c r="I33" s="4">
        <f t="shared" si="0"/>
        <v>0</v>
      </c>
      <c r="J33" s="4">
        <f t="shared" si="1"/>
        <v>0</v>
      </c>
      <c r="K33">
        <v>1</v>
      </c>
    </row>
    <row r="34" spans="2:11">
      <c r="B34" s="7"/>
      <c r="C34" s="2" t="s">
        <v>65</v>
      </c>
      <c r="D34" s="2" t="s">
        <v>158</v>
      </c>
      <c r="E34" s="8" t="s">
        <v>86</v>
      </c>
      <c r="F34" s="3" t="s">
        <v>137</v>
      </c>
      <c r="G34" s="4">
        <v>7.3</v>
      </c>
      <c r="H34" s="4">
        <f>'Súpis prác'!I34</f>
        <v>0</v>
      </c>
      <c r="I34" s="4">
        <f t="shared" si="0"/>
        <v>0</v>
      </c>
      <c r="J34" s="4">
        <f t="shared" si="1"/>
        <v>0</v>
      </c>
      <c r="K34">
        <v>1</v>
      </c>
    </row>
    <row r="35" spans="2:11">
      <c r="B35" s="7"/>
      <c r="C35" s="2" t="s">
        <v>65</v>
      </c>
      <c r="D35" s="2" t="s">
        <v>159</v>
      </c>
      <c r="E35" s="8" t="s">
        <v>88</v>
      </c>
      <c r="F35" s="3" t="s">
        <v>137</v>
      </c>
      <c r="G35" s="4">
        <v>27.84</v>
      </c>
      <c r="H35" s="4">
        <f>'Súpis prác'!I35</f>
        <v>0</v>
      </c>
      <c r="I35" s="4">
        <f t="shared" si="0"/>
        <v>0</v>
      </c>
      <c r="J35" s="4">
        <f t="shared" si="1"/>
        <v>0</v>
      </c>
      <c r="K35">
        <v>1</v>
      </c>
    </row>
    <row r="36" spans="2:11">
      <c r="B36" s="7"/>
      <c r="C36" s="2" t="s">
        <v>65</v>
      </c>
      <c r="D36" s="2" t="s">
        <v>160</v>
      </c>
      <c r="E36" s="8" t="s">
        <v>90</v>
      </c>
      <c r="F36" s="3" t="s">
        <v>135</v>
      </c>
      <c r="G36" s="4">
        <v>14955.67</v>
      </c>
      <c r="H36" s="4">
        <f>'Súpis prác'!I36</f>
        <v>0</v>
      </c>
      <c r="I36" s="4">
        <f t="shared" si="0"/>
        <v>0</v>
      </c>
      <c r="J36" s="4">
        <f t="shared" si="1"/>
        <v>0</v>
      </c>
      <c r="K36">
        <v>1</v>
      </c>
    </row>
    <row r="37" spans="2:11">
      <c r="B37" s="7"/>
      <c r="C37" s="2" t="s">
        <v>65</v>
      </c>
      <c r="D37" s="2" t="s">
        <v>161</v>
      </c>
      <c r="E37" s="8" t="s">
        <v>92</v>
      </c>
      <c r="F37" s="3" t="s">
        <v>131</v>
      </c>
      <c r="G37" s="4">
        <v>6045</v>
      </c>
      <c r="H37" s="4">
        <f>'Súpis prác'!I37</f>
        <v>0</v>
      </c>
      <c r="I37" s="4">
        <f t="shared" si="0"/>
        <v>0</v>
      </c>
      <c r="J37" s="4">
        <f t="shared" si="1"/>
        <v>0</v>
      </c>
      <c r="K37">
        <v>1</v>
      </c>
    </row>
    <row r="38" spans="2:11">
      <c r="B38" s="7"/>
      <c r="C38" s="2" t="s">
        <v>65</v>
      </c>
      <c r="D38" s="2" t="s">
        <v>162</v>
      </c>
      <c r="E38" s="8" t="s">
        <v>94</v>
      </c>
      <c r="F38" s="3" t="s">
        <v>155</v>
      </c>
      <c r="G38" s="4">
        <v>288</v>
      </c>
      <c r="H38" s="4">
        <f>'Súpis prác'!I38</f>
        <v>0</v>
      </c>
      <c r="I38" s="4">
        <f t="shared" si="0"/>
        <v>0</v>
      </c>
      <c r="J38" s="4">
        <f t="shared" si="1"/>
        <v>0</v>
      </c>
      <c r="K38">
        <v>1</v>
      </c>
    </row>
    <row r="39" spans="2:11" ht="22.5">
      <c r="B39" s="7"/>
      <c r="C39" s="2" t="s">
        <v>96</v>
      </c>
      <c r="D39" s="2" t="s">
        <v>163</v>
      </c>
      <c r="E39" s="8" t="s">
        <v>98</v>
      </c>
      <c r="F39" s="3" t="s">
        <v>133</v>
      </c>
      <c r="G39" s="4">
        <v>96.6</v>
      </c>
      <c r="H39" s="4">
        <f>'Súpis prác'!I39</f>
        <v>0</v>
      </c>
      <c r="I39" s="4">
        <f t="shared" si="0"/>
        <v>0</v>
      </c>
      <c r="J39" s="4">
        <f t="shared" si="1"/>
        <v>0</v>
      </c>
      <c r="K39">
        <v>1</v>
      </c>
    </row>
    <row r="40" spans="2:11">
      <c r="B40" s="7"/>
      <c r="C40" s="2" t="s">
        <v>96</v>
      </c>
      <c r="D40" s="2" t="s">
        <v>164</v>
      </c>
      <c r="E40" s="8" t="s">
        <v>100</v>
      </c>
      <c r="F40" s="3" t="s">
        <v>131</v>
      </c>
      <c r="G40" s="4">
        <v>4.09</v>
      </c>
      <c r="H40" s="4">
        <f>'Súpis prác'!I40</f>
        <v>0</v>
      </c>
      <c r="I40" s="4">
        <f t="shared" si="0"/>
        <v>0</v>
      </c>
      <c r="J40" s="4">
        <f t="shared" si="1"/>
        <v>0</v>
      </c>
      <c r="K40">
        <v>1</v>
      </c>
    </row>
    <row r="41" spans="2:11" ht="22.5">
      <c r="B41" s="7"/>
      <c r="C41" s="2" t="s">
        <v>96</v>
      </c>
      <c r="D41" s="2" t="s">
        <v>165</v>
      </c>
      <c r="E41" s="8" t="s">
        <v>102</v>
      </c>
      <c r="F41" s="3" t="s">
        <v>137</v>
      </c>
      <c r="G41" s="4">
        <v>92</v>
      </c>
      <c r="H41" s="4">
        <f>'Súpis prác'!I41</f>
        <v>0</v>
      </c>
      <c r="I41" s="4">
        <f t="shared" si="0"/>
        <v>0</v>
      </c>
      <c r="J41" s="4">
        <f t="shared" si="1"/>
        <v>0</v>
      </c>
      <c r="K41">
        <v>1</v>
      </c>
    </row>
    <row r="42" spans="2:11">
      <c r="B42" s="7"/>
      <c r="C42" s="2" t="s">
        <v>104</v>
      </c>
      <c r="D42" s="2" t="s">
        <v>166</v>
      </c>
      <c r="E42" s="8" t="s">
        <v>106</v>
      </c>
      <c r="F42" s="3" t="s">
        <v>133</v>
      </c>
      <c r="G42" s="4">
        <v>43.7</v>
      </c>
      <c r="H42" s="4">
        <f>'Súpis prác'!I42</f>
        <v>0</v>
      </c>
      <c r="I42" s="4">
        <f t="shared" si="0"/>
        <v>0</v>
      </c>
      <c r="J42" s="4">
        <f t="shared" si="1"/>
        <v>0</v>
      </c>
      <c r="K42">
        <v>1</v>
      </c>
    </row>
    <row r="43" spans="2:11">
      <c r="B43" s="7"/>
      <c r="C43" s="2" t="s">
        <v>108</v>
      </c>
      <c r="D43" s="2" t="s">
        <v>167</v>
      </c>
      <c r="E43" s="8" t="s">
        <v>110</v>
      </c>
      <c r="F43" s="3" t="s">
        <v>133</v>
      </c>
      <c r="G43" s="4">
        <v>36.799999999999997</v>
      </c>
      <c r="H43" s="4">
        <f>'Súpis prác'!I43</f>
        <v>0</v>
      </c>
      <c r="I43" s="4">
        <f t="shared" si="0"/>
        <v>0</v>
      </c>
      <c r="J43" s="4">
        <f t="shared" si="1"/>
        <v>0</v>
      </c>
      <c r="K43">
        <v>1</v>
      </c>
    </row>
    <row r="44" spans="2:11">
      <c r="B44" s="7"/>
      <c r="C44" s="2" t="s">
        <v>112</v>
      </c>
      <c r="D44" s="2" t="s">
        <v>168</v>
      </c>
      <c r="E44" s="8" t="s">
        <v>114</v>
      </c>
      <c r="F44" s="3" t="s">
        <v>133</v>
      </c>
      <c r="G44" s="4">
        <v>36.799999999999997</v>
      </c>
      <c r="H44" s="4">
        <f>'Súpis prác'!I44</f>
        <v>0</v>
      </c>
      <c r="I44" s="4">
        <f t="shared" si="0"/>
        <v>0</v>
      </c>
      <c r="J44" s="4">
        <f t="shared" si="1"/>
        <v>0</v>
      </c>
      <c r="K44">
        <v>1</v>
      </c>
    </row>
    <row r="45" spans="2:11">
      <c r="B45" s="9"/>
      <c r="C45" s="2" t="s">
        <v>116</v>
      </c>
      <c r="D45" s="2" t="s">
        <v>169</v>
      </c>
      <c r="E45" s="8" t="s">
        <v>118</v>
      </c>
      <c r="F45" s="3" t="s">
        <v>155</v>
      </c>
      <c r="G45" s="4">
        <v>8</v>
      </c>
      <c r="H45" s="4">
        <f>'Súpis prác'!I45</f>
        <v>0</v>
      </c>
      <c r="I45" s="4">
        <f t="shared" si="0"/>
        <v>0</v>
      </c>
      <c r="J45" s="4">
        <f t="shared" si="1"/>
        <v>0</v>
      </c>
      <c r="K45">
        <v>1</v>
      </c>
    </row>
    <row r="46" spans="2:11">
      <c r="B46" s="52" t="s">
        <v>170</v>
      </c>
      <c r="C46" s="53"/>
      <c r="D46" s="53"/>
      <c r="E46" s="53"/>
      <c r="F46" s="53"/>
      <c r="G46" s="54"/>
      <c r="H46" s="55"/>
      <c r="I46" s="4">
        <f>SUM(I4:I45)</f>
        <v>0</v>
      </c>
      <c r="J46" s="4">
        <f>SUMIF(K4:K45,1,J4:J45)</f>
        <v>0</v>
      </c>
      <c r="K46">
        <v>3</v>
      </c>
    </row>
    <row r="47" spans="2:11">
      <c r="B47" s="56" t="s">
        <v>171</v>
      </c>
      <c r="C47" s="57"/>
      <c r="D47" s="57"/>
      <c r="E47" s="57"/>
      <c r="F47" s="57"/>
      <c r="G47" s="58"/>
      <c r="H47" s="10"/>
      <c r="I47" s="10">
        <f>I46</f>
        <v>0</v>
      </c>
      <c r="J47" s="10">
        <f>SUMIF(K4:K46,3,J4:J46)</f>
        <v>0</v>
      </c>
    </row>
  </sheetData>
  <sheetProtection algorithmName="SHA-512" hashValue="exc/qybkAoC3b7S+LjxOZt010QotfpZNccXIVKleqYrWKTJGcP2D4S3Mvg0iPvdjaq6p23aKNiFfB/H20aP2Uw==" saltValue="KJrrdmAIfYh/3W0IpYm5Yg==" spinCount="100000" sheet="1" objects="1" scenarios="1"/>
  <mergeCells count="3">
    <mergeCell ref="C3:D3"/>
    <mergeCell ref="B46:H46"/>
    <mergeCell ref="B47:G47"/>
  </mergeCells>
  <pageMargins left="0.41666666666666669" right="0.41666666666666669" top="0.41666666666666669" bottom="0.625" header="0.27777777777777779" footer="0.27777777777777779"/>
  <pageSetup paperSize="9" scale="88" fitToHeight="0" orientation="landscape" r:id="rId1"/>
  <headerFooter>
    <oddHeader>&amp;C2024-01 - Výmena ložísk na moste ev.č.D3-079 Čadečka&amp;RČasti stavby</oddHeader>
    <oddFooter>&amp;LPopis ............................&amp;RStrana &amp;P / &amp;N&amp;CNDS - Národná diaľničná spoločnosť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6"/>
  <sheetViews>
    <sheetView showGridLines="0" view="pageBreakPreview" zoomScale="60" zoomScaleNormal="100" workbookViewId="0">
      <selection sqref="A1:XFD1048576"/>
    </sheetView>
  </sheetViews>
  <sheetFormatPr defaultColWidth="8.875" defaultRowHeight="12.75" customHeight="1"/>
  <cols>
    <col min="1" max="1" width="18.875" style="12" customWidth="1"/>
    <col min="2" max="2" width="5.125" style="12" customWidth="1"/>
    <col min="3" max="3" width="10.125" style="12" customWidth="1"/>
    <col min="4" max="4" width="12.25" style="12" customWidth="1"/>
    <col min="5" max="5" width="133.875" style="12" bestFit="1" customWidth="1"/>
    <col min="6" max="6" width="18.25" style="12" customWidth="1"/>
    <col min="7" max="7" width="5.875" style="12" customWidth="1"/>
    <col min="8" max="8" width="11.875" style="12" customWidth="1"/>
    <col min="9" max="9" width="9.125" style="12" hidden="1" customWidth="1"/>
    <col min="10" max="16384" width="8.875" style="12"/>
  </cols>
  <sheetData>
    <row r="1" spans="1:9" ht="12.75" customHeight="1">
      <c r="A1" s="12" t="s">
        <v>178</v>
      </c>
      <c r="D1" s="13" t="s">
        <v>179</v>
      </c>
      <c r="E1" s="13" t="s">
        <v>180</v>
      </c>
    </row>
    <row r="2" spans="1:9" ht="12.75" customHeight="1">
      <c r="A2" s="12" t="s">
        <v>181</v>
      </c>
      <c r="D2" s="12" t="s">
        <v>182</v>
      </c>
      <c r="E2" s="12" t="s">
        <v>183</v>
      </c>
    </row>
    <row r="3" spans="1:9" ht="12.75" customHeight="1">
      <c r="A3" s="12" t="s">
        <v>184</v>
      </c>
      <c r="D3" s="12" t="s">
        <v>185</v>
      </c>
    </row>
    <row r="4" spans="1:9" ht="12.75" customHeight="1">
      <c r="B4" s="14"/>
    </row>
    <row r="5" spans="1:9" ht="24" customHeight="1">
      <c r="A5" s="27" t="s">
        <v>186</v>
      </c>
      <c r="B5" s="59" t="s">
        <v>187</v>
      </c>
      <c r="C5" s="60"/>
      <c r="D5" s="60"/>
      <c r="E5" s="61" t="s">
        <v>188</v>
      </c>
      <c r="F5" s="62"/>
      <c r="G5" s="63" t="s">
        <v>3</v>
      </c>
      <c r="H5" s="65" t="s">
        <v>4</v>
      </c>
      <c r="I5" s="65" t="s">
        <v>185</v>
      </c>
    </row>
    <row r="6" spans="1:9" ht="12.75" customHeight="1">
      <c r="A6" s="15" t="s">
        <v>189</v>
      </c>
      <c r="B6" s="16" t="s">
        <v>190</v>
      </c>
      <c r="C6" s="16" t="s">
        <v>191</v>
      </c>
      <c r="D6" s="16" t="s">
        <v>192</v>
      </c>
      <c r="E6" s="16" t="s">
        <v>193</v>
      </c>
      <c r="F6" s="16" t="s">
        <v>194</v>
      </c>
      <c r="G6" s="64"/>
      <c r="H6" s="64"/>
      <c r="I6" s="64"/>
    </row>
    <row r="7" spans="1:9" ht="12.75" customHeight="1">
      <c r="A7" s="17"/>
      <c r="B7" s="18"/>
      <c r="C7" s="18"/>
      <c r="D7" s="18"/>
      <c r="E7" s="18"/>
      <c r="F7" s="18"/>
      <c r="G7" s="18"/>
      <c r="H7" s="18"/>
      <c r="I7" s="17"/>
    </row>
    <row r="8" spans="1:9" ht="12.75" customHeight="1">
      <c r="A8" s="19" t="s">
        <v>7</v>
      </c>
      <c r="B8" s="18"/>
      <c r="C8" s="18"/>
      <c r="D8" s="18"/>
      <c r="E8" s="20" t="s">
        <v>195</v>
      </c>
      <c r="F8" s="18"/>
      <c r="G8" s="18"/>
      <c r="H8" s="18"/>
      <c r="I8" s="17"/>
    </row>
    <row r="9" spans="1:9" ht="12.75" customHeight="1">
      <c r="A9" s="17"/>
      <c r="B9" s="18" t="s">
        <v>196</v>
      </c>
      <c r="C9" s="21" t="s">
        <v>121</v>
      </c>
      <c r="D9" s="18"/>
      <c r="E9" s="21" t="s">
        <v>9</v>
      </c>
      <c r="F9" s="18"/>
      <c r="G9" s="21" t="s">
        <v>10</v>
      </c>
      <c r="H9" s="22">
        <v>64.069999999999993</v>
      </c>
      <c r="I9" s="26"/>
    </row>
    <row r="10" spans="1:9" ht="12.75" customHeight="1">
      <c r="A10" s="17"/>
      <c r="B10" s="18"/>
      <c r="C10" s="18"/>
      <c r="D10" s="18"/>
      <c r="E10" s="18" t="s">
        <v>197</v>
      </c>
      <c r="F10" s="23">
        <v>64.069999999999993</v>
      </c>
      <c r="G10" s="18"/>
      <c r="H10" s="18"/>
      <c r="I10" s="18"/>
    </row>
    <row r="11" spans="1:9" ht="12.75" customHeight="1">
      <c r="A11" s="17"/>
      <c r="B11" s="18" t="s">
        <v>198</v>
      </c>
      <c r="C11" s="21" t="s">
        <v>123</v>
      </c>
      <c r="D11" s="18"/>
      <c r="E11" s="21" t="s">
        <v>12</v>
      </c>
      <c r="F11" s="18"/>
      <c r="G11" s="21" t="s">
        <v>13</v>
      </c>
      <c r="H11" s="22">
        <v>1</v>
      </c>
      <c r="I11" s="18"/>
    </row>
    <row r="12" spans="1:9" ht="12.75" customHeight="1">
      <c r="A12" s="17"/>
      <c r="B12" s="18"/>
      <c r="C12" s="18"/>
      <c r="D12" s="18"/>
      <c r="E12" s="18" t="s">
        <v>199</v>
      </c>
      <c r="F12" s="23">
        <v>1</v>
      </c>
      <c r="G12" s="18"/>
      <c r="H12" s="18"/>
      <c r="I12" s="18"/>
    </row>
    <row r="13" spans="1:9" ht="12.75" customHeight="1">
      <c r="A13" s="17"/>
      <c r="B13" s="18" t="s">
        <v>200</v>
      </c>
      <c r="C13" s="21" t="s">
        <v>125</v>
      </c>
      <c r="D13" s="18"/>
      <c r="E13" s="21" t="s">
        <v>15</v>
      </c>
      <c r="F13" s="18"/>
      <c r="G13" s="21" t="s">
        <v>13</v>
      </c>
      <c r="H13" s="22">
        <v>1</v>
      </c>
      <c r="I13" s="18"/>
    </row>
    <row r="14" spans="1:9" ht="12.75" customHeight="1">
      <c r="A14" s="17"/>
      <c r="B14" s="18"/>
      <c r="C14" s="18"/>
      <c r="D14" s="18"/>
      <c r="E14" s="18" t="s">
        <v>201</v>
      </c>
      <c r="F14" s="23">
        <v>1</v>
      </c>
      <c r="G14" s="18"/>
      <c r="H14" s="18"/>
      <c r="I14" s="18"/>
    </row>
    <row r="15" spans="1:9" ht="12.75" customHeight="1">
      <c r="A15" s="17"/>
      <c r="B15" s="18" t="s">
        <v>202</v>
      </c>
      <c r="C15" s="21" t="s">
        <v>126</v>
      </c>
      <c r="D15" s="18"/>
      <c r="E15" s="21" t="s">
        <v>17</v>
      </c>
      <c r="F15" s="18"/>
      <c r="G15" s="21" t="s">
        <v>13</v>
      </c>
      <c r="H15" s="22">
        <v>1</v>
      </c>
      <c r="I15" s="18"/>
    </row>
    <row r="16" spans="1:9" ht="12.75" customHeight="1">
      <c r="A16" s="17"/>
      <c r="B16" s="18"/>
      <c r="C16" s="18"/>
      <c r="D16" s="18"/>
      <c r="E16" s="18" t="s">
        <v>203</v>
      </c>
      <c r="F16" s="23">
        <v>1</v>
      </c>
      <c r="G16" s="18"/>
      <c r="H16" s="18"/>
      <c r="I16" s="18"/>
    </row>
    <row r="17" spans="1:9" ht="12.75" customHeight="1">
      <c r="A17" s="17"/>
      <c r="B17" s="18" t="s">
        <v>204</v>
      </c>
      <c r="C17" s="21" t="s">
        <v>127</v>
      </c>
      <c r="D17" s="18"/>
      <c r="E17" s="21" t="s">
        <v>19</v>
      </c>
      <c r="F17" s="18"/>
      <c r="G17" s="21" t="s">
        <v>13</v>
      </c>
      <c r="H17" s="22">
        <v>1</v>
      </c>
      <c r="I17" s="18"/>
    </row>
    <row r="18" spans="1:9" ht="12.75" customHeight="1">
      <c r="A18" s="17"/>
      <c r="B18" s="18"/>
      <c r="C18" s="18"/>
      <c r="D18" s="18"/>
      <c r="E18" s="18" t="s">
        <v>205</v>
      </c>
      <c r="F18" s="23">
        <v>1</v>
      </c>
      <c r="G18" s="18"/>
      <c r="H18" s="18"/>
      <c r="I18" s="18"/>
    </row>
    <row r="19" spans="1:9" ht="12.75" customHeight="1">
      <c r="A19" s="17"/>
      <c r="B19" s="18" t="s">
        <v>206</v>
      </c>
      <c r="C19" s="21" t="s">
        <v>128</v>
      </c>
      <c r="D19" s="18"/>
      <c r="E19" s="21" t="s">
        <v>21</v>
      </c>
      <c r="F19" s="18"/>
      <c r="G19" s="21" t="s">
        <v>13</v>
      </c>
      <c r="H19" s="22">
        <v>1</v>
      </c>
      <c r="I19" s="18"/>
    </row>
    <row r="20" spans="1:9" ht="12.75" customHeight="1">
      <c r="A20" s="17"/>
      <c r="B20" s="18"/>
      <c r="C20" s="18"/>
      <c r="D20" s="18"/>
      <c r="E20" s="18" t="s">
        <v>207</v>
      </c>
      <c r="F20" s="23">
        <v>1</v>
      </c>
      <c r="G20" s="18"/>
      <c r="H20" s="18"/>
      <c r="I20" s="18"/>
    </row>
    <row r="21" spans="1:9" ht="12.75" customHeight="1">
      <c r="A21" s="17"/>
      <c r="B21" s="18"/>
      <c r="C21" s="18"/>
      <c r="D21" s="18"/>
      <c r="E21" s="18" t="s">
        <v>208</v>
      </c>
      <c r="F21" s="18"/>
      <c r="G21" s="18"/>
      <c r="H21" s="18"/>
      <c r="I21" s="18"/>
    </row>
    <row r="22" spans="1:9" ht="12.75" customHeight="1">
      <c r="A22" s="19" t="s">
        <v>23</v>
      </c>
      <c r="B22" s="18"/>
      <c r="C22" s="18"/>
      <c r="D22" s="18"/>
      <c r="E22" s="20" t="s">
        <v>209</v>
      </c>
      <c r="F22" s="18"/>
      <c r="G22" s="18"/>
      <c r="H22" s="18"/>
      <c r="I22" s="18"/>
    </row>
    <row r="23" spans="1:9" ht="12.75" customHeight="1">
      <c r="A23" s="17"/>
      <c r="B23" s="18" t="s">
        <v>210</v>
      </c>
      <c r="C23" s="21" t="s">
        <v>129</v>
      </c>
      <c r="D23" s="18"/>
      <c r="E23" s="21" t="s">
        <v>25</v>
      </c>
      <c r="F23" s="18"/>
      <c r="G23" s="21" t="s">
        <v>13</v>
      </c>
      <c r="H23" s="22">
        <v>1</v>
      </c>
      <c r="I23" s="18"/>
    </row>
    <row r="24" spans="1:9" ht="12.75" customHeight="1">
      <c r="A24" s="17"/>
      <c r="B24" s="18"/>
      <c r="C24" s="18"/>
      <c r="D24" s="18"/>
      <c r="E24" s="18" t="s">
        <v>211</v>
      </c>
      <c r="F24" s="23">
        <v>1</v>
      </c>
      <c r="G24" s="18"/>
      <c r="H24" s="18"/>
      <c r="I24" s="18"/>
    </row>
    <row r="25" spans="1:9" ht="12.75" customHeight="1">
      <c r="A25" s="17"/>
      <c r="B25" s="18" t="s">
        <v>212</v>
      </c>
      <c r="C25" s="21" t="s">
        <v>130</v>
      </c>
      <c r="D25" s="18"/>
      <c r="E25" s="21" t="s">
        <v>27</v>
      </c>
      <c r="F25" s="18"/>
      <c r="G25" s="21" t="s">
        <v>28</v>
      </c>
      <c r="H25" s="22">
        <v>1.02</v>
      </c>
      <c r="I25" s="18"/>
    </row>
    <row r="26" spans="1:9" ht="12.75" customHeight="1">
      <c r="A26" s="17"/>
      <c r="B26" s="18"/>
      <c r="C26" s="18"/>
      <c r="D26" s="18"/>
      <c r="E26" s="18" t="s">
        <v>213</v>
      </c>
      <c r="F26" s="23">
        <v>1.02</v>
      </c>
      <c r="G26" s="18"/>
      <c r="H26" s="18"/>
      <c r="I26" s="18"/>
    </row>
    <row r="27" spans="1:9" ht="12.75" customHeight="1">
      <c r="A27" s="17"/>
      <c r="B27" s="18" t="s">
        <v>214</v>
      </c>
      <c r="C27" s="21" t="s">
        <v>132</v>
      </c>
      <c r="D27" s="18"/>
      <c r="E27" s="21" t="s">
        <v>30</v>
      </c>
      <c r="F27" s="18"/>
      <c r="G27" s="21" t="s">
        <v>31</v>
      </c>
      <c r="H27" s="22">
        <v>36.799999999999997</v>
      </c>
      <c r="I27" s="18"/>
    </row>
    <row r="28" spans="1:9" ht="12.75" customHeight="1">
      <c r="A28" s="17"/>
      <c r="B28" s="18"/>
      <c r="C28" s="18"/>
      <c r="D28" s="18"/>
      <c r="E28" s="18" t="s">
        <v>215</v>
      </c>
      <c r="F28" s="23">
        <v>36.799999999999997</v>
      </c>
      <c r="G28" s="18"/>
      <c r="H28" s="18"/>
      <c r="I28" s="18"/>
    </row>
    <row r="29" spans="1:9" ht="12.75" customHeight="1">
      <c r="A29" s="17"/>
      <c r="B29" s="18" t="s">
        <v>216</v>
      </c>
      <c r="C29" s="21" t="s">
        <v>134</v>
      </c>
      <c r="D29" s="18"/>
      <c r="E29" s="21" t="s">
        <v>33</v>
      </c>
      <c r="F29" s="18"/>
      <c r="G29" s="21" t="s">
        <v>34</v>
      </c>
      <c r="H29" s="22">
        <v>51783</v>
      </c>
      <c r="I29" s="18"/>
    </row>
    <row r="30" spans="1:9" ht="12.75" customHeight="1">
      <c r="A30" s="17"/>
      <c r="B30" s="18"/>
      <c r="C30" s="18"/>
      <c r="D30" s="18"/>
      <c r="E30" s="18" t="s">
        <v>217</v>
      </c>
      <c r="F30" s="23">
        <v>6960</v>
      </c>
      <c r="G30" s="18"/>
      <c r="H30" s="18"/>
      <c r="I30" s="18"/>
    </row>
    <row r="31" spans="1:9" ht="12.75" customHeight="1">
      <c r="A31" s="17"/>
      <c r="B31" s="18"/>
      <c r="C31" s="18"/>
      <c r="D31" s="18"/>
      <c r="E31" s="18" t="s">
        <v>218</v>
      </c>
      <c r="F31" s="23">
        <v>15312</v>
      </c>
      <c r="G31" s="18"/>
      <c r="H31" s="18"/>
      <c r="I31" s="18"/>
    </row>
    <row r="32" spans="1:9" ht="12.75" customHeight="1">
      <c r="A32" s="17"/>
      <c r="B32" s="18"/>
      <c r="C32" s="18"/>
      <c r="D32" s="18"/>
      <c r="E32" s="18" t="s">
        <v>219</v>
      </c>
      <c r="F32" s="23">
        <v>17161</v>
      </c>
      <c r="G32" s="18"/>
      <c r="H32" s="18"/>
      <c r="I32" s="18"/>
    </row>
    <row r="33" spans="1:9" ht="12.75" customHeight="1">
      <c r="A33" s="17"/>
      <c r="B33" s="18"/>
      <c r="C33" s="18"/>
      <c r="D33" s="18"/>
      <c r="E33" s="18" t="s">
        <v>220</v>
      </c>
      <c r="F33" s="23">
        <v>12350</v>
      </c>
      <c r="G33" s="18"/>
      <c r="H33" s="18"/>
      <c r="I33" s="18"/>
    </row>
    <row r="34" spans="1:9" ht="12.75" customHeight="1">
      <c r="A34" s="17"/>
      <c r="B34" s="18"/>
      <c r="C34" s="18"/>
      <c r="D34" s="18"/>
      <c r="E34" s="18" t="s">
        <v>221</v>
      </c>
      <c r="F34" s="23">
        <v>51783</v>
      </c>
      <c r="G34" s="18"/>
      <c r="H34" s="18"/>
      <c r="I34" s="18"/>
    </row>
    <row r="35" spans="1:9" ht="12.75" customHeight="1">
      <c r="A35" s="17"/>
      <c r="B35" s="18" t="s">
        <v>222</v>
      </c>
      <c r="C35" s="21" t="s">
        <v>136</v>
      </c>
      <c r="D35" s="18"/>
      <c r="E35" s="21" t="s">
        <v>36</v>
      </c>
      <c r="F35" s="18"/>
      <c r="G35" s="21" t="s">
        <v>37</v>
      </c>
      <c r="H35" s="22">
        <v>14.4</v>
      </c>
      <c r="I35" s="18"/>
    </row>
    <row r="36" spans="1:9" ht="12.75" customHeight="1">
      <c r="A36" s="17"/>
      <c r="B36" s="18"/>
      <c r="C36" s="18"/>
      <c r="D36" s="18"/>
      <c r="E36" s="18" t="s">
        <v>223</v>
      </c>
      <c r="F36" s="23">
        <v>7.1</v>
      </c>
      <c r="G36" s="18"/>
      <c r="H36" s="18"/>
      <c r="I36" s="18"/>
    </row>
    <row r="37" spans="1:9" ht="12.75" customHeight="1">
      <c r="A37" s="17"/>
      <c r="B37" s="18"/>
      <c r="C37" s="18"/>
      <c r="D37" s="18"/>
      <c r="E37" s="18" t="s">
        <v>224</v>
      </c>
      <c r="F37" s="23">
        <v>7.3</v>
      </c>
      <c r="G37" s="18"/>
      <c r="H37" s="18"/>
      <c r="I37" s="18"/>
    </row>
    <row r="38" spans="1:9" ht="12.75" customHeight="1">
      <c r="A38" s="17"/>
      <c r="B38" s="18"/>
      <c r="C38" s="18"/>
      <c r="D38" s="18"/>
      <c r="E38" s="18" t="s">
        <v>225</v>
      </c>
      <c r="F38" s="23">
        <v>14.4</v>
      </c>
      <c r="G38" s="18"/>
      <c r="H38" s="18"/>
      <c r="I38" s="18"/>
    </row>
    <row r="39" spans="1:9" ht="12.75" customHeight="1">
      <c r="A39" s="17"/>
      <c r="B39" s="18"/>
      <c r="C39" s="18"/>
      <c r="D39" s="18"/>
      <c r="E39" s="18" t="s">
        <v>185</v>
      </c>
      <c r="F39" s="18"/>
      <c r="G39" s="18"/>
      <c r="H39" s="18"/>
      <c r="I39" s="18"/>
    </row>
    <row r="40" spans="1:9" ht="12.75" customHeight="1">
      <c r="A40" s="17"/>
      <c r="B40" s="18"/>
      <c r="C40" s="18"/>
      <c r="D40" s="18"/>
      <c r="E40" s="18" t="s">
        <v>226</v>
      </c>
      <c r="F40" s="18"/>
      <c r="G40" s="18"/>
      <c r="H40" s="18"/>
      <c r="I40" s="18"/>
    </row>
    <row r="41" spans="1:9" ht="12.75" customHeight="1">
      <c r="A41" s="17"/>
      <c r="B41" s="18"/>
      <c r="C41" s="18"/>
      <c r="D41" s="18"/>
      <c r="E41" s="18" t="s">
        <v>185</v>
      </c>
      <c r="F41" s="18"/>
      <c r="G41" s="18"/>
      <c r="H41" s="18"/>
      <c r="I41" s="18"/>
    </row>
    <row r="42" spans="1:9" ht="12.75" customHeight="1">
      <c r="A42" s="17"/>
      <c r="B42" s="18" t="s">
        <v>227</v>
      </c>
      <c r="C42" s="21" t="s">
        <v>138</v>
      </c>
      <c r="D42" s="18"/>
      <c r="E42" s="21" t="s">
        <v>39</v>
      </c>
      <c r="F42" s="18"/>
      <c r="G42" s="21" t="s">
        <v>10</v>
      </c>
      <c r="H42" s="22">
        <v>64.069999999999993</v>
      </c>
      <c r="I42" s="18"/>
    </row>
    <row r="43" spans="1:9" ht="12.75" customHeight="1">
      <c r="A43" s="17"/>
      <c r="B43" s="18" t="s">
        <v>227</v>
      </c>
      <c r="C43" s="18"/>
      <c r="D43" s="18" t="s">
        <v>228</v>
      </c>
      <c r="E43" s="18" t="s">
        <v>229</v>
      </c>
      <c r="F43" s="18"/>
      <c r="G43" s="18" t="s">
        <v>10</v>
      </c>
      <c r="H43" s="23">
        <v>64.069999999999993</v>
      </c>
      <c r="I43" s="18"/>
    </row>
    <row r="44" spans="1:9" ht="12.75" customHeight="1">
      <c r="A44" s="17"/>
      <c r="B44" s="18"/>
      <c r="C44" s="18"/>
      <c r="D44" s="18"/>
      <c r="E44" s="18" t="s">
        <v>230</v>
      </c>
      <c r="F44" s="18"/>
      <c r="G44" s="18"/>
      <c r="H44" s="18"/>
      <c r="I44" s="18"/>
    </row>
    <row r="45" spans="1:9" ht="12.75" customHeight="1">
      <c r="A45" s="17"/>
      <c r="B45" s="18"/>
      <c r="C45" s="18"/>
      <c r="D45" s="18"/>
      <c r="E45" s="18" t="s">
        <v>231</v>
      </c>
      <c r="F45" s="23">
        <v>2.5499999999999998</v>
      </c>
      <c r="G45" s="18"/>
      <c r="H45" s="18"/>
      <c r="I45" s="18"/>
    </row>
    <row r="46" spans="1:9" ht="12.75" customHeight="1">
      <c r="A46" s="17"/>
      <c r="B46" s="18"/>
      <c r="C46" s="18"/>
      <c r="D46" s="18"/>
      <c r="E46" s="18" t="s">
        <v>232</v>
      </c>
      <c r="F46" s="23">
        <v>0.35</v>
      </c>
      <c r="G46" s="18"/>
      <c r="H46" s="18"/>
      <c r="I46" s="18"/>
    </row>
    <row r="47" spans="1:9" ht="12.75" customHeight="1">
      <c r="A47" s="17"/>
      <c r="B47" s="18"/>
      <c r="C47" s="18"/>
      <c r="D47" s="18"/>
      <c r="E47" s="18" t="s">
        <v>233</v>
      </c>
      <c r="F47" s="23">
        <v>51.78</v>
      </c>
      <c r="G47" s="18"/>
      <c r="H47" s="18"/>
      <c r="I47" s="18"/>
    </row>
    <row r="48" spans="1:9" ht="12.75" customHeight="1">
      <c r="A48" s="17"/>
      <c r="B48" s="18"/>
      <c r="C48" s="18"/>
      <c r="D48" s="18"/>
      <c r="E48" s="18" t="s">
        <v>234</v>
      </c>
      <c r="F48" s="23">
        <v>9.39</v>
      </c>
      <c r="G48" s="18"/>
      <c r="H48" s="18"/>
      <c r="I48" s="18"/>
    </row>
    <row r="49" spans="1:9" ht="12.75" customHeight="1">
      <c r="A49" s="17"/>
      <c r="B49" s="18"/>
      <c r="C49" s="18"/>
      <c r="D49" s="18"/>
      <c r="E49" s="18" t="s">
        <v>235</v>
      </c>
      <c r="F49" s="23">
        <v>64.069999999999993</v>
      </c>
      <c r="G49" s="18"/>
      <c r="H49" s="18"/>
      <c r="I49" s="18"/>
    </row>
    <row r="50" spans="1:9" ht="12.75" customHeight="1">
      <c r="A50" s="17"/>
      <c r="B50" s="18" t="s">
        <v>236</v>
      </c>
      <c r="C50" s="21" t="s">
        <v>139</v>
      </c>
      <c r="D50" s="18"/>
      <c r="E50" s="21" t="s">
        <v>41</v>
      </c>
      <c r="F50" s="18"/>
      <c r="G50" s="21" t="s">
        <v>31</v>
      </c>
      <c r="H50" s="22">
        <v>96.6</v>
      </c>
      <c r="I50" s="18"/>
    </row>
    <row r="51" spans="1:9" ht="12.75" customHeight="1">
      <c r="A51" s="17"/>
      <c r="B51" s="18" t="s">
        <v>236</v>
      </c>
      <c r="C51" s="18"/>
      <c r="D51" s="18" t="s">
        <v>237</v>
      </c>
      <c r="E51" s="18" t="s">
        <v>238</v>
      </c>
      <c r="F51" s="18"/>
      <c r="G51" s="18" t="s">
        <v>31</v>
      </c>
      <c r="H51" s="23">
        <v>52.9</v>
      </c>
      <c r="I51" s="18"/>
    </row>
    <row r="52" spans="1:9" ht="12.75" customHeight="1">
      <c r="A52" s="17"/>
      <c r="B52" s="18"/>
      <c r="C52" s="18"/>
      <c r="D52" s="18"/>
      <c r="E52" s="18" t="s">
        <v>239</v>
      </c>
      <c r="F52" s="18"/>
      <c r="G52" s="18"/>
      <c r="H52" s="18"/>
      <c r="I52" s="18"/>
    </row>
    <row r="53" spans="1:9" ht="12.75" customHeight="1">
      <c r="A53" s="17"/>
      <c r="B53" s="18"/>
      <c r="C53" s="18"/>
      <c r="D53" s="18"/>
      <c r="E53" s="18" t="s">
        <v>240</v>
      </c>
      <c r="F53" s="23">
        <v>52.9</v>
      </c>
      <c r="G53" s="18"/>
      <c r="H53" s="18"/>
      <c r="I53" s="18"/>
    </row>
    <row r="54" spans="1:9" ht="12.75" customHeight="1">
      <c r="A54" s="17"/>
      <c r="B54" s="18" t="s">
        <v>236</v>
      </c>
      <c r="C54" s="18"/>
      <c r="D54" s="18" t="s">
        <v>241</v>
      </c>
      <c r="E54" s="18" t="s">
        <v>242</v>
      </c>
      <c r="F54" s="18"/>
      <c r="G54" s="18" t="s">
        <v>31</v>
      </c>
      <c r="H54" s="23">
        <v>43.7</v>
      </c>
      <c r="I54" s="18"/>
    </row>
    <row r="55" spans="1:9" ht="12.75" customHeight="1">
      <c r="A55" s="17"/>
      <c r="B55" s="18"/>
      <c r="C55" s="18"/>
      <c r="D55" s="18"/>
      <c r="E55" s="18" t="s">
        <v>243</v>
      </c>
      <c r="F55" s="18"/>
      <c r="G55" s="18"/>
      <c r="H55" s="18"/>
      <c r="I55" s="18"/>
    </row>
    <row r="56" spans="1:9" ht="12.75" customHeight="1">
      <c r="A56" s="17"/>
      <c r="B56" s="18"/>
      <c r="C56" s="18"/>
      <c r="D56" s="18"/>
      <c r="E56" s="18" t="s">
        <v>244</v>
      </c>
      <c r="F56" s="23">
        <v>43.7</v>
      </c>
      <c r="G56" s="18"/>
      <c r="H56" s="18"/>
      <c r="I56" s="18"/>
    </row>
    <row r="57" spans="1:9" ht="12.75" customHeight="1">
      <c r="A57" s="17"/>
      <c r="B57" s="18" t="s">
        <v>245</v>
      </c>
      <c r="C57" s="21" t="s">
        <v>140</v>
      </c>
      <c r="D57" s="18"/>
      <c r="E57" s="21" t="s">
        <v>43</v>
      </c>
      <c r="F57" s="18"/>
      <c r="G57" s="21" t="s">
        <v>37</v>
      </c>
      <c r="H57" s="22">
        <v>57.6</v>
      </c>
      <c r="I57" s="18"/>
    </row>
    <row r="58" spans="1:9" ht="12.75" customHeight="1">
      <c r="A58" s="17"/>
      <c r="B58" s="18"/>
      <c r="C58" s="18"/>
      <c r="D58" s="18"/>
      <c r="E58" s="18" t="s">
        <v>246</v>
      </c>
      <c r="F58" s="18"/>
      <c r="G58" s="18"/>
      <c r="H58" s="18"/>
      <c r="I58" s="18"/>
    </row>
    <row r="59" spans="1:9" ht="12.75" customHeight="1">
      <c r="A59" s="17"/>
      <c r="B59" s="18" t="s">
        <v>247</v>
      </c>
      <c r="C59" s="21" t="s">
        <v>141</v>
      </c>
      <c r="D59" s="18"/>
      <c r="E59" s="21" t="s">
        <v>45</v>
      </c>
      <c r="F59" s="18"/>
      <c r="G59" s="21" t="s">
        <v>37</v>
      </c>
      <c r="H59" s="22">
        <v>178</v>
      </c>
      <c r="I59" s="18"/>
    </row>
    <row r="60" spans="1:9" ht="12.75" customHeight="1">
      <c r="A60" s="17"/>
      <c r="B60" s="18"/>
      <c r="C60" s="18"/>
      <c r="D60" s="18"/>
      <c r="E60" s="18" t="s">
        <v>248</v>
      </c>
      <c r="F60" s="18"/>
      <c r="G60" s="18"/>
      <c r="H60" s="18"/>
      <c r="I60" s="18"/>
    </row>
    <row r="61" spans="1:9" ht="12.75" customHeight="1">
      <c r="A61" s="17"/>
      <c r="B61" s="18"/>
      <c r="C61" s="18"/>
      <c r="D61" s="18"/>
      <c r="E61" s="18" t="s">
        <v>249</v>
      </c>
      <c r="F61" s="18"/>
      <c r="G61" s="18"/>
      <c r="H61" s="18"/>
      <c r="I61" s="18"/>
    </row>
    <row r="62" spans="1:9" ht="12.75" customHeight="1">
      <c r="A62" s="19" t="s">
        <v>47</v>
      </c>
      <c r="B62" s="18"/>
      <c r="C62" s="18"/>
      <c r="D62" s="18"/>
      <c r="E62" s="20" t="s">
        <v>250</v>
      </c>
      <c r="F62" s="18"/>
      <c r="G62" s="18"/>
      <c r="H62" s="18"/>
      <c r="I62" s="18"/>
    </row>
    <row r="63" spans="1:9" ht="12.75" customHeight="1">
      <c r="A63" s="17"/>
      <c r="B63" s="18" t="s">
        <v>251</v>
      </c>
      <c r="C63" s="21" t="s">
        <v>142</v>
      </c>
      <c r="D63" s="18"/>
      <c r="E63" s="21" t="s">
        <v>49</v>
      </c>
      <c r="F63" s="18"/>
      <c r="G63" s="21" t="s">
        <v>31</v>
      </c>
      <c r="H63" s="22">
        <v>750</v>
      </c>
      <c r="I63" s="18"/>
    </row>
    <row r="64" spans="1:9" ht="12.75" customHeight="1">
      <c r="A64" s="17"/>
      <c r="B64" s="18"/>
      <c r="C64" s="18"/>
      <c r="D64" s="18"/>
      <c r="E64" s="18" t="s">
        <v>252</v>
      </c>
      <c r="F64" s="23">
        <v>750</v>
      </c>
      <c r="G64" s="18"/>
      <c r="H64" s="18"/>
      <c r="I64" s="18"/>
    </row>
    <row r="65" spans="1:9" ht="12.75" customHeight="1">
      <c r="A65" s="19" t="s">
        <v>51</v>
      </c>
      <c r="B65" s="18"/>
      <c r="C65" s="18"/>
      <c r="D65" s="18"/>
      <c r="E65" s="20" t="s">
        <v>253</v>
      </c>
      <c r="F65" s="18"/>
      <c r="G65" s="18"/>
      <c r="H65" s="18"/>
      <c r="I65" s="18"/>
    </row>
    <row r="66" spans="1:9" ht="12.75" customHeight="1">
      <c r="A66" s="17"/>
      <c r="B66" s="18" t="s">
        <v>254</v>
      </c>
      <c r="C66" s="21" t="s">
        <v>143</v>
      </c>
      <c r="D66" s="18"/>
      <c r="E66" s="21" t="s">
        <v>53</v>
      </c>
      <c r="F66" s="18"/>
      <c r="G66" s="21" t="s">
        <v>28</v>
      </c>
      <c r="H66" s="22">
        <v>225</v>
      </c>
      <c r="I66" s="18"/>
    </row>
    <row r="67" spans="1:9" ht="12.75" customHeight="1">
      <c r="A67" s="17"/>
      <c r="B67" s="18" t="s">
        <v>254</v>
      </c>
      <c r="C67" s="18"/>
      <c r="D67" s="18" t="s">
        <v>255</v>
      </c>
      <c r="E67" s="18" t="s">
        <v>256</v>
      </c>
      <c r="F67" s="18"/>
      <c r="G67" s="18" t="s">
        <v>28</v>
      </c>
      <c r="H67" s="23">
        <v>225</v>
      </c>
      <c r="I67" s="18"/>
    </row>
    <row r="68" spans="1:9" ht="12.75" customHeight="1">
      <c r="A68" s="17"/>
      <c r="B68" s="18"/>
      <c r="C68" s="18"/>
      <c r="D68" s="18"/>
      <c r="E68" s="18" t="s">
        <v>257</v>
      </c>
      <c r="F68" s="23">
        <v>112.5</v>
      </c>
      <c r="G68" s="18"/>
      <c r="H68" s="18"/>
      <c r="I68" s="18"/>
    </row>
    <row r="69" spans="1:9" ht="12.75" customHeight="1">
      <c r="A69" s="17"/>
      <c r="B69" s="18"/>
      <c r="C69" s="18"/>
      <c r="D69" s="18"/>
      <c r="E69" s="18" t="s">
        <v>258</v>
      </c>
      <c r="F69" s="23">
        <v>112.5</v>
      </c>
      <c r="G69" s="18"/>
      <c r="H69" s="18"/>
      <c r="I69" s="18"/>
    </row>
    <row r="70" spans="1:9" ht="12.75" customHeight="1">
      <c r="A70" s="17"/>
      <c r="B70" s="18"/>
      <c r="C70" s="18"/>
      <c r="D70" s="18"/>
      <c r="E70" s="18" t="s">
        <v>259</v>
      </c>
      <c r="F70" s="23">
        <v>225</v>
      </c>
      <c r="G70" s="18"/>
      <c r="H70" s="18"/>
      <c r="I70" s="18"/>
    </row>
    <row r="71" spans="1:9" ht="12.75" customHeight="1">
      <c r="A71" s="17"/>
      <c r="B71" s="18" t="s">
        <v>260</v>
      </c>
      <c r="C71" s="21" t="s">
        <v>144</v>
      </c>
      <c r="D71" s="18"/>
      <c r="E71" s="21" t="s">
        <v>55</v>
      </c>
      <c r="F71" s="18"/>
      <c r="G71" s="21" t="s">
        <v>28</v>
      </c>
      <c r="H71" s="22">
        <v>112.5</v>
      </c>
      <c r="I71" s="18"/>
    </row>
    <row r="72" spans="1:9" ht="12.75" customHeight="1">
      <c r="A72" s="17"/>
      <c r="B72" s="18" t="s">
        <v>260</v>
      </c>
      <c r="C72" s="18"/>
      <c r="D72" s="18" t="s">
        <v>261</v>
      </c>
      <c r="E72" s="18" t="s">
        <v>262</v>
      </c>
      <c r="F72" s="18"/>
      <c r="G72" s="18" t="s">
        <v>28</v>
      </c>
      <c r="H72" s="23">
        <v>112.5</v>
      </c>
      <c r="I72" s="18"/>
    </row>
    <row r="73" spans="1:9" ht="12.75" customHeight="1">
      <c r="A73" s="17"/>
      <c r="B73" s="18"/>
      <c r="C73" s="18"/>
      <c r="D73" s="18"/>
      <c r="E73" s="18" t="s">
        <v>263</v>
      </c>
      <c r="F73" s="23">
        <v>112.5</v>
      </c>
      <c r="G73" s="18"/>
      <c r="H73" s="18"/>
      <c r="I73" s="18"/>
    </row>
    <row r="74" spans="1:9" ht="12.75" customHeight="1">
      <c r="A74" s="17"/>
      <c r="B74" s="18" t="s">
        <v>264</v>
      </c>
      <c r="C74" s="21" t="s">
        <v>145</v>
      </c>
      <c r="D74" s="18"/>
      <c r="E74" s="21" t="s">
        <v>57</v>
      </c>
      <c r="F74" s="18"/>
      <c r="G74" s="21" t="s">
        <v>31</v>
      </c>
      <c r="H74" s="22">
        <v>750</v>
      </c>
      <c r="I74" s="18"/>
    </row>
    <row r="75" spans="1:9" ht="12.75" customHeight="1">
      <c r="A75" s="17"/>
      <c r="B75" s="18" t="s">
        <v>264</v>
      </c>
      <c r="C75" s="18"/>
      <c r="D75" s="18" t="s">
        <v>265</v>
      </c>
      <c r="E75" s="18" t="s">
        <v>266</v>
      </c>
      <c r="F75" s="18"/>
      <c r="G75" s="18" t="s">
        <v>31</v>
      </c>
      <c r="H75" s="23">
        <v>750</v>
      </c>
      <c r="I75" s="18"/>
    </row>
    <row r="76" spans="1:9" ht="12.75" customHeight="1">
      <c r="A76" s="17"/>
      <c r="B76" s="18"/>
      <c r="C76" s="18"/>
      <c r="D76" s="18"/>
      <c r="E76" s="18" t="s">
        <v>267</v>
      </c>
      <c r="F76" s="23">
        <v>750</v>
      </c>
      <c r="G76" s="18"/>
      <c r="H76" s="18"/>
      <c r="I76" s="18"/>
    </row>
    <row r="77" spans="1:9" ht="12.75" customHeight="1">
      <c r="A77" s="19" t="s">
        <v>59</v>
      </c>
      <c r="B77" s="18"/>
      <c r="C77" s="18"/>
      <c r="D77" s="18"/>
      <c r="E77" s="20" t="s">
        <v>268</v>
      </c>
      <c r="F77" s="18"/>
      <c r="G77" s="18"/>
      <c r="H77" s="18"/>
      <c r="I77" s="18"/>
    </row>
    <row r="78" spans="1:9" ht="12.75" customHeight="1">
      <c r="A78" s="17"/>
      <c r="B78" s="18" t="s">
        <v>269</v>
      </c>
      <c r="C78" s="21" t="s">
        <v>146</v>
      </c>
      <c r="D78" s="18"/>
      <c r="E78" s="21" t="s">
        <v>61</v>
      </c>
      <c r="F78" s="18"/>
      <c r="G78" s="21" t="s">
        <v>28</v>
      </c>
      <c r="H78" s="22">
        <v>112.5</v>
      </c>
      <c r="I78" s="18"/>
    </row>
    <row r="79" spans="1:9" ht="12.75" customHeight="1">
      <c r="A79" s="17"/>
      <c r="B79" s="18" t="s">
        <v>269</v>
      </c>
      <c r="C79" s="18"/>
      <c r="D79" s="18" t="s">
        <v>270</v>
      </c>
      <c r="E79" s="18" t="s">
        <v>271</v>
      </c>
      <c r="F79" s="18"/>
      <c r="G79" s="18" t="s">
        <v>28</v>
      </c>
      <c r="H79" s="23">
        <v>112.5</v>
      </c>
      <c r="I79" s="18"/>
    </row>
    <row r="80" spans="1:9" ht="12.75" customHeight="1">
      <c r="A80" s="17"/>
      <c r="B80" s="18"/>
      <c r="C80" s="18"/>
      <c r="D80" s="18"/>
      <c r="E80" s="18" t="s">
        <v>272</v>
      </c>
      <c r="F80" s="23">
        <v>112.5</v>
      </c>
      <c r="G80" s="18"/>
      <c r="H80" s="18"/>
      <c r="I80" s="18"/>
    </row>
    <row r="81" spans="1:9" ht="12.75" customHeight="1">
      <c r="A81" s="17"/>
      <c r="B81" s="18" t="s">
        <v>273</v>
      </c>
      <c r="C81" s="21" t="s">
        <v>147</v>
      </c>
      <c r="D81" s="18"/>
      <c r="E81" s="21" t="s">
        <v>63</v>
      </c>
      <c r="F81" s="18"/>
      <c r="G81" s="21" t="s">
        <v>28</v>
      </c>
      <c r="H81" s="22">
        <v>112.5</v>
      </c>
      <c r="I81" s="18"/>
    </row>
    <row r="82" spans="1:9" ht="12.75" customHeight="1">
      <c r="A82" s="17"/>
      <c r="B82" s="18" t="s">
        <v>273</v>
      </c>
      <c r="C82" s="18"/>
      <c r="D82" s="18" t="s">
        <v>274</v>
      </c>
      <c r="E82" s="18" t="s">
        <v>275</v>
      </c>
      <c r="F82" s="18"/>
      <c r="G82" s="18" t="s">
        <v>28</v>
      </c>
      <c r="H82" s="23">
        <v>112.5</v>
      </c>
      <c r="I82" s="18"/>
    </row>
    <row r="83" spans="1:9" ht="12.75" customHeight="1">
      <c r="A83" s="17"/>
      <c r="B83" s="18"/>
      <c r="C83" s="18"/>
      <c r="D83" s="18"/>
      <c r="E83" s="18" t="s">
        <v>276</v>
      </c>
      <c r="F83" s="23">
        <v>112.5</v>
      </c>
      <c r="G83" s="18"/>
      <c r="H83" s="18"/>
      <c r="I83" s="18"/>
    </row>
    <row r="84" spans="1:9" ht="12.75" customHeight="1">
      <c r="A84" s="19" t="s">
        <v>65</v>
      </c>
      <c r="B84" s="18"/>
      <c r="C84" s="18"/>
      <c r="D84" s="18"/>
      <c r="E84" s="20" t="s">
        <v>277</v>
      </c>
      <c r="F84" s="18"/>
      <c r="G84" s="18"/>
      <c r="H84" s="18"/>
      <c r="I84" s="18"/>
    </row>
    <row r="85" spans="1:9" ht="12.75" customHeight="1">
      <c r="A85" s="17"/>
      <c r="B85" s="18" t="s">
        <v>278</v>
      </c>
      <c r="C85" s="21" t="s">
        <v>148</v>
      </c>
      <c r="D85" s="18"/>
      <c r="E85" s="21" t="s">
        <v>67</v>
      </c>
      <c r="F85" s="18"/>
      <c r="G85" s="21" t="s">
        <v>28</v>
      </c>
      <c r="H85" s="22">
        <v>5.63</v>
      </c>
      <c r="I85" s="18"/>
    </row>
    <row r="86" spans="1:9" ht="12.75" customHeight="1">
      <c r="A86" s="17"/>
      <c r="B86" s="18" t="s">
        <v>278</v>
      </c>
      <c r="C86" s="18"/>
      <c r="D86" s="18" t="s">
        <v>279</v>
      </c>
      <c r="E86" s="18" t="s">
        <v>280</v>
      </c>
      <c r="F86" s="18"/>
      <c r="G86" s="18" t="s">
        <v>28</v>
      </c>
      <c r="H86" s="23">
        <v>5.63</v>
      </c>
      <c r="I86" s="18"/>
    </row>
    <row r="87" spans="1:9" ht="12.75" customHeight="1">
      <c r="A87" s="17"/>
      <c r="B87" s="18"/>
      <c r="C87" s="18"/>
      <c r="D87" s="18"/>
      <c r="E87" s="18" t="s">
        <v>281</v>
      </c>
      <c r="F87" s="23">
        <v>5.63</v>
      </c>
      <c r="G87" s="18"/>
      <c r="H87" s="18"/>
      <c r="I87" s="18"/>
    </row>
    <row r="88" spans="1:9" ht="12.75" customHeight="1">
      <c r="A88" s="17"/>
      <c r="B88" s="18" t="s">
        <v>282</v>
      </c>
      <c r="C88" s="21" t="s">
        <v>149</v>
      </c>
      <c r="D88" s="18"/>
      <c r="E88" s="21" t="s">
        <v>69</v>
      </c>
      <c r="F88" s="18"/>
      <c r="G88" s="21" t="s">
        <v>31</v>
      </c>
      <c r="H88" s="22">
        <v>25.65</v>
      </c>
      <c r="I88" s="18"/>
    </row>
    <row r="89" spans="1:9" ht="12.75" customHeight="1">
      <c r="A89" s="17"/>
      <c r="B89" s="18" t="s">
        <v>282</v>
      </c>
      <c r="C89" s="18"/>
      <c r="D89" s="18" t="s">
        <v>283</v>
      </c>
      <c r="E89" s="18" t="s">
        <v>284</v>
      </c>
      <c r="F89" s="18"/>
      <c r="G89" s="18" t="s">
        <v>31</v>
      </c>
      <c r="H89" s="23">
        <v>25.65</v>
      </c>
      <c r="I89" s="18"/>
    </row>
    <row r="90" spans="1:9" ht="12.75" customHeight="1">
      <c r="A90" s="17"/>
      <c r="B90" s="18"/>
      <c r="C90" s="18"/>
      <c r="D90" s="18"/>
      <c r="E90" s="18" t="s">
        <v>285</v>
      </c>
      <c r="F90" s="23">
        <v>25.65</v>
      </c>
      <c r="G90" s="18"/>
      <c r="H90" s="18"/>
      <c r="I90" s="18"/>
    </row>
    <row r="91" spans="1:9" ht="12.75" customHeight="1">
      <c r="A91" s="17"/>
      <c r="B91" s="18"/>
      <c r="C91" s="18"/>
      <c r="D91" s="18"/>
      <c r="E91" s="18" t="s">
        <v>286</v>
      </c>
      <c r="F91" s="18"/>
      <c r="G91" s="18"/>
      <c r="H91" s="18"/>
      <c r="I91" s="18"/>
    </row>
    <row r="92" spans="1:9" ht="12.75" customHeight="1">
      <c r="A92" s="17"/>
      <c r="B92" s="18" t="s">
        <v>287</v>
      </c>
      <c r="C92" s="21" t="s">
        <v>150</v>
      </c>
      <c r="D92" s="18"/>
      <c r="E92" s="21" t="s">
        <v>71</v>
      </c>
      <c r="F92" s="18"/>
      <c r="G92" s="21" t="s">
        <v>10</v>
      </c>
      <c r="H92" s="22">
        <v>1.04</v>
      </c>
      <c r="I92" s="18"/>
    </row>
    <row r="93" spans="1:9" ht="12.75" customHeight="1">
      <c r="A93" s="17"/>
      <c r="B93" s="18" t="s">
        <v>287</v>
      </c>
      <c r="C93" s="18"/>
      <c r="D93" s="18" t="s">
        <v>288</v>
      </c>
      <c r="E93" s="18" t="s">
        <v>289</v>
      </c>
      <c r="F93" s="18"/>
      <c r="G93" s="18" t="s">
        <v>10</v>
      </c>
      <c r="H93" s="23">
        <v>1.04</v>
      </c>
      <c r="I93" s="18"/>
    </row>
    <row r="94" spans="1:9" ht="12.75" customHeight="1">
      <c r="A94" s="17"/>
      <c r="B94" s="18"/>
      <c r="C94" s="18"/>
      <c r="D94" s="18"/>
      <c r="E94" s="18" t="s">
        <v>290</v>
      </c>
      <c r="F94" s="23">
        <v>1.04</v>
      </c>
      <c r="G94" s="18"/>
      <c r="H94" s="18"/>
      <c r="I94" s="18"/>
    </row>
    <row r="95" spans="1:9" ht="12.75" customHeight="1">
      <c r="A95" s="17"/>
      <c r="B95" s="18" t="s">
        <v>291</v>
      </c>
      <c r="C95" s="21" t="s">
        <v>151</v>
      </c>
      <c r="D95" s="18"/>
      <c r="E95" s="21" t="s">
        <v>73</v>
      </c>
      <c r="F95" s="18"/>
      <c r="G95" s="21" t="s">
        <v>28</v>
      </c>
      <c r="H95" s="22">
        <v>5.9</v>
      </c>
      <c r="I95" s="18"/>
    </row>
    <row r="96" spans="1:9" ht="12.75" customHeight="1">
      <c r="A96" s="17"/>
      <c r="B96" s="18" t="s">
        <v>291</v>
      </c>
      <c r="C96" s="18"/>
      <c r="D96" s="18" t="s">
        <v>292</v>
      </c>
      <c r="E96" s="18" t="s">
        <v>293</v>
      </c>
      <c r="F96" s="18"/>
      <c r="G96" s="18" t="s">
        <v>28</v>
      </c>
      <c r="H96" s="23">
        <v>5.9</v>
      </c>
      <c r="I96" s="18"/>
    </row>
    <row r="97" spans="1:9" ht="12.75" customHeight="1">
      <c r="A97" s="17"/>
      <c r="B97" s="18"/>
      <c r="C97" s="18"/>
      <c r="D97" s="18"/>
      <c r="E97" s="18" t="s">
        <v>294</v>
      </c>
      <c r="F97" s="23">
        <v>5.9</v>
      </c>
      <c r="G97" s="18"/>
      <c r="H97" s="18"/>
      <c r="I97" s="18"/>
    </row>
    <row r="98" spans="1:9" ht="12.75" customHeight="1">
      <c r="A98" s="17"/>
      <c r="B98" s="18" t="s">
        <v>295</v>
      </c>
      <c r="C98" s="21" t="s">
        <v>152</v>
      </c>
      <c r="D98" s="18"/>
      <c r="E98" s="21" t="s">
        <v>75</v>
      </c>
      <c r="F98" s="18"/>
      <c r="G98" s="21" t="s">
        <v>31</v>
      </c>
      <c r="H98" s="22">
        <v>27.16</v>
      </c>
      <c r="I98" s="18"/>
    </row>
    <row r="99" spans="1:9" ht="12.75" customHeight="1">
      <c r="A99" s="17"/>
      <c r="B99" s="18" t="s">
        <v>295</v>
      </c>
      <c r="C99" s="18"/>
      <c r="D99" s="18" t="s">
        <v>296</v>
      </c>
      <c r="E99" s="18" t="s">
        <v>297</v>
      </c>
      <c r="F99" s="18"/>
      <c r="G99" s="18" t="s">
        <v>31</v>
      </c>
      <c r="H99" s="23">
        <v>27.16</v>
      </c>
      <c r="I99" s="18"/>
    </row>
    <row r="100" spans="1:9" ht="12.75" customHeight="1">
      <c r="A100" s="17"/>
      <c r="B100" s="18"/>
      <c r="C100" s="18"/>
      <c r="D100" s="18"/>
      <c r="E100" s="18" t="s">
        <v>298</v>
      </c>
      <c r="F100" s="23">
        <v>27.16</v>
      </c>
      <c r="G100" s="18"/>
      <c r="H100" s="18"/>
      <c r="I100" s="18"/>
    </row>
    <row r="101" spans="1:9" ht="12.75" customHeight="1">
      <c r="A101" s="17"/>
      <c r="B101" s="18"/>
      <c r="C101" s="18"/>
      <c r="D101" s="18"/>
      <c r="E101" s="18" t="s">
        <v>286</v>
      </c>
      <c r="F101" s="18"/>
      <c r="G101" s="18"/>
      <c r="H101" s="18"/>
      <c r="I101" s="18"/>
    </row>
    <row r="102" spans="1:9" ht="12.75" customHeight="1">
      <c r="A102" s="17"/>
      <c r="B102" s="18" t="s">
        <v>299</v>
      </c>
      <c r="C102" s="21" t="s">
        <v>153</v>
      </c>
      <c r="D102" s="18"/>
      <c r="E102" s="21" t="s">
        <v>77</v>
      </c>
      <c r="F102" s="18"/>
      <c r="G102" s="21" t="s">
        <v>10</v>
      </c>
      <c r="H102" s="22">
        <v>1.04</v>
      </c>
      <c r="I102" s="18"/>
    </row>
    <row r="103" spans="1:9" ht="12.75" customHeight="1">
      <c r="A103" s="17"/>
      <c r="B103" s="18" t="s">
        <v>299</v>
      </c>
      <c r="C103" s="18"/>
      <c r="D103" s="18" t="s">
        <v>300</v>
      </c>
      <c r="E103" s="18" t="s">
        <v>301</v>
      </c>
      <c r="F103" s="18"/>
      <c r="G103" s="18" t="s">
        <v>10</v>
      </c>
      <c r="H103" s="23">
        <v>1.04</v>
      </c>
      <c r="I103" s="18"/>
    </row>
    <row r="104" spans="1:9" ht="12.75" customHeight="1">
      <c r="A104" s="17"/>
      <c r="B104" s="18"/>
      <c r="C104" s="18"/>
      <c r="D104" s="18"/>
      <c r="E104" s="18" t="s">
        <v>302</v>
      </c>
      <c r="F104" s="23">
        <v>1.04</v>
      </c>
      <c r="G104" s="18"/>
      <c r="H104" s="18"/>
      <c r="I104" s="18"/>
    </row>
    <row r="105" spans="1:9" ht="12.75" customHeight="1">
      <c r="A105" s="17"/>
      <c r="B105" s="18" t="s">
        <v>303</v>
      </c>
      <c r="C105" s="21" t="s">
        <v>154</v>
      </c>
      <c r="D105" s="18"/>
      <c r="E105" s="21" t="s">
        <v>79</v>
      </c>
      <c r="F105" s="18"/>
      <c r="G105" s="21" t="s">
        <v>80</v>
      </c>
      <c r="H105" s="22">
        <v>20</v>
      </c>
      <c r="I105" s="18"/>
    </row>
    <row r="106" spans="1:9" ht="12.75" customHeight="1">
      <c r="A106" s="17"/>
      <c r="B106" s="18" t="s">
        <v>303</v>
      </c>
      <c r="C106" s="18"/>
      <c r="D106" s="18" t="s">
        <v>304</v>
      </c>
      <c r="E106" s="18" t="s">
        <v>305</v>
      </c>
      <c r="F106" s="18"/>
      <c r="G106" s="18" t="s">
        <v>80</v>
      </c>
      <c r="H106" s="23">
        <v>20</v>
      </c>
      <c r="I106" s="18"/>
    </row>
    <row r="107" spans="1:9" ht="12.75" customHeight="1">
      <c r="A107" s="17"/>
      <c r="B107" s="18"/>
      <c r="C107" s="18"/>
      <c r="D107" s="18"/>
      <c r="E107" s="18" t="s">
        <v>306</v>
      </c>
      <c r="F107" s="23">
        <v>20</v>
      </c>
      <c r="G107" s="18"/>
      <c r="H107" s="18"/>
      <c r="I107" s="18"/>
    </row>
    <row r="108" spans="1:9" ht="12.75" customHeight="1">
      <c r="A108" s="17"/>
      <c r="B108" s="18"/>
      <c r="C108" s="18"/>
      <c r="D108" s="18"/>
      <c r="E108" s="18" t="s">
        <v>307</v>
      </c>
      <c r="F108" s="18"/>
      <c r="G108" s="18"/>
      <c r="H108" s="18"/>
      <c r="I108" s="18"/>
    </row>
    <row r="109" spans="1:9" ht="12.75" customHeight="1">
      <c r="A109" s="17"/>
      <c r="B109" s="18" t="s">
        <v>308</v>
      </c>
      <c r="C109" s="21" t="s">
        <v>156</v>
      </c>
      <c r="D109" s="18"/>
      <c r="E109" s="21" t="s">
        <v>82</v>
      </c>
      <c r="F109" s="18"/>
      <c r="G109" s="21" t="s">
        <v>28</v>
      </c>
      <c r="H109" s="22">
        <v>1.21</v>
      </c>
      <c r="I109" s="18"/>
    </row>
    <row r="110" spans="1:9" ht="12.75" customHeight="1">
      <c r="A110" s="17"/>
      <c r="B110" s="18"/>
      <c r="C110" s="18"/>
      <c r="D110" s="18"/>
      <c r="E110" s="18" t="s">
        <v>309</v>
      </c>
      <c r="F110" s="23">
        <v>1.21</v>
      </c>
      <c r="G110" s="18"/>
      <c r="H110" s="18"/>
      <c r="I110" s="18"/>
    </row>
    <row r="111" spans="1:9" ht="12.75" customHeight="1">
      <c r="A111" s="17"/>
      <c r="B111" s="18" t="s">
        <v>310</v>
      </c>
      <c r="C111" s="21" t="s">
        <v>157</v>
      </c>
      <c r="D111" s="18"/>
      <c r="E111" s="21" t="s">
        <v>84</v>
      </c>
      <c r="F111" s="18"/>
      <c r="G111" s="21" t="s">
        <v>37</v>
      </c>
      <c r="H111" s="22">
        <v>7.1</v>
      </c>
      <c r="I111" s="18"/>
    </row>
    <row r="112" spans="1:9" ht="12.75" customHeight="1">
      <c r="A112" s="17"/>
      <c r="B112" s="18" t="s">
        <v>310</v>
      </c>
      <c r="C112" s="18"/>
      <c r="D112" s="18" t="s">
        <v>311</v>
      </c>
      <c r="E112" s="18" t="s">
        <v>312</v>
      </c>
      <c r="F112" s="18"/>
      <c r="G112" s="18" t="s">
        <v>37</v>
      </c>
      <c r="H112" s="23">
        <v>7.1</v>
      </c>
      <c r="I112" s="18"/>
    </row>
    <row r="113" spans="1:9" ht="12.75" customHeight="1">
      <c r="A113" s="17"/>
      <c r="B113" s="18"/>
      <c r="C113" s="18"/>
      <c r="D113" s="18"/>
      <c r="E113" s="18" t="s">
        <v>313</v>
      </c>
      <c r="F113" s="23">
        <v>7.1</v>
      </c>
      <c r="G113" s="18"/>
      <c r="H113" s="18"/>
      <c r="I113" s="18"/>
    </row>
    <row r="114" spans="1:9" ht="12.75" customHeight="1">
      <c r="A114" s="17"/>
      <c r="B114" s="18" t="s">
        <v>314</v>
      </c>
      <c r="C114" s="21" t="s">
        <v>158</v>
      </c>
      <c r="D114" s="18"/>
      <c r="E114" s="21" t="s">
        <v>86</v>
      </c>
      <c r="F114" s="18"/>
      <c r="G114" s="21" t="s">
        <v>37</v>
      </c>
      <c r="H114" s="22">
        <v>7.3</v>
      </c>
      <c r="I114" s="18"/>
    </row>
    <row r="115" spans="1:9" ht="12.75" customHeight="1">
      <c r="A115" s="17"/>
      <c r="B115" s="18"/>
      <c r="C115" s="18"/>
      <c r="D115" s="18"/>
      <c r="E115" s="18" t="s">
        <v>315</v>
      </c>
      <c r="F115" s="23">
        <v>7.3</v>
      </c>
      <c r="G115" s="18"/>
      <c r="H115" s="18"/>
      <c r="I115" s="18"/>
    </row>
    <row r="116" spans="1:9" ht="12.75" customHeight="1">
      <c r="A116" s="17"/>
      <c r="B116" s="18" t="s">
        <v>316</v>
      </c>
      <c r="C116" s="21" t="s">
        <v>159</v>
      </c>
      <c r="D116" s="18"/>
      <c r="E116" s="21" t="s">
        <v>88</v>
      </c>
      <c r="F116" s="18"/>
      <c r="G116" s="21" t="s">
        <v>37</v>
      </c>
      <c r="H116" s="22">
        <v>27.84</v>
      </c>
      <c r="I116" s="18"/>
    </row>
    <row r="117" spans="1:9" ht="12.75" customHeight="1">
      <c r="A117" s="17"/>
      <c r="B117" s="18" t="s">
        <v>316</v>
      </c>
      <c r="C117" s="18"/>
      <c r="D117" s="18" t="s">
        <v>317</v>
      </c>
      <c r="E117" s="18" t="s">
        <v>318</v>
      </c>
      <c r="F117" s="18"/>
      <c r="G117" s="18" t="s">
        <v>37</v>
      </c>
      <c r="H117" s="23">
        <v>13.92</v>
      </c>
      <c r="I117" s="18"/>
    </row>
    <row r="118" spans="1:9" ht="12.75" customHeight="1">
      <c r="A118" s="17"/>
      <c r="B118" s="18"/>
      <c r="C118" s="18"/>
      <c r="D118" s="18"/>
      <c r="E118" s="18" t="s">
        <v>319</v>
      </c>
      <c r="F118" s="23">
        <v>13.92</v>
      </c>
      <c r="G118" s="18"/>
      <c r="H118" s="18"/>
      <c r="I118" s="18"/>
    </row>
    <row r="119" spans="1:9" ht="12.75" customHeight="1">
      <c r="A119" s="17"/>
      <c r="B119" s="18"/>
      <c r="C119" s="18"/>
      <c r="D119" s="18"/>
      <c r="E119" s="18" t="s">
        <v>185</v>
      </c>
      <c r="F119" s="18"/>
      <c r="G119" s="18"/>
      <c r="H119" s="18"/>
      <c r="I119" s="18"/>
    </row>
    <row r="120" spans="1:9" ht="12.75" customHeight="1">
      <c r="A120" s="17"/>
      <c r="B120" s="18"/>
      <c r="C120" s="18"/>
      <c r="D120" s="18"/>
      <c r="E120" s="18" t="s">
        <v>320</v>
      </c>
      <c r="F120" s="18"/>
      <c r="G120" s="18"/>
      <c r="H120" s="18"/>
      <c r="I120" s="18"/>
    </row>
    <row r="121" spans="1:9" ht="12.75" customHeight="1">
      <c r="A121" s="17"/>
      <c r="B121" s="18" t="s">
        <v>316</v>
      </c>
      <c r="C121" s="18"/>
      <c r="D121" s="18" t="s">
        <v>321</v>
      </c>
      <c r="E121" s="18" t="s">
        <v>322</v>
      </c>
      <c r="F121" s="18"/>
      <c r="G121" s="18" t="s">
        <v>37</v>
      </c>
      <c r="H121" s="23">
        <v>13.92</v>
      </c>
      <c r="I121" s="18"/>
    </row>
    <row r="122" spans="1:9" ht="12.75" customHeight="1">
      <c r="A122" s="17"/>
      <c r="B122" s="18"/>
      <c r="C122" s="18"/>
      <c r="D122" s="18"/>
      <c r="E122" s="18" t="s">
        <v>323</v>
      </c>
      <c r="F122" s="23">
        <v>13.92</v>
      </c>
      <c r="G122" s="18"/>
      <c r="H122" s="18"/>
      <c r="I122" s="18"/>
    </row>
    <row r="123" spans="1:9" ht="12.75" customHeight="1">
      <c r="A123" s="17"/>
      <c r="B123" s="18"/>
      <c r="C123" s="18"/>
      <c r="D123" s="18"/>
      <c r="E123" s="18" t="s">
        <v>185</v>
      </c>
      <c r="F123" s="18"/>
      <c r="G123" s="18"/>
      <c r="H123" s="18"/>
      <c r="I123" s="18"/>
    </row>
    <row r="124" spans="1:9" ht="12.75" customHeight="1">
      <c r="A124" s="17"/>
      <c r="B124" s="18"/>
      <c r="C124" s="18"/>
      <c r="D124" s="18"/>
      <c r="E124" s="18" t="s">
        <v>320</v>
      </c>
      <c r="F124" s="18"/>
      <c r="G124" s="18"/>
      <c r="H124" s="18"/>
      <c r="I124" s="18"/>
    </row>
    <row r="125" spans="1:9" ht="12.75" customHeight="1">
      <c r="A125" s="17"/>
      <c r="B125" s="18" t="s">
        <v>324</v>
      </c>
      <c r="C125" s="21" t="s">
        <v>160</v>
      </c>
      <c r="D125" s="18"/>
      <c r="E125" s="21" t="s">
        <v>90</v>
      </c>
      <c r="F125" s="18"/>
      <c r="G125" s="21" t="s">
        <v>34</v>
      </c>
      <c r="H125" s="22">
        <v>14955.67</v>
      </c>
      <c r="I125" s="18"/>
    </row>
    <row r="126" spans="1:9" ht="12.75" customHeight="1">
      <c r="A126" s="17"/>
      <c r="B126" s="18"/>
      <c r="C126" s="18"/>
      <c r="D126" s="18"/>
      <c r="E126" s="18" t="s">
        <v>325</v>
      </c>
      <c r="F126" s="23">
        <v>2800</v>
      </c>
      <c r="G126" s="18"/>
      <c r="H126" s="18"/>
      <c r="I126" s="18"/>
    </row>
    <row r="127" spans="1:9" ht="12.75" customHeight="1">
      <c r="A127" s="17"/>
      <c r="B127" s="18"/>
      <c r="C127" s="18"/>
      <c r="D127" s="18"/>
      <c r="E127" s="18" t="s">
        <v>326</v>
      </c>
      <c r="F127" s="23">
        <v>-640</v>
      </c>
      <c r="G127" s="18"/>
      <c r="H127" s="18"/>
      <c r="I127" s="18"/>
    </row>
    <row r="128" spans="1:9" ht="12.75" customHeight="1">
      <c r="A128" s="17"/>
      <c r="B128" s="18"/>
      <c r="C128" s="18"/>
      <c r="D128" s="18"/>
      <c r="E128" s="18" t="s">
        <v>327</v>
      </c>
      <c r="F128" s="18"/>
      <c r="G128" s="18"/>
      <c r="H128" s="18"/>
      <c r="I128" s="18"/>
    </row>
    <row r="129" spans="1:9" ht="12.75" customHeight="1">
      <c r="A129" s="17"/>
      <c r="B129" s="18"/>
      <c r="C129" s="18"/>
      <c r="D129" s="18"/>
      <c r="E129" s="18" t="s">
        <v>328</v>
      </c>
      <c r="F129" s="23">
        <v>12500</v>
      </c>
      <c r="G129" s="18"/>
      <c r="H129" s="18"/>
      <c r="I129" s="18"/>
    </row>
    <row r="130" spans="1:9" ht="12.75" customHeight="1">
      <c r="A130" s="17"/>
      <c r="B130" s="18"/>
      <c r="C130" s="18"/>
      <c r="D130" s="18"/>
      <c r="E130" s="18" t="s">
        <v>329</v>
      </c>
      <c r="F130" s="23">
        <v>14955.67</v>
      </c>
      <c r="G130" s="18"/>
      <c r="H130" s="18"/>
      <c r="I130" s="18"/>
    </row>
    <row r="131" spans="1:9" ht="12.75" customHeight="1">
      <c r="A131" s="17"/>
      <c r="B131" s="18"/>
      <c r="C131" s="18"/>
      <c r="D131" s="18"/>
      <c r="E131" s="18" t="s">
        <v>185</v>
      </c>
      <c r="F131" s="18"/>
      <c r="G131" s="18"/>
      <c r="H131" s="18"/>
      <c r="I131" s="18"/>
    </row>
    <row r="132" spans="1:9" ht="12.75" customHeight="1">
      <c r="A132" s="17"/>
      <c r="B132" s="18"/>
      <c r="C132" s="18"/>
      <c r="D132" s="18"/>
      <c r="E132" s="18" t="s">
        <v>330</v>
      </c>
      <c r="F132" s="18"/>
      <c r="G132" s="18"/>
      <c r="H132" s="18"/>
      <c r="I132" s="18"/>
    </row>
    <row r="133" spans="1:9" ht="12.75" customHeight="1">
      <c r="A133" s="17"/>
      <c r="B133" s="18"/>
      <c r="C133" s="18"/>
      <c r="D133" s="18"/>
      <c r="E133" s="18" t="s">
        <v>331</v>
      </c>
      <c r="F133" s="18"/>
      <c r="G133" s="18"/>
      <c r="H133" s="18"/>
      <c r="I133" s="18"/>
    </row>
    <row r="134" spans="1:9" ht="12.75" customHeight="1">
      <c r="A134" s="17"/>
      <c r="B134" s="18" t="s">
        <v>332</v>
      </c>
      <c r="C134" s="21" t="s">
        <v>161</v>
      </c>
      <c r="D134" s="18"/>
      <c r="E134" s="21" t="s">
        <v>92</v>
      </c>
      <c r="F134" s="18"/>
      <c r="G134" s="21" t="s">
        <v>28</v>
      </c>
      <c r="H134" s="22">
        <v>6045</v>
      </c>
      <c r="I134" s="18"/>
    </row>
    <row r="135" spans="1:9" ht="12.75" customHeight="1">
      <c r="A135" s="17"/>
      <c r="B135" s="18" t="s">
        <v>332</v>
      </c>
      <c r="C135" s="18"/>
      <c r="D135" s="18" t="s">
        <v>333</v>
      </c>
      <c r="E135" s="18" t="s">
        <v>334</v>
      </c>
      <c r="F135" s="18"/>
      <c r="G135" s="18" t="s">
        <v>28</v>
      </c>
      <c r="H135" s="23">
        <v>6045</v>
      </c>
      <c r="I135" s="18"/>
    </row>
    <row r="136" spans="1:9" ht="12.75" customHeight="1">
      <c r="A136" s="17"/>
      <c r="B136" s="18"/>
      <c r="C136" s="18"/>
      <c r="D136" s="18"/>
      <c r="E136" s="18" t="s">
        <v>335</v>
      </c>
      <c r="F136" s="23">
        <v>6045</v>
      </c>
      <c r="G136" s="18"/>
      <c r="H136" s="18"/>
      <c r="I136" s="18"/>
    </row>
    <row r="137" spans="1:9" ht="12.75" customHeight="1">
      <c r="A137" s="17"/>
      <c r="B137" s="18"/>
      <c r="C137" s="18"/>
      <c r="D137" s="18"/>
      <c r="E137" s="18" t="s">
        <v>336</v>
      </c>
      <c r="F137" s="18"/>
      <c r="G137" s="18"/>
      <c r="H137" s="18"/>
      <c r="I137" s="18"/>
    </row>
    <row r="138" spans="1:9" ht="12.75" customHeight="1">
      <c r="A138" s="17"/>
      <c r="B138" s="18"/>
      <c r="C138" s="18"/>
      <c r="D138" s="18"/>
      <c r="E138" s="18" t="s">
        <v>337</v>
      </c>
      <c r="F138" s="18"/>
      <c r="G138" s="18"/>
      <c r="H138" s="18"/>
      <c r="I138" s="18"/>
    </row>
    <row r="139" spans="1:9" ht="12.75" customHeight="1">
      <c r="A139" s="17"/>
      <c r="B139" s="18" t="s">
        <v>338</v>
      </c>
      <c r="C139" s="21" t="s">
        <v>162</v>
      </c>
      <c r="D139" s="18"/>
      <c r="E139" s="21" t="s">
        <v>94</v>
      </c>
      <c r="F139" s="18"/>
      <c r="G139" s="21" t="s">
        <v>80</v>
      </c>
      <c r="H139" s="22">
        <v>288</v>
      </c>
      <c r="I139" s="18"/>
    </row>
    <row r="140" spans="1:9" ht="12.75" customHeight="1">
      <c r="A140" s="17"/>
      <c r="B140" s="18"/>
      <c r="C140" s="18"/>
      <c r="D140" s="18"/>
      <c r="E140" s="18" t="s">
        <v>339</v>
      </c>
      <c r="F140" s="23">
        <v>288</v>
      </c>
      <c r="G140" s="18"/>
      <c r="H140" s="18"/>
      <c r="I140" s="18"/>
    </row>
    <row r="141" spans="1:9" ht="12.75" customHeight="1">
      <c r="A141" s="17"/>
      <c r="B141" s="18"/>
      <c r="C141" s="18"/>
      <c r="D141" s="18"/>
      <c r="E141" s="18" t="s">
        <v>340</v>
      </c>
      <c r="F141" s="18"/>
      <c r="G141" s="18"/>
      <c r="H141" s="18"/>
      <c r="I141" s="18"/>
    </row>
    <row r="142" spans="1:9" ht="12.75" customHeight="1">
      <c r="A142" s="19" t="s">
        <v>96</v>
      </c>
      <c r="B142" s="18"/>
      <c r="C142" s="18"/>
      <c r="D142" s="18"/>
      <c r="E142" s="20" t="s">
        <v>341</v>
      </c>
      <c r="F142" s="18"/>
      <c r="G142" s="18"/>
      <c r="H142" s="18"/>
      <c r="I142" s="18"/>
    </row>
    <row r="143" spans="1:9" ht="12.75" customHeight="1">
      <c r="A143" s="17"/>
      <c r="B143" s="18" t="s">
        <v>342</v>
      </c>
      <c r="C143" s="21" t="s">
        <v>163</v>
      </c>
      <c r="D143" s="18"/>
      <c r="E143" s="21" t="s">
        <v>98</v>
      </c>
      <c r="F143" s="18"/>
      <c r="G143" s="21" t="s">
        <v>31</v>
      </c>
      <c r="H143" s="22">
        <v>96.6</v>
      </c>
      <c r="I143" s="18"/>
    </row>
    <row r="144" spans="1:9" ht="12.75" customHeight="1">
      <c r="A144" s="17"/>
      <c r="B144" s="18" t="s">
        <v>342</v>
      </c>
      <c r="C144" s="18"/>
      <c r="D144" s="18" t="s">
        <v>343</v>
      </c>
      <c r="E144" s="18" t="s">
        <v>344</v>
      </c>
      <c r="F144" s="18"/>
      <c r="G144" s="18" t="s">
        <v>31</v>
      </c>
      <c r="H144" s="23">
        <v>96.6</v>
      </c>
      <c r="I144" s="18"/>
    </row>
    <row r="145" spans="1:9" ht="12.75" customHeight="1">
      <c r="A145" s="17"/>
      <c r="B145" s="18"/>
      <c r="C145" s="18"/>
      <c r="D145" s="18"/>
      <c r="E145" s="18" t="s">
        <v>345</v>
      </c>
      <c r="F145" s="23">
        <v>96.6</v>
      </c>
      <c r="G145" s="18"/>
      <c r="H145" s="18"/>
      <c r="I145" s="18"/>
    </row>
    <row r="146" spans="1:9" ht="12.75" customHeight="1">
      <c r="A146" s="17"/>
      <c r="B146" s="18" t="s">
        <v>346</v>
      </c>
      <c r="C146" s="21" t="s">
        <v>164</v>
      </c>
      <c r="D146" s="18"/>
      <c r="E146" s="21" t="s">
        <v>100</v>
      </c>
      <c r="F146" s="18"/>
      <c r="G146" s="21" t="s">
        <v>28</v>
      </c>
      <c r="H146" s="22">
        <v>4.09</v>
      </c>
      <c r="I146" s="18"/>
    </row>
    <row r="147" spans="1:9" ht="12.75" customHeight="1">
      <c r="A147" s="17"/>
      <c r="B147" s="18" t="s">
        <v>346</v>
      </c>
      <c r="C147" s="18"/>
      <c r="D147" s="18" t="s">
        <v>347</v>
      </c>
      <c r="E147" s="18" t="s">
        <v>348</v>
      </c>
      <c r="F147" s="18"/>
      <c r="G147" s="18" t="s">
        <v>28</v>
      </c>
      <c r="H147" s="23">
        <v>4.09</v>
      </c>
      <c r="I147" s="18"/>
    </row>
    <row r="148" spans="1:9" ht="12.75" customHeight="1">
      <c r="A148" s="17"/>
      <c r="B148" s="18"/>
      <c r="C148" s="18"/>
      <c r="D148" s="18"/>
      <c r="E148" s="18" t="s">
        <v>349</v>
      </c>
      <c r="F148" s="23">
        <v>1.97</v>
      </c>
      <c r="G148" s="18"/>
      <c r="H148" s="18"/>
      <c r="I148" s="18"/>
    </row>
    <row r="149" spans="1:9" ht="12.75" customHeight="1">
      <c r="A149" s="17"/>
      <c r="B149" s="18"/>
      <c r="C149" s="18"/>
      <c r="D149" s="18"/>
      <c r="E149" s="18" t="s">
        <v>350</v>
      </c>
      <c r="F149" s="23">
        <v>2.12</v>
      </c>
      <c r="G149" s="18"/>
      <c r="H149" s="18"/>
      <c r="I149" s="18"/>
    </row>
    <row r="150" spans="1:9" ht="12.75" customHeight="1">
      <c r="A150" s="17"/>
      <c r="B150" s="18"/>
      <c r="C150" s="18"/>
      <c r="D150" s="18"/>
      <c r="E150" s="18" t="s">
        <v>351</v>
      </c>
      <c r="F150" s="23">
        <v>4.08</v>
      </c>
      <c r="G150" s="18"/>
      <c r="H150" s="18"/>
      <c r="I150" s="18"/>
    </row>
    <row r="151" spans="1:9" ht="12.75" customHeight="1">
      <c r="A151" s="17"/>
      <c r="B151" s="18" t="s">
        <v>352</v>
      </c>
      <c r="C151" s="21" t="s">
        <v>165</v>
      </c>
      <c r="D151" s="18"/>
      <c r="E151" s="21" t="s">
        <v>102</v>
      </c>
      <c r="F151" s="18"/>
      <c r="G151" s="21" t="s">
        <v>37</v>
      </c>
      <c r="H151" s="22">
        <v>92</v>
      </c>
      <c r="I151" s="18"/>
    </row>
    <row r="152" spans="1:9" ht="12.75" customHeight="1">
      <c r="A152" s="17"/>
      <c r="B152" s="18" t="s">
        <v>352</v>
      </c>
      <c r="C152" s="18"/>
      <c r="D152" s="18" t="s">
        <v>353</v>
      </c>
      <c r="E152" s="18" t="s">
        <v>354</v>
      </c>
      <c r="F152" s="18"/>
      <c r="G152" s="18" t="s">
        <v>37</v>
      </c>
      <c r="H152" s="23">
        <v>46</v>
      </c>
      <c r="I152" s="18"/>
    </row>
    <row r="153" spans="1:9" ht="12.75" customHeight="1">
      <c r="A153" s="17"/>
      <c r="B153" s="18"/>
      <c r="C153" s="18"/>
      <c r="D153" s="18"/>
      <c r="E153" s="18" t="s">
        <v>355</v>
      </c>
      <c r="F153" s="23">
        <v>46</v>
      </c>
      <c r="G153" s="18"/>
      <c r="H153" s="18"/>
      <c r="I153" s="18"/>
    </row>
    <row r="154" spans="1:9" ht="12.75" customHeight="1">
      <c r="A154" s="17"/>
      <c r="B154" s="18" t="s">
        <v>352</v>
      </c>
      <c r="C154" s="18"/>
      <c r="D154" s="18" t="s">
        <v>356</v>
      </c>
      <c r="E154" s="18" t="s">
        <v>357</v>
      </c>
      <c r="F154" s="18"/>
      <c r="G154" s="18" t="s">
        <v>37</v>
      </c>
      <c r="H154" s="23">
        <v>46</v>
      </c>
      <c r="I154" s="18"/>
    </row>
    <row r="155" spans="1:9" ht="12.75" customHeight="1">
      <c r="A155" s="17"/>
      <c r="B155" s="18"/>
      <c r="C155" s="18"/>
      <c r="D155" s="18"/>
      <c r="E155" s="18" t="s">
        <v>358</v>
      </c>
      <c r="F155" s="23">
        <v>46</v>
      </c>
      <c r="G155" s="18"/>
      <c r="H155" s="18"/>
      <c r="I155" s="18"/>
    </row>
    <row r="156" spans="1:9" ht="12.75" customHeight="1">
      <c r="A156" s="19" t="s">
        <v>104</v>
      </c>
      <c r="B156" s="18"/>
      <c r="C156" s="18"/>
      <c r="D156" s="18"/>
      <c r="E156" s="20" t="s">
        <v>359</v>
      </c>
      <c r="F156" s="18"/>
      <c r="G156" s="18"/>
      <c r="H156" s="18"/>
      <c r="I156" s="18"/>
    </row>
    <row r="157" spans="1:9" ht="12.75" customHeight="1">
      <c r="A157" s="17"/>
      <c r="B157" s="18" t="s">
        <v>360</v>
      </c>
      <c r="C157" s="21" t="s">
        <v>166</v>
      </c>
      <c r="D157" s="18"/>
      <c r="E157" s="21" t="s">
        <v>106</v>
      </c>
      <c r="F157" s="18"/>
      <c r="G157" s="21" t="s">
        <v>31</v>
      </c>
      <c r="H157" s="22">
        <v>43.7</v>
      </c>
      <c r="I157" s="18"/>
    </row>
    <row r="158" spans="1:9" ht="12.75" customHeight="1">
      <c r="A158" s="17"/>
      <c r="B158" s="18" t="s">
        <v>360</v>
      </c>
      <c r="C158" s="18"/>
      <c r="D158" s="18" t="s">
        <v>361</v>
      </c>
      <c r="E158" s="18" t="s">
        <v>362</v>
      </c>
      <c r="F158" s="18"/>
      <c r="G158" s="18" t="s">
        <v>31</v>
      </c>
      <c r="H158" s="23">
        <v>43.7</v>
      </c>
      <c r="I158" s="18"/>
    </row>
    <row r="159" spans="1:9" ht="12.75" customHeight="1">
      <c r="A159" s="17"/>
      <c r="B159" s="18"/>
      <c r="C159" s="18"/>
      <c r="D159" s="18"/>
      <c r="E159" s="18" t="s">
        <v>363</v>
      </c>
      <c r="F159" s="23">
        <v>43.7</v>
      </c>
      <c r="G159" s="18"/>
      <c r="H159" s="18"/>
      <c r="I159" s="18"/>
    </row>
    <row r="160" spans="1:9" ht="12.75" customHeight="1">
      <c r="A160" s="19" t="s">
        <v>108</v>
      </c>
      <c r="B160" s="18"/>
      <c r="C160" s="18"/>
      <c r="D160" s="18"/>
      <c r="E160" s="20" t="s">
        <v>364</v>
      </c>
      <c r="F160" s="18"/>
      <c r="G160" s="18"/>
      <c r="H160" s="18"/>
      <c r="I160" s="18"/>
    </row>
    <row r="161" spans="1:9" ht="12.75" customHeight="1">
      <c r="A161" s="17"/>
      <c r="B161" s="18" t="s">
        <v>365</v>
      </c>
      <c r="C161" s="21" t="s">
        <v>167</v>
      </c>
      <c r="D161" s="18"/>
      <c r="E161" s="21" t="s">
        <v>110</v>
      </c>
      <c r="F161" s="18"/>
      <c r="G161" s="21" t="s">
        <v>31</v>
      </c>
      <c r="H161" s="22">
        <v>36.799999999999997</v>
      </c>
      <c r="I161" s="18"/>
    </row>
    <row r="162" spans="1:9" ht="12.75" customHeight="1">
      <c r="A162" s="17"/>
      <c r="B162" s="18"/>
      <c r="C162" s="18"/>
      <c r="D162" s="18"/>
      <c r="E162" s="18" t="s">
        <v>366</v>
      </c>
      <c r="F162" s="23">
        <v>36.799999999999997</v>
      </c>
      <c r="G162" s="18"/>
      <c r="H162" s="18"/>
      <c r="I162" s="18"/>
    </row>
    <row r="163" spans="1:9" ht="12.75" customHeight="1">
      <c r="A163" s="17"/>
      <c r="B163" s="18"/>
      <c r="C163" s="18"/>
      <c r="D163" s="18"/>
      <c r="E163" s="18" t="s">
        <v>185</v>
      </c>
      <c r="F163" s="18"/>
      <c r="G163" s="18"/>
      <c r="H163" s="18"/>
      <c r="I163" s="18"/>
    </row>
    <row r="164" spans="1:9" ht="12.75" customHeight="1">
      <c r="A164" s="17"/>
      <c r="B164" s="18"/>
      <c r="C164" s="18"/>
      <c r="D164" s="18"/>
      <c r="E164" s="18" t="s">
        <v>367</v>
      </c>
      <c r="F164" s="18"/>
      <c r="G164" s="18"/>
      <c r="H164" s="18"/>
      <c r="I164" s="18"/>
    </row>
    <row r="165" spans="1:9" ht="12.75" customHeight="1">
      <c r="A165" s="19" t="s">
        <v>112</v>
      </c>
      <c r="B165" s="18"/>
      <c r="C165" s="18"/>
      <c r="D165" s="18"/>
      <c r="E165" s="20" t="s">
        <v>368</v>
      </c>
      <c r="F165" s="18"/>
      <c r="G165" s="18"/>
      <c r="H165" s="18"/>
      <c r="I165" s="18"/>
    </row>
    <row r="166" spans="1:9" ht="12.75" customHeight="1">
      <c r="A166" s="17"/>
      <c r="B166" s="18" t="s">
        <v>369</v>
      </c>
      <c r="C166" s="21" t="s">
        <v>168</v>
      </c>
      <c r="D166" s="18"/>
      <c r="E166" s="21" t="s">
        <v>114</v>
      </c>
      <c r="F166" s="18"/>
      <c r="G166" s="21" t="s">
        <v>31</v>
      </c>
      <c r="H166" s="22">
        <v>36.799999999999997</v>
      </c>
      <c r="I166" s="18"/>
    </row>
    <row r="167" spans="1:9" ht="12.75" customHeight="1">
      <c r="A167" s="17"/>
      <c r="B167" s="18" t="s">
        <v>369</v>
      </c>
      <c r="C167" s="18"/>
      <c r="D167" s="18" t="s">
        <v>370</v>
      </c>
      <c r="E167" s="18" t="s">
        <v>371</v>
      </c>
      <c r="F167" s="18"/>
      <c r="G167" s="18" t="s">
        <v>31</v>
      </c>
      <c r="H167" s="23">
        <v>36.799999999999997</v>
      </c>
      <c r="I167" s="18"/>
    </row>
    <row r="168" spans="1:9" ht="12.75" customHeight="1">
      <c r="A168" s="17"/>
      <c r="B168" s="18"/>
      <c r="C168" s="18"/>
      <c r="D168" s="18"/>
      <c r="E168" s="18" t="s">
        <v>372</v>
      </c>
      <c r="F168" s="23">
        <v>36.799999999999997</v>
      </c>
      <c r="G168" s="18"/>
      <c r="H168" s="18"/>
      <c r="I168" s="18"/>
    </row>
    <row r="169" spans="1:9" ht="12.75" customHeight="1">
      <c r="A169" s="19" t="s">
        <v>116</v>
      </c>
      <c r="B169" s="18"/>
      <c r="C169" s="18"/>
      <c r="D169" s="18"/>
      <c r="E169" s="20" t="s">
        <v>373</v>
      </c>
      <c r="F169" s="18"/>
      <c r="G169" s="18"/>
      <c r="H169" s="18"/>
      <c r="I169" s="18"/>
    </row>
    <row r="170" spans="1:9" ht="12.75" customHeight="1">
      <c r="A170" s="17"/>
      <c r="B170" s="18" t="s">
        <v>374</v>
      </c>
      <c r="C170" s="21" t="s">
        <v>169</v>
      </c>
      <c r="D170" s="18"/>
      <c r="E170" s="21" t="s">
        <v>118</v>
      </c>
      <c r="F170" s="18"/>
      <c r="G170" s="21" t="s">
        <v>80</v>
      </c>
      <c r="H170" s="22">
        <v>8</v>
      </c>
      <c r="I170" s="18"/>
    </row>
    <row r="171" spans="1:9" ht="12.75" customHeight="1">
      <c r="A171" s="17"/>
      <c r="B171" s="18" t="s">
        <v>374</v>
      </c>
      <c r="C171" s="18"/>
      <c r="D171" s="18" t="s">
        <v>375</v>
      </c>
      <c r="E171" s="18" t="s">
        <v>376</v>
      </c>
      <c r="F171" s="18"/>
      <c r="G171" s="18" t="s">
        <v>80</v>
      </c>
      <c r="H171" s="23">
        <v>8</v>
      </c>
      <c r="I171" s="18"/>
    </row>
    <row r="172" spans="1:9" ht="12.75" customHeight="1">
      <c r="A172" s="17"/>
      <c r="B172" s="18"/>
      <c r="C172" s="18"/>
      <c r="D172" s="18"/>
      <c r="E172" s="18" t="s">
        <v>377</v>
      </c>
      <c r="F172" s="23">
        <v>8</v>
      </c>
      <c r="G172" s="18"/>
      <c r="H172" s="18"/>
      <c r="I172" s="18"/>
    </row>
    <row r="173" spans="1:9" ht="12.75" customHeight="1">
      <c r="A173" s="17"/>
      <c r="B173" s="18"/>
      <c r="C173" s="18"/>
      <c r="D173" s="18"/>
      <c r="E173" s="18" t="s">
        <v>378</v>
      </c>
      <c r="F173" s="18"/>
      <c r="G173" s="18"/>
      <c r="H173" s="18"/>
      <c r="I173" s="18"/>
    </row>
    <row r="174" spans="1:9" ht="12.75" customHeight="1">
      <c r="A174" s="17"/>
      <c r="B174" s="18"/>
      <c r="C174" s="18"/>
      <c r="D174" s="18"/>
      <c r="E174" s="18" t="s">
        <v>379</v>
      </c>
      <c r="F174" s="18"/>
      <c r="G174" s="18"/>
      <c r="H174" s="18"/>
      <c r="I174" s="18"/>
    </row>
    <row r="175" spans="1:9" ht="12.75" customHeight="1">
      <c r="A175" s="17"/>
      <c r="B175" s="18"/>
      <c r="C175" s="18"/>
      <c r="D175" s="18"/>
      <c r="E175" s="18"/>
      <c r="F175" s="18"/>
      <c r="G175" s="18"/>
      <c r="H175" s="18"/>
      <c r="I175" s="18"/>
    </row>
    <row r="176" spans="1:9" ht="12.75" customHeight="1">
      <c r="A176" s="24"/>
      <c r="B176" s="24"/>
      <c r="C176" s="24"/>
      <c r="D176" s="24"/>
      <c r="E176" s="24"/>
      <c r="F176" s="24"/>
      <c r="G176" s="24"/>
      <c r="H176" s="24"/>
      <c r="I176" s="24"/>
    </row>
  </sheetData>
  <sheetProtection algorithmName="SHA-512" hashValue="iAS22QOhXZl2K+WWndIGgfmuU15IMVa4iCxM0FwygusaBFPgGjwP7LzZZLHnOgltL8J2RKWoRjWuUfcO7w36VQ==" saltValue="m6pfnzJy99y7g4MiZ6D12w==" spinCount="100000" sheet="1" objects="1" scenarios="1"/>
  <mergeCells count="5">
    <mergeCell ref="B5:D5"/>
    <mergeCell ref="E5:F5"/>
    <mergeCell ref="G5:G6"/>
    <mergeCell ref="H5:H6"/>
    <mergeCell ref="I5:I6"/>
  </mergeCells>
  <pageMargins left="0.75" right="0.75" top="1" bottom="1" header="0.5" footer="0.5"/>
  <pageSetup paperSize="9" scale="5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Rekapitulácia stavby</vt:lpstr>
      <vt:lpstr>Súpis prác</vt:lpstr>
      <vt:lpstr>Časti stavby</vt:lpstr>
      <vt:lpstr>Podrobný výkaz výmer</vt:lpstr>
      <vt:lpstr>'Časti stavby'!Názvy_tlače</vt:lpstr>
      <vt:lpstr>'Rekapitulácia stavby'!Názvy_tlače</vt:lpstr>
      <vt:lpstr>'Súpis prác'!Názvy_tlače</vt:lpstr>
      <vt:lpstr>'Podrobný výkaz výmer'!Oblasť_tlače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2024-12-12T08:41:57Z</cp:lastPrinted>
  <dcterms:created xsi:type="dcterms:W3CDTF">2024-03-19T17:46:06Z</dcterms:created>
  <dcterms:modified xsi:type="dcterms:W3CDTF">2024-12-12T08:43:23Z</dcterms:modified>
</cp:coreProperties>
</file>