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Š reprezent oblečko/"/>
    </mc:Choice>
  </mc:AlternateContent>
  <xr:revisionPtr revIDLastSave="171" documentId="8_{432DF13C-E2DA-438C-8DFB-CA2E46A84CA1}" xr6:coauthVersionLast="47" xr6:coauthVersionMax="47" xr10:uidLastSave="{79CB3B93-ED63-4DA9-B95B-78DDC75DF4F2}"/>
  <bookViews>
    <workbookView xWindow="28680" yWindow="-1560" windowWidth="29040" windowHeight="15840" firstSheet="1" activeTab="1" xr2:uid="{89D3062A-3E8C-407B-A16C-9D1AA0F43D56}"/>
  </bookViews>
  <sheets>
    <sheet name="Zákl. nastavenie" sheetId="7" state="hidden" r:id="rId1"/>
    <sheet name="Ponuka " sheetId="10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'Ponuka '!$A$2:$G$47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0" l="1"/>
  <c r="F45" i="10" s="1"/>
  <c r="E39" i="10"/>
  <c r="F39" i="10" s="1"/>
  <c r="E24" i="10"/>
  <c r="F24" i="10" s="1"/>
  <c r="E25" i="10"/>
  <c r="F25" i="10" s="1"/>
  <c r="E26" i="10"/>
  <c r="F26" i="10" s="1"/>
  <c r="E27" i="10"/>
  <c r="F27" i="10" s="1"/>
  <c r="E28" i="10"/>
  <c r="F28" i="10" s="1"/>
  <c r="E29" i="10"/>
  <c r="F29" i="10" s="1"/>
  <c r="E30" i="10"/>
  <c r="F30" i="10" s="1"/>
  <c r="E31" i="10"/>
  <c r="F31" i="10" s="1"/>
  <c r="E32" i="10"/>
  <c r="F32" i="10" s="1"/>
  <c r="E33" i="10"/>
  <c r="F33" i="10" s="1"/>
  <c r="E34" i="10"/>
  <c r="F34" i="10" s="1"/>
  <c r="E35" i="10"/>
  <c r="F35" i="10" s="1"/>
  <c r="E36" i="10"/>
  <c r="F36" i="10" s="1"/>
  <c r="E37" i="10"/>
  <c r="F37" i="10" s="1"/>
  <c r="E41" i="10"/>
  <c r="F41" i="10" s="1"/>
  <c r="E40" i="10"/>
  <c r="F40" i="10" s="1"/>
  <c r="E23" i="10"/>
  <c r="F23" i="10" s="1"/>
  <c r="B21" i="10"/>
  <c r="E35" i="7"/>
  <c r="E36" i="7"/>
  <c r="E50" i="7"/>
  <c r="E49" i="7"/>
  <c r="E37" i="7"/>
  <c r="G34" i="7"/>
  <c r="H34" i="7" s="1"/>
  <c r="E21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38" i="10" l="1"/>
  <c r="F42" i="10"/>
  <c r="J49" i="7"/>
  <c r="F34" i="7"/>
  <c r="F49" i="7"/>
  <c r="F43" i="10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C46" i="10" s="1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<sst xmlns="http://schemas.openxmlformats.org/spreadsheetml/2006/main" count="173" uniqueCount="122">
  <si>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</si>
  <si>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</si>
  <si>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</si>
  <si>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</si>
  <si>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</si>
  <si>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</si>
  <si>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</si>
  <si>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</si>
  <si>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</si>
  <si>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</si>
  <si>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</si>
  <si>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</si>
  <si>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</si>
  <si>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</si>
  <si>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</si>
  <si>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</si>
  <si>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</si>
  <si>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</si>
  <si>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</si>
  <si>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</si>
  <si>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</si>
  <si>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</si>
  <si>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</si>
  <si>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</si>
  <si>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</si>
  <si>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</si>
  <si>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</si>
  <si>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</si>
  <si>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</si>
  <si>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</si>
  <si>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</si>
  <si>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</si>
  <si>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</si>
  <si>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</si>
  <si>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</si>
  <si>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</si>
  <si>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</si>
  <si>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</si>
  <si>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</si>
  <si>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</si>
  <si>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</si>
  <si>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</si>
  <si>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Výška DPH</t>
  </si>
  <si>
    <t>Suma v EUR s DPH na všetky kusy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</si>
  <si>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</si>
  <si>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</si>
  <si>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</si>
  <si>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</si>
  <si>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</si>
  <si>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</si>
  <si>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</si>
  <si>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</si>
  <si>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</si>
  <si>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</si>
  <si>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</si>
  <si>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</si>
  <si>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</si>
  <si>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</si>
  <si>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</si>
  <si>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</si>
  <si>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</si>
  <si>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</si>
  <si>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</si>
  <si>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</si>
  <si>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</si>
  <si>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</si>
  <si>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</si>
  <si>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</si>
  <si>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</si>
  <si>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</si>
  <si>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</si>
  <si>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</si>
  <si>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</si>
  <si>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</si>
  <si>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</si>
  <si>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</si>
  <si>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</si>
  <si>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</si>
  <si>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</si>
  <si>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</si>
  <si>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</si>
  <si>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</si>
  <si>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</si>
  <si>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</si>
  <si>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</si>
  <si>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</si>
  <si>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</si>
  <si>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</si>
  <si>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</si>
  <si>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</si>
  <si>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</si>
  <si>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</si>
  <si>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</si>
  <si>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spĺňam všetky podmienky účasti stanovené vo Výzve na predkladanie ponúk a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</si>
  <si>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 CENA</t>
  </si>
  <si>
    <t>Kombinovaná ponuka</t>
  </si>
  <si>
    <t xml:space="preserve">Počet 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</si>
  <si>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</si>
  <si>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celkom v EUR bez DPH za jeden kus</t>
  </si>
  <si>
    <t>Príloha č. 2: Výzva č. 7 - Reprezentačné oblečenie pre športové delegácie Bratislavy pre podujatia organizované hlavným mestom – Turnaj 4 miest a International Children ´s Games</t>
  </si>
  <si>
    <t>Suma spolu za Časť č. 1</t>
  </si>
  <si>
    <t>Suma spolu za Časť č. 2</t>
  </si>
  <si>
    <t>Kombinovaná ponuka pre všetky obstarávané tovary platná v prípade, že uchádzač uspeje v oboch častiach:</t>
  </si>
  <si>
    <t>Suma solu za časť č. 1 a časť č. 2</t>
  </si>
  <si>
    <t>Suma celkom za Časť č. 1 – položka č. 1 Tričko s krátkym rukávom</t>
  </si>
  <si>
    <t>Suma celkom za Časť č. 1 – položka č. 2 Tričko s krátkym rukávom</t>
  </si>
  <si>
    <t>Suma celkom za Časť č. 1 – položka č. 9 Tričko s krátkym rukávom</t>
  </si>
  <si>
    <t>Suma celkom za Časť č. 1 – položka č. 8 Tričko s krátkym rukávom</t>
  </si>
  <si>
    <t>Suma celkom za Časť č. 1 – položka č. 3 Tričko s krátkym rukávom</t>
  </si>
  <si>
    <t>Suma celkom za Časť č. 1 – položka č. 4 Tričko s krátkym rukávom</t>
  </si>
  <si>
    <t>Suma celkom za Časť č. 1 – položka č. 5 Tričko s krátkym rukávom</t>
  </si>
  <si>
    <t>Suma celkom za Časť č. 1 – položka č. 6 Tričko s krátkym rukávom</t>
  </si>
  <si>
    <t>Suma celkom za Časť č. 1 – položka č. 7 Tričko s krátkym rukávom</t>
  </si>
  <si>
    <t>Suma celkom za Časť č. 1 – položka č. 10 Mikina</t>
  </si>
  <si>
    <t>Suma celkom za Časť č. 1 – položka č. 11 Mikina</t>
  </si>
  <si>
    <t>Suma celkom za Časť č. 1 – položka č. 12 Krátke nohavice</t>
  </si>
  <si>
    <t>Suma celkom za Časť č. 1 – položka č. 13 Tepláky</t>
  </si>
  <si>
    <t>Suma celkom za Časť č. 1 – položka č. 14 Nepremokavá bunda</t>
  </si>
  <si>
    <t>Suma celkom za Časť č. 1 – položka č. 15 Šiltovka</t>
  </si>
  <si>
    <t>Suma celkom za Časť č. 2 – položka č. 16 Tenisky</t>
  </si>
  <si>
    <t>Suma celkom za Časť č. 2 – položka č. 17 Šlapky</t>
  </si>
  <si>
    <t>Suma celkom za Časť č. 2 – položka č. 18 Batoth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</si>
</sst>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3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52" xfId="0" applyFont="1" applyBorder="1" applyAlignment="1">
      <alignment horizontal="center" vertical="center"/>
    </xf>
    <xf numFmtId="0" fontId="7" fillId="0" borderId="33" xfId="0" applyFont="1" applyBorder="1" applyAlignment="1">
      <alignment horizontal="justify" vertical="center"/>
    </xf>
    <xf numFmtId="0" fontId="0" fillId="0" borderId="33" xfId="0" applyBorder="1" applyAlignment="1">
      <alignment horizontal="left" vertical="center" wrapText="1" indent="1"/>
    </xf>
    <xf numFmtId="0" fontId="7" fillId="0" borderId="33" xfId="0" applyFont="1" applyBorder="1" applyAlignment="1">
      <alignment horizontal="left" vertical="center" wrapText="1" indent="1"/>
    </xf>
    <xf numFmtId="0" fontId="2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left" wrapText="1" indent="1"/>
    </xf>
    <xf numFmtId="0" fontId="7" fillId="0" borderId="34" xfId="0" applyFont="1" applyBorder="1" applyAlignment="1">
      <alignment vertical="center"/>
    </xf>
    <xf numFmtId="0" fontId="0" fillId="0" borderId="33" xfId="0" applyBorder="1" applyAlignment="1">
      <alignment horizontal="left" vertical="center" indent="1"/>
    </xf>
    <xf numFmtId="0" fontId="2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justify" vertical="center"/>
    </xf>
    <xf numFmtId="0" fontId="0" fillId="0" borderId="34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38" xfId="0" applyFill="1" applyBorder="1" applyAlignment="1" applyProtection="1">
      <alignment horizontal="center" wrapText="1"/>
      <protection hidden="1"/>
    </xf>
    <xf numFmtId="0" fontId="2" fillId="5" borderId="39" xfId="0" applyFont="1" applyFill="1" applyBorder="1" applyAlignment="1" applyProtection="1">
      <alignment wrapText="1"/>
      <protection hidden="1"/>
    </xf>
    <xf numFmtId="0" fontId="2" fillId="5" borderId="40" xfId="0" applyFont="1" applyFill="1" applyBorder="1" applyAlignment="1" applyProtection="1">
      <alignment wrapText="1"/>
      <protection hidden="1"/>
    </xf>
    <xf numFmtId="0" fontId="2" fillId="5" borderId="41" xfId="0" applyFont="1" applyFill="1" applyBorder="1" applyAlignment="1" applyProtection="1">
      <alignment wrapText="1"/>
      <protection hidden="1"/>
    </xf>
    <xf numFmtId="0" fontId="2" fillId="5" borderId="36" xfId="0" applyFont="1" applyFill="1" applyBorder="1" applyAlignment="1" applyProtection="1">
      <alignment wrapText="1"/>
      <protection hidden="1"/>
    </xf>
    <xf numFmtId="0" fontId="2" fillId="5" borderId="38" xfId="0" applyFont="1" applyFill="1" applyBorder="1" applyAlignment="1" applyProtection="1">
      <alignment wrapText="1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0" borderId="26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4" applyNumberFormat="1" applyFont="1" applyFill="1" applyBorder="1" applyAlignment="1" applyProtection="1">
      <alignment wrapText="1"/>
      <protection locked="0" hidden="1"/>
    </xf>
    <xf numFmtId="0" fontId="1" fillId="0" borderId="27" xfId="2" applyFont="1" applyFill="1" applyBorder="1" applyProtection="1">
      <protection locked="0" hidden="1"/>
    </xf>
    <xf numFmtId="2" fontId="0" fillId="0" borderId="43" xfId="4" applyNumberFormat="1" applyFont="1" applyFill="1" applyBorder="1" applyAlignment="1" applyProtection="1">
      <alignment wrapText="1"/>
      <protection locked="0" hidden="1"/>
    </xf>
    <xf numFmtId="2" fontId="0" fillId="5" borderId="43" xfId="0" applyNumberFormat="1" applyFill="1" applyBorder="1" applyProtection="1">
      <protection hidden="1"/>
    </xf>
    <xf numFmtId="2" fontId="0" fillId="5" borderId="16" xfId="0" applyNumberFormat="1" applyFill="1" applyBorder="1" applyProtection="1">
      <protection hidden="1"/>
    </xf>
    <xf numFmtId="2" fontId="0" fillId="5" borderId="50" xfId="0" applyNumberFormat="1" applyFill="1" applyBorder="1" applyProtection="1">
      <protection hidden="1"/>
    </xf>
    <xf numFmtId="0" fontId="0" fillId="0" borderId="17" xfId="0" applyBorder="1" applyAlignment="1" applyProtection="1">
      <alignment wrapText="1"/>
      <protection locked="0" hidden="1"/>
    </xf>
    <xf numFmtId="0" fontId="0" fillId="0" borderId="16" xfId="0" applyBorder="1" applyAlignment="1" applyProtection="1">
      <alignment wrapText="1"/>
      <protection locked="0" hidden="1"/>
    </xf>
    <xf numFmtId="2" fontId="0" fillId="0" borderId="16" xfId="4" applyNumberFormat="1" applyFont="1" applyFill="1" applyBorder="1" applyAlignment="1" applyProtection="1">
      <alignment wrapText="1"/>
      <protection locked="0" hidden="1"/>
    </xf>
    <xf numFmtId="2" fontId="0" fillId="0" borderId="30" xfId="4" applyNumberFormat="1" applyFont="1" applyFill="1" applyBorder="1" applyAlignment="1" applyProtection="1">
      <alignment wrapText="1"/>
      <protection locked="0" hidden="1"/>
    </xf>
    <xf numFmtId="2" fontId="0" fillId="5" borderId="30" xfId="0" applyNumberFormat="1" applyFill="1" applyBorder="1" applyProtection="1"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5" xfId="0" applyBorder="1" applyAlignment="1" applyProtection="1">
      <alignment wrapText="1"/>
      <protection locked="0" hidden="1"/>
    </xf>
    <xf numFmtId="2" fontId="0" fillId="0" borderId="25" xfId="4" applyNumberFormat="1" applyFont="1" applyFill="1" applyBorder="1" applyAlignment="1" applyProtection="1">
      <alignment wrapText="1"/>
      <protection locked="0" hidden="1"/>
    </xf>
    <xf numFmtId="2" fontId="0" fillId="0" borderId="42" xfId="4" applyNumberFormat="1" applyFont="1" applyFill="1" applyBorder="1" applyAlignment="1" applyProtection="1">
      <alignment wrapText="1"/>
      <protection locked="0" hidden="1"/>
    </xf>
    <xf numFmtId="0" fontId="0" fillId="5" borderId="34" xfId="0" applyFill="1" applyBorder="1" applyProtection="1">
      <protection hidden="1"/>
    </xf>
    <xf numFmtId="0" fontId="0" fillId="5" borderId="19" xfId="0" applyFill="1" applyBorder="1" applyAlignment="1" applyProtection="1">
      <alignment wrapText="1"/>
      <protection hidden="1"/>
    </xf>
    <xf numFmtId="0" fontId="0" fillId="5" borderId="20" xfId="0" applyFill="1" applyBorder="1" applyAlignment="1" applyProtection="1">
      <alignment wrapText="1"/>
      <protection hidden="1"/>
    </xf>
    <xf numFmtId="2" fontId="0" fillId="5" borderId="44" xfId="0" applyNumberFormat="1" applyFill="1" applyBorder="1" applyAlignment="1" applyProtection="1">
      <alignment wrapText="1"/>
      <protection hidden="1"/>
    </xf>
    <xf numFmtId="2" fontId="0" fillId="5" borderId="44" xfId="0" applyNumberFormat="1" applyFill="1" applyBorder="1" applyProtection="1">
      <protection hidden="1"/>
    </xf>
    <xf numFmtId="2" fontId="0" fillId="5" borderId="20" xfId="0" applyNumberFormat="1" applyFill="1" applyBorder="1" applyProtection="1">
      <protection hidden="1"/>
    </xf>
    <xf numFmtId="0" fontId="0" fillId="5" borderId="51" xfId="0" applyFill="1" applyBorder="1" applyProtection="1">
      <protection hidden="1"/>
    </xf>
    <xf numFmtId="0" fontId="0" fillId="6" borderId="17" xfId="0" applyFill="1" applyBorder="1" applyProtection="1">
      <protection hidden="1"/>
    </xf>
    <xf numFmtId="0" fontId="0" fillId="6" borderId="18" xfId="0" applyFill="1" applyBorder="1" applyProtection="1">
      <protection hidden="1"/>
    </xf>
    <xf numFmtId="0" fontId="0" fillId="5" borderId="17" xfId="0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16" xfId="0" applyFill="1" applyBorder="1" applyProtection="1">
      <protection hidden="1"/>
    </xf>
    <xf numFmtId="0" fontId="0" fillId="5" borderId="30" xfId="0" applyFill="1" applyBorder="1" applyAlignment="1" applyProtection="1">
      <alignment horizontal="center"/>
      <protection hidden="1"/>
    </xf>
    <xf numFmtId="2" fontId="0" fillId="0" borderId="17" xfId="0" applyNumberFormat="1" applyBorder="1" applyProtection="1">
      <protection locked="0" hidden="1"/>
    </xf>
    <xf numFmtId="2" fontId="0" fillId="6" borderId="18" xfId="0" applyNumberFormat="1" applyFill="1" applyBorder="1" applyProtection="1">
      <protection hidden="1"/>
    </xf>
    <xf numFmtId="2" fontId="0" fillId="5" borderId="18" xfId="0" applyNumberFormat="1" applyFill="1" applyBorder="1" applyProtection="1">
      <protection hidden="1"/>
    </xf>
    <xf numFmtId="0" fontId="0" fillId="6" borderId="19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5" borderId="44" xfId="0" applyFill="1" applyBorder="1" applyAlignment="1" applyProtection="1">
      <alignment horizontal="center"/>
      <protection hidden="1"/>
    </xf>
    <xf numFmtId="0" fontId="0" fillId="6" borderId="39" xfId="0" applyFill="1" applyBorder="1" applyProtection="1">
      <protection hidden="1"/>
    </xf>
    <xf numFmtId="0" fontId="0" fillId="6" borderId="40" xfId="0" applyFill="1" applyBorder="1" applyAlignment="1" applyProtection="1">
      <alignment wrapText="1"/>
      <protection hidden="1"/>
    </xf>
    <xf numFmtId="0" fontId="0" fillId="6" borderId="40" xfId="0" applyFill="1" applyBorder="1" applyAlignment="1" applyProtection="1">
      <alignment horizontal="center" wrapText="1"/>
      <protection hidden="1"/>
    </xf>
    <xf numFmtId="164" fontId="2" fillId="6" borderId="40" xfId="0" applyNumberFormat="1" applyFont="1" applyFill="1" applyBorder="1" applyAlignment="1" applyProtection="1">
      <alignment wrapText="1"/>
      <protection hidden="1"/>
    </xf>
    <xf numFmtId="2" fontId="2" fillId="6" borderId="40" xfId="0" applyNumberFormat="1" applyFont="1" applyFill="1" applyBorder="1" applyAlignment="1" applyProtection="1">
      <alignment wrapText="1"/>
      <protection hidden="1"/>
    </xf>
    <xf numFmtId="164" fontId="2" fillId="6" borderId="41" xfId="0" applyNumberFormat="1" applyFont="1" applyFill="1" applyBorder="1" applyAlignment="1" applyProtection="1">
      <alignment wrapText="1"/>
      <protection hidden="1"/>
    </xf>
    <xf numFmtId="0" fontId="0" fillId="9" borderId="17" xfId="0" applyFill="1" applyBorder="1" applyAlignment="1" applyProtection="1">
      <alignment wrapText="1"/>
      <protection hidden="1"/>
    </xf>
    <xf numFmtId="0" fontId="0" fillId="9" borderId="18" xfId="0" applyFill="1" applyBorder="1" applyAlignment="1" applyProtection="1">
      <alignment wrapText="1"/>
      <protection hidden="1"/>
    </xf>
    <xf numFmtId="0" fontId="0" fillId="8" borderId="17" xfId="0" applyFill="1" applyBorder="1" applyAlignment="1" applyProtection="1">
      <alignment wrapText="1"/>
      <protection hidden="1"/>
    </xf>
    <xf numFmtId="0" fontId="0" fillId="8" borderId="18" xfId="0" applyFill="1" applyBorder="1" applyAlignment="1" applyProtection="1">
      <alignment wrapText="1"/>
      <protection hidden="1"/>
    </xf>
    <xf numFmtId="0" fontId="0" fillId="9" borderId="29" xfId="0" applyFill="1" applyBorder="1" applyProtection="1">
      <protection hidden="1"/>
    </xf>
    <xf numFmtId="0" fontId="0" fillId="9" borderId="18" xfId="0" applyFill="1" applyBorder="1" applyProtection="1">
      <protection hidden="1"/>
    </xf>
    <xf numFmtId="0" fontId="0" fillId="9" borderId="17" xfId="0" applyFill="1" applyBorder="1" applyProtection="1">
      <protection hidden="1"/>
    </xf>
    <xf numFmtId="0" fontId="0" fillId="8" borderId="16" xfId="0" applyFill="1" applyBorder="1" applyProtection="1">
      <protection hidden="1"/>
    </xf>
    <xf numFmtId="0" fontId="0" fillId="8" borderId="30" xfId="0" applyFill="1" applyBorder="1" applyAlignment="1" applyProtection="1">
      <alignment wrapText="1"/>
      <protection hidden="1"/>
    </xf>
    <xf numFmtId="2" fontId="0" fillId="7" borderId="17" xfId="0" applyNumberFormat="1" applyFill="1" applyBorder="1" applyProtection="1">
      <protection hidden="1"/>
    </xf>
    <xf numFmtId="2" fontId="0" fillId="9" borderId="18" xfId="0" applyNumberFormat="1" applyFill="1" applyBorder="1" applyAlignment="1" applyProtection="1">
      <alignment wrapText="1"/>
      <protection hidden="1"/>
    </xf>
    <xf numFmtId="2" fontId="0" fillId="8" borderId="18" xfId="0" applyNumberFormat="1" applyFill="1" applyBorder="1" applyAlignment="1" applyProtection="1">
      <alignment wrapText="1"/>
      <protection hidden="1"/>
    </xf>
    <xf numFmtId="2" fontId="0" fillId="9" borderId="18" xfId="0" applyNumberFormat="1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8" borderId="42" xfId="0" applyFill="1" applyBorder="1" applyAlignment="1" applyProtection="1">
      <alignment wrapText="1"/>
      <protection hidden="1"/>
    </xf>
    <xf numFmtId="0" fontId="0" fillId="9" borderId="39" xfId="0" applyFill="1" applyBorder="1" applyProtection="1">
      <protection hidden="1"/>
    </xf>
    <xf numFmtId="0" fontId="0" fillId="9" borderId="40" xfId="0" applyFill="1" applyBorder="1" applyAlignment="1" applyProtection="1">
      <alignment wrapText="1"/>
      <protection hidden="1"/>
    </xf>
    <xf numFmtId="2" fontId="0" fillId="9" borderId="40" xfId="0" applyNumberFormat="1" applyFill="1" applyBorder="1" applyAlignment="1" applyProtection="1">
      <alignment wrapText="1"/>
      <protection hidden="1"/>
    </xf>
    <xf numFmtId="2" fontId="0" fillId="9" borderId="41" xfId="0" applyNumberFormat="1" applyFill="1" applyBorder="1" applyAlignment="1" applyProtection="1">
      <alignment wrapText="1"/>
      <protection hidden="1"/>
    </xf>
    <xf numFmtId="0" fontId="0" fillId="10" borderId="17" xfId="0" applyFill="1" applyBorder="1" applyAlignment="1" applyProtection="1">
      <alignment wrapText="1"/>
      <protection hidden="1"/>
    </xf>
    <xf numFmtId="0" fontId="0" fillId="10" borderId="18" xfId="0" applyFill="1" applyBorder="1" applyAlignment="1" applyProtection="1">
      <alignment wrapText="1"/>
      <protection hidden="1"/>
    </xf>
    <xf numFmtId="0" fontId="0" fillId="11" borderId="17" xfId="0" applyFill="1" applyBorder="1" applyAlignment="1" applyProtection="1">
      <alignment wrapText="1"/>
      <protection hidden="1"/>
    </xf>
    <xf numFmtId="0" fontId="0" fillId="11" borderId="18" xfId="0" applyFill="1" applyBorder="1" applyAlignment="1" applyProtection="1">
      <alignment wrapText="1"/>
      <protection hidden="1"/>
    </xf>
    <xf numFmtId="0" fontId="0" fillId="10" borderId="29" xfId="0" applyFill="1" applyBorder="1" applyProtection="1">
      <protection hidden="1"/>
    </xf>
    <xf numFmtId="0" fontId="0" fillId="10" borderId="18" xfId="0" applyFill="1" applyBorder="1" applyProtection="1">
      <protection hidden="1"/>
    </xf>
    <xf numFmtId="0" fontId="0" fillId="10" borderId="17" xfId="0" applyFill="1" applyBorder="1" applyProtection="1">
      <protection hidden="1"/>
    </xf>
    <xf numFmtId="0" fontId="0" fillId="11" borderId="16" xfId="0" applyFill="1" applyBorder="1" applyProtection="1">
      <protection hidden="1"/>
    </xf>
    <xf numFmtId="0" fontId="0" fillId="11" borderId="30" xfId="0" applyFill="1" applyBorder="1" applyAlignment="1" applyProtection="1">
      <alignment wrapText="1"/>
      <protection hidden="1"/>
    </xf>
    <xf numFmtId="2" fontId="0" fillId="10" borderId="18" xfId="0" applyNumberFormat="1" applyFill="1" applyBorder="1" applyAlignment="1" applyProtection="1">
      <alignment wrapText="1"/>
      <protection hidden="1"/>
    </xf>
    <xf numFmtId="2" fontId="0" fillId="11" borderId="18" xfId="0" applyNumberFormat="1" applyFill="1" applyBorder="1" applyAlignment="1" applyProtection="1">
      <alignment wrapText="1"/>
      <protection hidden="1"/>
    </xf>
    <xf numFmtId="2" fontId="0" fillId="10" borderId="18" xfId="0" applyNumberFormat="1" applyFill="1" applyBorder="1" applyProtection="1">
      <protection hidden="1"/>
    </xf>
    <xf numFmtId="0" fontId="0" fillId="10" borderId="19" xfId="0" applyFill="1" applyBorder="1" applyProtection="1">
      <protection hidden="1"/>
    </xf>
    <xf numFmtId="0" fontId="0" fillId="11" borderId="20" xfId="0" applyFill="1" applyBorder="1" applyProtection="1">
      <protection hidden="1"/>
    </xf>
    <xf numFmtId="0" fontId="0" fillId="11" borderId="44" xfId="0" applyFill="1" applyBorder="1" applyAlignment="1" applyProtection="1">
      <alignment wrapText="1"/>
      <protection hidden="1"/>
    </xf>
    <xf numFmtId="0" fontId="0" fillId="10" borderId="39" xfId="0" applyFill="1" applyBorder="1" applyProtection="1">
      <protection hidden="1"/>
    </xf>
    <xf numFmtId="0" fontId="0" fillId="10" borderId="40" xfId="0" applyFill="1" applyBorder="1" applyAlignment="1" applyProtection="1">
      <alignment wrapText="1"/>
      <protection hidden="1"/>
    </xf>
    <xf numFmtId="2" fontId="0" fillId="10" borderId="40" xfId="0" applyNumberFormat="1" applyFill="1" applyBorder="1" applyAlignment="1" applyProtection="1">
      <alignment wrapText="1"/>
      <protection hidden="1"/>
    </xf>
    <xf numFmtId="2" fontId="0" fillId="10" borderId="41" xfId="0" applyNumberFormat="1" applyFill="1" applyBorder="1" applyAlignment="1" applyProtection="1">
      <alignment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7" fillId="0" borderId="33" xfId="5" applyBorder="1" applyAlignment="1">
      <alignment horizontal="left" vertical="center" wrapText="1" indent="1"/>
    </xf>
    <xf numFmtId="0" fontId="12" fillId="0" borderId="59" xfId="2" applyFont="1" applyFill="1" applyBorder="1" applyAlignment="1" applyProtection="1">
      <alignment horizontal="center"/>
      <protection hidden="1"/>
    </xf>
    <xf numFmtId="0" fontId="15" fillId="5" borderId="59" xfId="2" applyFont="1" applyFill="1" applyBorder="1" applyProtection="1">
      <protection locked="0" hidden="1"/>
    </xf>
    <xf numFmtId="0" fontId="12" fillId="0" borderId="59" xfId="2" applyFont="1" applyFill="1" applyBorder="1" applyProtection="1">
      <protection hidden="1"/>
    </xf>
    <xf numFmtId="0" fontId="12" fillId="0" borderId="64" xfId="2" applyFont="1" applyFill="1" applyBorder="1" applyProtection="1">
      <protection hidden="1"/>
    </xf>
    <xf numFmtId="0" fontId="20" fillId="0" borderId="65" xfId="2" applyFont="1" applyFill="1" applyBorder="1" applyProtection="1">
      <protection hidden="1"/>
    </xf>
    <xf numFmtId="0" fontId="13" fillId="0" borderId="61" xfId="2" applyFont="1" applyFill="1" applyBorder="1" applyAlignment="1" applyProtection="1">
      <alignment horizontal="left" vertical="center" wrapText="1"/>
      <protection hidden="1"/>
    </xf>
    <xf numFmtId="0" fontId="13" fillId="0" borderId="60" xfId="2" applyFont="1" applyFill="1" applyBorder="1" applyAlignment="1" applyProtection="1">
      <alignment horizontal="left" vertical="center" wrapText="1"/>
      <protection hidden="1"/>
    </xf>
    <xf numFmtId="0" fontId="13" fillId="0" borderId="62" xfId="2" applyFont="1" applyFill="1" applyBorder="1" applyAlignment="1" applyProtection="1">
      <alignment horizontal="left" vertical="center" wrapText="1"/>
      <protection hidden="1"/>
    </xf>
    <xf numFmtId="0" fontId="12" fillId="0" borderId="66" xfId="2" applyFont="1" applyFill="1" applyBorder="1" applyAlignment="1" applyProtection="1">
      <alignment horizontal="center"/>
      <protection hidden="1"/>
    </xf>
    <xf numFmtId="0" fontId="15" fillId="5" borderId="66" xfId="2" applyFont="1" applyFill="1" applyBorder="1" applyProtection="1">
      <protection locked="0" hidden="1"/>
    </xf>
    <xf numFmtId="0" fontId="12" fillId="0" borderId="66" xfId="2" applyFont="1" applyFill="1" applyBorder="1" applyProtection="1">
      <protection hidden="1"/>
    </xf>
    <xf numFmtId="0" fontId="12" fillId="0" borderId="67" xfId="2" applyFont="1" applyFill="1" applyBorder="1" applyProtection="1">
      <protection hidden="1"/>
    </xf>
    <xf numFmtId="0" fontId="0" fillId="0" borderId="33" xfId="0" applyBorder="1" applyAlignment="1" applyProtection="1">
      <alignment horizontal="left" vertical="center" wrapText="1" indent="1"/>
      <protection locked="0" hidden="1"/>
    </xf>
    <xf numFmtId="0" fontId="16" fillId="6" borderId="36" xfId="0" applyFont="1" applyFill="1" applyBorder="1" applyAlignment="1" applyProtection="1">
      <alignment horizontal="center" vertical="center"/>
      <protection hidden="1"/>
    </xf>
    <xf numFmtId="0" fontId="16" fillId="6" borderId="15" xfId="0" applyFont="1" applyFill="1" applyBorder="1" applyAlignment="1" applyProtection="1">
      <alignment horizontal="center" vertical="center"/>
      <protection hidden="1"/>
    </xf>
    <xf numFmtId="0" fontId="16" fillId="6" borderId="37" xfId="0" applyFont="1" applyFill="1" applyBorder="1" applyAlignment="1" applyProtection="1">
      <alignment horizontal="center" vertical="center"/>
      <protection hidden="1"/>
    </xf>
    <xf numFmtId="0" fontId="0" fillId="5" borderId="48" xfId="0" applyFill="1" applyBorder="1" applyAlignment="1" applyProtection="1">
      <alignment horizontal="center" vertical="center"/>
      <protection hidden="1"/>
    </xf>
    <xf numFmtId="0" fontId="0" fillId="5" borderId="30" xfId="0" applyFill="1" applyBorder="1" applyAlignment="1" applyProtection="1">
      <alignment horizontal="center" vertical="center"/>
      <protection hidden="1"/>
    </xf>
    <xf numFmtId="0" fontId="2" fillId="5" borderId="22" xfId="0" applyFont="1" applyFill="1" applyBorder="1" applyAlignment="1" applyProtection="1">
      <alignment horizontal="left" vertical="center" wrapText="1"/>
      <protection hidden="1"/>
    </xf>
    <xf numFmtId="0" fontId="2" fillId="5" borderId="16" xfId="0" applyFont="1" applyFill="1" applyBorder="1" applyAlignment="1" applyProtection="1">
      <alignment horizontal="left" vertical="center" wrapText="1"/>
      <protection hidden="1"/>
    </xf>
    <xf numFmtId="0" fontId="16" fillId="9" borderId="39" xfId="0" applyFont="1" applyFill="1" applyBorder="1" applyAlignment="1" applyProtection="1">
      <alignment horizontal="center" vertical="center"/>
      <protection hidden="1"/>
    </xf>
    <xf numFmtId="0" fontId="16" fillId="9" borderId="40" xfId="0" applyFont="1" applyFill="1" applyBorder="1" applyAlignment="1" applyProtection="1">
      <alignment horizontal="center" vertical="center"/>
      <protection hidden="1"/>
    </xf>
    <xf numFmtId="0" fontId="16" fillId="9" borderId="41" xfId="0" applyFont="1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9" borderId="17" xfId="0" applyFill="1" applyBorder="1" applyAlignment="1" applyProtection="1">
      <alignment horizontal="center" wrapText="1"/>
      <protection hidden="1"/>
    </xf>
    <xf numFmtId="0" fontId="2" fillId="8" borderId="27" xfId="0" applyFont="1" applyFill="1" applyBorder="1" applyAlignment="1" applyProtection="1">
      <alignment horizontal="left" vertical="center" wrapText="1"/>
      <protection hidden="1"/>
    </xf>
    <xf numFmtId="0" fontId="2" fillId="8" borderId="43" xfId="0" applyFont="1" applyFill="1" applyBorder="1" applyAlignment="1" applyProtection="1">
      <alignment horizontal="left" vertical="center" wrapText="1"/>
      <protection hidden="1"/>
    </xf>
    <xf numFmtId="0" fontId="2" fillId="8" borderId="16" xfId="0" applyFont="1" applyFill="1" applyBorder="1" applyAlignment="1" applyProtection="1">
      <alignment horizontal="left" vertical="center" wrapText="1"/>
      <protection hidden="1"/>
    </xf>
    <xf numFmtId="0" fontId="2" fillId="8" borderId="30" xfId="0" applyFont="1" applyFill="1" applyBorder="1" applyAlignment="1" applyProtection="1">
      <alignment horizontal="left" vertical="center" wrapText="1"/>
      <protection hidden="1"/>
    </xf>
    <xf numFmtId="0" fontId="0" fillId="9" borderId="35" xfId="0" applyFill="1" applyBorder="1" applyAlignment="1" applyProtection="1">
      <alignment horizontal="center"/>
      <protection hidden="1"/>
    </xf>
    <xf numFmtId="0" fontId="0" fillId="9" borderId="28" xfId="0" applyFill="1" applyBorder="1" applyAlignment="1" applyProtection="1">
      <alignment horizontal="center"/>
      <protection hidden="1"/>
    </xf>
    <xf numFmtId="0" fontId="0" fillId="8" borderId="21" xfId="0" applyFill="1" applyBorder="1" applyAlignment="1" applyProtection="1">
      <alignment horizontal="center" wrapText="1"/>
      <protection hidden="1"/>
    </xf>
    <xf numFmtId="0" fontId="0" fillId="8" borderId="23" xfId="0" applyFill="1" applyBorder="1" applyAlignment="1" applyProtection="1">
      <alignment horizontal="center" wrapText="1"/>
      <protection hidden="1"/>
    </xf>
    <xf numFmtId="0" fontId="0" fillId="9" borderId="21" xfId="0" applyFill="1" applyBorder="1" applyAlignment="1" applyProtection="1">
      <alignment horizontal="center" wrapText="1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0" fontId="2" fillId="11" borderId="22" xfId="0" applyFont="1" applyFill="1" applyBorder="1" applyAlignment="1" applyProtection="1">
      <alignment horizontal="left" vertical="center" wrapText="1"/>
      <protection hidden="1"/>
    </xf>
    <xf numFmtId="0" fontId="2" fillId="11" borderId="48" xfId="0" applyFont="1" applyFill="1" applyBorder="1" applyAlignment="1" applyProtection="1">
      <alignment horizontal="left" vertical="center" wrapText="1"/>
      <protection hidden="1"/>
    </xf>
    <xf numFmtId="0" fontId="2" fillId="11" borderId="16" xfId="0" applyFont="1" applyFill="1" applyBorder="1" applyAlignment="1" applyProtection="1">
      <alignment horizontal="left" vertical="center" wrapText="1"/>
      <protection hidden="1"/>
    </xf>
    <xf numFmtId="0" fontId="2" fillId="11" borderId="30" xfId="0" applyFont="1" applyFill="1" applyBorder="1" applyAlignment="1" applyProtection="1">
      <alignment horizontal="left" vertical="center" wrapText="1"/>
      <protection hidden="1"/>
    </xf>
    <xf numFmtId="0" fontId="0" fillId="10" borderId="21" xfId="0" applyFill="1" applyBorder="1" applyAlignment="1" applyProtection="1">
      <alignment horizontal="center" wrapText="1"/>
      <protection hidden="1"/>
    </xf>
    <xf numFmtId="0" fontId="0" fillId="10" borderId="23" xfId="0" applyFill="1" applyBorder="1" applyAlignment="1" applyProtection="1">
      <alignment horizontal="center" wrapText="1"/>
      <protection hidden="1"/>
    </xf>
    <xf numFmtId="0" fontId="0" fillId="11" borderId="21" xfId="0" applyFill="1" applyBorder="1" applyAlignment="1" applyProtection="1">
      <alignment horizontal="center" wrapText="1"/>
      <protection hidden="1"/>
    </xf>
    <xf numFmtId="0" fontId="0" fillId="11" borderId="23" xfId="0" applyFill="1" applyBorder="1" applyAlignment="1" applyProtection="1">
      <alignment horizontal="center" wrapText="1"/>
      <protection hidden="1"/>
    </xf>
    <xf numFmtId="0" fontId="0" fillId="10" borderId="49" xfId="0" applyFill="1" applyBorder="1" applyAlignment="1" applyProtection="1">
      <alignment horizontal="center"/>
      <protection hidden="1"/>
    </xf>
    <xf numFmtId="0" fontId="0" fillId="10" borderId="23" xfId="0" applyFill="1" applyBorder="1" applyAlignment="1" applyProtection="1">
      <alignment horizontal="center"/>
      <protection hidden="1"/>
    </xf>
    <xf numFmtId="0" fontId="16" fillId="6" borderId="46" xfId="0" applyFont="1" applyFill="1" applyBorder="1" applyAlignment="1" applyProtection="1">
      <alignment horizontal="center" vertical="center"/>
      <protection hidden="1"/>
    </xf>
    <xf numFmtId="0" fontId="16" fillId="6" borderId="47" xfId="0" applyFont="1" applyFill="1" applyBorder="1" applyAlignment="1" applyProtection="1">
      <alignment horizontal="center" vertical="center"/>
      <protection hidden="1"/>
    </xf>
    <xf numFmtId="0" fontId="16" fillId="6" borderId="45" xfId="0" applyFont="1" applyFill="1" applyBorder="1" applyAlignment="1" applyProtection="1">
      <alignment horizontal="center" vertical="center"/>
      <protection hidden="1"/>
    </xf>
    <xf numFmtId="0" fontId="0" fillId="6" borderId="21" xfId="0" applyFill="1" applyBorder="1" applyAlignment="1" applyProtection="1">
      <alignment horizontal="center" wrapText="1"/>
      <protection hidden="1"/>
    </xf>
    <xf numFmtId="0" fontId="0" fillId="6" borderId="17" xfId="0" applyFill="1" applyBorder="1" applyAlignment="1" applyProtection="1">
      <alignment horizontal="center" wrapText="1"/>
      <protection hidden="1"/>
    </xf>
    <xf numFmtId="0" fontId="0" fillId="6" borderId="21" xfId="0" applyFill="1" applyBorder="1" applyAlignment="1" applyProtection="1">
      <alignment horizontal="center"/>
      <protection hidden="1"/>
    </xf>
    <xf numFmtId="0" fontId="0" fillId="6" borderId="23" xfId="0" applyFill="1" applyBorder="1" applyAlignment="1" applyProtection="1">
      <alignment horizontal="center"/>
      <protection hidden="1"/>
    </xf>
    <xf numFmtId="0" fontId="0" fillId="5" borderId="21" xfId="0" applyFill="1" applyBorder="1" applyAlignment="1" applyProtection="1">
      <alignment horizontal="center"/>
      <protection hidden="1"/>
    </xf>
    <xf numFmtId="0" fontId="0" fillId="5" borderId="23" xfId="0" applyFill="1" applyBorder="1" applyAlignment="1" applyProtection="1">
      <alignment horizontal="center"/>
      <protection hidden="1"/>
    </xf>
    <xf numFmtId="0" fontId="0" fillId="6" borderId="49" xfId="0" applyFill="1" applyBorder="1" applyAlignment="1" applyProtection="1">
      <alignment horizontal="center"/>
      <protection hidden="1"/>
    </xf>
    <xf numFmtId="0" fontId="16" fillId="10" borderId="32" xfId="0" applyFont="1" applyFill="1" applyBorder="1" applyAlignment="1" applyProtection="1">
      <alignment horizontal="center" vertical="center"/>
      <protection hidden="1"/>
    </xf>
    <xf numFmtId="0" fontId="16" fillId="10" borderId="1" xfId="0" applyFont="1" applyFill="1" applyBorder="1" applyAlignment="1" applyProtection="1">
      <alignment horizontal="center" vertical="center"/>
      <protection hidden="1"/>
    </xf>
    <xf numFmtId="0" fontId="16" fillId="10" borderId="31" xfId="0" applyFont="1" applyFill="1" applyBorder="1" applyAlignment="1" applyProtection="1">
      <alignment horizontal="center" vertical="center"/>
      <protection hidden="1"/>
    </xf>
    <xf numFmtId="0" fontId="0" fillId="10" borderId="17" xfId="0" applyFill="1" applyBorder="1" applyAlignment="1" applyProtection="1">
      <alignment horizont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164" fontId="20" fillId="0" borderId="66" xfId="2" applyNumberFormat="1" applyFont="1" applyFill="1" applyBorder="1" applyAlignment="1" applyProtection="1">
      <alignment horizontal="right" vertical="center"/>
      <protection hidden="1"/>
    </xf>
    <xf numFmtId="164" fontId="20" fillId="0" borderId="67" xfId="2" applyNumberFormat="1" applyFont="1" applyFill="1" applyBorder="1" applyAlignment="1" applyProtection="1">
      <alignment horizontal="right" vertical="center"/>
      <protection hidden="1"/>
    </xf>
    <xf numFmtId="0" fontId="4" fillId="0" borderId="57" xfId="2" applyFont="1" applyFill="1" applyBorder="1" applyAlignment="1" applyProtection="1">
      <alignment horizontal="center"/>
      <protection hidden="1"/>
    </xf>
    <xf numFmtId="0" fontId="4" fillId="0" borderId="53" xfId="2" applyFont="1" applyFill="1" applyBorder="1" applyAlignment="1" applyProtection="1">
      <alignment horizontal="center"/>
      <protection hidden="1"/>
    </xf>
    <xf numFmtId="0" fontId="4" fillId="0" borderId="58" xfId="2" applyFont="1" applyFill="1" applyBorder="1" applyAlignment="1" applyProtection="1">
      <alignment horizontal="center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8" fillId="0" borderId="3" xfId="2" applyFont="1" applyFill="1" applyBorder="1" applyAlignment="1" applyProtection="1">
      <alignment horizontal="center" vertical="center" wrapText="1"/>
      <protection hidden="1"/>
    </xf>
    <xf numFmtId="0" fontId="19" fillId="0" borderId="4" xfId="2" applyFont="1" applyFill="1" applyBorder="1" applyAlignment="1" applyProtection="1">
      <alignment horizontal="center" vertical="center" wrapText="1"/>
      <protection hidden="1"/>
    </xf>
    <xf numFmtId="0" fontId="19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12" fillId="0" borderId="69" xfId="2" applyFont="1" applyFill="1" applyBorder="1" applyAlignment="1" applyProtection="1">
      <alignment horizontal="center"/>
      <protection hidden="1"/>
    </xf>
    <xf numFmtId="0" fontId="15" fillId="5" borderId="69" xfId="2" applyFont="1" applyFill="1" applyBorder="1" applyProtection="1">
      <protection locked="0" hidden="1"/>
    </xf>
    <xf numFmtId="0" fontId="12" fillId="0" borderId="69" xfId="2" applyFont="1" applyFill="1" applyBorder="1" applyProtection="1">
      <protection hidden="1"/>
    </xf>
    <xf numFmtId="0" fontId="12" fillId="0" borderId="70" xfId="2" applyFont="1" applyFill="1" applyBorder="1" applyProtection="1">
      <protection hidden="1"/>
    </xf>
    <xf numFmtId="0" fontId="12" fillId="0" borderId="72" xfId="2" applyFont="1" applyFill="1" applyBorder="1" applyAlignment="1" applyProtection="1">
      <alignment horizontal="center"/>
      <protection hidden="1"/>
    </xf>
    <xf numFmtId="0" fontId="15" fillId="5" borderId="72" xfId="2" applyFont="1" applyFill="1" applyBorder="1" applyProtection="1">
      <protection locked="0" hidden="1"/>
    </xf>
    <xf numFmtId="0" fontId="12" fillId="0" borderId="72" xfId="2" applyFont="1" applyFill="1" applyBorder="1" applyProtection="1">
      <protection hidden="1"/>
    </xf>
    <xf numFmtId="0" fontId="12" fillId="0" borderId="73" xfId="2" applyFont="1" applyFill="1" applyBorder="1" applyProtection="1">
      <protection hidden="1"/>
    </xf>
    <xf numFmtId="0" fontId="22" fillId="0" borderId="37" xfId="2" applyFont="1" applyFill="1" applyBorder="1" applyAlignment="1" applyProtection="1">
      <alignment horizontal="center" vertical="center"/>
      <protection locked="0" hidden="1"/>
    </xf>
    <xf numFmtId="0" fontId="21" fillId="0" borderId="37" xfId="2" applyFont="1" applyFill="1" applyBorder="1" applyAlignment="1" applyProtection="1">
      <alignment horizontal="right" vertical="center"/>
      <protection locked="0"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8" fillId="0" borderId="36" xfId="2" applyFont="1" applyFill="1" applyBorder="1" applyAlignment="1" applyProtection="1">
      <alignment horizontal="center" vertical="center" wrapText="1"/>
      <protection hidden="1"/>
    </xf>
    <xf numFmtId="0" fontId="18" fillId="0" borderId="15" xfId="2" applyFont="1" applyFill="1" applyBorder="1" applyAlignment="1" applyProtection="1">
      <alignment horizontal="center" vertical="center" wrapText="1"/>
      <protection hidden="1"/>
    </xf>
    <xf numFmtId="0" fontId="18" fillId="0" borderId="37" xfId="2" applyFont="1" applyFill="1" applyBorder="1" applyAlignment="1" applyProtection="1">
      <alignment horizontal="center" vertical="center" wrapText="1"/>
      <protection hidden="1"/>
    </xf>
    <xf numFmtId="0" fontId="3" fillId="0" borderId="55" xfId="2" applyFont="1" applyFill="1" applyBorder="1" applyProtection="1">
      <protection hidden="1"/>
    </xf>
    <xf numFmtId="2" fontId="3" fillId="0" borderId="56" xfId="2" applyNumberFormat="1" applyFont="1" applyFill="1" applyBorder="1" applyAlignment="1" applyProtection="1">
      <alignment horizontal="left"/>
      <protection hidden="1"/>
    </xf>
    <xf numFmtId="0" fontId="3" fillId="0" borderId="56" xfId="2" applyFont="1" applyFill="1" applyBorder="1" applyAlignment="1" applyProtection="1">
      <alignment horizontal="left"/>
      <protection hidden="1"/>
    </xf>
    <xf numFmtId="2" fontId="3" fillId="0" borderId="56" xfId="2" applyNumberFormat="1" applyFont="1" applyFill="1" applyBorder="1" applyProtection="1">
      <protection hidden="1"/>
    </xf>
    <xf numFmtId="2" fontId="3" fillId="0" borderId="54" xfId="2" applyNumberFormat="1" applyFont="1" applyFill="1" applyBorder="1" applyProtection="1">
      <protection hidden="1"/>
    </xf>
    <xf numFmtId="0" fontId="12" fillId="0" borderId="63" xfId="2" applyFont="1" applyFill="1" applyBorder="1" applyAlignment="1" applyProtection="1">
      <alignment wrapText="1"/>
      <protection hidden="1"/>
    </xf>
    <xf numFmtId="0" fontId="12" fillId="0" borderId="68" xfId="2" applyFont="1" applyFill="1" applyBorder="1" applyAlignment="1" applyProtection="1">
      <alignment wrapText="1"/>
      <protection hidden="1"/>
    </xf>
    <xf numFmtId="0" fontId="22" fillId="0" borderId="36" xfId="2" applyFont="1" applyFill="1" applyBorder="1" applyAlignment="1" applyProtection="1">
      <alignment horizontal="center" vertical="center" wrapText="1"/>
      <protection hidden="1"/>
    </xf>
    <xf numFmtId="0" fontId="22" fillId="0" borderId="15" xfId="2" applyFont="1" applyFill="1" applyBorder="1" applyAlignment="1" applyProtection="1">
      <alignment horizontal="center" vertical="center" wrapText="1"/>
      <protection hidden="1"/>
    </xf>
    <xf numFmtId="0" fontId="22" fillId="0" borderId="74" xfId="2" applyFont="1" applyFill="1" applyBorder="1" applyAlignment="1" applyProtection="1">
      <alignment horizontal="center" vertical="center" wrapText="1"/>
      <protection hidden="1"/>
    </xf>
    <xf numFmtId="0" fontId="12" fillId="0" borderId="71" xfId="2" applyFont="1" applyFill="1" applyBorder="1" applyAlignment="1" applyProtection="1">
      <alignment wrapText="1"/>
      <protection hidden="1"/>
    </xf>
    <xf numFmtId="0" fontId="12" fillId="0" borderId="65" xfId="2" applyFont="1" applyFill="1" applyBorder="1" applyAlignment="1" applyProtection="1">
      <alignment wrapText="1"/>
      <protection hidden="1"/>
    </xf>
    <xf numFmtId="0" fontId="21" fillId="0" borderId="36" xfId="2" applyFont="1" applyFill="1" applyBorder="1" applyAlignment="1" applyProtection="1">
      <alignment horizontal="left" vertical="center" wrapText="1"/>
      <protection hidden="1"/>
    </xf>
    <xf numFmtId="0" fontId="21" fillId="0" borderId="15" xfId="2" applyFont="1" applyFill="1" applyBorder="1" applyAlignment="1" applyProtection="1">
      <alignment horizontal="left" vertical="center" wrapText="1"/>
      <protection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219075</xdr:colOff>
          <xdr:row>14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209550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209550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7</xdr:col>
          <xdr:colOff>209550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7</xdr:col>
          <xdr:colOff>219075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219075</xdr:colOff>
          <xdr:row>13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1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9525</xdr:rowOff>
        </xdr:from>
        <xdr:to>
          <xdr:col>7</xdr:col>
          <xdr:colOff>219075</xdr:colOff>
          <xdr:row>13</xdr:row>
          <xdr:rowOff>9525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1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29" t="s">
        <v>0</v>
      </c>
      <c r="C2" s="130"/>
      <c r="D2" s="130"/>
      <c r="E2" s="130"/>
      <c r="F2" s="130"/>
      <c r="G2" s="130"/>
      <c r="H2" s="130"/>
      <c r="I2" s="130"/>
      <c r="J2" s="130"/>
      <c r="K2" s="131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81</v>
      </c>
      <c r="D4" s="24" t="s">
        <v>76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78</v>
      </c>
      <c r="D5" s="32" t="s">
        <v>79</v>
      </c>
      <c r="E5" s="33">
        <v>36</v>
      </c>
      <c r="F5" s="33">
        <v>0</v>
      </c>
      <c r="G5" s="26" t="s">
        <v>80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83</v>
      </c>
      <c r="D6" s="32" t="s">
        <v>84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77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77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77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77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77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77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77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61" t="s">
        <v>14</v>
      </c>
      <c r="C16" s="162"/>
      <c r="D16" s="162"/>
      <c r="E16" s="162"/>
      <c r="F16" s="162"/>
      <c r="G16" s="162"/>
      <c r="H16" s="162"/>
      <c r="I16" s="162"/>
      <c r="J16" s="163"/>
    </row>
    <row r="17" spans="2:10" x14ac:dyDescent="0.25">
      <c r="B17" s="164" t="s">
        <v>1</v>
      </c>
      <c r="C17" s="134" t="s">
        <v>2</v>
      </c>
      <c r="D17" s="132" t="s">
        <v>15</v>
      </c>
      <c r="E17" s="166" t="s">
        <v>16</v>
      </c>
      <c r="F17" s="167"/>
      <c r="G17" s="168" t="s">
        <v>17</v>
      </c>
      <c r="H17" s="169"/>
      <c r="I17" s="170" t="s">
        <v>18</v>
      </c>
      <c r="J17" s="167"/>
    </row>
    <row r="18" spans="2:10" x14ac:dyDescent="0.25">
      <c r="B18" s="165"/>
      <c r="C18" s="135"/>
      <c r="D18" s="133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36" t="s">
        <v>23</v>
      </c>
      <c r="C31" s="137"/>
      <c r="D31" s="137"/>
      <c r="E31" s="137"/>
      <c r="F31" s="137"/>
      <c r="G31" s="137"/>
      <c r="H31" s="137"/>
      <c r="I31" s="137"/>
      <c r="J31" s="138"/>
    </row>
    <row r="32" spans="2:10" x14ac:dyDescent="0.25">
      <c r="B32" s="139" t="s">
        <v>1</v>
      </c>
      <c r="C32" s="141" t="s">
        <v>2</v>
      </c>
      <c r="D32" s="142"/>
      <c r="E32" s="149" t="s">
        <v>16</v>
      </c>
      <c r="F32" s="150"/>
      <c r="G32" s="147" t="s">
        <v>17</v>
      </c>
      <c r="H32" s="148"/>
      <c r="I32" s="145" t="s">
        <v>18</v>
      </c>
      <c r="J32" s="146"/>
    </row>
    <row r="33" spans="2:10" x14ac:dyDescent="0.25">
      <c r="B33" s="140"/>
      <c r="C33" s="143"/>
      <c r="D33" s="144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71" t="s">
        <v>75</v>
      </c>
      <c r="C46" s="172"/>
      <c r="D46" s="172"/>
      <c r="E46" s="172"/>
      <c r="F46" s="172"/>
      <c r="G46" s="172"/>
      <c r="H46" s="172"/>
      <c r="I46" s="172"/>
      <c r="J46" s="173"/>
    </row>
    <row r="47" spans="2:10" ht="15.75" customHeight="1" x14ac:dyDescent="0.25">
      <c r="B47" s="155" t="s">
        <v>1</v>
      </c>
      <c r="C47" s="151" t="s">
        <v>2</v>
      </c>
      <c r="D47" s="152"/>
      <c r="E47" s="155" t="s">
        <v>16</v>
      </c>
      <c r="F47" s="156"/>
      <c r="G47" s="157" t="s">
        <v>17</v>
      </c>
      <c r="H47" s="158"/>
      <c r="I47" s="159" t="s">
        <v>18</v>
      </c>
      <c r="J47" s="160"/>
    </row>
    <row r="48" spans="2:10" x14ac:dyDescent="0.25">
      <c r="B48" s="174"/>
      <c r="C48" s="153"/>
      <c r="D48" s="154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49"/>
  <sheetViews>
    <sheetView tabSelected="1" zoomScaleNormal="100" workbookViewId="0">
      <selection activeCell="D35" sqref="D35"/>
    </sheetView>
  </sheetViews>
  <sheetFormatPr defaultRowHeight="15" x14ac:dyDescent="0.25"/>
  <cols>
    <col min="1" max="1" width="3.28515625" style="14" customWidth="1"/>
    <col min="2" max="2" width="58.7109375" style="14" customWidth="1"/>
    <col min="3" max="3" width="7.42578125" style="14" customWidth="1"/>
    <col min="4" max="6" width="22.140625" style="14" customWidth="1"/>
    <col min="7" max="7" width="3" style="14" customWidth="1"/>
    <col min="8" max="16384" width="9.140625" style="14"/>
  </cols>
  <sheetData>
    <row r="1" spans="1:10" ht="15.75" thickBot="1" x14ac:dyDescent="0.3">
      <c r="A1" s="193"/>
      <c r="B1" s="194"/>
      <c r="C1" s="194"/>
      <c r="D1" s="194"/>
      <c r="E1" s="194"/>
      <c r="F1" s="194"/>
      <c r="G1" s="193"/>
    </row>
    <row r="2" spans="1:10" ht="45.75" customHeight="1" thickBot="1" x14ac:dyDescent="0.3">
      <c r="A2" s="193"/>
      <c r="B2" s="195" t="s">
        <v>99</v>
      </c>
      <c r="C2" s="196"/>
      <c r="D2" s="196"/>
      <c r="E2" s="196"/>
      <c r="F2" s="197"/>
      <c r="G2" s="193"/>
    </row>
    <row r="3" spans="1:10" ht="15.75" thickBot="1" x14ac:dyDescent="0.3">
      <c r="A3" s="193"/>
      <c r="B3" s="184"/>
      <c r="C3" s="184"/>
      <c r="D3" s="184"/>
      <c r="E3" s="184"/>
      <c r="F3" s="184"/>
      <c r="G3" s="193"/>
    </row>
    <row r="4" spans="1:10" x14ac:dyDescent="0.25">
      <c r="A4" s="193"/>
      <c r="B4" s="105" t="s">
        <v>26</v>
      </c>
      <c r="C4" s="198"/>
      <c r="D4" s="198"/>
      <c r="E4" s="198"/>
      <c r="F4" s="199"/>
      <c r="G4" s="193"/>
    </row>
    <row r="5" spans="1:10" x14ac:dyDescent="0.25">
      <c r="A5" s="193"/>
      <c r="B5" s="106" t="s">
        <v>27</v>
      </c>
      <c r="C5" s="200"/>
      <c r="D5" s="200"/>
      <c r="E5" s="200"/>
      <c r="F5" s="201"/>
      <c r="G5" s="193"/>
      <c r="H5" s="107"/>
      <c r="I5" s="107"/>
      <c r="J5" s="107"/>
    </row>
    <row r="6" spans="1:10" x14ac:dyDescent="0.25">
      <c r="A6" s="193"/>
      <c r="B6" s="106" t="s">
        <v>28</v>
      </c>
      <c r="C6" s="200"/>
      <c r="D6" s="200"/>
      <c r="E6" s="200"/>
      <c r="F6" s="201"/>
      <c r="G6" s="193"/>
    </row>
    <row r="7" spans="1:10" x14ac:dyDescent="0.25">
      <c r="A7" s="193"/>
      <c r="B7" s="106" t="s">
        <v>29</v>
      </c>
      <c r="C7" s="200"/>
      <c r="D7" s="200"/>
      <c r="E7" s="200"/>
      <c r="F7" s="201"/>
      <c r="G7" s="193"/>
    </row>
    <row r="8" spans="1:10" x14ac:dyDescent="0.25">
      <c r="A8" s="193"/>
      <c r="B8" s="106" t="s">
        <v>30</v>
      </c>
      <c r="C8" s="200"/>
      <c r="D8" s="200"/>
      <c r="E8" s="200"/>
      <c r="F8" s="201"/>
      <c r="G8" s="193"/>
    </row>
    <row r="9" spans="1:10" x14ac:dyDescent="0.25">
      <c r="A9" s="193"/>
      <c r="B9" s="106" t="s">
        <v>31</v>
      </c>
      <c r="C9" s="200"/>
      <c r="D9" s="200"/>
      <c r="E9" s="200"/>
      <c r="F9" s="201"/>
      <c r="G9" s="193"/>
    </row>
    <row r="10" spans="1:10" ht="15.75" customHeight="1" thickBot="1" x14ac:dyDescent="0.3">
      <c r="A10" s="193"/>
      <c r="B10" s="108" t="s">
        <v>32</v>
      </c>
      <c r="C10" s="202" t="s">
        <v>82</v>
      </c>
      <c r="D10" s="203"/>
      <c r="E10" s="204"/>
      <c r="F10" s="205"/>
      <c r="G10" s="193"/>
    </row>
    <row r="11" spans="1:10" ht="15.75" thickBot="1" x14ac:dyDescent="0.3">
      <c r="A11" s="193"/>
      <c r="B11" s="184"/>
      <c r="C11" s="184"/>
      <c r="D11" s="184"/>
      <c r="E11" s="184"/>
      <c r="F11" s="184"/>
      <c r="G11" s="193"/>
    </row>
    <row r="12" spans="1:10" ht="30" customHeight="1" thickBot="1" x14ac:dyDescent="0.3">
      <c r="A12" s="193"/>
      <c r="B12" s="206" t="s">
        <v>33</v>
      </c>
      <c r="C12" s="207"/>
      <c r="D12" s="207"/>
      <c r="E12" s="207"/>
      <c r="F12" s="208"/>
      <c r="G12" s="193"/>
    </row>
    <row r="13" spans="1:10" ht="45" customHeight="1" x14ac:dyDescent="0.25">
      <c r="A13" s="193"/>
      <c r="B13" s="175" t="s">
        <v>97</v>
      </c>
      <c r="C13" s="176"/>
      <c r="D13" s="176"/>
      <c r="E13" s="176"/>
      <c r="F13" s="109"/>
      <c r="G13" s="193"/>
    </row>
    <row r="14" spans="1:10" ht="45" customHeight="1" x14ac:dyDescent="0.25">
      <c r="A14" s="193"/>
      <c r="B14" s="175" t="s">
        <v>34</v>
      </c>
      <c r="C14" s="176"/>
      <c r="D14" s="176"/>
      <c r="E14" s="176"/>
      <c r="F14" s="109"/>
      <c r="G14" s="193"/>
    </row>
    <row r="15" spans="1:10" ht="45" customHeight="1" x14ac:dyDescent="0.25">
      <c r="A15" s="193"/>
      <c r="B15" s="175" t="s">
        <v>35</v>
      </c>
      <c r="C15" s="176"/>
      <c r="D15" s="176"/>
      <c r="E15" s="176"/>
      <c r="F15" s="109"/>
      <c r="G15" s="193"/>
    </row>
    <row r="16" spans="1:10" ht="45" customHeight="1" x14ac:dyDescent="0.25">
      <c r="A16" s="193"/>
      <c r="B16" s="182" t="s">
        <v>36</v>
      </c>
      <c r="C16" s="183"/>
      <c r="D16" s="183"/>
      <c r="E16" s="183"/>
      <c r="F16" s="109"/>
      <c r="G16" s="193"/>
    </row>
    <row r="17" spans="1:7" ht="45" customHeight="1" thickBot="1" x14ac:dyDescent="0.3">
      <c r="A17" s="193"/>
      <c r="B17" s="220" t="s">
        <v>93</v>
      </c>
      <c r="C17" s="221"/>
      <c r="D17" s="221"/>
      <c r="E17" s="221"/>
      <c r="F17" s="110"/>
      <c r="G17" s="193"/>
    </row>
    <row r="18" spans="1:7" ht="15.75" thickBot="1" x14ac:dyDescent="0.3">
      <c r="A18" s="193"/>
      <c r="B18" s="184"/>
      <c r="C18" s="184"/>
      <c r="D18" s="184"/>
      <c r="E18" s="184"/>
      <c r="F18" s="184"/>
      <c r="G18" s="193"/>
    </row>
    <row r="19" spans="1:7" ht="24" customHeight="1" thickBot="1" x14ac:dyDescent="0.3">
      <c r="A19" s="193"/>
      <c r="B19" s="222" t="s">
        <v>94</v>
      </c>
      <c r="C19" s="223"/>
      <c r="D19" s="223"/>
      <c r="E19" s="223"/>
      <c r="F19" s="224"/>
      <c r="G19" s="193"/>
    </row>
    <row r="20" spans="1:7" ht="15" customHeight="1" x14ac:dyDescent="0.25">
      <c r="A20" s="193"/>
      <c r="B20" s="111" t="s">
        <v>37</v>
      </c>
      <c r="C20" s="112" t="s">
        <v>38</v>
      </c>
      <c r="D20" s="112"/>
      <c r="E20" s="113" t="s">
        <v>39</v>
      </c>
      <c r="F20" s="114" t="s">
        <v>40</v>
      </c>
      <c r="G20" s="193"/>
    </row>
    <row r="21" spans="1:7" ht="15.75" thickBot="1" x14ac:dyDescent="0.3">
      <c r="A21" s="193"/>
      <c r="B21" s="225" t="str">
        <f>'Zákl. nastavenie'!G4</f>
        <v>čím menej, tým lepšie</v>
      </c>
      <c r="C21" s="226">
        <v>100</v>
      </c>
      <c r="D21" s="227"/>
      <c r="E21" s="228">
        <f>'Zákl. nastavenie'!F4</f>
        <v>0</v>
      </c>
      <c r="F21" s="229"/>
      <c r="G21" s="193"/>
    </row>
    <row r="22" spans="1:7" ht="30" x14ac:dyDescent="0.25">
      <c r="A22" s="193"/>
      <c r="B22" s="122" t="s">
        <v>41</v>
      </c>
      <c r="C22" s="121" t="s">
        <v>96</v>
      </c>
      <c r="D22" s="121" t="s">
        <v>98</v>
      </c>
      <c r="E22" s="121" t="s">
        <v>42</v>
      </c>
      <c r="F22" s="123" t="s">
        <v>43</v>
      </c>
      <c r="G22" s="193"/>
    </row>
    <row r="23" spans="1:7" ht="18.75" customHeight="1" x14ac:dyDescent="0.3">
      <c r="A23" s="193"/>
      <c r="B23" s="230" t="s">
        <v>104</v>
      </c>
      <c r="C23" s="116">
        <v>24</v>
      </c>
      <c r="D23" s="117">
        <v>0</v>
      </c>
      <c r="E23" s="118">
        <f>IF(C$10="Som platcom DPH",D23*0.23,0)</f>
        <v>0</v>
      </c>
      <c r="F23" s="119">
        <f>SUM(D23+E23)*C23</f>
        <v>0</v>
      </c>
      <c r="G23" s="193"/>
    </row>
    <row r="24" spans="1:7" ht="18.75" customHeight="1" x14ac:dyDescent="0.3">
      <c r="A24" s="193"/>
      <c r="B24" s="230" t="s">
        <v>105</v>
      </c>
      <c r="C24" s="116">
        <v>24</v>
      </c>
      <c r="D24" s="117">
        <v>0</v>
      </c>
      <c r="E24" s="118">
        <f t="shared" ref="E24:E37" si="0">IF(C$10="Som platcom DPH",D24*0.23,0)</f>
        <v>0</v>
      </c>
      <c r="F24" s="119">
        <f t="shared" ref="F24:F37" si="1">SUM(D24+E24)*C24</f>
        <v>0</v>
      </c>
      <c r="G24" s="193"/>
    </row>
    <row r="25" spans="1:7" ht="18.75" customHeight="1" x14ac:dyDescent="0.3">
      <c r="A25" s="193"/>
      <c r="B25" s="230" t="s">
        <v>108</v>
      </c>
      <c r="C25" s="116">
        <v>105</v>
      </c>
      <c r="D25" s="117">
        <v>0</v>
      </c>
      <c r="E25" s="118">
        <f t="shared" si="0"/>
        <v>0</v>
      </c>
      <c r="F25" s="119">
        <f t="shared" si="1"/>
        <v>0</v>
      </c>
      <c r="G25" s="193"/>
    </row>
    <row r="26" spans="1:7" ht="18.75" customHeight="1" x14ac:dyDescent="0.3">
      <c r="A26" s="193"/>
      <c r="B26" s="230" t="s">
        <v>109</v>
      </c>
      <c r="C26" s="116">
        <v>105</v>
      </c>
      <c r="D26" s="117">
        <v>0</v>
      </c>
      <c r="E26" s="118">
        <f t="shared" si="0"/>
        <v>0</v>
      </c>
      <c r="F26" s="119">
        <f t="shared" si="1"/>
        <v>0</v>
      </c>
      <c r="G26" s="193"/>
    </row>
    <row r="27" spans="1:7" ht="18.75" customHeight="1" x14ac:dyDescent="0.3">
      <c r="A27" s="193"/>
      <c r="B27" s="230" t="s">
        <v>110</v>
      </c>
      <c r="C27" s="116">
        <v>105</v>
      </c>
      <c r="D27" s="117">
        <v>0</v>
      </c>
      <c r="E27" s="118">
        <f t="shared" si="0"/>
        <v>0</v>
      </c>
      <c r="F27" s="119">
        <f t="shared" si="1"/>
        <v>0</v>
      </c>
      <c r="G27" s="193"/>
    </row>
    <row r="28" spans="1:7" ht="18.75" customHeight="1" x14ac:dyDescent="0.3">
      <c r="A28" s="193"/>
      <c r="B28" s="230" t="s">
        <v>111</v>
      </c>
      <c r="C28" s="116">
        <v>105</v>
      </c>
      <c r="D28" s="117">
        <v>0</v>
      </c>
      <c r="E28" s="118">
        <f t="shared" si="0"/>
        <v>0</v>
      </c>
      <c r="F28" s="119">
        <f t="shared" si="1"/>
        <v>0</v>
      </c>
      <c r="G28" s="193"/>
    </row>
    <row r="29" spans="1:7" ht="18.75" customHeight="1" x14ac:dyDescent="0.3">
      <c r="A29" s="193"/>
      <c r="B29" s="230" t="s">
        <v>112</v>
      </c>
      <c r="C29" s="116">
        <v>60</v>
      </c>
      <c r="D29" s="117">
        <v>0</v>
      </c>
      <c r="E29" s="118">
        <f t="shared" si="0"/>
        <v>0</v>
      </c>
      <c r="F29" s="119">
        <f t="shared" si="1"/>
        <v>0</v>
      </c>
      <c r="G29" s="193"/>
    </row>
    <row r="30" spans="1:7" ht="18.75" customHeight="1" x14ac:dyDescent="0.3">
      <c r="A30" s="193"/>
      <c r="B30" s="230" t="s">
        <v>107</v>
      </c>
      <c r="C30" s="116">
        <v>54</v>
      </c>
      <c r="D30" s="117">
        <v>0</v>
      </c>
      <c r="E30" s="118">
        <f t="shared" si="0"/>
        <v>0</v>
      </c>
      <c r="F30" s="119">
        <f t="shared" si="1"/>
        <v>0</v>
      </c>
      <c r="G30" s="193"/>
    </row>
    <row r="31" spans="1:7" ht="18.75" customHeight="1" x14ac:dyDescent="0.3">
      <c r="A31" s="193"/>
      <c r="B31" s="230" t="s">
        <v>106</v>
      </c>
      <c r="C31" s="116">
        <v>18</v>
      </c>
      <c r="D31" s="117">
        <v>0</v>
      </c>
      <c r="E31" s="118">
        <f t="shared" si="0"/>
        <v>0</v>
      </c>
      <c r="F31" s="119">
        <f t="shared" si="1"/>
        <v>0</v>
      </c>
      <c r="G31" s="193"/>
    </row>
    <row r="32" spans="1:7" ht="18.75" x14ac:dyDescent="0.3">
      <c r="A32" s="193"/>
      <c r="B32" s="230" t="s">
        <v>113</v>
      </c>
      <c r="C32" s="116">
        <v>24</v>
      </c>
      <c r="D32" s="117">
        <v>0</v>
      </c>
      <c r="E32" s="118">
        <f t="shared" si="0"/>
        <v>0</v>
      </c>
      <c r="F32" s="119">
        <f t="shared" si="1"/>
        <v>0</v>
      </c>
      <c r="G32" s="193"/>
    </row>
    <row r="33" spans="1:7" ht="18.75" x14ac:dyDescent="0.3">
      <c r="A33" s="193"/>
      <c r="B33" s="230" t="s">
        <v>114</v>
      </c>
      <c r="C33" s="116">
        <v>30</v>
      </c>
      <c r="D33" s="117">
        <v>0</v>
      </c>
      <c r="E33" s="118">
        <f t="shared" si="0"/>
        <v>0</v>
      </c>
      <c r="F33" s="119">
        <f t="shared" si="1"/>
        <v>0</v>
      </c>
      <c r="G33" s="193"/>
    </row>
    <row r="34" spans="1:7" ht="18.75" x14ac:dyDescent="0.3">
      <c r="A34" s="193"/>
      <c r="B34" s="230" t="s">
        <v>115</v>
      </c>
      <c r="C34" s="116">
        <v>48</v>
      </c>
      <c r="D34" s="117">
        <v>0</v>
      </c>
      <c r="E34" s="118">
        <f t="shared" si="0"/>
        <v>0</v>
      </c>
      <c r="F34" s="119">
        <f t="shared" si="1"/>
        <v>0</v>
      </c>
      <c r="G34" s="193"/>
    </row>
    <row r="35" spans="1:7" ht="18.75" x14ac:dyDescent="0.3">
      <c r="A35" s="193"/>
      <c r="B35" s="230" t="s">
        <v>116</v>
      </c>
      <c r="C35" s="116">
        <v>24</v>
      </c>
      <c r="D35" s="117">
        <v>0</v>
      </c>
      <c r="E35" s="118">
        <f t="shared" si="0"/>
        <v>0</v>
      </c>
      <c r="F35" s="119">
        <f t="shared" si="1"/>
        <v>0</v>
      </c>
      <c r="G35" s="193"/>
    </row>
    <row r="36" spans="1:7" ht="18.75" x14ac:dyDescent="0.3">
      <c r="A36" s="193"/>
      <c r="B36" s="230" t="s">
        <v>117</v>
      </c>
      <c r="C36" s="116">
        <v>24</v>
      </c>
      <c r="D36" s="117">
        <v>0</v>
      </c>
      <c r="E36" s="118">
        <f t="shared" si="0"/>
        <v>0</v>
      </c>
      <c r="F36" s="119">
        <f t="shared" si="1"/>
        <v>0</v>
      </c>
      <c r="G36" s="193"/>
    </row>
    <row r="37" spans="1:7" ht="19.5" thickBot="1" x14ac:dyDescent="0.35">
      <c r="A37" s="193"/>
      <c r="B37" s="231" t="s">
        <v>118</v>
      </c>
      <c r="C37" s="210">
        <v>24</v>
      </c>
      <c r="D37" s="211">
        <v>0</v>
      </c>
      <c r="E37" s="212">
        <f t="shared" si="0"/>
        <v>0</v>
      </c>
      <c r="F37" s="213">
        <f t="shared" si="1"/>
        <v>0</v>
      </c>
      <c r="G37" s="193"/>
    </row>
    <row r="38" spans="1:7" s="209" customFormat="1" ht="18.75" customHeight="1" thickBot="1" x14ac:dyDescent="0.3">
      <c r="A38" s="193"/>
      <c r="B38" s="232" t="s">
        <v>100</v>
      </c>
      <c r="C38" s="233"/>
      <c r="D38" s="233"/>
      <c r="E38" s="234"/>
      <c r="F38" s="218">
        <f>SUM(F23:F37)</f>
        <v>0</v>
      </c>
      <c r="G38" s="193"/>
    </row>
    <row r="39" spans="1:7" ht="18.75" x14ac:dyDescent="0.3">
      <c r="A39" s="193"/>
      <c r="B39" s="235" t="s">
        <v>119</v>
      </c>
      <c r="C39" s="214">
        <v>24</v>
      </c>
      <c r="D39" s="215">
        <v>0</v>
      </c>
      <c r="E39" s="216">
        <f>IF(C$10="Som platcom DPH",D39*0.23,0)</f>
        <v>0</v>
      </c>
      <c r="F39" s="217">
        <f>SUM(D39+E39)*C39</f>
        <v>0</v>
      </c>
      <c r="G39" s="193"/>
    </row>
    <row r="40" spans="1:7" ht="18.75" x14ac:dyDescent="0.3">
      <c r="A40" s="193"/>
      <c r="B40" s="230" t="s">
        <v>120</v>
      </c>
      <c r="C40" s="116">
        <v>24</v>
      </c>
      <c r="D40" s="117">
        <v>0</v>
      </c>
      <c r="E40" s="118">
        <f>IF(C$10="Som platcom DPH",D40*0.23,0)</f>
        <v>0</v>
      </c>
      <c r="F40" s="119">
        <f>SUM(D40+E40)*C40</f>
        <v>0</v>
      </c>
      <c r="G40" s="193"/>
    </row>
    <row r="41" spans="1:7" ht="19.5" thickBot="1" x14ac:dyDescent="0.35">
      <c r="A41" s="193"/>
      <c r="B41" s="236" t="s">
        <v>121</v>
      </c>
      <c r="C41" s="124">
        <v>24</v>
      </c>
      <c r="D41" s="125">
        <v>0</v>
      </c>
      <c r="E41" s="126">
        <f>IF(C$10="Som platcom DPH",D41*0.23,0)</f>
        <v>0</v>
      </c>
      <c r="F41" s="127">
        <f t="shared" ref="F41:F45" si="2">SUM(D41+E41)*C41</f>
        <v>0</v>
      </c>
      <c r="G41" s="193"/>
    </row>
    <row r="42" spans="1:7" ht="21.75" thickBot="1" x14ac:dyDescent="0.3">
      <c r="A42" s="193"/>
      <c r="B42" s="232" t="s">
        <v>101</v>
      </c>
      <c r="C42" s="233"/>
      <c r="D42" s="233"/>
      <c r="E42" s="233"/>
      <c r="F42" s="218">
        <f>SUM(F39:F41)</f>
        <v>0</v>
      </c>
      <c r="G42" s="193"/>
    </row>
    <row r="43" spans="1:7" ht="16.5" thickBot="1" x14ac:dyDescent="0.3">
      <c r="A43" s="193"/>
      <c r="B43" s="237" t="s">
        <v>103</v>
      </c>
      <c r="C43" s="238"/>
      <c r="D43" s="238"/>
      <c r="E43" s="238"/>
      <c r="F43" s="219">
        <f>F38+F42</f>
        <v>0</v>
      </c>
      <c r="G43" s="193"/>
    </row>
    <row r="44" spans="1:7" ht="28.5" customHeight="1" thickBot="1" x14ac:dyDescent="0.3">
      <c r="A44" s="193"/>
      <c r="B44" s="222" t="s">
        <v>95</v>
      </c>
      <c r="C44" s="223"/>
      <c r="D44" s="223"/>
      <c r="E44" s="223"/>
      <c r="F44" s="224"/>
      <c r="G44" s="193"/>
    </row>
    <row r="45" spans="1:7" ht="48" customHeight="1" x14ac:dyDescent="0.3">
      <c r="A45" s="193"/>
      <c r="B45" s="230" t="s">
        <v>102</v>
      </c>
      <c r="C45" s="116">
        <v>1</v>
      </c>
      <c r="D45" s="117">
        <v>0</v>
      </c>
      <c r="E45" s="118">
        <f>IF(C$10="Som platcom DPH",D45*0.23,0)</f>
        <v>0</v>
      </c>
      <c r="F45" s="119">
        <f t="shared" si="2"/>
        <v>0</v>
      </c>
      <c r="G45" s="193"/>
    </row>
    <row r="46" spans="1:7" ht="16.5" thickBot="1" x14ac:dyDescent="0.3">
      <c r="A46" s="193"/>
      <c r="B46" s="120" t="s">
        <v>44</v>
      </c>
      <c r="C46" s="177" t="str">
        <f>IF(C21=100,"Toto je jediné kritérium a prepočet na body sa preto neuplatňuje",IF(B21="čím menej, tým lepšie",(C21*(F21-#REF!)/(F21-E21)),(C21*(#REF!-E21)/(F21-E21))))</f>
        <v>Toto je jediné kritérium a prepočet na body sa preto neuplatňuje</v>
      </c>
      <c r="D46" s="177"/>
      <c r="E46" s="177"/>
      <c r="F46" s="178"/>
      <c r="G46" s="193"/>
    </row>
    <row r="47" spans="1:7" ht="15" customHeight="1" thickBot="1" x14ac:dyDescent="0.3">
      <c r="A47" s="193"/>
      <c r="B47" s="179"/>
      <c r="C47" s="180"/>
      <c r="D47" s="180"/>
      <c r="E47" s="180"/>
      <c r="F47" s="181"/>
      <c r="G47" s="193"/>
    </row>
    <row r="48" spans="1:7" x14ac:dyDescent="0.25">
      <c r="B48" s="185" t="s">
        <v>45</v>
      </c>
      <c r="C48" s="187" t="s">
        <v>46</v>
      </c>
      <c r="D48" s="187"/>
      <c r="E48" s="189" t="s">
        <v>47</v>
      </c>
      <c r="F48" s="190"/>
    </row>
    <row r="49" spans="2:6" ht="15.75" thickBot="1" x14ac:dyDescent="0.3">
      <c r="B49" s="186"/>
      <c r="C49" s="188"/>
      <c r="D49" s="188"/>
      <c r="E49" s="191"/>
      <c r="F49" s="192"/>
    </row>
  </sheetData>
  <sheetProtection algorithmName="SHA-512" hashValue="6Y8qXz+L9vrofcjZapm+dR0SveTkRxQfBhMYbKKlMt8go8vTm5ZJkBQ38TbkW3lQnEuNngkhN8oSUJvjeI/8oQ==" saltValue="eDc8cvQcl4lbinI+Lv+M5w==" spinCount="100000" sheet="1" objects="1" scenarios="1" selectLockedCells="1"/>
  <mergeCells count="32">
    <mergeCell ref="G1:G47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5:E15"/>
    <mergeCell ref="B38:E38"/>
    <mergeCell ref="B48:B49"/>
    <mergeCell ref="C48:D49"/>
    <mergeCell ref="E48:F49"/>
    <mergeCell ref="A1:A47"/>
    <mergeCell ref="B1:F1"/>
    <mergeCell ref="B42:E42"/>
    <mergeCell ref="B43:E43"/>
    <mergeCell ref="B13:E13"/>
    <mergeCell ref="C21:D21"/>
    <mergeCell ref="B19:F19"/>
    <mergeCell ref="C46:F46"/>
    <mergeCell ref="B47:F47"/>
    <mergeCell ref="B44:F44"/>
    <mergeCell ref="B16:E16"/>
    <mergeCell ref="B17:E17"/>
    <mergeCell ref="B18:F18"/>
    <mergeCell ref="B14:E14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219075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209550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209550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7</xdr:col>
                    <xdr:colOff>209550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7</xdr:col>
                    <xdr:colOff>219075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219075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0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9525</xdr:rowOff>
                  </from>
                  <to>
                    <xdr:col>7</xdr:col>
                    <xdr:colOff>219075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85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x14ac:dyDescent="0.25">
      <c r="B8" s="115" t="s">
        <v>86</v>
      </c>
    </row>
    <row r="9" spans="2:2" x14ac:dyDescent="0.25">
      <c r="B9" s="115"/>
    </row>
    <row r="10" spans="2:2" x14ac:dyDescent="0.25">
      <c r="B10" s="128" t="s">
        <v>88</v>
      </c>
    </row>
    <row r="11" spans="2:2" x14ac:dyDescent="0.25">
      <c r="B11" s="128" t="s">
        <v>89</v>
      </c>
    </row>
    <row r="12" spans="2:2" x14ac:dyDescent="0.25">
      <c r="B12" s="128" t="s">
        <v>90</v>
      </c>
    </row>
    <row r="13" spans="2:2" x14ac:dyDescent="0.25">
      <c r="B13" s="128" t="s">
        <v>91</v>
      </c>
    </row>
    <row r="14" spans="2:2" ht="16.5" customHeight="1" x14ac:dyDescent="0.25">
      <c r="B14" s="5"/>
    </row>
    <row r="15" spans="2:2" ht="30" x14ac:dyDescent="0.25">
      <c r="B15" s="115" t="s">
        <v>87</v>
      </c>
    </row>
    <row r="16" spans="2:2" x14ac:dyDescent="0.25">
      <c r="B16" s="8"/>
    </row>
    <row r="17" spans="2:2" ht="30" x14ac:dyDescent="0.25">
      <c r="B17" s="5" t="s">
        <v>92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7fDVj4vuqYj4B5NSoIf0U6q+Plu1Pb+dmckjelCJ9Gqp+JUtPMw9eZU5dZeGcOIYwtHbdpVBIHbLHZ5xLo8fNA==" saltValue="hlMPOdJ75EAv4crwqM8Xa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48</v>
      </c>
    </row>
    <row r="3" spans="2:2" x14ac:dyDescent="0.25">
      <c r="B3" s="4"/>
    </row>
    <row r="4" spans="2:2" x14ac:dyDescent="0.25">
      <c r="B4" s="10" t="s">
        <v>49</v>
      </c>
    </row>
    <row r="5" spans="2:2" x14ac:dyDescent="0.25">
      <c r="B5" s="4"/>
    </row>
    <row r="6" spans="2:2" x14ac:dyDescent="0.25">
      <c r="B6" s="11" t="s">
        <v>50</v>
      </c>
    </row>
    <row r="7" spans="2:2" x14ac:dyDescent="0.25">
      <c r="B7" s="12"/>
    </row>
    <row r="8" spans="2:2" ht="60.75" customHeight="1" x14ac:dyDescent="0.25">
      <c r="B8" s="5" t="s">
        <v>51</v>
      </c>
    </row>
    <row r="9" spans="2:2" x14ac:dyDescent="0.25">
      <c r="B9" s="5"/>
    </row>
    <row r="10" spans="2:2" x14ac:dyDescent="0.25">
      <c r="B10" s="5" t="s">
        <v>52</v>
      </c>
    </row>
    <row r="11" spans="2:2" x14ac:dyDescent="0.25">
      <c r="B11" s="5" t="s">
        <v>53</v>
      </c>
    </row>
    <row r="12" spans="2:2" x14ac:dyDescent="0.25">
      <c r="B12" s="5" t="s">
        <v>54</v>
      </c>
    </row>
    <row r="13" spans="2:2" x14ac:dyDescent="0.25">
      <c r="B13" s="5" t="s">
        <v>55</v>
      </c>
    </row>
    <row r="14" spans="2:2" x14ac:dyDescent="0.25">
      <c r="B14" s="5" t="s">
        <v>56</v>
      </c>
    </row>
    <row r="15" spans="2:2" x14ac:dyDescent="0.25">
      <c r="B15" s="5" t="s">
        <v>57</v>
      </c>
    </row>
    <row r="16" spans="2:2" x14ac:dyDescent="0.25">
      <c r="B16" s="5" t="s">
        <v>58</v>
      </c>
    </row>
    <row r="17" spans="2:2" ht="30" x14ac:dyDescent="0.25">
      <c r="B17" s="5" t="s">
        <v>59</v>
      </c>
    </row>
    <row r="18" spans="2:2" x14ac:dyDescent="0.25">
      <c r="B18" s="5" t="s">
        <v>60</v>
      </c>
    </row>
    <row r="19" spans="2:2" x14ac:dyDescent="0.25">
      <c r="B19" s="5" t="s">
        <v>61</v>
      </c>
    </row>
    <row r="20" spans="2:2" x14ac:dyDescent="0.25">
      <c r="B20" s="5" t="s">
        <v>62</v>
      </c>
    </row>
    <row r="21" spans="2:2" ht="30" x14ac:dyDescent="0.25">
      <c r="B21" s="5" t="s">
        <v>63</v>
      </c>
    </row>
    <row r="22" spans="2:2" x14ac:dyDescent="0.25">
      <c r="B22" s="5" t="s">
        <v>64</v>
      </c>
    </row>
    <row r="23" spans="2:2" x14ac:dyDescent="0.25">
      <c r="B23" s="6"/>
    </row>
    <row r="24" spans="2:2" ht="60" x14ac:dyDescent="0.25">
      <c r="B24" s="5" t="s">
        <v>65</v>
      </c>
    </row>
    <row r="25" spans="2:2" ht="13.5" customHeight="1" x14ac:dyDescent="0.25">
      <c r="B25" s="5"/>
    </row>
    <row r="26" spans="2:2" ht="30" x14ac:dyDescent="0.25">
      <c r="B26" s="5" t="s">
        <v>66</v>
      </c>
    </row>
    <row r="27" spans="2:2" ht="15.75" thickBot="1" x14ac:dyDescent="0.3">
      <c r="B27" s="13"/>
    </row>
  </sheetData>
  <sheetProtection algorithmName="SHA-512" hashValue="0Q5n95ou8GMAq1Vo21G108HiEH85yCtk0ZBHIiTLZcqYyqx9aZE2jDRFq0AtSjlgeDBjdSiImua0sOPxqvbI/Q==" saltValue="xGU8Hmq8U94PbIg8lhCdp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67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ht="60.75" customHeight="1" x14ac:dyDescent="0.25">
      <c r="B8" s="5" t="s">
        <v>68</v>
      </c>
    </row>
    <row r="9" spans="2:2" x14ac:dyDescent="0.25">
      <c r="B9" s="5" t="s">
        <v>69</v>
      </c>
    </row>
    <row r="10" spans="2:2" x14ac:dyDescent="0.25">
      <c r="B10" s="8"/>
    </row>
    <row r="11" spans="2:2" ht="30" x14ac:dyDescent="0.25">
      <c r="B11" s="5" t="s">
        <v>70</v>
      </c>
    </row>
    <row r="12" spans="2:2" x14ac:dyDescent="0.25">
      <c r="B12" s="5"/>
    </row>
    <row r="13" spans="2:2" ht="45" x14ac:dyDescent="0.25">
      <c r="B13" s="5" t="s">
        <v>71</v>
      </c>
    </row>
    <row r="14" spans="2:2" x14ac:dyDescent="0.25">
      <c r="B14" s="5"/>
    </row>
    <row r="15" spans="2:2" ht="45" x14ac:dyDescent="0.25">
      <c r="B15" s="5" t="s">
        <v>72</v>
      </c>
    </row>
    <row r="16" spans="2:2" x14ac:dyDescent="0.25">
      <c r="B16" s="5"/>
    </row>
    <row r="17" spans="2:2" ht="60" x14ac:dyDescent="0.25">
      <c r="B17" s="5" t="s">
        <v>73</v>
      </c>
    </row>
    <row r="18" spans="2:2" x14ac:dyDescent="0.25">
      <c r="B18" s="5"/>
    </row>
    <row r="19" spans="2:2" ht="75" x14ac:dyDescent="0.25">
      <c r="B19" s="5" t="s">
        <v>74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QCqpRKGxR8iYZCiIQQ+uWQU2UJbr1pZsh8LAdAATg24lcH63uzCl6sGFjZq5sqMCXMVyt/b0iTjg9UMmQwjEZQ==" saltValue="qvMBA7CBCZmkZKv9EmjQm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0ff3503b-388a-4301-ac1b-5a8f11288de0"/>
    <ds:schemaRef ds:uri="http://purl.org/dc/terms/"/>
    <ds:schemaRef ds:uri="http://schemas.microsoft.com/office/2006/documentManagement/types"/>
    <ds:schemaRef ds:uri="640ffec3-caf4-45bc-95d7-dbe3ef66187d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Zákl. nastavenie</vt:lpstr>
      <vt:lpstr>Ponuka 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2025-04-15T12:26:16Z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