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vucbb-my.sharepoint.com/personal/dagmar_suskova_bbsk_sk/Documents/Pracovná plocha/VO Rimava/"/>
    </mc:Choice>
  </mc:AlternateContent>
  <xr:revisionPtr revIDLastSave="10" documentId="13_ncr:1_{37982B76-4561-4E70-9FD8-36A31390663B}" xr6:coauthVersionLast="47" xr6:coauthVersionMax="47" xr10:uidLastSave="{8BE159E1-1EE4-4AC2-994A-3279B552114D}"/>
  <bookViews>
    <workbookView xWindow="-108" yWindow="-108" windowWidth="23256" windowHeight="12456" xr2:uid="{00000000-000D-0000-FFFF-FFFF00000000}"/>
  </bookViews>
  <sheets>
    <sheet name="PRILOHA č.1" sheetId="1" r:id="rId1"/>
    <sheet name="Vykurovacia krivka (ACX)" sheetId="2" r:id="rId2"/>
    <sheet name="Vykurovacia krivka (PXC)" sheetId="4" r:id="rId3"/>
  </sheets>
  <externalReferences>
    <externalReference r:id="rId4"/>
  </externalReferences>
  <definedNames>
    <definedName name="_xlnm.Print_Area" localSheetId="0">'PRILOHA č.1'!$A$1:$X$48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I13" i="1"/>
  <c r="H12" i="2"/>
  <c r="G12" i="2"/>
  <c r="F12" i="2"/>
  <c r="E12" i="2"/>
  <c r="D12" i="2"/>
  <c r="C12" i="2"/>
  <c r="B12" i="2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W15" i="1" s="1"/>
  <c r="G8" i="2"/>
  <c r="U15" i="1" s="1"/>
  <c r="F8" i="2"/>
  <c r="S15" i="1" s="1"/>
  <c r="E8" i="2"/>
  <c r="Q15" i="1" s="1"/>
  <c r="D8" i="2"/>
  <c r="O15" i="1" s="1"/>
  <c r="C8" i="2"/>
  <c r="M15" i="1" s="1"/>
  <c r="B8" i="2"/>
  <c r="K15" i="1" s="1"/>
  <c r="H7" i="2"/>
  <c r="G7" i="2"/>
  <c r="F7" i="2"/>
  <c r="E7" i="2"/>
  <c r="D7" i="2"/>
  <c r="C7" i="2"/>
  <c r="B7" i="2"/>
  <c r="H6" i="2"/>
  <c r="W16" i="1" s="1"/>
  <c r="G6" i="2"/>
  <c r="U16" i="1" s="1"/>
  <c r="F6" i="2"/>
  <c r="S16" i="1" s="1"/>
  <c r="E6" i="2"/>
  <c r="Q16" i="1" s="1"/>
  <c r="D6" i="2"/>
  <c r="O16" i="1" s="1"/>
  <c r="C6" i="2"/>
  <c r="M16" i="1" s="1"/>
  <c r="B6" i="2"/>
  <c r="K16" i="1" s="1"/>
</calcChain>
</file>

<file path=xl/sharedStrings.xml><?xml version="1.0" encoding="utf-8"?>
<sst xmlns="http://schemas.openxmlformats.org/spreadsheetml/2006/main" count="165" uniqueCount="95">
  <si>
    <t xml:space="preserve">Dodávateľ :  </t>
  </si>
  <si>
    <t>Sídlo :</t>
  </si>
  <si>
    <t xml:space="preserve">Odberateľ : </t>
  </si>
  <si>
    <t>1. Tepelný zdroj :</t>
  </si>
  <si>
    <t>°C</t>
  </si>
  <si>
    <t xml:space="preserve">od </t>
  </si>
  <si>
    <t>hod</t>
  </si>
  <si>
    <t>do</t>
  </si>
  <si>
    <t>Údaje o objekte odberateľa</t>
  </si>
  <si>
    <t>Byty</t>
  </si>
  <si>
    <t>Nebytové priestory</t>
  </si>
  <si>
    <t>Príkon</t>
  </si>
  <si>
    <t>[m2]</t>
  </si>
  <si>
    <t>[počet]</t>
  </si>
  <si>
    <t xml:space="preserve"> [kW]</t>
  </si>
  <si>
    <t xml:space="preserve"> [kPa]</t>
  </si>
  <si>
    <t/>
  </si>
  <si>
    <t xml:space="preserve">teplá voda </t>
  </si>
  <si>
    <t xml:space="preserve">Ing. Peter Novák </t>
  </si>
  <si>
    <t>V Rimavskej Sobote :</t>
  </si>
  <si>
    <t>Výrobné číslo</t>
  </si>
  <si>
    <t>Technické parametre odberného miesta</t>
  </si>
  <si>
    <t>komfort</t>
  </si>
  <si>
    <t>útlm</t>
  </si>
  <si>
    <t>ref. teplota</t>
  </si>
  <si>
    <t>Merná plocha</t>
  </si>
  <si>
    <t>Požadované vstupné parametre</t>
  </si>
  <si>
    <t>výst. teplota z TZ  v °C</t>
  </si>
  <si>
    <t>vonkajšia teplota v °C</t>
  </si>
  <si>
    <t>2.Objekt  :</t>
  </si>
  <si>
    <t>3. Vykurovacia krivka</t>
  </si>
  <si>
    <t>4. Výpočtový teplotný spád :</t>
  </si>
  <si>
    <t xml:space="preserve">5. Teplonosná látka  : </t>
  </si>
  <si>
    <t xml:space="preserve">6. Blokovanie prevádzky ÚK v režime komfort pri von.t. nad :              </t>
  </si>
  <si>
    <t xml:space="preserve">7. Blokovanie prevádzky ÚK v režime útlm pri von.t. nad :              </t>
  </si>
  <si>
    <t>8. Čas dodávky ÚK v režime:</t>
  </si>
  <si>
    <t>9. Čas dodávky ÚK v režime:</t>
  </si>
  <si>
    <t>Príloha č.</t>
  </si>
  <si>
    <t>ku zmluve o dodávke tepla č. :</t>
  </si>
  <si>
    <t>dni</t>
  </si>
  <si>
    <t>Po</t>
  </si>
  <si>
    <t>Ut</t>
  </si>
  <si>
    <t>St</t>
  </si>
  <si>
    <t>Št</t>
  </si>
  <si>
    <t>Pi</t>
  </si>
  <si>
    <t>MJ</t>
  </si>
  <si>
    <t>m3</t>
  </si>
  <si>
    <t>Adresa:</t>
  </si>
  <si>
    <t>Disp. tlak</t>
  </si>
  <si>
    <t xml:space="preserve"> [°C]</t>
  </si>
  <si>
    <t>Označenie OM ÚK</t>
  </si>
  <si>
    <t>Odberné miesta  (OM)</t>
  </si>
  <si>
    <t>Označenie OM TÚV</t>
  </si>
  <si>
    <t>90 °C / 70 °C</t>
  </si>
  <si>
    <t>Vykurovacia krivka</t>
  </si>
  <si>
    <t>Vonkajšia teplota</t>
  </si>
  <si>
    <t>SIEMENS PXC</t>
  </si>
  <si>
    <t>Referenčná teplota</t>
  </si>
  <si>
    <t>Žiadaná teplota ÚK-prívod</t>
  </si>
  <si>
    <t>Teplota ohrevu</t>
  </si>
  <si>
    <t>12. Začiatok ohrevu TÚV:</t>
  </si>
  <si>
    <t xml:space="preserve">13. Počet osôb :                       </t>
  </si>
  <si>
    <t xml:space="preserve">14. Termoregulačné ventily  :                                                 </t>
  </si>
  <si>
    <t>15. Pomerové rozdeľovače nákladov ÚK :</t>
  </si>
  <si>
    <t>16. Zateplenie objektu :</t>
  </si>
  <si>
    <t xml:space="preserve">10. Čas dodávky TÚV v režime:    </t>
  </si>
  <si>
    <t xml:space="preserve">11. Čas dodávky TÚV v režime:    </t>
  </si>
  <si>
    <t>Dodávateľ:</t>
  </si>
  <si>
    <t>Odberateľ:</t>
  </si>
  <si>
    <t>Poznámka k zatepleniu:</t>
  </si>
  <si>
    <t>1</t>
  </si>
  <si>
    <t>ÚK</t>
  </si>
  <si>
    <t>TÚVm3</t>
  </si>
  <si>
    <t>TÚV</t>
  </si>
  <si>
    <t>So</t>
  </si>
  <si>
    <t>Ne</t>
  </si>
  <si>
    <t>SIEMENS ACX</t>
  </si>
  <si>
    <t>10°C</t>
  </si>
  <si>
    <t>11°C</t>
  </si>
  <si>
    <t>12°C</t>
  </si>
  <si>
    <t>13°C</t>
  </si>
  <si>
    <t>14°C</t>
  </si>
  <si>
    <t>15°C</t>
  </si>
  <si>
    <t>16°C</t>
  </si>
  <si>
    <t>17°C</t>
  </si>
  <si>
    <t>18°C</t>
  </si>
  <si>
    <t>19°C</t>
  </si>
  <si>
    <t>20°C</t>
  </si>
  <si>
    <t>Hodnoty pre nastavenia v regulátoroch PXC.</t>
  </si>
  <si>
    <t>21°C</t>
  </si>
  <si>
    <t>22°C</t>
  </si>
  <si>
    <t>23°C</t>
  </si>
  <si>
    <t>Kirejevská 23, 979 01 Rimavská Sobota</t>
  </si>
  <si>
    <t>Domov dôchodcov a DSS</t>
  </si>
  <si>
    <t>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</si>
</sst>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&quot;Sk&quot;;\-#,##0\ &quot;Sk&quot;"/>
    <numFmt numFmtId="165" formatCode="#,##0.00\ &quot;Sk&quot;;\-#,##0.00\ &quot;Sk&quot;"/>
    <numFmt numFmtId="166" formatCode="_-* #,##0\ _K_č_-;\-* #,##0\ _K_č_-;_-* &quot;-&quot;\ _K_č_-;_-@_-"/>
    <numFmt numFmtId="167" formatCode="0.0"/>
    <numFmt numFmtId="168" formatCode="#,##0.0"/>
    <numFmt numFmtId="169" formatCode="mmmm\ d\,\ yyyy"/>
  </numFmts>
  <fonts count="24" x14ac:knownFonts="1">
    <font>
      <sz val="9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rgb="FFFF0000"/>
      <name val="Arial CE"/>
      <charset val="238"/>
    </font>
    <font>
      <b/>
      <sz val="9"/>
      <color rgb="FFFF0000"/>
      <name val="Arial CE"/>
      <charset val="238"/>
    </font>
    <font>
      <sz val="9"/>
      <color rgb="FF000000"/>
      <name val="Arial CE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003300"/>
      <name val="Arial"/>
      <family val="2"/>
      <charset val="238"/>
    </font>
    <font>
      <b/>
      <sz val="9"/>
      <color rgb="FF003300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theme="6" tint="-0.499984740745262"/>
      <name val="Arial"/>
      <family val="2"/>
      <charset val="238"/>
    </font>
    <font>
      <sz val="9"/>
      <color theme="6" tint="-0.499984740745262"/>
      <name val="Arial"/>
      <family val="2"/>
      <charset val="238"/>
    </font>
    <font>
      <b/>
      <sz val="10"/>
      <color theme="6" tint="-0.499984740745262"/>
      <name val="Arial"/>
      <family val="2"/>
      <charset val="238"/>
    </font>
    <font>
      <sz val="10"/>
      <color indexed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168" fontId="1" fillId="0" borderId="0" applyFill="0" applyBorder="0" applyAlignment="0" applyProtection="0"/>
    <xf numFmtId="3" fontId="1" fillId="0" borderId="0" applyFill="0" applyBorder="0" applyAlignment="0" applyProtection="0"/>
    <xf numFmtId="165" fontId="1" fillId="0" borderId="0" applyFill="0" applyBorder="0" applyAlignment="0" applyProtection="0"/>
    <xf numFmtId="164" fontId="1" fillId="0" borderId="0" applyFill="0" applyBorder="0" applyAlignment="0" applyProtection="0"/>
    <xf numFmtId="166" fontId="2" fillId="0" borderId="0" applyFont="0" applyFill="0" applyBorder="0" applyAlignment="0" applyProtection="0"/>
    <xf numFmtId="169" fontId="1" fillId="0" borderId="0" applyFill="0" applyBorder="0" applyAlignment="0" applyProtection="0"/>
    <xf numFmtId="2" fontId="1" fillId="0" borderId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1" applyNumberFormat="0" applyFill="0" applyAlignment="0" applyProtection="0"/>
    <xf numFmtId="0" fontId="6" fillId="0" borderId="0"/>
  </cellStyleXfs>
  <cellXfs count="193">
    <xf numFmtId="0" fontId="0" fillId="0" borderId="0" xfId="0"/>
    <xf numFmtId="0" fontId="2" fillId="0" borderId="0" xfId="10" applyFont="1" applyFill="1" applyAlignment="1">
      <alignment horizontal="right"/>
    </xf>
    <xf numFmtId="0" fontId="2" fillId="0" borderId="0" xfId="1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10" applyFont="1" applyFill="1" applyAlignment="1"/>
    <xf numFmtId="0" fontId="5" fillId="0" borderId="0" xfId="0" applyFont="1"/>
    <xf numFmtId="0" fontId="7" fillId="0" borderId="17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167" fontId="0" fillId="0" borderId="13" xfId="0" applyNumberFormat="1" applyBorder="1" applyAlignment="1">
      <alignment horizontal="center"/>
    </xf>
    <xf numFmtId="167" fontId="0" fillId="0" borderId="24" xfId="0" applyNumberFormat="1" applyBorder="1" applyAlignment="1">
      <alignment horizontal="center"/>
    </xf>
    <xf numFmtId="167" fontId="0" fillId="0" borderId="15" xfId="0" applyNumberFormat="1" applyBorder="1" applyAlignment="1">
      <alignment horizontal="center"/>
    </xf>
    <xf numFmtId="167" fontId="0" fillId="0" borderId="22" xfId="0" applyNumberFormat="1" applyBorder="1" applyAlignment="1">
      <alignment horizontal="center"/>
    </xf>
    <xf numFmtId="167" fontId="0" fillId="0" borderId="0" xfId="0" applyNumberFormat="1"/>
    <xf numFmtId="167" fontId="0" fillId="0" borderId="2" xfId="0" applyNumberFormat="1" applyBorder="1" applyAlignment="1">
      <alignment horizontal="center"/>
    </xf>
    <xf numFmtId="0" fontId="7" fillId="0" borderId="30" xfId="0" applyFon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2" xfId="0" applyNumberForma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167" fontId="9" fillId="0" borderId="15" xfId="0" applyNumberFormat="1" applyFont="1" applyBorder="1" applyAlignment="1">
      <alignment horizontal="center"/>
    </xf>
    <xf numFmtId="167" fontId="9" fillId="0" borderId="22" xfId="0" applyNumberFormat="1" applyFont="1" applyBorder="1" applyAlignment="1">
      <alignment horizontal="center"/>
    </xf>
    <xf numFmtId="167" fontId="8" fillId="0" borderId="0" xfId="0" applyNumberFormat="1" applyFont="1"/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left"/>
    </xf>
    <xf numFmtId="0" fontId="13" fillId="0" borderId="0" xfId="0" applyFont="1"/>
    <xf numFmtId="49" fontId="1" fillId="0" borderId="0" xfId="0" applyNumberFormat="1" applyFont="1"/>
    <xf numFmtId="0" fontId="14" fillId="0" borderId="2" xfId="0" applyFont="1" applyBorder="1"/>
    <xf numFmtId="0" fontId="7" fillId="0" borderId="2" xfId="0" applyFont="1" applyBorder="1"/>
    <xf numFmtId="0" fontId="15" fillId="0" borderId="3" xfId="0" applyFont="1" applyBorder="1"/>
    <xf numFmtId="0" fontId="16" fillId="0" borderId="3" xfId="0" applyFont="1" applyBorder="1"/>
    <xf numFmtId="0" fontId="17" fillId="0" borderId="3" xfId="0" applyFont="1" applyBorder="1"/>
    <xf numFmtId="0" fontId="18" fillId="0" borderId="3" xfId="0" applyFont="1" applyBorder="1"/>
    <xf numFmtId="0" fontId="17" fillId="0" borderId="4" xfId="0" applyFont="1" applyBorder="1"/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9" fillId="0" borderId="3" xfId="0" applyFont="1" applyBorder="1"/>
    <xf numFmtId="0" fontId="11" fillId="0" borderId="3" xfId="0" applyFont="1" applyBorder="1"/>
    <xf numFmtId="0" fontId="19" fillId="0" borderId="5" xfId="0" applyFont="1" applyBorder="1"/>
    <xf numFmtId="0" fontId="19" fillId="0" borderId="6" xfId="0" applyFont="1" applyBorder="1"/>
    <xf numFmtId="0" fontId="14" fillId="0" borderId="15" xfId="0" applyFont="1" applyBorder="1" applyAlignment="1">
      <alignment horizontal="left"/>
    </xf>
    <xf numFmtId="0" fontId="11" fillId="0" borderId="4" xfId="0" applyFont="1" applyBorder="1"/>
    <xf numFmtId="4" fontId="7" fillId="0" borderId="3" xfId="0" applyNumberFormat="1" applyFont="1" applyBorder="1"/>
    <xf numFmtId="4" fontId="7" fillId="0" borderId="9" xfId="0" applyNumberFormat="1" applyFont="1" applyBorder="1"/>
    <xf numFmtId="0" fontId="11" fillId="0" borderId="9" xfId="0" applyFont="1" applyBorder="1"/>
    <xf numFmtId="0" fontId="11" fillId="0" borderId="10" xfId="0" applyFont="1" applyBorder="1"/>
    <xf numFmtId="0" fontId="11" fillId="0" borderId="12" xfId="0" applyFont="1" applyBorder="1"/>
    <xf numFmtId="0" fontId="11" fillId="0" borderId="2" xfId="0" applyFont="1" applyBorder="1"/>
    <xf numFmtId="0" fontId="11" fillId="0" borderId="8" xfId="0" applyFont="1" applyBorder="1"/>
    <xf numFmtId="0" fontId="19" fillId="0" borderId="2" xfId="0" applyFont="1" applyBorder="1"/>
    <xf numFmtId="0" fontId="19" fillId="0" borderId="4" xfId="0" applyFont="1" applyBorder="1"/>
    <xf numFmtId="0" fontId="11" fillId="0" borderId="4" xfId="0" applyFont="1" applyBorder="1" applyAlignment="1">
      <alignment horizontal="center"/>
    </xf>
    <xf numFmtId="16" fontId="11" fillId="0" borderId="14" xfId="0" applyNumberFormat="1" applyFont="1" applyBorder="1"/>
    <xf numFmtId="0" fontId="11" fillId="0" borderId="15" xfId="0" applyFont="1" applyBorder="1"/>
    <xf numFmtId="16" fontId="11" fillId="0" borderId="13" xfId="0" applyNumberFormat="1" applyFont="1" applyBorder="1"/>
    <xf numFmtId="0" fontId="19" fillId="0" borderId="0" xfId="0" applyFont="1"/>
    <xf numFmtId="0" fontId="11" fillId="0" borderId="7" xfId="0" applyFont="1" applyBorder="1"/>
    <xf numFmtId="0" fontId="19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20" fontId="11" fillId="0" borderId="4" xfId="0" applyNumberFormat="1" applyFont="1" applyBorder="1"/>
    <xf numFmtId="0" fontId="11" fillId="0" borderId="2" xfId="0" applyFont="1" applyBorder="1" applyAlignment="1">
      <alignment horizontal="right"/>
    </xf>
    <xf numFmtId="0" fontId="20" fillId="0" borderId="3" xfId="0" applyFont="1" applyBorder="1"/>
    <xf numFmtId="0" fontId="20" fillId="0" borderId="4" xfId="0" applyFont="1" applyBorder="1"/>
    <xf numFmtId="0" fontId="11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0" xfId="0" applyFont="1"/>
    <xf numFmtId="0" fontId="11" fillId="0" borderId="10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1" fillId="0" borderId="16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1" fillId="0" borderId="11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left"/>
    </xf>
    <xf numFmtId="0" fontId="23" fillId="0" borderId="0" xfId="0" applyFont="1"/>
    <xf numFmtId="4" fontId="11" fillId="0" borderId="11" xfId="0" applyNumberFormat="1" applyFont="1" applyBorder="1" applyAlignment="1">
      <alignment horizontal="right" vertical="top" wrapText="1"/>
    </xf>
    <xf numFmtId="4" fontId="11" fillId="0" borderId="5" xfId="0" applyNumberFormat="1" applyFont="1" applyBorder="1" applyAlignment="1">
      <alignment horizontal="right" vertical="top" wrapText="1"/>
    </xf>
    <xf numFmtId="4" fontId="11" fillId="0" borderId="6" xfId="0" applyNumberFormat="1" applyFont="1" applyBorder="1" applyAlignment="1">
      <alignment horizontal="right" vertical="top" wrapText="1"/>
    </xf>
    <xf numFmtId="168" fontId="11" fillId="0" borderId="11" xfId="0" applyNumberFormat="1" applyFont="1" applyBorder="1" applyAlignment="1">
      <alignment vertical="top" wrapText="1"/>
    </xf>
    <xf numFmtId="168" fontId="11" fillId="0" borderId="5" xfId="0" applyNumberFormat="1" applyFont="1" applyBorder="1" applyAlignment="1">
      <alignment vertical="top" wrapText="1"/>
    </xf>
    <xf numFmtId="0" fontId="11" fillId="0" borderId="5" xfId="0" applyFont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right" vertical="top" wrapText="1"/>
    </xf>
    <xf numFmtId="4" fontId="11" fillId="0" borderId="3" xfId="0" applyNumberFormat="1" applyFont="1" applyBorder="1" applyAlignment="1">
      <alignment horizontal="right" vertical="top" wrapText="1"/>
    </xf>
    <xf numFmtId="4" fontId="11" fillId="0" borderId="4" xfId="0" applyNumberFormat="1" applyFont="1" applyBorder="1" applyAlignment="1">
      <alignment horizontal="right" vertical="top" wrapText="1"/>
    </xf>
    <xf numFmtId="168" fontId="20" fillId="0" borderId="2" xfId="0" applyNumberFormat="1" applyFont="1" applyBorder="1"/>
    <xf numFmtId="168" fontId="20" fillId="0" borderId="4" xfId="0" applyNumberFormat="1" applyFont="1" applyBorder="1"/>
    <xf numFmtId="0" fontId="1" fillId="0" borderId="0" xfId="0" applyFont="1"/>
    <xf numFmtId="0" fontId="11" fillId="0" borderId="2" xfId="0" applyFont="1" applyBorder="1"/>
    <xf numFmtId="0" fontId="11" fillId="0" borderId="4" xfId="0" applyFont="1" applyBorder="1"/>
    <xf numFmtId="0" fontId="20" fillId="0" borderId="11" xfId="0" applyFont="1" applyBorder="1" applyAlignment="1">
      <alignment horizontal="right" wrapText="1"/>
    </xf>
    <xf numFmtId="0" fontId="20" fillId="0" borderId="5" xfId="0" applyFont="1" applyBorder="1" applyAlignment="1">
      <alignment horizontal="right" wrapText="1"/>
    </xf>
    <xf numFmtId="0" fontId="20" fillId="0" borderId="6" xfId="0" applyFont="1" applyBorder="1" applyAlignment="1">
      <alignment horizontal="right" wrapText="1"/>
    </xf>
    <xf numFmtId="4" fontId="20" fillId="0" borderId="2" xfId="0" applyNumberFormat="1" applyFont="1" applyBorder="1" applyAlignment="1">
      <alignment horizontal="right"/>
    </xf>
    <xf numFmtId="0" fontId="20" fillId="0" borderId="3" xfId="0" applyFont="1" applyBorder="1" applyAlignment="1">
      <alignment horizontal="right"/>
    </xf>
    <xf numFmtId="0" fontId="20" fillId="0" borderId="4" xfId="0" applyFont="1" applyBorder="1" applyAlignment="1">
      <alignment horizontal="right"/>
    </xf>
    <xf numFmtId="4" fontId="20" fillId="0" borderId="2" xfId="0" applyNumberFormat="1" applyFont="1" applyBorder="1"/>
    <xf numFmtId="4" fontId="20" fillId="0" borderId="4" xfId="0" applyNumberFormat="1" applyFont="1" applyBorder="1"/>
    <xf numFmtId="168" fontId="20" fillId="0" borderId="2" xfId="0" applyNumberFormat="1" applyFont="1" applyBorder="1"/>
    <xf numFmtId="0" fontId="11" fillId="0" borderId="8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11" fillId="0" borderId="8" xfId="0" applyNumberFormat="1" applyFont="1" applyBorder="1" applyAlignment="1">
      <alignment horizontal="right" vertical="top" wrapText="1"/>
    </xf>
    <xf numFmtId="4" fontId="11" fillId="0" borderId="9" xfId="0" applyNumberFormat="1" applyFont="1" applyBorder="1" applyAlignment="1">
      <alignment horizontal="right" vertical="top" wrapText="1"/>
    </xf>
    <xf numFmtId="4" fontId="11" fillId="0" borderId="10" xfId="0" applyNumberFormat="1" applyFont="1" applyBorder="1" applyAlignment="1">
      <alignment horizontal="right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3" fontId="20" fillId="0" borderId="2" xfId="0" applyNumberFormat="1" applyFont="1" applyBorder="1" applyAlignment="1">
      <alignment horizontal="center"/>
    </xf>
    <xf numFmtId="3" fontId="20" fillId="0" borderId="3" xfId="0" applyNumberFormat="1" applyFont="1" applyBorder="1" applyAlignment="1">
      <alignment horizontal="center"/>
    </xf>
    <xf numFmtId="3" fontId="20" fillId="0" borderId="4" xfId="0" applyNumberFormat="1" applyFont="1" applyBorder="1" applyAlignment="1">
      <alignment horizontal="center"/>
    </xf>
    <xf numFmtId="168" fontId="11" fillId="0" borderId="8" xfId="0" applyNumberFormat="1" applyFont="1" applyBorder="1" applyAlignment="1">
      <alignment vertical="top" wrapText="1"/>
    </xf>
    <xf numFmtId="168" fontId="11" fillId="0" borderId="10" xfId="0" applyNumberFormat="1" applyFont="1" applyBorder="1" applyAlignment="1">
      <alignment vertical="top" wrapText="1"/>
    </xf>
    <xf numFmtId="168" fontId="11" fillId="0" borderId="2" xfId="0" applyNumberFormat="1" applyFont="1" applyBorder="1" applyAlignment="1">
      <alignment horizontal="center" vertical="top" wrapText="1"/>
    </xf>
    <xf numFmtId="168" fontId="11" fillId="0" borderId="3" xfId="0" applyNumberFormat="1" applyFont="1" applyBorder="1" applyAlignment="1">
      <alignment horizontal="center" vertical="top" wrapText="1"/>
    </xf>
    <xf numFmtId="168" fontId="11" fillId="0" borderId="4" xfId="0" applyNumberFormat="1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168" fontId="20" fillId="0" borderId="2" xfId="0" applyNumberFormat="1" applyFont="1" applyBorder="1" applyAlignment="1">
      <alignment horizontal="center"/>
    </xf>
    <xf numFmtId="168" fontId="20" fillId="0" borderId="4" xfId="0" applyNumberFormat="1" applyFont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0" fontId="11" fillId="0" borderId="1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1" fontId="20" fillId="0" borderId="2" xfId="0" applyNumberFormat="1" applyFont="1" applyBorder="1" applyAlignment="1">
      <alignment horizontal="center"/>
    </xf>
    <xf numFmtId="1" fontId="20" fillId="0" borderId="4" xfId="0" applyNumberFormat="1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0" fillId="0" borderId="2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11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8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20" fontId="20" fillId="0" borderId="3" xfId="0" applyNumberFormat="1" applyFont="1" applyBorder="1" applyAlignment="1">
      <alignment horizontal="center"/>
    </xf>
    <xf numFmtId="0" fontId="11" fillId="0" borderId="3" xfId="0" applyFont="1" applyBorder="1"/>
    <xf numFmtId="0" fontId="11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168" fontId="19" fillId="0" borderId="3" xfId="0" applyNumberFormat="1" applyFont="1" applyBorder="1" applyAlignment="1">
      <alignment horizontal="center"/>
    </xf>
    <xf numFmtId="168" fontId="19" fillId="0" borderId="4" xfId="0" applyNumberFormat="1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11" fillId="0" borderId="8" xfId="0" applyFont="1" applyBorder="1"/>
    <xf numFmtId="0" fontId="11" fillId="0" borderId="9" xfId="0" applyFont="1" applyBorder="1"/>
    <xf numFmtId="0" fontId="11" fillId="0" borderId="10" xfId="0" applyFon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14">
    <cellStyle name="Comma" xfId="1" xr:uid="{00000000-0005-0000-0000-000000000000}"/>
    <cellStyle name="Comma0" xfId="2" xr:uid="{00000000-0005-0000-0000-000001000000}"/>
    <cellStyle name="Currency" xfId="3" xr:uid="{00000000-0005-0000-0000-000002000000}"/>
    <cellStyle name="Currency0" xfId="4" xr:uid="{00000000-0005-0000-0000-000003000000}"/>
    <cellStyle name="čárky [0]_PRIHLASKA" xfId="5" xr:uid="{00000000-0005-0000-0000-000004000000}"/>
    <cellStyle name="Date" xfId="6" xr:uid="{00000000-0005-0000-0000-000005000000}"/>
    <cellStyle name="Fixed" xfId="7" xr:uid="{00000000-0005-0000-0000-000006000000}"/>
    <cellStyle name="Heading 1" xfId="8" xr:uid="{00000000-0005-0000-0000-000007000000}"/>
    <cellStyle name="Heading 2" xfId="9" xr:uid="{00000000-0005-0000-0000-000008000000}"/>
    <cellStyle name="normal" xfId="10" xr:uid="{00000000-0005-0000-0000-000009000000}"/>
    <cellStyle name="Normálna" xfId="0" builtinId="0"/>
    <cellStyle name="normálne 2" xfId="13" xr:uid="{00000000-0005-0000-0000-00000B000000}"/>
    <cellStyle name="Percent" xfId="11" xr:uid="{00000000-0005-0000-0000-00000C000000}"/>
    <cellStyle name="Total" xfId="12" xr:uid="{00000000-0005-0000-0000-00000D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Vykurovacia krivka</a:t>
            </a:r>
          </a:p>
        </c:rich>
      </c:tx>
      <c:layout>
        <c:manualLayout>
          <c:xMode val="edge"/>
          <c:yMode val="edge"/>
          <c:x val="0.38219960426143285"/>
          <c:y val="3.19410319410319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14507175957088"/>
          <c:y val="0.17199017199017216"/>
          <c:w val="0.82722654073022373"/>
          <c:h val="0.5479115479115475"/>
        </c:manualLayout>
      </c:layout>
      <c:lineChart>
        <c:grouping val="standard"/>
        <c:varyColors val="0"/>
        <c:ser>
          <c:idx val="0"/>
          <c:order val="0"/>
          <c:tx>
            <c:v>T ref 19°C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'[1]Vykurovacia krivka 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'[1]Vykurovacia krivka '!$B$8:$H$8</c:f>
              <c:numCache>
                <c:formatCode>General</c:formatCode>
                <c:ptCount val="7"/>
                <c:pt idx="0">
                  <c:v>67</c:v>
                </c:pt>
                <c:pt idx="1">
                  <c:v>61.1</c:v>
                </c:pt>
                <c:pt idx="2">
                  <c:v>54.9</c:v>
                </c:pt>
                <c:pt idx="3">
                  <c:v>48.6</c:v>
                </c:pt>
                <c:pt idx="4">
                  <c:v>42</c:v>
                </c:pt>
                <c:pt idx="5">
                  <c:v>35</c:v>
                </c:pt>
                <c:pt idx="6">
                  <c:v>27.2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01-4E6D-ABCF-4A8E74AFA3D0}"/>
            </c:ext>
          </c:extLst>
        </c:ser>
        <c:ser>
          <c:idx val="1"/>
          <c:order val="1"/>
          <c:tx>
            <c:v>T ref 20°C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'[1]Vykurovacia krivka 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'[1]Vykurovacia krivka '!$B$9:$H$9</c:f>
              <c:numCache>
                <c:formatCode>General</c:formatCode>
                <c:ptCount val="7"/>
                <c:pt idx="0">
                  <c:v>68</c:v>
                </c:pt>
                <c:pt idx="1">
                  <c:v>62.2</c:v>
                </c:pt>
                <c:pt idx="2">
                  <c:v>56.3</c:v>
                </c:pt>
                <c:pt idx="3">
                  <c:v>50.2</c:v>
                </c:pt>
                <c:pt idx="4">
                  <c:v>43.8</c:v>
                </c:pt>
                <c:pt idx="5">
                  <c:v>37</c:v>
                </c:pt>
                <c:pt idx="6">
                  <c:v>29.6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01-4E6D-ABCF-4A8E74AFA3D0}"/>
            </c:ext>
          </c:extLst>
        </c:ser>
        <c:ser>
          <c:idx val="2"/>
          <c:order val="2"/>
          <c:tx>
            <c:v>T ref 21°C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'[1]Vykurovacia krivka 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'[1]Vykurovacia krivka '!$B$10:$H$10</c:f>
              <c:numCache>
                <c:formatCode>General</c:formatCode>
                <c:ptCount val="7"/>
                <c:pt idx="0">
                  <c:v>69</c:v>
                </c:pt>
                <c:pt idx="1">
                  <c:v>63.392069999999997</c:v>
                </c:pt>
                <c:pt idx="2">
                  <c:v>57.633710000000001</c:v>
                </c:pt>
                <c:pt idx="3">
                  <c:v>51.68909</c:v>
                </c:pt>
                <c:pt idx="4">
                  <c:v>45.502749999999999</c:v>
                </c:pt>
                <c:pt idx="5">
                  <c:v>38.978209999999997</c:v>
                </c:pt>
                <c:pt idx="6">
                  <c:v>31.909040000000001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01-4E6D-ABCF-4A8E74AFA3D0}"/>
            </c:ext>
          </c:extLst>
        </c:ser>
        <c:ser>
          <c:idx val="3"/>
          <c:order val="3"/>
          <c:tx>
            <c:v>T ref 22°C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'[1]Vykurovacia krivka 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'[1]Vykurovacia krivka '!$B$11:$H$11</c:f>
              <c:numCache>
                <c:formatCode>General</c:formatCode>
                <c:ptCount val="7"/>
                <c:pt idx="0">
                  <c:v>70</c:v>
                </c:pt>
                <c:pt idx="1">
                  <c:v>64.545490000000001</c:v>
                </c:pt>
                <c:pt idx="2">
                  <c:v>58.949339999999999</c:v>
                </c:pt>
                <c:pt idx="3">
                  <c:v>53.179169999999999</c:v>
                </c:pt>
                <c:pt idx="4">
                  <c:v>47.185679999999998</c:v>
                </c:pt>
                <c:pt idx="5">
                  <c:v>40.885190000000001</c:v>
                </c:pt>
                <c:pt idx="6">
                  <c:v>34.108780000000003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D01-4E6D-ABCF-4A8E74AFA3D0}"/>
            </c:ext>
          </c:extLst>
        </c:ser>
        <c:ser>
          <c:idx val="4"/>
          <c:order val="4"/>
          <c:tx>
            <c:v>T ref 23°C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'[1]Vykurovacia krivka 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'[1]Vykurovacia krivka '!$B$12:$H$12</c:f>
              <c:numCache>
                <c:formatCode>General</c:formatCode>
                <c:ptCount val="7"/>
                <c:pt idx="0">
                  <c:v>70</c:v>
                </c:pt>
                <c:pt idx="1">
                  <c:v>65.690730000000002</c:v>
                </c:pt>
                <c:pt idx="2">
                  <c:v>60.247880000000002</c:v>
                </c:pt>
                <c:pt idx="3">
                  <c:v>54.642040000000001</c:v>
                </c:pt>
                <c:pt idx="4">
                  <c:v>48.829140000000002</c:v>
                </c:pt>
                <c:pt idx="5">
                  <c:v>42.736289999999997</c:v>
                </c:pt>
                <c:pt idx="6">
                  <c:v>36.222900000000003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D01-4E6D-ABCF-4A8E74AFA3D0}"/>
            </c:ext>
          </c:extLst>
        </c:ser>
        <c:ser>
          <c:idx val="5"/>
          <c:order val="5"/>
          <c:tx>
            <c:v>T ref 18°C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val>
            <c:numRef>
              <c:f>'[1]Vykurovacia krivka '!$B$7:$H$7</c:f>
              <c:numCache>
                <c:formatCode>General</c:formatCode>
                <c:ptCount val="7"/>
                <c:pt idx="0">
                  <c:v>66</c:v>
                </c:pt>
                <c:pt idx="1">
                  <c:v>59.9</c:v>
                </c:pt>
                <c:pt idx="2">
                  <c:v>53.6</c:v>
                </c:pt>
                <c:pt idx="3">
                  <c:v>47</c:v>
                </c:pt>
                <c:pt idx="4">
                  <c:v>40.200000000000003</c:v>
                </c:pt>
                <c:pt idx="5">
                  <c:v>32.9</c:v>
                </c:pt>
                <c:pt idx="6">
                  <c:v>24.6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D01-4E6D-ABCF-4A8E74AFA3D0}"/>
            </c:ext>
          </c:extLst>
        </c:ser>
        <c:ser>
          <c:idx val="6"/>
          <c:order val="6"/>
          <c:tx>
            <c:v>T ref 17°C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val>
            <c:numRef>
              <c:f>'[1]Vykurovacia krivka '!$B$6:$H$6</c:f>
              <c:numCache>
                <c:formatCode>General</c:formatCode>
                <c:ptCount val="7"/>
                <c:pt idx="0">
                  <c:v>65</c:v>
                </c:pt>
                <c:pt idx="1">
                  <c:v>58.7</c:v>
                </c:pt>
                <c:pt idx="2">
                  <c:v>52.2</c:v>
                </c:pt>
                <c:pt idx="3">
                  <c:v>45.5</c:v>
                </c:pt>
                <c:pt idx="4">
                  <c:v>38.299999999999997</c:v>
                </c:pt>
                <c:pt idx="5">
                  <c:v>30.6</c:v>
                </c:pt>
                <c:pt idx="6">
                  <c:v>21.9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D01-4E6D-ABCF-4A8E74AFA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635200"/>
        <c:axId val="81654144"/>
      </c:lineChart>
      <c:catAx>
        <c:axId val="816352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Vonkajšia teplota °C</a:t>
                </a:r>
              </a:p>
            </c:rich>
          </c:tx>
          <c:layout>
            <c:manualLayout>
              <c:xMode val="edge"/>
              <c:yMode val="edge"/>
              <c:x val="0.43979132545151173"/>
              <c:y val="0.793611793611794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81654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1654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Teplota ÚK prívod °C</a:t>
                </a:r>
              </a:p>
            </c:rich>
          </c:tx>
          <c:layout>
            <c:manualLayout>
              <c:xMode val="edge"/>
              <c:yMode val="edge"/>
              <c:x val="2.7923258758826192E-2"/>
              <c:y val="0.299754299754300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81635200"/>
        <c:crosses val="autoZero"/>
        <c:crossBetween val="midCat"/>
      </c:valAx>
      <c:spPr>
        <a:solidFill>
          <a:srgbClr val="B3B3B3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48519048114108"/>
          <c:y val="0.87714987714987935"/>
          <c:w val="0.79406767095411868"/>
          <c:h val="0.108108108108108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78" r="0.75000000000000078" t="1" header="0.49212598450000034" footer="0.4921259845000003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'Vykurovacia krivka (PXC)'!$A$6</c:f>
              <c:strCache>
                <c:ptCount val="1"/>
                <c:pt idx="0">
                  <c:v>10°C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(PXC)'!$B$6:$H$6</c:f>
              <c:numCache>
                <c:formatCode>0.0</c:formatCode>
                <c:ptCount val="7"/>
                <c:pt idx="0">
                  <c:v>44.9</c:v>
                </c:pt>
                <c:pt idx="1">
                  <c:v>39.799999999999997</c:v>
                </c:pt>
                <c:pt idx="2">
                  <c:v>34.799999999999997</c:v>
                </c:pt>
                <c:pt idx="3">
                  <c:v>29.7</c:v>
                </c:pt>
                <c:pt idx="4">
                  <c:v>24</c:v>
                </c:pt>
                <c:pt idx="5">
                  <c:v>16.100000000000001</c:v>
                </c:pt>
                <c:pt idx="6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1F-4150-AEBE-ED984B954E0B}"/>
            </c:ext>
          </c:extLst>
        </c:ser>
        <c:ser>
          <c:idx val="2"/>
          <c:order val="1"/>
          <c:tx>
            <c:strRef>
              <c:f>'Vykurovacia krivka (PXC)'!$A$7</c:f>
              <c:strCache>
                <c:ptCount val="1"/>
                <c:pt idx="0">
                  <c:v>11°C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(PXC)'!$B$7:$H$7</c:f>
              <c:numCache>
                <c:formatCode>0.0</c:formatCode>
                <c:ptCount val="7"/>
                <c:pt idx="0">
                  <c:v>46.9</c:v>
                </c:pt>
                <c:pt idx="1">
                  <c:v>41.8</c:v>
                </c:pt>
                <c:pt idx="2">
                  <c:v>36.799999999999997</c:v>
                </c:pt>
                <c:pt idx="3">
                  <c:v>31.8</c:v>
                </c:pt>
                <c:pt idx="4">
                  <c:v>26.6</c:v>
                </c:pt>
                <c:pt idx="5">
                  <c:v>18.7</c:v>
                </c:pt>
                <c:pt idx="6">
                  <c:v>10.9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1F-4150-AEBE-ED984B954E0B}"/>
            </c:ext>
          </c:extLst>
        </c:ser>
        <c:ser>
          <c:idx val="3"/>
          <c:order val="2"/>
          <c:tx>
            <c:strRef>
              <c:f>'Vykurovacia krivka (PXC)'!$A$8</c:f>
              <c:strCache>
                <c:ptCount val="1"/>
                <c:pt idx="0">
                  <c:v>12°C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(PXC)'!$B$8:$H$8</c:f>
              <c:numCache>
                <c:formatCode>0.0</c:formatCode>
                <c:ptCount val="7"/>
                <c:pt idx="0">
                  <c:v>48.9</c:v>
                </c:pt>
                <c:pt idx="1">
                  <c:v>43.9</c:v>
                </c:pt>
                <c:pt idx="2">
                  <c:v>38.799999999999997</c:v>
                </c:pt>
                <c:pt idx="3">
                  <c:v>33.700000000000003</c:v>
                </c:pt>
                <c:pt idx="4">
                  <c:v>28.7</c:v>
                </c:pt>
                <c:pt idx="5">
                  <c:v>21.3</c:v>
                </c:pt>
                <c:pt idx="6">
                  <c:v>13.4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1F-4150-AEBE-ED984B954E0B}"/>
            </c:ext>
          </c:extLst>
        </c:ser>
        <c:ser>
          <c:idx val="4"/>
          <c:order val="3"/>
          <c:tx>
            <c:strRef>
              <c:f>'Vykurovacia krivka (PXC)'!$A$9</c:f>
              <c:strCache>
                <c:ptCount val="1"/>
                <c:pt idx="0">
                  <c:v>13°C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(PXC)'!$B$9:$H$9</c:f>
              <c:numCache>
                <c:formatCode>0.0</c:formatCode>
                <c:ptCount val="7"/>
                <c:pt idx="0">
                  <c:v>50.9</c:v>
                </c:pt>
                <c:pt idx="1">
                  <c:v>45.9</c:v>
                </c:pt>
                <c:pt idx="2">
                  <c:v>40.799999999999997</c:v>
                </c:pt>
                <c:pt idx="3">
                  <c:v>35.700000000000003</c:v>
                </c:pt>
                <c:pt idx="4">
                  <c:v>30.7</c:v>
                </c:pt>
                <c:pt idx="5">
                  <c:v>23.8</c:v>
                </c:pt>
                <c:pt idx="6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1F-4150-AEBE-ED984B954E0B}"/>
            </c:ext>
          </c:extLst>
        </c:ser>
        <c:ser>
          <c:idx val="5"/>
          <c:order val="4"/>
          <c:tx>
            <c:strRef>
              <c:f>'Vykurovacia krivka (PXC)'!$A$10</c:f>
              <c:strCache>
                <c:ptCount val="1"/>
                <c:pt idx="0">
                  <c:v>14°C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(PXC)'!$B$10:$H$10</c:f>
              <c:numCache>
                <c:formatCode>0.0</c:formatCode>
                <c:ptCount val="7"/>
                <c:pt idx="0">
                  <c:v>52.9</c:v>
                </c:pt>
                <c:pt idx="1">
                  <c:v>47.9</c:v>
                </c:pt>
                <c:pt idx="2">
                  <c:v>42.8</c:v>
                </c:pt>
                <c:pt idx="3">
                  <c:v>37.799999999999997</c:v>
                </c:pt>
                <c:pt idx="4">
                  <c:v>32.700000000000003</c:v>
                </c:pt>
                <c:pt idx="5">
                  <c:v>26.4</c:v>
                </c:pt>
                <c:pt idx="6">
                  <c:v>18.600000000000001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1F-4150-AEBE-ED984B954E0B}"/>
            </c:ext>
          </c:extLst>
        </c:ser>
        <c:ser>
          <c:idx val="6"/>
          <c:order val="5"/>
          <c:tx>
            <c:strRef>
              <c:f>'Vykurovacia krivka (PXC)'!$A$11</c:f>
              <c:strCache>
                <c:ptCount val="1"/>
                <c:pt idx="0">
                  <c:v>15°C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(PXC)'!$B$11:$H$11</c:f>
              <c:numCache>
                <c:formatCode>0.0</c:formatCode>
                <c:ptCount val="7"/>
                <c:pt idx="0">
                  <c:v>55</c:v>
                </c:pt>
                <c:pt idx="1">
                  <c:v>49.9</c:v>
                </c:pt>
                <c:pt idx="2">
                  <c:v>44.8</c:v>
                </c:pt>
                <c:pt idx="3">
                  <c:v>39.799999999999997</c:v>
                </c:pt>
                <c:pt idx="4">
                  <c:v>34.700000000000003</c:v>
                </c:pt>
                <c:pt idx="5">
                  <c:v>29</c:v>
                </c:pt>
                <c:pt idx="6">
                  <c:v>21.1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81F-4150-AEBE-ED984B954E0B}"/>
            </c:ext>
          </c:extLst>
        </c:ser>
        <c:ser>
          <c:idx val="7"/>
          <c:order val="6"/>
          <c:tx>
            <c:strRef>
              <c:f>'Vykurovacia krivka (PXC)'!$A$12</c:f>
              <c:strCache>
                <c:ptCount val="1"/>
                <c:pt idx="0">
                  <c:v>16°C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(PXC)'!$B$12:$H$12</c:f>
              <c:numCache>
                <c:formatCode>0.0</c:formatCode>
                <c:ptCount val="7"/>
                <c:pt idx="0">
                  <c:v>57</c:v>
                </c:pt>
                <c:pt idx="1">
                  <c:v>51.9</c:v>
                </c:pt>
                <c:pt idx="2">
                  <c:v>46.8</c:v>
                </c:pt>
                <c:pt idx="3">
                  <c:v>41.8</c:v>
                </c:pt>
                <c:pt idx="4">
                  <c:v>36.700000000000003</c:v>
                </c:pt>
                <c:pt idx="5">
                  <c:v>31.5</c:v>
                </c:pt>
                <c:pt idx="6">
                  <c:v>23.7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81F-4150-AEBE-ED984B954E0B}"/>
            </c:ext>
          </c:extLst>
        </c:ser>
        <c:ser>
          <c:idx val="8"/>
          <c:order val="7"/>
          <c:tx>
            <c:strRef>
              <c:f>'Vykurovacia krivka (PXC)'!$A$13</c:f>
              <c:strCache>
                <c:ptCount val="1"/>
                <c:pt idx="0">
                  <c:v>17°C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(PXC)'!$B$13:$H$13</c:f>
              <c:numCache>
                <c:formatCode>0.0</c:formatCode>
                <c:ptCount val="7"/>
                <c:pt idx="0">
                  <c:v>59</c:v>
                </c:pt>
                <c:pt idx="1">
                  <c:v>53.9</c:v>
                </c:pt>
                <c:pt idx="2">
                  <c:v>48.9</c:v>
                </c:pt>
                <c:pt idx="3">
                  <c:v>43.8</c:v>
                </c:pt>
                <c:pt idx="4">
                  <c:v>38.700000000000003</c:v>
                </c:pt>
                <c:pt idx="5">
                  <c:v>33.700000000000003</c:v>
                </c:pt>
                <c:pt idx="6">
                  <c:v>26.3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81F-4150-AEBE-ED984B954E0B}"/>
            </c:ext>
          </c:extLst>
        </c:ser>
        <c:ser>
          <c:idx val="9"/>
          <c:order val="8"/>
          <c:tx>
            <c:strRef>
              <c:f>'Vykurovacia krivka (PXC)'!$A$14</c:f>
              <c:strCache>
                <c:ptCount val="1"/>
                <c:pt idx="0">
                  <c:v>18°C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(PXC)'!$B$14:$H$14</c:f>
              <c:numCache>
                <c:formatCode>0.0</c:formatCode>
                <c:ptCount val="7"/>
                <c:pt idx="0">
                  <c:v>61</c:v>
                </c:pt>
                <c:pt idx="1">
                  <c:v>55.9</c:v>
                </c:pt>
                <c:pt idx="2">
                  <c:v>50.9</c:v>
                </c:pt>
                <c:pt idx="3">
                  <c:v>45.8</c:v>
                </c:pt>
                <c:pt idx="4">
                  <c:v>40.700000000000003</c:v>
                </c:pt>
                <c:pt idx="5">
                  <c:v>35.700000000000003</c:v>
                </c:pt>
                <c:pt idx="6">
                  <c:v>28.8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81F-4150-AEBE-ED984B954E0B}"/>
            </c:ext>
          </c:extLst>
        </c:ser>
        <c:ser>
          <c:idx val="10"/>
          <c:order val="9"/>
          <c:tx>
            <c:strRef>
              <c:f>'Vykurovacia krivka (PXC)'!$A$15</c:f>
              <c:strCache>
                <c:ptCount val="1"/>
                <c:pt idx="0">
                  <c:v>19°C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(PXC)'!$B$15:$H$15</c:f>
              <c:numCache>
                <c:formatCode>0.0</c:formatCode>
                <c:ptCount val="7"/>
                <c:pt idx="0">
                  <c:v>63</c:v>
                </c:pt>
                <c:pt idx="1">
                  <c:v>57.9</c:v>
                </c:pt>
                <c:pt idx="2">
                  <c:v>52.9</c:v>
                </c:pt>
                <c:pt idx="3">
                  <c:v>47.8</c:v>
                </c:pt>
                <c:pt idx="4">
                  <c:v>42.8</c:v>
                </c:pt>
                <c:pt idx="5">
                  <c:v>37.700000000000003</c:v>
                </c:pt>
                <c:pt idx="6">
                  <c:v>31.4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81F-4150-AEBE-ED984B954E0B}"/>
            </c:ext>
          </c:extLst>
        </c:ser>
        <c:ser>
          <c:idx val="11"/>
          <c:order val="10"/>
          <c:tx>
            <c:strRef>
              <c:f>'Vykurovacia krivka (PXC)'!$A$16</c:f>
              <c:strCache>
                <c:ptCount val="1"/>
                <c:pt idx="0">
                  <c:v>20°C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(PXC)'!$B$16:$H$16</c:f>
              <c:numCache>
                <c:formatCode>0.0</c:formatCode>
                <c:ptCount val="7"/>
                <c:pt idx="0">
                  <c:v>65</c:v>
                </c:pt>
                <c:pt idx="1">
                  <c:v>60</c:v>
                </c:pt>
                <c:pt idx="2">
                  <c:v>54.9</c:v>
                </c:pt>
                <c:pt idx="3">
                  <c:v>49.8</c:v>
                </c:pt>
                <c:pt idx="4">
                  <c:v>44.8</c:v>
                </c:pt>
                <c:pt idx="5">
                  <c:v>39.700000000000003</c:v>
                </c:pt>
                <c:pt idx="6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81F-4150-AEBE-ED984B954E0B}"/>
            </c:ext>
          </c:extLst>
        </c:ser>
        <c:ser>
          <c:idx val="12"/>
          <c:order val="11"/>
          <c:tx>
            <c:strRef>
              <c:f>'Vykurovacia krivka (PXC)'!$A$17</c:f>
              <c:strCache>
                <c:ptCount val="1"/>
                <c:pt idx="0">
                  <c:v>21°C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(PXC)'!$B$17:$H$17</c:f>
              <c:numCache>
                <c:formatCode>0.0</c:formatCode>
                <c:ptCount val="7"/>
                <c:pt idx="0">
                  <c:v>67.099999999999994</c:v>
                </c:pt>
                <c:pt idx="1">
                  <c:v>62</c:v>
                </c:pt>
                <c:pt idx="2">
                  <c:v>56.9</c:v>
                </c:pt>
                <c:pt idx="3">
                  <c:v>51.8</c:v>
                </c:pt>
                <c:pt idx="4">
                  <c:v>46.8</c:v>
                </c:pt>
                <c:pt idx="5">
                  <c:v>41.7</c:v>
                </c:pt>
                <c:pt idx="6">
                  <c:v>36.6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81F-4150-AEBE-ED984B954E0B}"/>
            </c:ext>
          </c:extLst>
        </c:ser>
        <c:ser>
          <c:idx val="13"/>
          <c:order val="12"/>
          <c:tx>
            <c:strRef>
              <c:f>'Vykurovacia krivka (PXC)'!$A$18</c:f>
              <c:strCache>
                <c:ptCount val="1"/>
                <c:pt idx="0">
                  <c:v>22°C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(PXC)'!$B$18:$H$18</c:f>
              <c:numCache>
                <c:formatCode>0.0</c:formatCode>
                <c:ptCount val="7"/>
                <c:pt idx="0">
                  <c:v>69</c:v>
                </c:pt>
                <c:pt idx="1">
                  <c:v>64</c:v>
                </c:pt>
                <c:pt idx="2">
                  <c:v>58.9</c:v>
                </c:pt>
                <c:pt idx="3">
                  <c:v>53.9</c:v>
                </c:pt>
                <c:pt idx="4">
                  <c:v>48.8</c:v>
                </c:pt>
                <c:pt idx="5">
                  <c:v>43.7</c:v>
                </c:pt>
                <c:pt idx="6">
                  <c:v>38.700000000000003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81F-4150-AEBE-ED984B954E0B}"/>
            </c:ext>
          </c:extLst>
        </c:ser>
        <c:ser>
          <c:idx val="14"/>
          <c:order val="13"/>
          <c:tx>
            <c:strRef>
              <c:f>'Vykurovacia krivka (PXC)'!$A$19</c:f>
              <c:strCache>
                <c:ptCount val="1"/>
                <c:pt idx="0">
                  <c:v>23°C</c:v>
                </c:pt>
              </c:strCache>
            </c:strRef>
          </c:tx>
          <c:marker>
            <c:symbol val="none"/>
          </c:marker>
          <c:cat>
            <c:numRef>
              <c:f>'Vykurovacia krivka (PXC)'!$B$3:$H$3</c:f>
              <c:numCache>
                <c:formatCode>General</c:formatCode>
                <c:ptCount val="7"/>
                <c:pt idx="0">
                  <c:v>-15</c:v>
                </c:pt>
                <c:pt idx="1">
                  <c:v>-10</c:v>
                </c:pt>
                <c:pt idx="2">
                  <c:v>-5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15</c:v>
                </c:pt>
              </c:numCache>
            </c:numRef>
          </c:cat>
          <c:val>
            <c:numRef>
              <c:f>'Vykurovacia krivka (PXC)'!$B$19:$H$19</c:f>
              <c:numCache>
                <c:formatCode>0.0</c:formatCode>
                <c:ptCount val="7"/>
                <c:pt idx="0">
                  <c:v>71.099999999999994</c:v>
                </c:pt>
                <c:pt idx="1">
                  <c:v>66</c:v>
                </c:pt>
                <c:pt idx="2">
                  <c:v>60.9</c:v>
                </c:pt>
                <c:pt idx="3">
                  <c:v>55.9</c:v>
                </c:pt>
                <c:pt idx="4">
                  <c:v>50.8</c:v>
                </c:pt>
                <c:pt idx="5">
                  <c:v>45.7</c:v>
                </c:pt>
                <c:pt idx="6">
                  <c:v>40.700000000000003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81F-4150-AEBE-ED984B954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799040"/>
        <c:axId val="81800576"/>
      </c:lineChart>
      <c:catAx>
        <c:axId val="8179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1800576"/>
        <c:crosses val="autoZero"/>
        <c:auto val="1"/>
        <c:lblAlgn val="ctr"/>
        <c:lblOffset val="100"/>
        <c:noMultiLvlLbl val="0"/>
      </c:catAx>
      <c:valAx>
        <c:axId val="8180057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81799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300925925925965"/>
          <c:y val="5.1133355670966656E-2"/>
          <c:w val="0.11310185185185191"/>
          <c:h val="0.8977332886580666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49</xdr:row>
          <xdr:rowOff>137160</xdr:rowOff>
        </xdr:from>
        <xdr:to>
          <xdr:col>1</xdr:col>
          <xdr:colOff>0</xdr:colOff>
          <xdr:row>50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sk-SK" sz="9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Tlačidlo 1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13</xdr:row>
      <xdr:rowOff>19050</xdr:rowOff>
    </xdr:from>
    <xdr:to>
      <xdr:col>7</xdr:col>
      <xdr:colOff>590550</xdr:colOff>
      <xdr:row>37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19</xdr:row>
      <xdr:rowOff>47625</xdr:rowOff>
    </xdr:from>
    <xdr:to>
      <xdr:col>8</xdr:col>
      <xdr:colOff>0</xdr:colOff>
      <xdr:row>42</xdr:row>
      <xdr:rowOff>123825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kralik/Local%20Settings/Temporary%20Internet%20Files/Content.Outlook/W63L5GKA/ACX%20vykurovacia%20krivka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z 20C"/>
      <sheetName val="Tz 21C"/>
      <sheetName val="Tz 22C"/>
      <sheetName val="Tz 23C"/>
      <sheetName val="Vykurovacia krivka "/>
      <sheetName val="Graf"/>
    </sheetNames>
    <sheetDataSet>
      <sheetData sheetId="0"/>
      <sheetData sheetId="1"/>
      <sheetData sheetId="2"/>
      <sheetData sheetId="3"/>
      <sheetData sheetId="4">
        <row r="3">
          <cell r="B3">
            <v>-15</v>
          </cell>
          <cell r="C3">
            <v>-10</v>
          </cell>
          <cell r="D3">
            <v>-5</v>
          </cell>
          <cell r="E3">
            <v>0</v>
          </cell>
          <cell r="F3">
            <v>5</v>
          </cell>
          <cell r="G3">
            <v>10</v>
          </cell>
          <cell r="H3">
            <v>15</v>
          </cell>
        </row>
        <row r="6">
          <cell r="B6">
            <v>65</v>
          </cell>
          <cell r="C6">
            <v>58.7</v>
          </cell>
          <cell r="D6">
            <v>52.2</v>
          </cell>
          <cell r="E6">
            <v>45.5</v>
          </cell>
          <cell r="F6">
            <v>38.299999999999997</v>
          </cell>
          <cell r="G6">
            <v>30.6</v>
          </cell>
          <cell r="H6">
            <v>21.9</v>
          </cell>
        </row>
        <row r="7">
          <cell r="B7">
            <v>66</v>
          </cell>
          <cell r="C7">
            <v>59.9</v>
          </cell>
          <cell r="D7">
            <v>53.6</v>
          </cell>
          <cell r="E7">
            <v>47</v>
          </cell>
          <cell r="F7">
            <v>40.200000000000003</v>
          </cell>
          <cell r="G7">
            <v>32.9</v>
          </cell>
          <cell r="H7">
            <v>24.6</v>
          </cell>
        </row>
        <row r="8">
          <cell r="B8">
            <v>67</v>
          </cell>
          <cell r="C8">
            <v>61.1</v>
          </cell>
          <cell r="D8">
            <v>54.9</v>
          </cell>
          <cell r="E8">
            <v>48.6</v>
          </cell>
          <cell r="F8">
            <v>42</v>
          </cell>
          <cell r="G8">
            <v>35</v>
          </cell>
          <cell r="H8">
            <v>27.2</v>
          </cell>
        </row>
        <row r="9">
          <cell r="B9">
            <v>68</v>
          </cell>
          <cell r="C9">
            <v>62.2</v>
          </cell>
          <cell r="D9">
            <v>56.3</v>
          </cell>
          <cell r="E9">
            <v>50.2</v>
          </cell>
          <cell r="F9">
            <v>43.8</v>
          </cell>
          <cell r="G9">
            <v>37</v>
          </cell>
          <cell r="H9">
            <v>29.6</v>
          </cell>
        </row>
        <row r="10">
          <cell r="B10">
            <v>69</v>
          </cell>
          <cell r="C10">
            <v>63.392069999999997</v>
          </cell>
          <cell r="D10">
            <v>57.633710000000001</v>
          </cell>
          <cell r="E10">
            <v>51.68909</v>
          </cell>
          <cell r="F10">
            <v>45.502749999999999</v>
          </cell>
          <cell r="G10">
            <v>38.978209999999997</v>
          </cell>
          <cell r="H10">
            <v>31.909040000000001</v>
          </cell>
        </row>
        <row r="11">
          <cell r="B11">
            <v>70</v>
          </cell>
          <cell r="C11">
            <v>64.545490000000001</v>
          </cell>
          <cell r="D11">
            <v>58.949339999999999</v>
          </cell>
          <cell r="E11">
            <v>53.179169999999999</v>
          </cell>
          <cell r="F11">
            <v>47.185679999999998</v>
          </cell>
          <cell r="G11">
            <v>40.885190000000001</v>
          </cell>
          <cell r="H11">
            <v>34.108780000000003</v>
          </cell>
        </row>
        <row r="12">
          <cell r="B12">
            <v>70</v>
          </cell>
          <cell r="C12">
            <v>65.690730000000002</v>
          </cell>
          <cell r="D12">
            <v>60.247880000000002</v>
          </cell>
          <cell r="E12">
            <v>54.642040000000001</v>
          </cell>
          <cell r="F12">
            <v>48.829140000000002</v>
          </cell>
          <cell r="G12">
            <v>42.736289999999997</v>
          </cell>
          <cell r="H12">
            <v>36.222900000000003</v>
          </cell>
        </row>
      </sheetData>
      <sheetData sheetId="5">
        <row r="2">
          <cell r="C2">
            <v>51.68909</v>
          </cell>
          <cell r="D2">
            <v>53.179169999999999</v>
          </cell>
          <cell r="E2">
            <v>54.642040000000001</v>
          </cell>
        </row>
        <row r="12">
          <cell r="C12">
            <v>45.502749999999999</v>
          </cell>
          <cell r="D12">
            <v>47.185679999999998</v>
          </cell>
          <cell r="E12">
            <v>48.829140000000002</v>
          </cell>
        </row>
        <row r="22">
          <cell r="C22">
            <v>38.978209999999997</v>
          </cell>
          <cell r="D22">
            <v>40.885190000000001</v>
          </cell>
          <cell r="E22">
            <v>42.736289999999997</v>
          </cell>
        </row>
        <row r="32">
          <cell r="C32">
            <v>31.909040000000001</v>
          </cell>
          <cell r="D32">
            <v>34.108780000000003</v>
          </cell>
          <cell r="E32">
            <v>36.222900000000003</v>
          </cell>
        </row>
        <row r="51">
          <cell r="H51">
            <v>65</v>
          </cell>
          <cell r="I51">
            <v>66</v>
          </cell>
          <cell r="J51">
            <v>67</v>
          </cell>
          <cell r="K51">
            <v>68</v>
          </cell>
        </row>
        <row r="52">
          <cell r="H52">
            <v>58.7</v>
          </cell>
          <cell r="I52">
            <v>59.9</v>
          </cell>
          <cell r="J52">
            <v>61.1</v>
          </cell>
          <cell r="K52">
            <v>62.2</v>
          </cell>
        </row>
        <row r="53">
          <cell r="H53">
            <v>52.2</v>
          </cell>
          <cell r="I53">
            <v>53.6</v>
          </cell>
          <cell r="J53">
            <v>54.9</v>
          </cell>
          <cell r="K53">
            <v>56.3</v>
          </cell>
        </row>
        <row r="54">
          <cell r="H54">
            <v>45.5</v>
          </cell>
          <cell r="I54">
            <v>47</v>
          </cell>
          <cell r="J54">
            <v>48.6</v>
          </cell>
          <cell r="K54">
            <v>50.2</v>
          </cell>
        </row>
        <row r="55">
          <cell r="H55">
            <v>38.299999999999997</v>
          </cell>
          <cell r="I55">
            <v>40.200000000000003</v>
          </cell>
          <cell r="J55">
            <v>42</v>
          </cell>
          <cell r="K55">
            <v>43.8</v>
          </cell>
        </row>
        <row r="56">
          <cell r="H56">
            <v>30.6</v>
          </cell>
          <cell r="I56">
            <v>32.9</v>
          </cell>
          <cell r="J56">
            <v>35</v>
          </cell>
          <cell r="K56">
            <v>37</v>
          </cell>
        </row>
        <row r="57">
          <cell r="H57">
            <v>21.9</v>
          </cell>
          <cell r="I57">
            <v>24.6</v>
          </cell>
          <cell r="J57">
            <v>27.2</v>
          </cell>
          <cell r="K57">
            <v>29.6</v>
          </cell>
        </row>
        <row r="132">
          <cell r="C132">
            <v>57.633710000000001</v>
          </cell>
          <cell r="D132">
            <v>58.949339999999999</v>
          </cell>
          <cell r="E132">
            <v>60.247880000000002</v>
          </cell>
        </row>
        <row r="142">
          <cell r="C142">
            <v>63.392069999999997</v>
          </cell>
          <cell r="D142">
            <v>64.545490000000001</v>
          </cell>
          <cell r="E142">
            <v>65.690730000000002</v>
          </cell>
        </row>
        <row r="152">
          <cell r="C152">
            <v>69</v>
          </cell>
          <cell r="D152">
            <v>70</v>
          </cell>
          <cell r="E152">
            <v>70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8"/>
  <dimension ref="A1:AA51"/>
  <sheetViews>
    <sheetView showGridLines="0" tabSelected="1" zoomScaleNormal="100" zoomScaleSheetLayoutView="100" workbookViewId="0">
      <selection activeCell="A8" sqref="A8"/>
    </sheetView>
  </sheetViews>
  <sheetFormatPr defaultRowHeight="11.4" x14ac:dyDescent="0.2"/>
  <cols>
    <col min="1" max="1" width="20.375" customWidth="1"/>
    <col min="2" max="2" width="8" customWidth="1"/>
    <col min="3" max="3" width="12" customWidth="1"/>
    <col min="4" max="4" width="3.25" bestFit="1" customWidth="1"/>
    <col min="5" max="5" width="3.25" customWidth="1"/>
    <col min="6" max="6" width="4.875" customWidth="1"/>
    <col min="7" max="8" width="3.75" customWidth="1"/>
    <col min="9" max="24" width="4.25" customWidth="1"/>
    <col min="25" max="25" width="2.375" customWidth="1"/>
    <col min="27" max="27" width="3" bestFit="1" customWidth="1"/>
    <col min="29" max="29" width="3" bestFit="1" customWidth="1"/>
    <col min="31" max="31" width="3" bestFit="1" customWidth="1"/>
    <col min="33" max="33" width="3" bestFit="1" customWidth="1"/>
    <col min="35" max="35" width="3" bestFit="1" customWidth="1"/>
    <col min="37" max="37" width="3" bestFit="1" customWidth="1"/>
    <col min="39" max="39" width="3" bestFit="1" customWidth="1"/>
    <col min="41" max="41" width="3.625" bestFit="1" customWidth="1"/>
    <col min="43" max="43" width="3.625" bestFit="1" customWidth="1"/>
  </cols>
  <sheetData>
    <row r="1" spans="1:27" ht="15.6" x14ac:dyDescent="0.3">
      <c r="A1" s="31" t="s">
        <v>37</v>
      </c>
      <c r="B1" s="32" t="s">
        <v>70</v>
      </c>
      <c r="C1" s="33" t="s">
        <v>38</v>
      </c>
      <c r="D1" s="34"/>
      <c r="E1" s="34"/>
      <c r="F1" s="34"/>
      <c r="G1" s="34"/>
      <c r="H1" s="34"/>
      <c r="I1" s="34"/>
      <c r="J1" s="32"/>
      <c r="K1" s="32"/>
      <c r="L1" s="34"/>
      <c r="M1" s="34"/>
      <c r="N1" s="34"/>
      <c r="O1" s="35"/>
      <c r="P1" s="35"/>
      <c r="Q1" s="35"/>
      <c r="R1" s="35"/>
      <c r="S1" s="34"/>
      <c r="T1" s="34"/>
      <c r="U1" s="34"/>
      <c r="V1" s="34"/>
      <c r="W1" s="34"/>
      <c r="X1" s="34"/>
    </row>
    <row r="2" spans="1:27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</row>
    <row r="3" spans="1:27" ht="36.75" customHeight="1" x14ac:dyDescent="0.3">
      <c r="A3" s="35" t="s">
        <v>21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4"/>
      <c r="V3" s="34"/>
      <c r="W3" s="34"/>
      <c r="X3" s="34"/>
    </row>
    <row r="4" spans="1:27" x14ac:dyDescent="0.2">
      <c r="A4" s="36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7" ht="13.8" x14ac:dyDescent="0.25">
      <c r="A5" s="37" t="s">
        <v>0</v>
      </c>
      <c r="B5" s="37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</row>
    <row r="6" spans="1:27" ht="13.8" x14ac:dyDescent="0.25">
      <c r="A6" s="37" t="s">
        <v>1</v>
      </c>
      <c r="B6" s="37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7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7" ht="13.8" x14ac:dyDescent="0.25">
      <c r="A8" s="37" t="s">
        <v>2</v>
      </c>
      <c r="B8" s="37" t="s">
        <v>93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7"/>
      <c r="P8" s="37"/>
      <c r="Q8" s="34"/>
      <c r="R8" s="34"/>
      <c r="S8" s="34"/>
      <c r="T8" s="34"/>
      <c r="U8" s="34"/>
      <c r="V8" s="34"/>
      <c r="W8" s="34"/>
      <c r="X8" s="34"/>
    </row>
    <row r="9" spans="1:27" ht="13.8" x14ac:dyDescent="0.25">
      <c r="A9" s="37" t="s">
        <v>1</v>
      </c>
      <c r="B9" s="37" t="s">
        <v>92</v>
      </c>
      <c r="C9" s="38"/>
      <c r="D9" s="38"/>
      <c r="E9" s="38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7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1:27" ht="20.100000000000001" customHeight="1" x14ac:dyDescent="0.25">
      <c r="A11" s="39" t="s">
        <v>3</v>
      </c>
      <c r="B11" s="152"/>
      <c r="C11" s="153"/>
      <c r="D11" s="153"/>
      <c r="E11" s="153"/>
      <c r="F11" s="154"/>
      <c r="G11" s="40"/>
      <c r="H11" s="41"/>
      <c r="I11" s="42"/>
      <c r="J11" s="43"/>
      <c r="K11" s="43"/>
      <c r="L11" s="44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5"/>
      <c r="Z11" s="1"/>
      <c r="AA11" s="2"/>
    </row>
    <row r="12" spans="1:27" ht="7.5" customHeight="1" x14ac:dyDescent="0.25">
      <c r="A12" s="150"/>
      <c r="B12" s="151"/>
      <c r="C12" s="151"/>
      <c r="D12" s="151"/>
      <c r="E12" s="47"/>
      <c r="F12" s="48"/>
      <c r="G12" s="49"/>
      <c r="H12" s="48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1"/>
      <c r="Z12" s="3"/>
      <c r="AA12" s="2"/>
    </row>
    <row r="13" spans="1:27" ht="20.100000000000001" customHeight="1" x14ac:dyDescent="0.25">
      <c r="A13" s="52" t="s">
        <v>29</v>
      </c>
      <c r="B13" s="152" t="str">
        <f>B8</f>
        <v>Domov dôchodcov a DSS</v>
      </c>
      <c r="C13" s="153"/>
      <c r="D13" s="153"/>
      <c r="E13" s="153"/>
      <c r="F13" s="154"/>
      <c r="G13" s="39" t="s">
        <v>47</v>
      </c>
      <c r="H13" s="53"/>
      <c r="I13" s="49" t="str">
        <f>B9</f>
        <v>Kirejevská 23, 979 01 Rimavská Sobota</v>
      </c>
      <c r="J13" s="49"/>
      <c r="K13" s="49"/>
      <c r="L13" s="49"/>
      <c r="M13" s="49"/>
      <c r="N13" s="49"/>
      <c r="O13" s="49"/>
      <c r="P13" s="49"/>
      <c r="Q13" s="54" t="s">
        <v>16</v>
      </c>
      <c r="R13" s="55"/>
      <c r="S13" s="56"/>
      <c r="T13" s="56"/>
      <c r="U13" s="56"/>
      <c r="V13" s="56"/>
      <c r="W13" s="56"/>
      <c r="X13" s="57"/>
    </row>
    <row r="14" spans="1:27" ht="20.100000000000001" customHeight="1" x14ac:dyDescent="0.2">
      <c r="A14" s="58" t="s">
        <v>30</v>
      </c>
      <c r="B14" s="59"/>
      <c r="C14" s="49"/>
      <c r="D14" s="49"/>
      <c r="E14" s="57"/>
      <c r="F14" s="60" t="s">
        <v>28</v>
      </c>
      <c r="G14" s="61"/>
      <c r="H14" s="62"/>
      <c r="I14" s="61"/>
      <c r="J14" s="62"/>
      <c r="K14" s="122">
        <v>-15</v>
      </c>
      <c r="L14" s="123"/>
      <c r="M14" s="122">
        <v>-10</v>
      </c>
      <c r="N14" s="123"/>
      <c r="O14" s="122">
        <v>-5</v>
      </c>
      <c r="P14" s="123"/>
      <c r="Q14" s="122">
        <v>0</v>
      </c>
      <c r="R14" s="123"/>
      <c r="S14" s="122">
        <v>5</v>
      </c>
      <c r="T14" s="123"/>
      <c r="U14" s="122">
        <v>10</v>
      </c>
      <c r="V14" s="123"/>
      <c r="W14" s="122">
        <v>15</v>
      </c>
      <c r="X14" s="123"/>
    </row>
    <row r="15" spans="1:27" ht="20.100000000000001" customHeight="1" x14ac:dyDescent="0.25">
      <c r="A15" s="64"/>
      <c r="B15" s="65" t="s">
        <v>22</v>
      </c>
      <c r="C15" s="59" t="s">
        <v>24</v>
      </c>
      <c r="D15" s="155" t="s">
        <v>86</v>
      </c>
      <c r="E15" s="156"/>
      <c r="F15" s="59" t="s">
        <v>27</v>
      </c>
      <c r="G15" s="61"/>
      <c r="H15" s="62"/>
      <c r="I15" s="61"/>
      <c r="J15" s="62"/>
      <c r="K15" s="148">
        <f>VLOOKUP($D15,'Vykurovacia krivka (ACX)'!A6:H12,2,FALSE)</f>
        <v>67</v>
      </c>
      <c r="L15" s="149"/>
      <c r="M15" s="148">
        <f>VLOOKUP($D15,'Vykurovacia krivka (ACX)'!A6:H12,3,FALSE)</f>
        <v>61.1</v>
      </c>
      <c r="N15" s="149"/>
      <c r="O15" s="148">
        <f>VLOOKUP($D15,'Vykurovacia krivka (ACX)'!A6:H12,4,FALSE)</f>
        <v>54.9</v>
      </c>
      <c r="P15" s="149"/>
      <c r="Q15" s="148">
        <f>VLOOKUP($D15,'Vykurovacia krivka (ACX)'!A6:H12,5,FALSE)</f>
        <v>48.6</v>
      </c>
      <c r="R15" s="149"/>
      <c r="S15" s="148">
        <f>VLOOKUP($D15,'Vykurovacia krivka (ACX)'!A6:H12,6,FALSE)</f>
        <v>42</v>
      </c>
      <c r="T15" s="149"/>
      <c r="U15" s="148">
        <f>VLOOKUP($D15,'Vykurovacia krivka (ACX)'!A6:H12,7,FALSE)</f>
        <v>35</v>
      </c>
      <c r="V15" s="149"/>
      <c r="W15" s="148">
        <f>VLOOKUP($D15,'Vykurovacia krivka (ACX)'!A6:H12,8,FALSE)</f>
        <v>27.2</v>
      </c>
      <c r="X15" s="149"/>
    </row>
    <row r="16" spans="1:27" ht="20.100000000000001" customHeight="1" x14ac:dyDescent="0.25">
      <c r="A16" s="66"/>
      <c r="B16" s="65" t="s">
        <v>23</v>
      </c>
      <c r="C16" s="59" t="s">
        <v>24</v>
      </c>
      <c r="D16" s="155" t="s">
        <v>84</v>
      </c>
      <c r="E16" s="156"/>
      <c r="F16" s="59" t="s">
        <v>27</v>
      </c>
      <c r="G16" s="61"/>
      <c r="H16" s="62"/>
      <c r="I16" s="61"/>
      <c r="J16" s="62"/>
      <c r="K16" s="148">
        <f>VLOOKUP($D16,'Vykurovacia krivka (ACX)'!A6:H12,2,FALSE)</f>
        <v>65</v>
      </c>
      <c r="L16" s="149"/>
      <c r="M16" s="148">
        <f>VLOOKUP($D16,'Vykurovacia krivka (ACX)'!A6:H12,3,FALSE)</f>
        <v>58.7</v>
      </c>
      <c r="N16" s="149"/>
      <c r="O16" s="148">
        <f>VLOOKUP($D16,'Vykurovacia krivka (ACX)'!A6:H12,4,FALSE)</f>
        <v>52.2</v>
      </c>
      <c r="P16" s="149"/>
      <c r="Q16" s="148">
        <f>VLOOKUP($D16,'Vykurovacia krivka (ACX)'!A6:H12,5,FALSE)</f>
        <v>45.5</v>
      </c>
      <c r="R16" s="149"/>
      <c r="S16" s="148">
        <f>VLOOKUP($D16,'Vykurovacia krivka (ACX)'!A6:H12,6,FALSE)</f>
        <v>38.299999999999997</v>
      </c>
      <c r="T16" s="149"/>
      <c r="U16" s="148">
        <f>VLOOKUP($D16,'Vykurovacia krivka (ACX)'!A6:H12,7,FALSE)</f>
        <v>30.6</v>
      </c>
      <c r="V16" s="149"/>
      <c r="W16" s="148">
        <f>VLOOKUP($D16,'Vykurovacia krivka (ACX)'!A6:H12,8,FALSE)</f>
        <v>21.9</v>
      </c>
      <c r="X16" s="149"/>
    </row>
    <row r="17" spans="1:27" ht="20.100000000000001" customHeight="1" x14ac:dyDescent="0.2">
      <c r="A17" s="60" t="s">
        <v>31</v>
      </c>
      <c r="B17" s="34"/>
      <c r="C17" s="34" t="s">
        <v>53</v>
      </c>
      <c r="D17" s="67"/>
      <c r="E17" s="67"/>
      <c r="F17" s="67"/>
      <c r="G17" s="68" t="s">
        <v>32</v>
      </c>
      <c r="H17" s="34"/>
      <c r="I17" s="34"/>
      <c r="J17" s="34"/>
      <c r="K17" s="34"/>
      <c r="L17" s="69"/>
      <c r="M17" s="70" t="s">
        <v>17</v>
      </c>
      <c r="N17" s="69"/>
      <c r="O17" s="70"/>
      <c r="P17" s="70"/>
      <c r="Q17" s="70"/>
      <c r="R17" s="70"/>
      <c r="S17" s="70"/>
      <c r="T17" s="70"/>
      <c r="U17" s="70"/>
      <c r="V17" s="70"/>
      <c r="W17" s="70"/>
      <c r="X17" s="71"/>
    </row>
    <row r="18" spans="1:27" ht="20.100000000000001" customHeight="1" x14ac:dyDescent="0.2">
      <c r="A18" s="181" t="s">
        <v>33</v>
      </c>
      <c r="B18" s="182"/>
      <c r="C18" s="182"/>
      <c r="D18" s="182"/>
      <c r="E18" s="182"/>
      <c r="F18" s="183"/>
      <c r="G18" s="49"/>
      <c r="H18" s="180">
        <v>16</v>
      </c>
      <c r="I18" s="180"/>
      <c r="J18" s="49" t="s">
        <v>4</v>
      </c>
      <c r="K18" s="49"/>
      <c r="L18" s="48"/>
      <c r="M18" s="48"/>
      <c r="N18" s="48"/>
      <c r="O18" s="48"/>
      <c r="P18" s="48"/>
      <c r="Q18" s="49"/>
      <c r="R18" s="49"/>
      <c r="S18" s="49"/>
      <c r="T18" s="49"/>
      <c r="U18" s="49"/>
      <c r="V18" s="49"/>
      <c r="W18" s="49"/>
      <c r="X18" s="53"/>
    </row>
    <row r="19" spans="1:27" ht="20.100000000000001" customHeight="1" x14ac:dyDescent="0.2">
      <c r="A19" s="100" t="s">
        <v>34</v>
      </c>
      <c r="B19" s="171"/>
      <c r="C19" s="171"/>
      <c r="D19" s="171"/>
      <c r="E19" s="171"/>
      <c r="F19" s="101"/>
      <c r="G19" s="49"/>
      <c r="H19" s="180">
        <v>10</v>
      </c>
      <c r="I19" s="180"/>
      <c r="J19" s="49" t="s">
        <v>4</v>
      </c>
      <c r="K19" s="49"/>
      <c r="L19" s="48"/>
      <c r="M19" s="48"/>
      <c r="N19" s="48"/>
      <c r="O19" s="48"/>
      <c r="P19" s="48"/>
      <c r="Q19" s="49"/>
      <c r="R19" s="49"/>
      <c r="S19" s="49"/>
      <c r="T19" s="49"/>
      <c r="U19" s="49"/>
      <c r="V19" s="49"/>
      <c r="W19" s="49"/>
      <c r="X19" s="53"/>
    </row>
    <row r="20" spans="1:27" ht="20.100000000000001" customHeight="1" x14ac:dyDescent="0.25">
      <c r="A20" s="157" t="s">
        <v>35</v>
      </c>
      <c r="B20" s="158"/>
      <c r="C20" s="158"/>
      <c r="D20" s="151" t="s">
        <v>22</v>
      </c>
      <c r="E20" s="151"/>
      <c r="F20" s="159"/>
      <c r="G20" s="59" t="s">
        <v>5</v>
      </c>
      <c r="H20" s="170">
        <v>0.20833333333333334</v>
      </c>
      <c r="I20" s="170"/>
      <c r="J20" s="49" t="s">
        <v>6</v>
      </c>
      <c r="K20" s="49"/>
      <c r="L20" s="49" t="s">
        <v>7</v>
      </c>
      <c r="M20" s="170">
        <v>0.91666666666666663</v>
      </c>
      <c r="N20" s="170"/>
      <c r="O20" s="72" t="s">
        <v>6</v>
      </c>
      <c r="P20" s="73"/>
      <c r="Q20" s="49" t="s">
        <v>39</v>
      </c>
      <c r="R20" s="74" t="s">
        <v>40</v>
      </c>
      <c r="S20" s="74" t="s">
        <v>41</v>
      </c>
      <c r="T20" s="74" t="s">
        <v>42</v>
      </c>
      <c r="U20" s="74" t="s">
        <v>43</v>
      </c>
      <c r="V20" s="74" t="s">
        <v>44</v>
      </c>
      <c r="W20" s="74" t="s">
        <v>74</v>
      </c>
      <c r="X20" s="75" t="s">
        <v>75</v>
      </c>
      <c r="Z20" s="4"/>
      <c r="AA20" s="4"/>
    </row>
    <row r="21" spans="1:27" ht="20.100000000000001" customHeight="1" x14ac:dyDescent="0.25">
      <c r="A21" s="150" t="s">
        <v>36</v>
      </c>
      <c r="B21" s="151"/>
      <c r="C21" s="151"/>
      <c r="D21" s="151" t="s">
        <v>23</v>
      </c>
      <c r="E21" s="151"/>
      <c r="F21" s="159"/>
      <c r="G21" s="49" t="s">
        <v>5</v>
      </c>
      <c r="H21" s="170">
        <v>0.91666666666666663</v>
      </c>
      <c r="I21" s="170"/>
      <c r="J21" s="49" t="s">
        <v>6</v>
      </c>
      <c r="K21" s="49"/>
      <c r="L21" s="49" t="s">
        <v>7</v>
      </c>
      <c r="M21" s="170">
        <v>0.20833333333333334</v>
      </c>
      <c r="N21" s="170"/>
      <c r="O21" s="72" t="s">
        <v>6</v>
      </c>
      <c r="P21" s="73"/>
      <c r="Q21" s="49" t="s">
        <v>39</v>
      </c>
      <c r="R21" s="74" t="s">
        <v>40</v>
      </c>
      <c r="S21" s="74" t="s">
        <v>41</v>
      </c>
      <c r="T21" s="74" t="s">
        <v>42</v>
      </c>
      <c r="U21" s="74" t="s">
        <v>43</v>
      </c>
      <c r="V21" s="74" t="s">
        <v>44</v>
      </c>
      <c r="W21" s="74" t="s">
        <v>74</v>
      </c>
      <c r="X21" s="75" t="s">
        <v>75</v>
      </c>
      <c r="Z21" s="4"/>
      <c r="AA21" s="4"/>
    </row>
    <row r="22" spans="1:27" ht="20.100000000000001" customHeight="1" x14ac:dyDescent="0.25">
      <c r="A22" s="59" t="s">
        <v>65</v>
      </c>
      <c r="B22" s="49"/>
      <c r="C22" s="49"/>
      <c r="D22" s="151" t="s">
        <v>22</v>
      </c>
      <c r="E22" s="151"/>
      <c r="F22" s="159"/>
      <c r="G22" s="59" t="s">
        <v>5</v>
      </c>
      <c r="H22" s="170">
        <v>0.20833333333333334</v>
      </c>
      <c r="I22" s="170"/>
      <c r="J22" s="49" t="s">
        <v>6</v>
      </c>
      <c r="K22" s="49"/>
      <c r="L22" s="49" t="s">
        <v>7</v>
      </c>
      <c r="M22" s="170">
        <v>0.95833333333333337</v>
      </c>
      <c r="N22" s="170"/>
      <c r="O22" s="72" t="s">
        <v>6</v>
      </c>
      <c r="P22" s="73"/>
      <c r="Q22" s="49" t="s">
        <v>39</v>
      </c>
      <c r="R22" s="74" t="s">
        <v>40</v>
      </c>
      <c r="S22" s="74" t="s">
        <v>41</v>
      </c>
      <c r="T22" s="74" t="s">
        <v>42</v>
      </c>
      <c r="U22" s="74" t="s">
        <v>43</v>
      </c>
      <c r="V22" s="74" t="s">
        <v>44</v>
      </c>
      <c r="W22" s="74" t="s">
        <v>74</v>
      </c>
      <c r="X22" s="75" t="s">
        <v>75</v>
      </c>
      <c r="Z22" s="4"/>
      <c r="AA22" s="4"/>
    </row>
    <row r="23" spans="1:27" ht="20.100000000000001" customHeight="1" x14ac:dyDescent="0.25">
      <c r="A23" s="59" t="s">
        <v>66</v>
      </c>
      <c r="B23" s="49"/>
      <c r="C23" s="49"/>
      <c r="D23" s="151" t="s">
        <v>23</v>
      </c>
      <c r="E23" s="151"/>
      <c r="F23" s="159"/>
      <c r="G23" s="59" t="s">
        <v>5</v>
      </c>
      <c r="H23" s="170"/>
      <c r="I23" s="170"/>
      <c r="J23" s="49" t="s">
        <v>6</v>
      </c>
      <c r="K23" s="49"/>
      <c r="L23" s="49" t="s">
        <v>7</v>
      </c>
      <c r="M23" s="170"/>
      <c r="N23" s="170"/>
      <c r="O23" s="72" t="s">
        <v>6</v>
      </c>
      <c r="P23" s="73"/>
      <c r="Q23" s="49" t="s">
        <v>39</v>
      </c>
      <c r="R23" s="74"/>
      <c r="S23" s="74"/>
      <c r="T23" s="74"/>
      <c r="U23" s="74"/>
      <c r="V23" s="74"/>
      <c r="W23" s="74"/>
      <c r="X23" s="75"/>
      <c r="Z23" s="4"/>
      <c r="AA23" s="4"/>
    </row>
    <row r="24" spans="1:27" ht="20.100000000000001" customHeight="1" x14ac:dyDescent="0.25">
      <c r="A24" s="59" t="s">
        <v>60</v>
      </c>
      <c r="B24" s="49"/>
      <c r="C24" s="178"/>
      <c r="D24" s="178"/>
      <c r="E24" s="178"/>
      <c r="F24" s="179"/>
      <c r="G24" s="59" t="s">
        <v>5</v>
      </c>
      <c r="H24" s="170">
        <v>0.16666666666666666</v>
      </c>
      <c r="I24" s="170"/>
      <c r="J24" s="49" t="s">
        <v>6</v>
      </c>
      <c r="K24" s="49"/>
      <c r="L24" s="49"/>
      <c r="M24" s="49"/>
      <c r="N24" s="49"/>
      <c r="O24" s="49"/>
      <c r="P24" s="150" t="s">
        <v>61</v>
      </c>
      <c r="Q24" s="151"/>
      <c r="R24" s="151"/>
      <c r="S24" s="151"/>
      <c r="T24" s="151"/>
      <c r="U24" s="151"/>
      <c r="V24" s="169"/>
      <c r="W24" s="169"/>
      <c r="X24" s="123"/>
      <c r="Z24" s="4"/>
      <c r="AA24" s="4"/>
    </row>
    <row r="25" spans="1:27" ht="20.100000000000001" customHeight="1" x14ac:dyDescent="0.2">
      <c r="A25" s="46" t="s">
        <v>62</v>
      </c>
      <c r="B25" s="47"/>
      <c r="C25" s="77"/>
      <c r="D25" s="150" t="s">
        <v>63</v>
      </c>
      <c r="E25" s="151"/>
      <c r="F25" s="151"/>
      <c r="G25" s="151"/>
      <c r="H25" s="151"/>
      <c r="I25" s="151"/>
      <c r="J25" s="151"/>
      <c r="K25" s="151"/>
      <c r="L25" s="151"/>
      <c r="M25" s="167"/>
      <c r="N25" s="167"/>
      <c r="O25" s="168"/>
      <c r="P25" s="150" t="s">
        <v>64</v>
      </c>
      <c r="Q25" s="151"/>
      <c r="R25" s="151"/>
      <c r="S25" s="151"/>
      <c r="T25" s="151"/>
      <c r="U25" s="151"/>
      <c r="V25" s="167"/>
      <c r="W25" s="167"/>
      <c r="X25" s="168"/>
    </row>
    <row r="26" spans="1:27" ht="20.100000000000001" customHeight="1" x14ac:dyDescent="0.2">
      <c r="A26" s="46" t="s">
        <v>69</v>
      </c>
      <c r="B26" s="47"/>
      <c r="C26" s="78"/>
      <c r="D26" s="47"/>
      <c r="E26" s="47"/>
      <c r="F26" s="47"/>
      <c r="G26" s="47"/>
      <c r="H26" s="47"/>
      <c r="I26" s="47"/>
      <c r="J26" s="47"/>
      <c r="K26" s="47"/>
      <c r="L26" s="47"/>
      <c r="M26" s="76"/>
      <c r="N26" s="76"/>
      <c r="O26" s="76"/>
      <c r="P26" s="47"/>
      <c r="Q26" s="47"/>
      <c r="R26" s="47"/>
      <c r="S26" s="47"/>
      <c r="T26" s="47"/>
      <c r="U26" s="47"/>
      <c r="V26" s="76"/>
      <c r="W26" s="76"/>
      <c r="X26" s="63"/>
    </row>
    <row r="27" spans="1:27" ht="19.5" customHeigh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</row>
    <row r="28" spans="1:27" ht="19.5" customHeight="1" x14ac:dyDescent="0.25">
      <c r="A28" s="79" t="s">
        <v>51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</row>
    <row r="29" spans="1:27" ht="15" customHeight="1" x14ac:dyDescent="0.2">
      <c r="A29" s="111" t="s">
        <v>50</v>
      </c>
      <c r="B29" s="80"/>
      <c r="C29" s="145" t="s">
        <v>20</v>
      </c>
      <c r="D29" s="116" t="s">
        <v>45</v>
      </c>
      <c r="E29" s="117"/>
      <c r="F29" s="81"/>
      <c r="G29" s="47" t="s">
        <v>8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63"/>
      <c r="S29" s="160" t="s">
        <v>26</v>
      </c>
      <c r="T29" s="161"/>
      <c r="U29" s="161"/>
      <c r="V29" s="161"/>
      <c r="W29" s="161"/>
      <c r="X29" s="162"/>
    </row>
    <row r="30" spans="1:27" ht="12" x14ac:dyDescent="0.2">
      <c r="A30" s="112"/>
      <c r="B30" s="82"/>
      <c r="C30" s="146"/>
      <c r="D30" s="118"/>
      <c r="E30" s="119"/>
      <c r="F30" s="129" t="s">
        <v>25</v>
      </c>
      <c r="G30" s="130"/>
      <c r="H30" s="131"/>
      <c r="I30" s="163" t="s">
        <v>9</v>
      </c>
      <c r="J30" s="164"/>
      <c r="K30" s="165"/>
      <c r="L30" s="165"/>
      <c r="M30" s="166"/>
      <c r="N30" s="163" t="s">
        <v>10</v>
      </c>
      <c r="O30" s="164"/>
      <c r="P30" s="164"/>
      <c r="Q30" s="164"/>
      <c r="R30" s="164"/>
      <c r="S30" s="129" t="s">
        <v>11</v>
      </c>
      <c r="T30" s="130"/>
      <c r="U30" s="129" t="s">
        <v>48</v>
      </c>
      <c r="V30" s="131"/>
      <c r="W30" s="129"/>
      <c r="X30" s="131"/>
    </row>
    <row r="31" spans="1:27" ht="12" x14ac:dyDescent="0.25">
      <c r="A31" s="83"/>
      <c r="B31" s="84"/>
      <c r="C31" s="147"/>
      <c r="D31" s="120"/>
      <c r="E31" s="121"/>
      <c r="F31" s="124" t="s">
        <v>12</v>
      </c>
      <c r="G31" s="125"/>
      <c r="H31" s="126"/>
      <c r="I31" s="127" t="s">
        <v>13</v>
      </c>
      <c r="J31" s="128"/>
      <c r="K31" s="124" t="s">
        <v>12</v>
      </c>
      <c r="L31" s="125"/>
      <c r="M31" s="126"/>
      <c r="N31" s="127" t="s">
        <v>13</v>
      </c>
      <c r="O31" s="128"/>
      <c r="P31" s="124" t="s">
        <v>12</v>
      </c>
      <c r="Q31" s="125"/>
      <c r="R31" s="126"/>
      <c r="S31" s="140" t="s">
        <v>14</v>
      </c>
      <c r="T31" s="141"/>
      <c r="U31" s="140" t="s">
        <v>15</v>
      </c>
      <c r="V31" s="141"/>
      <c r="W31" s="124"/>
      <c r="X31" s="126"/>
    </row>
    <row r="32" spans="1:27" ht="20.100000000000001" customHeight="1" x14ac:dyDescent="0.25">
      <c r="A32" s="100" t="s">
        <v>71</v>
      </c>
      <c r="B32" s="101"/>
      <c r="C32" s="86"/>
      <c r="D32" s="122" t="s">
        <v>94</v>
      </c>
      <c r="E32" s="123"/>
      <c r="F32" s="132"/>
      <c r="G32" s="133"/>
      <c r="H32" s="134"/>
      <c r="I32" s="132"/>
      <c r="J32" s="134"/>
      <c r="K32" s="132"/>
      <c r="L32" s="133"/>
      <c r="M32" s="134"/>
      <c r="N32" s="132"/>
      <c r="O32" s="134"/>
      <c r="P32" s="132"/>
      <c r="Q32" s="133"/>
      <c r="R32" s="134"/>
      <c r="S32" s="132"/>
      <c r="T32" s="134"/>
      <c r="U32" s="132"/>
      <c r="V32" s="134"/>
      <c r="W32" s="142"/>
      <c r="X32" s="143"/>
    </row>
    <row r="33" spans="1:24" ht="13.2" x14ac:dyDescent="0.25">
      <c r="A33" s="34"/>
      <c r="B33" s="34"/>
      <c r="C33" s="87" t="s">
        <v>18</v>
      </c>
      <c r="D33" s="87"/>
      <c r="E33" s="87"/>
      <c r="F33" s="87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</row>
    <row r="34" spans="1:24" ht="15" customHeight="1" x14ac:dyDescent="0.2">
      <c r="A34" s="172" t="s">
        <v>52</v>
      </c>
      <c r="B34" s="173"/>
      <c r="C34" s="145" t="s">
        <v>20</v>
      </c>
      <c r="D34" s="116" t="s">
        <v>45</v>
      </c>
      <c r="E34" s="117"/>
      <c r="F34" s="113"/>
      <c r="G34" s="114"/>
      <c r="H34" s="115"/>
      <c r="I34" s="135"/>
      <c r="J34" s="136"/>
      <c r="K34" s="113"/>
      <c r="L34" s="114"/>
      <c r="M34" s="115"/>
      <c r="N34" s="135"/>
      <c r="O34" s="136"/>
      <c r="P34" s="113"/>
      <c r="Q34" s="114"/>
      <c r="R34" s="115"/>
      <c r="S34" s="129" t="s">
        <v>11</v>
      </c>
      <c r="T34" s="130"/>
      <c r="U34" s="137" t="s">
        <v>59</v>
      </c>
      <c r="V34" s="138"/>
      <c r="W34" s="138"/>
      <c r="X34" s="139"/>
    </row>
    <row r="35" spans="1:24" ht="15" customHeight="1" x14ac:dyDescent="0.2">
      <c r="A35" s="174"/>
      <c r="B35" s="175"/>
      <c r="C35" s="146"/>
      <c r="D35" s="118"/>
      <c r="E35" s="119"/>
      <c r="F35" s="88"/>
      <c r="G35" s="89"/>
      <c r="H35" s="90"/>
      <c r="I35" s="91"/>
      <c r="J35" s="92"/>
      <c r="K35" s="88"/>
      <c r="L35" s="89"/>
      <c r="M35" s="90"/>
      <c r="N35" s="92"/>
      <c r="O35" s="92"/>
      <c r="P35" s="88"/>
      <c r="Q35" s="89"/>
      <c r="R35" s="90"/>
      <c r="S35" s="85"/>
      <c r="T35" s="93"/>
      <c r="U35" s="137" t="s">
        <v>22</v>
      </c>
      <c r="V35" s="139"/>
      <c r="W35" s="137" t="s">
        <v>23</v>
      </c>
      <c r="X35" s="139"/>
    </row>
    <row r="36" spans="1:24" ht="15" customHeight="1" x14ac:dyDescent="0.2">
      <c r="A36" s="176"/>
      <c r="B36" s="177"/>
      <c r="C36" s="147"/>
      <c r="D36" s="120"/>
      <c r="E36" s="121"/>
      <c r="F36" s="88"/>
      <c r="G36" s="89"/>
      <c r="H36" s="90"/>
      <c r="I36" s="91"/>
      <c r="J36" s="92"/>
      <c r="K36" s="94"/>
      <c r="L36" s="95"/>
      <c r="M36" s="96"/>
      <c r="N36" s="92"/>
      <c r="O36" s="92"/>
      <c r="P36" s="94"/>
      <c r="Q36" s="95"/>
      <c r="R36" s="96"/>
      <c r="S36" s="140" t="s">
        <v>14</v>
      </c>
      <c r="T36" s="141"/>
      <c r="U36" s="137" t="s">
        <v>49</v>
      </c>
      <c r="V36" s="139"/>
      <c r="W36" s="137" t="s">
        <v>49</v>
      </c>
      <c r="X36" s="139"/>
    </row>
    <row r="37" spans="1:24" ht="20.100000000000001" customHeight="1" x14ac:dyDescent="0.25">
      <c r="A37" s="100" t="s">
        <v>73</v>
      </c>
      <c r="B37" s="101"/>
      <c r="C37" s="86"/>
      <c r="D37" s="122" t="s">
        <v>94</v>
      </c>
      <c r="E37" s="123"/>
      <c r="F37" s="102"/>
      <c r="G37" s="103"/>
      <c r="H37" s="104"/>
      <c r="I37" s="102"/>
      <c r="J37" s="103"/>
      <c r="K37" s="105"/>
      <c r="L37" s="106"/>
      <c r="M37" s="107"/>
      <c r="N37" s="103"/>
      <c r="O37" s="103"/>
      <c r="P37" s="105"/>
      <c r="Q37" s="106"/>
      <c r="R37" s="107"/>
      <c r="S37" s="132"/>
      <c r="T37" s="134"/>
      <c r="U37" s="132"/>
      <c r="V37" s="144"/>
      <c r="W37" s="132"/>
      <c r="X37" s="134"/>
    </row>
    <row r="38" spans="1:24" ht="20.100000000000001" customHeight="1" x14ac:dyDescent="0.25">
      <c r="A38" s="100" t="s">
        <v>72</v>
      </c>
      <c r="B38" s="101"/>
      <c r="C38" s="86"/>
      <c r="D38" s="122" t="s">
        <v>46</v>
      </c>
      <c r="E38" s="123"/>
      <c r="F38" s="102"/>
      <c r="G38" s="103"/>
      <c r="H38" s="104"/>
      <c r="I38" s="102"/>
      <c r="J38" s="103"/>
      <c r="K38" s="105"/>
      <c r="L38" s="106"/>
      <c r="M38" s="107"/>
      <c r="N38" s="103"/>
      <c r="O38" s="103"/>
      <c r="P38" s="105"/>
      <c r="Q38" s="106"/>
      <c r="R38" s="107"/>
      <c r="S38" s="108"/>
      <c r="T38" s="109"/>
      <c r="U38" s="110"/>
      <c r="V38" s="101"/>
      <c r="W38" s="97"/>
      <c r="X38" s="98"/>
    </row>
    <row r="39" spans="1:24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</row>
    <row r="40" spans="1:24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</row>
    <row r="41" spans="1:24" ht="13.2" x14ac:dyDescent="0.25">
      <c r="A41" s="99" t="s">
        <v>19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</row>
    <row r="42" spans="1:24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</row>
    <row r="43" spans="1:24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spans="1:24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</row>
    <row r="45" spans="1:24" ht="13.2" x14ac:dyDescent="0.25">
      <c r="A45" s="99"/>
      <c r="B45" s="99"/>
      <c r="C45" s="99"/>
      <c r="D45" s="99"/>
      <c r="E45" s="99"/>
      <c r="F45" s="99"/>
      <c r="G45" s="34"/>
      <c r="H45" s="34"/>
      <c r="I45" s="34"/>
      <c r="J45" s="34"/>
      <c r="K45" s="99"/>
      <c r="L45" s="34"/>
      <c r="M45" s="34"/>
      <c r="N45" s="34"/>
      <c r="O45" s="99"/>
      <c r="P45" s="99"/>
      <c r="Q45" s="99"/>
      <c r="R45" s="99"/>
      <c r="S45" s="99"/>
      <c r="T45" s="99"/>
      <c r="U45" s="34"/>
      <c r="V45" s="99"/>
      <c r="W45" s="99"/>
      <c r="X45" s="34"/>
    </row>
    <row r="46" spans="1:24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</row>
    <row r="47" spans="1:24" ht="13.2" x14ac:dyDescent="0.25">
      <c r="A47" s="99"/>
      <c r="B47" s="99"/>
      <c r="C47" s="34"/>
      <c r="D47" s="34"/>
      <c r="E47" s="34"/>
      <c r="F47" s="34"/>
      <c r="G47" s="34"/>
      <c r="H47" s="34"/>
      <c r="I47" s="34"/>
      <c r="J47" s="34"/>
      <c r="K47" s="99"/>
      <c r="L47" s="34"/>
      <c r="M47" s="34"/>
      <c r="N47" s="34"/>
      <c r="O47" s="99"/>
      <c r="P47" s="99"/>
      <c r="Q47" s="99"/>
      <c r="R47" s="99"/>
      <c r="S47" s="99"/>
      <c r="T47" s="99"/>
      <c r="U47" s="34"/>
      <c r="V47" s="99"/>
      <c r="W47" s="99"/>
      <c r="X47" s="34"/>
    </row>
    <row r="48" spans="1:24" ht="13.2" x14ac:dyDescent="0.25">
      <c r="A48" s="99" t="s">
        <v>67</v>
      </c>
      <c r="B48" s="99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99" t="s">
        <v>68</v>
      </c>
      <c r="O48" s="99"/>
      <c r="P48" s="99"/>
      <c r="Q48" s="34"/>
      <c r="R48" s="99"/>
      <c r="S48" s="34"/>
      <c r="T48" s="34"/>
      <c r="U48" s="34"/>
      <c r="V48" s="34"/>
      <c r="W48" s="34"/>
      <c r="X48" s="34"/>
    </row>
    <row r="49" spans="1:24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</row>
    <row r="51" spans="1:24" ht="12" x14ac:dyDescent="0.25">
      <c r="A51" s="5"/>
    </row>
  </sheetData>
  <mergeCells count="114">
    <mergeCell ref="B11:F11"/>
    <mergeCell ref="A34:B36"/>
    <mergeCell ref="U15:V15"/>
    <mergeCell ref="K14:L14"/>
    <mergeCell ref="M14:N14"/>
    <mergeCell ref="O14:P14"/>
    <mergeCell ref="Q14:R14"/>
    <mergeCell ref="H22:I22"/>
    <mergeCell ref="M22:N22"/>
    <mergeCell ref="C24:F24"/>
    <mergeCell ref="H24:I24"/>
    <mergeCell ref="C29:C31"/>
    <mergeCell ref="Q16:R16"/>
    <mergeCell ref="S16:T16"/>
    <mergeCell ref="A21:C21"/>
    <mergeCell ref="H21:I21"/>
    <mergeCell ref="M21:N21"/>
    <mergeCell ref="D21:F21"/>
    <mergeCell ref="H18:I18"/>
    <mergeCell ref="H19:I19"/>
    <mergeCell ref="U16:V16"/>
    <mergeCell ref="A18:F18"/>
    <mergeCell ref="H20:I20"/>
    <mergeCell ref="M20:N20"/>
    <mergeCell ref="W16:X16"/>
    <mergeCell ref="A20:C20"/>
    <mergeCell ref="D20:F20"/>
    <mergeCell ref="K16:L16"/>
    <mergeCell ref="M16:N16"/>
    <mergeCell ref="O16:P16"/>
    <mergeCell ref="S29:X29"/>
    <mergeCell ref="I30:M30"/>
    <mergeCell ref="N30:R30"/>
    <mergeCell ref="S30:T30"/>
    <mergeCell ref="P25:U25"/>
    <mergeCell ref="V25:X25"/>
    <mergeCell ref="P24:U24"/>
    <mergeCell ref="V24:X24"/>
    <mergeCell ref="W30:X30"/>
    <mergeCell ref="D16:E16"/>
    <mergeCell ref="H23:I23"/>
    <mergeCell ref="M23:N23"/>
    <mergeCell ref="D23:F23"/>
    <mergeCell ref="M25:O25"/>
    <mergeCell ref="D25:L25"/>
    <mergeCell ref="D22:F22"/>
    <mergeCell ref="A19:F19"/>
    <mergeCell ref="W15:X15"/>
    <mergeCell ref="A12:D12"/>
    <mergeCell ref="S14:T14"/>
    <mergeCell ref="U14:V14"/>
    <mergeCell ref="W14:X14"/>
    <mergeCell ref="K15:L15"/>
    <mergeCell ref="M15:N15"/>
    <mergeCell ref="O15:P15"/>
    <mergeCell ref="Q15:R15"/>
    <mergeCell ref="S15:T15"/>
    <mergeCell ref="B13:F13"/>
    <mergeCell ref="D15:E15"/>
    <mergeCell ref="A37:B37"/>
    <mergeCell ref="F37:H37"/>
    <mergeCell ref="I37:J37"/>
    <mergeCell ref="K37:M37"/>
    <mergeCell ref="K34:M34"/>
    <mergeCell ref="N34:O34"/>
    <mergeCell ref="C34:C36"/>
    <mergeCell ref="K32:M32"/>
    <mergeCell ref="N32:O32"/>
    <mergeCell ref="S37:T37"/>
    <mergeCell ref="S32:T32"/>
    <mergeCell ref="P32:R32"/>
    <mergeCell ref="P34:R34"/>
    <mergeCell ref="S34:T34"/>
    <mergeCell ref="N37:O37"/>
    <mergeCell ref="U30:V30"/>
    <mergeCell ref="U34:X34"/>
    <mergeCell ref="I32:J32"/>
    <mergeCell ref="S36:T36"/>
    <mergeCell ref="U36:V36"/>
    <mergeCell ref="U35:V35"/>
    <mergeCell ref="W36:X36"/>
    <mergeCell ref="P31:R31"/>
    <mergeCell ref="S31:T31"/>
    <mergeCell ref="U31:V31"/>
    <mergeCell ref="W31:X31"/>
    <mergeCell ref="U32:V32"/>
    <mergeCell ref="W32:X32"/>
    <mergeCell ref="W35:X35"/>
    <mergeCell ref="W37:X37"/>
    <mergeCell ref="U37:V37"/>
    <mergeCell ref="A38:B38"/>
    <mergeCell ref="F38:H38"/>
    <mergeCell ref="I38:J38"/>
    <mergeCell ref="K38:M38"/>
    <mergeCell ref="N38:O38"/>
    <mergeCell ref="P38:R38"/>
    <mergeCell ref="S38:T38"/>
    <mergeCell ref="U38:V38"/>
    <mergeCell ref="A29:A30"/>
    <mergeCell ref="F34:H34"/>
    <mergeCell ref="A32:B32"/>
    <mergeCell ref="D29:E31"/>
    <mergeCell ref="D32:E32"/>
    <mergeCell ref="F31:H31"/>
    <mergeCell ref="I31:J31"/>
    <mergeCell ref="D37:E37"/>
    <mergeCell ref="D38:E38"/>
    <mergeCell ref="D34:E36"/>
    <mergeCell ref="N31:O31"/>
    <mergeCell ref="K31:M31"/>
    <mergeCell ref="F30:H30"/>
    <mergeCell ref="F32:H32"/>
    <mergeCell ref="P37:R37"/>
    <mergeCell ref="I34:J34"/>
  </mergeCells>
  <phoneticPr fontId="0" type="noConversion"/>
  <conditionalFormatting sqref="C24 F32:W32 F34:F36 I34:K36 N34:P36 U34:U37 W36:W37 P37:T37 V37 K37:M38 P38:X38">
    <cfRule type="cellIs" dxfId="0" priority="2" stopIfTrue="1" operator="equal">
      <formula>0</formula>
    </cfRule>
  </conditionalFormatting>
  <printOptions horizontalCentered="1"/>
  <pageMargins left="0" right="0" top="0.35433070866141736" bottom="0.39370078740157483" header="0.19685039370078741" footer="0.27559055118110237"/>
  <pageSetup paperSize="9" scale="81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 sizeWithCells="1">
                  <from>
                    <xdr:col>1</xdr:col>
                    <xdr:colOff>0</xdr:colOff>
                    <xdr:row>49</xdr:row>
                    <xdr:rowOff>137160</xdr:rowOff>
                  </from>
                  <to>
                    <xdr:col>1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workbookViewId="0">
      <selection activeCell="G8" sqref="G8"/>
    </sheetView>
  </sheetViews>
  <sheetFormatPr defaultRowHeight="11.4" x14ac:dyDescent="0.2"/>
  <cols>
    <col min="1" max="1" width="18.625" customWidth="1"/>
  </cols>
  <sheetData>
    <row r="1" spans="1:18" ht="13.2" x14ac:dyDescent="0.25">
      <c r="A1" s="6" t="s">
        <v>54</v>
      </c>
      <c r="B1" s="184" t="s">
        <v>55</v>
      </c>
      <c r="C1" s="184"/>
      <c r="D1" s="184"/>
      <c r="E1" s="184"/>
      <c r="F1" s="184"/>
      <c r="G1" s="185"/>
      <c r="H1" s="186"/>
    </row>
    <row r="2" spans="1:18" ht="13.2" x14ac:dyDescent="0.25">
      <c r="A2" s="7" t="s">
        <v>76</v>
      </c>
      <c r="B2" s="187" t="s">
        <v>4</v>
      </c>
      <c r="C2" s="187"/>
      <c r="D2" s="187"/>
      <c r="E2" s="187"/>
      <c r="F2" s="187"/>
      <c r="G2" s="188"/>
      <c r="H2" s="189"/>
    </row>
    <row r="3" spans="1:18" ht="12" thickBot="1" x14ac:dyDescent="0.25">
      <c r="A3" s="8"/>
      <c r="B3" s="9">
        <v>-15</v>
      </c>
      <c r="C3" s="9">
        <v>-10</v>
      </c>
      <c r="D3" s="9">
        <v>-5</v>
      </c>
      <c r="E3" s="9">
        <v>0</v>
      </c>
      <c r="F3" s="9">
        <v>5</v>
      </c>
      <c r="G3" s="10">
        <v>10</v>
      </c>
      <c r="H3" s="11">
        <v>15</v>
      </c>
    </row>
    <row r="4" spans="1:18" x14ac:dyDescent="0.2">
      <c r="A4" s="12" t="s">
        <v>57</v>
      </c>
      <c r="B4" s="184" t="s">
        <v>58</v>
      </c>
      <c r="C4" s="184"/>
      <c r="D4" s="184"/>
      <c r="E4" s="184"/>
      <c r="F4" s="184"/>
      <c r="G4" s="185"/>
      <c r="H4" s="186"/>
    </row>
    <row r="5" spans="1:18" ht="12" thickBot="1" x14ac:dyDescent="0.25">
      <c r="A5" s="13" t="s">
        <v>4</v>
      </c>
      <c r="B5" s="190" t="s">
        <v>4</v>
      </c>
      <c r="C5" s="190"/>
      <c r="D5" s="190"/>
      <c r="E5" s="190"/>
      <c r="F5" s="190"/>
      <c r="G5" s="191"/>
      <c r="H5" s="192"/>
    </row>
    <row r="6" spans="1:18" ht="13.8" thickTop="1" x14ac:dyDescent="0.25">
      <c r="A6" s="7" t="s">
        <v>84</v>
      </c>
      <c r="B6" s="14">
        <f>[1]Graf!$H51</f>
        <v>65</v>
      </c>
      <c r="C6" s="14">
        <f>[1]Graf!$H52</f>
        <v>58.7</v>
      </c>
      <c r="D6" s="14">
        <f>[1]Graf!$H53</f>
        <v>52.2</v>
      </c>
      <c r="E6" s="14">
        <f>[1]Graf!$H54</f>
        <v>45.5</v>
      </c>
      <c r="F6" s="14">
        <f>[1]Graf!$H55</f>
        <v>38.299999999999997</v>
      </c>
      <c r="G6" s="14">
        <f>[1]Graf!$H56</f>
        <v>30.6</v>
      </c>
      <c r="H6" s="15">
        <f>[1]Graf!$H57</f>
        <v>21.9</v>
      </c>
    </row>
    <row r="7" spans="1:18" ht="13.2" x14ac:dyDescent="0.25">
      <c r="A7" s="7" t="s">
        <v>85</v>
      </c>
      <c r="B7" s="14">
        <f>[1]Graf!$I51</f>
        <v>66</v>
      </c>
      <c r="C7" s="14">
        <f>[1]Graf!$I52</f>
        <v>59.9</v>
      </c>
      <c r="D7" s="14">
        <f>[1]Graf!$I53</f>
        <v>53.6</v>
      </c>
      <c r="E7" s="14">
        <f>[1]Graf!$I54</f>
        <v>47</v>
      </c>
      <c r="F7" s="14">
        <f>[1]Graf!$I55</f>
        <v>40.200000000000003</v>
      </c>
      <c r="G7" s="14">
        <f>[1]Graf!$I56</f>
        <v>32.9</v>
      </c>
      <c r="H7" s="15">
        <f>[1]Graf!$I57</f>
        <v>24.6</v>
      </c>
    </row>
    <row r="8" spans="1:18" ht="13.2" x14ac:dyDescent="0.25">
      <c r="A8" s="7" t="s">
        <v>86</v>
      </c>
      <c r="B8" s="16">
        <f>[1]Graf!$J51</f>
        <v>67</v>
      </c>
      <c r="C8" s="16">
        <f>[1]Graf!$J52</f>
        <v>61.1</v>
      </c>
      <c r="D8" s="16">
        <f>[1]Graf!$J53</f>
        <v>54.9</v>
      </c>
      <c r="E8" s="16">
        <f>[1]Graf!$J54</f>
        <v>48.6</v>
      </c>
      <c r="F8" s="16">
        <f>[1]Graf!$J55</f>
        <v>42</v>
      </c>
      <c r="G8" s="16">
        <f>[1]Graf!$J56</f>
        <v>35</v>
      </c>
      <c r="H8" s="17">
        <f>[1]Graf!$J57</f>
        <v>27.2</v>
      </c>
    </row>
    <row r="9" spans="1:18" ht="13.2" x14ac:dyDescent="0.25">
      <c r="A9" s="7" t="s">
        <v>87</v>
      </c>
      <c r="B9" s="16">
        <f>[1]Graf!$K51</f>
        <v>68</v>
      </c>
      <c r="C9" s="16">
        <f>[1]Graf!$K52</f>
        <v>62.2</v>
      </c>
      <c r="D9" s="16">
        <f>[1]Graf!$K53</f>
        <v>56.3</v>
      </c>
      <c r="E9" s="16">
        <f>[1]Graf!$K54</f>
        <v>50.2</v>
      </c>
      <c r="F9" s="16">
        <f>[1]Graf!$K55</f>
        <v>43.8</v>
      </c>
      <c r="G9" s="16">
        <f>[1]Graf!$K56</f>
        <v>37</v>
      </c>
      <c r="H9" s="17">
        <f>[1]Graf!$K57</f>
        <v>29.6</v>
      </c>
      <c r="J9" s="18"/>
      <c r="K9" s="18"/>
      <c r="L9" s="18"/>
      <c r="M9" s="18"/>
      <c r="N9" s="18"/>
      <c r="O9" s="18"/>
      <c r="P9" s="18"/>
      <c r="Q9" s="18"/>
      <c r="R9" s="18"/>
    </row>
    <row r="10" spans="1:18" ht="13.2" x14ac:dyDescent="0.25">
      <c r="A10" s="7" t="s">
        <v>89</v>
      </c>
      <c r="B10" s="16">
        <f>[1]Graf!C152</f>
        <v>69</v>
      </c>
      <c r="C10" s="16">
        <f>[1]Graf!C142</f>
        <v>63.392069999999997</v>
      </c>
      <c r="D10" s="16">
        <f>[1]Graf!C132</f>
        <v>57.633710000000001</v>
      </c>
      <c r="E10" s="16">
        <f>[1]Graf!C2</f>
        <v>51.68909</v>
      </c>
      <c r="F10" s="16">
        <f>[1]Graf!C12</f>
        <v>45.502749999999999</v>
      </c>
      <c r="G10" s="19">
        <f>[1]Graf!C22</f>
        <v>38.978209999999997</v>
      </c>
      <c r="H10" s="17">
        <f>[1]Graf!C32</f>
        <v>31.909040000000001</v>
      </c>
      <c r="J10" s="18"/>
      <c r="K10" s="18"/>
      <c r="L10" s="18"/>
      <c r="M10" s="18"/>
      <c r="N10" s="18"/>
      <c r="O10" s="18"/>
      <c r="P10" s="18"/>
      <c r="Q10" s="18"/>
      <c r="R10" s="18"/>
    </row>
    <row r="11" spans="1:18" ht="13.2" x14ac:dyDescent="0.25">
      <c r="A11" s="7" t="s">
        <v>90</v>
      </c>
      <c r="B11" s="16">
        <f>[1]Graf!D152</f>
        <v>70</v>
      </c>
      <c r="C11" s="16">
        <f>[1]Graf!D142</f>
        <v>64.545490000000001</v>
      </c>
      <c r="D11" s="16">
        <f>[1]Graf!D132</f>
        <v>58.949339999999999</v>
      </c>
      <c r="E11" s="16">
        <f>[1]Graf!D2</f>
        <v>53.179169999999999</v>
      </c>
      <c r="F11" s="16">
        <f>[1]Graf!D12</f>
        <v>47.185679999999998</v>
      </c>
      <c r="G11" s="19">
        <f>[1]Graf!D22</f>
        <v>40.885190000000001</v>
      </c>
      <c r="H11" s="17">
        <f>[1]Graf!D32</f>
        <v>34.108780000000003</v>
      </c>
      <c r="J11" s="18"/>
      <c r="K11" s="18"/>
      <c r="L11" s="18"/>
      <c r="M11" s="18"/>
      <c r="N11" s="18"/>
      <c r="O11" s="18"/>
      <c r="P11" s="18"/>
      <c r="Q11" s="18"/>
      <c r="R11" s="18"/>
    </row>
    <row r="12" spans="1:18" ht="13.8" thickBot="1" x14ac:dyDescent="0.3">
      <c r="A12" s="20" t="s">
        <v>91</v>
      </c>
      <c r="B12" s="21">
        <f>[1]Graf!E152</f>
        <v>70</v>
      </c>
      <c r="C12" s="21">
        <f>[1]Graf!E142</f>
        <v>65.690730000000002</v>
      </c>
      <c r="D12" s="21">
        <f>[1]Graf!E132</f>
        <v>60.247880000000002</v>
      </c>
      <c r="E12" s="21">
        <f>[1]Graf!E2</f>
        <v>54.642040000000001</v>
      </c>
      <c r="F12" s="21">
        <f>[1]Graf!E12</f>
        <v>48.829140000000002</v>
      </c>
      <c r="G12" s="22">
        <f>[1]Graf!E22</f>
        <v>42.736289999999997</v>
      </c>
      <c r="H12" s="23">
        <f>[1]Graf!E32</f>
        <v>36.222900000000003</v>
      </c>
      <c r="J12" s="18"/>
      <c r="K12" s="18"/>
      <c r="L12" s="18"/>
      <c r="M12" s="18"/>
      <c r="N12" s="18"/>
      <c r="O12" s="18"/>
      <c r="P12" s="18"/>
      <c r="Q12" s="18"/>
      <c r="R12" s="18"/>
    </row>
    <row r="15" spans="1:18" x14ac:dyDescent="0.2">
      <c r="B15" s="18"/>
      <c r="C15" s="18"/>
      <c r="D15" s="18"/>
      <c r="E15" s="18"/>
      <c r="F15" s="18"/>
      <c r="G15" s="18"/>
      <c r="H15" s="18"/>
    </row>
    <row r="16" spans="1:18" x14ac:dyDescent="0.2">
      <c r="B16" s="18"/>
      <c r="C16" s="18"/>
      <c r="D16" s="18"/>
      <c r="E16" s="18"/>
      <c r="F16" s="18"/>
      <c r="G16" s="18"/>
      <c r="H16" s="18"/>
    </row>
    <row r="17" spans="2:8" x14ac:dyDescent="0.2">
      <c r="B17" s="18"/>
      <c r="C17" s="18"/>
      <c r="D17" s="18"/>
      <c r="E17" s="18"/>
      <c r="F17" s="18"/>
      <c r="G17" s="18"/>
      <c r="H17" s="18"/>
    </row>
    <row r="18" spans="2:8" x14ac:dyDescent="0.2">
      <c r="C18" s="18"/>
      <c r="D18" s="18"/>
      <c r="E18" s="18"/>
      <c r="F18" s="18"/>
      <c r="G18" s="18"/>
      <c r="H18" s="18"/>
    </row>
    <row r="21" spans="2:8" x14ac:dyDescent="0.2">
      <c r="B21" s="24"/>
      <c r="C21" s="24"/>
      <c r="D21" s="24"/>
      <c r="E21" s="24"/>
      <c r="F21" s="24"/>
      <c r="G21" s="24"/>
      <c r="H21" s="24"/>
    </row>
    <row r="22" spans="2:8" x14ac:dyDescent="0.2">
      <c r="B22" s="24"/>
      <c r="C22" s="24"/>
      <c r="D22" s="25"/>
      <c r="E22" s="25"/>
      <c r="F22" s="25"/>
      <c r="G22" s="25"/>
      <c r="H22" s="25"/>
    </row>
    <row r="23" spans="2:8" x14ac:dyDescent="0.2">
      <c r="B23" s="24"/>
      <c r="C23" s="24"/>
      <c r="D23" s="25"/>
      <c r="E23" s="25"/>
      <c r="F23" s="25"/>
      <c r="G23" s="25"/>
      <c r="H23" s="25"/>
    </row>
    <row r="24" spans="2:8" x14ac:dyDescent="0.2">
      <c r="B24" s="24"/>
      <c r="C24" s="24"/>
      <c r="D24" s="25"/>
      <c r="E24" s="25"/>
      <c r="F24" s="25"/>
      <c r="G24" s="25"/>
      <c r="H24" s="25"/>
    </row>
    <row r="25" spans="2:8" x14ac:dyDescent="0.2">
      <c r="B25" s="24"/>
      <c r="C25" s="24"/>
      <c r="D25" s="25"/>
      <c r="E25" s="25"/>
      <c r="F25" s="25"/>
      <c r="G25" s="25"/>
      <c r="H25" s="25"/>
    </row>
    <row r="26" spans="2:8" x14ac:dyDescent="0.2">
      <c r="B26" s="24"/>
      <c r="C26" s="24"/>
      <c r="D26" s="25"/>
      <c r="E26" s="25"/>
      <c r="F26" s="25"/>
      <c r="G26" s="25"/>
      <c r="H26" s="25"/>
    </row>
  </sheetData>
  <mergeCells count="4">
    <mergeCell ref="B1:H1"/>
    <mergeCell ref="B2:H2"/>
    <mergeCell ref="B4:H4"/>
    <mergeCell ref="B5:H5"/>
  </mergeCells>
  <pageMargins left="0.75" right="0.75" top="1" bottom="1" header="0.4921259845" footer="0.4921259845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3"/>
  <sheetViews>
    <sheetView workbookViewId="0">
      <selection activeCell="A13" sqref="A13:A19"/>
    </sheetView>
  </sheetViews>
  <sheetFormatPr defaultRowHeight="11.4" x14ac:dyDescent="0.2"/>
  <cols>
    <col min="1" max="1" width="18.625" customWidth="1"/>
  </cols>
  <sheetData>
    <row r="1" spans="1:11" ht="13.2" x14ac:dyDescent="0.25">
      <c r="A1" s="6" t="s">
        <v>54</v>
      </c>
      <c r="B1" s="184" t="s">
        <v>55</v>
      </c>
      <c r="C1" s="184"/>
      <c r="D1" s="184"/>
      <c r="E1" s="184"/>
      <c r="F1" s="184"/>
      <c r="G1" s="185"/>
      <c r="H1" s="186"/>
    </row>
    <row r="2" spans="1:11" ht="13.2" x14ac:dyDescent="0.25">
      <c r="A2" s="7" t="s">
        <v>56</v>
      </c>
      <c r="B2" s="187" t="s">
        <v>4</v>
      </c>
      <c r="C2" s="187"/>
      <c r="D2" s="187"/>
      <c r="E2" s="187"/>
      <c r="F2" s="187"/>
      <c r="G2" s="188"/>
      <c r="H2" s="189"/>
    </row>
    <row r="3" spans="1:11" ht="12" thickBot="1" x14ac:dyDescent="0.25">
      <c r="A3" s="8"/>
      <c r="B3" s="9">
        <v>-15</v>
      </c>
      <c r="C3" s="26">
        <v>-10</v>
      </c>
      <c r="D3" s="9">
        <v>-5</v>
      </c>
      <c r="E3" s="9">
        <v>0</v>
      </c>
      <c r="F3" s="9">
        <v>5</v>
      </c>
      <c r="G3" s="10">
        <v>10</v>
      </c>
      <c r="H3" s="27">
        <v>15</v>
      </c>
    </row>
    <row r="4" spans="1:11" x14ac:dyDescent="0.2">
      <c r="A4" s="12" t="s">
        <v>57</v>
      </c>
      <c r="B4" s="184" t="s">
        <v>58</v>
      </c>
      <c r="C4" s="184"/>
      <c r="D4" s="184"/>
      <c r="E4" s="184"/>
      <c r="F4" s="184"/>
      <c r="G4" s="185"/>
      <c r="H4" s="186"/>
    </row>
    <row r="5" spans="1:11" ht="12" thickBot="1" x14ac:dyDescent="0.25">
      <c r="A5" s="13" t="s">
        <v>4</v>
      </c>
      <c r="B5" s="190" t="s">
        <v>4</v>
      </c>
      <c r="C5" s="190"/>
      <c r="D5" s="190"/>
      <c r="E5" s="190"/>
      <c r="F5" s="190"/>
      <c r="G5" s="191"/>
      <c r="H5" s="192"/>
    </row>
    <row r="6" spans="1:11" ht="13.8" thickTop="1" x14ac:dyDescent="0.25">
      <c r="A6" s="7" t="s">
        <v>77</v>
      </c>
      <c r="B6" s="14">
        <v>44.9</v>
      </c>
      <c r="C6" s="14">
        <v>39.799999999999997</v>
      </c>
      <c r="D6" s="14">
        <v>34.799999999999997</v>
      </c>
      <c r="E6" s="14">
        <v>29.7</v>
      </c>
      <c r="F6" s="14">
        <v>24</v>
      </c>
      <c r="G6" s="14">
        <v>16.100000000000001</v>
      </c>
      <c r="H6" s="15">
        <v>10</v>
      </c>
    </row>
    <row r="7" spans="1:11" ht="13.2" x14ac:dyDescent="0.25">
      <c r="A7" s="7" t="s">
        <v>78</v>
      </c>
      <c r="B7" s="14">
        <v>46.9</v>
      </c>
      <c r="C7" s="14">
        <v>41.8</v>
      </c>
      <c r="D7" s="14">
        <v>36.799999999999997</v>
      </c>
      <c r="E7" s="14">
        <v>31.8</v>
      </c>
      <c r="F7" s="14">
        <v>26.6</v>
      </c>
      <c r="G7" s="14">
        <v>18.7</v>
      </c>
      <c r="H7" s="15">
        <v>10.9</v>
      </c>
    </row>
    <row r="8" spans="1:11" ht="13.2" x14ac:dyDescent="0.25">
      <c r="A8" s="7" t="s">
        <v>79</v>
      </c>
      <c r="B8" s="14">
        <v>48.9</v>
      </c>
      <c r="C8" s="14">
        <v>43.9</v>
      </c>
      <c r="D8" s="14">
        <v>38.799999999999997</v>
      </c>
      <c r="E8" s="14">
        <v>33.700000000000003</v>
      </c>
      <c r="F8" s="14">
        <v>28.7</v>
      </c>
      <c r="G8" s="14">
        <v>21.3</v>
      </c>
      <c r="H8" s="15">
        <v>13.4</v>
      </c>
    </row>
    <row r="9" spans="1:11" ht="13.2" x14ac:dyDescent="0.25">
      <c r="A9" s="7" t="s">
        <v>80</v>
      </c>
      <c r="B9" s="14">
        <v>50.9</v>
      </c>
      <c r="C9" s="14">
        <v>45.9</v>
      </c>
      <c r="D9" s="14">
        <v>40.799999999999997</v>
      </c>
      <c r="E9" s="14">
        <v>35.700000000000003</v>
      </c>
      <c r="F9" s="14">
        <v>30.7</v>
      </c>
      <c r="G9" s="14">
        <v>23.8</v>
      </c>
      <c r="H9" s="15">
        <v>16</v>
      </c>
    </row>
    <row r="10" spans="1:11" ht="13.2" x14ac:dyDescent="0.25">
      <c r="A10" s="7" t="s">
        <v>81</v>
      </c>
      <c r="B10" s="14">
        <v>52.9</v>
      </c>
      <c r="C10" s="14">
        <v>47.9</v>
      </c>
      <c r="D10" s="14">
        <v>42.8</v>
      </c>
      <c r="E10" s="14">
        <v>37.799999999999997</v>
      </c>
      <c r="F10" s="14">
        <v>32.700000000000003</v>
      </c>
      <c r="G10" s="14">
        <v>26.4</v>
      </c>
      <c r="H10" s="15">
        <v>18.600000000000001</v>
      </c>
    </row>
    <row r="11" spans="1:11" ht="13.2" x14ac:dyDescent="0.25">
      <c r="A11" s="7" t="s">
        <v>82</v>
      </c>
      <c r="B11" s="14">
        <v>55</v>
      </c>
      <c r="C11" s="14">
        <v>49.9</v>
      </c>
      <c r="D11" s="14">
        <v>44.8</v>
      </c>
      <c r="E11" s="14">
        <v>39.799999999999997</v>
      </c>
      <c r="F11" s="14">
        <v>34.700000000000003</v>
      </c>
      <c r="G11" s="14">
        <v>29</v>
      </c>
      <c r="H11" s="15">
        <v>21.1</v>
      </c>
    </row>
    <row r="12" spans="1:11" ht="13.2" x14ac:dyDescent="0.25">
      <c r="A12" s="7" t="s">
        <v>83</v>
      </c>
      <c r="B12" s="14">
        <v>57</v>
      </c>
      <c r="C12" s="14">
        <v>51.9</v>
      </c>
      <c r="D12" s="14">
        <v>46.8</v>
      </c>
      <c r="E12" s="14">
        <v>41.8</v>
      </c>
      <c r="F12" s="14">
        <v>36.700000000000003</v>
      </c>
      <c r="G12" s="14">
        <v>31.5</v>
      </c>
      <c r="H12" s="15">
        <v>23.7</v>
      </c>
    </row>
    <row r="13" spans="1:11" ht="13.2" x14ac:dyDescent="0.25">
      <c r="A13" s="7" t="s">
        <v>84</v>
      </c>
      <c r="B13" s="14">
        <v>59</v>
      </c>
      <c r="C13" s="14">
        <v>53.9</v>
      </c>
      <c r="D13" s="14">
        <v>48.9</v>
      </c>
      <c r="E13" s="14">
        <v>43.8</v>
      </c>
      <c r="F13" s="14">
        <v>38.700000000000003</v>
      </c>
      <c r="G13" s="14">
        <v>33.700000000000003</v>
      </c>
      <c r="H13" s="15">
        <v>26.3</v>
      </c>
    </row>
    <row r="14" spans="1:11" ht="13.2" x14ac:dyDescent="0.25">
      <c r="A14" s="7" t="s">
        <v>85</v>
      </c>
      <c r="B14" s="14">
        <v>61</v>
      </c>
      <c r="C14" s="14">
        <v>55.9</v>
      </c>
      <c r="D14" s="14">
        <v>50.9</v>
      </c>
      <c r="E14" s="14">
        <v>45.8</v>
      </c>
      <c r="F14" s="14">
        <v>40.700000000000003</v>
      </c>
      <c r="G14" s="14">
        <v>35.700000000000003</v>
      </c>
      <c r="H14" s="15">
        <v>28.8</v>
      </c>
    </row>
    <row r="15" spans="1:11" ht="13.2" x14ac:dyDescent="0.25">
      <c r="A15" s="7" t="s">
        <v>86</v>
      </c>
      <c r="B15" s="16">
        <v>63</v>
      </c>
      <c r="C15" s="16">
        <v>57.9</v>
      </c>
      <c r="D15" s="16">
        <v>52.9</v>
      </c>
      <c r="E15" s="16">
        <v>47.8</v>
      </c>
      <c r="F15" s="16">
        <v>42.8</v>
      </c>
      <c r="G15" s="16">
        <v>37.700000000000003</v>
      </c>
      <c r="H15" s="17">
        <v>31.4</v>
      </c>
    </row>
    <row r="16" spans="1:11" ht="13.2" x14ac:dyDescent="0.25">
      <c r="A16" s="7" t="s">
        <v>87</v>
      </c>
      <c r="B16" s="16">
        <v>65</v>
      </c>
      <c r="C16" s="28">
        <v>60</v>
      </c>
      <c r="D16" s="16">
        <v>54.9</v>
      </c>
      <c r="E16" s="16">
        <v>49.8</v>
      </c>
      <c r="F16" s="16">
        <v>44.8</v>
      </c>
      <c r="G16" s="16">
        <v>39.700000000000003</v>
      </c>
      <c r="H16" s="29">
        <v>34</v>
      </c>
      <c r="I16" s="30" t="s">
        <v>88</v>
      </c>
      <c r="J16" s="18"/>
      <c r="K16" s="18"/>
    </row>
    <row r="17" spans="1:11" ht="13.2" x14ac:dyDescent="0.25">
      <c r="A17" s="7" t="s">
        <v>89</v>
      </c>
      <c r="B17" s="16">
        <v>67.099999999999994</v>
      </c>
      <c r="C17" s="16">
        <v>62</v>
      </c>
      <c r="D17" s="16">
        <v>56.9</v>
      </c>
      <c r="E17" s="16">
        <v>51.8</v>
      </c>
      <c r="F17" s="16">
        <v>46.8</v>
      </c>
      <c r="G17" s="19">
        <v>41.7</v>
      </c>
      <c r="H17" s="17">
        <v>36.6</v>
      </c>
      <c r="I17" s="18"/>
      <c r="J17" s="18"/>
      <c r="K17" s="18"/>
    </row>
    <row r="18" spans="1:11" ht="13.2" x14ac:dyDescent="0.25">
      <c r="A18" s="7" t="s">
        <v>90</v>
      </c>
      <c r="B18" s="16">
        <v>69</v>
      </c>
      <c r="C18" s="16">
        <v>64</v>
      </c>
      <c r="D18" s="16">
        <v>58.9</v>
      </c>
      <c r="E18" s="16">
        <v>53.9</v>
      </c>
      <c r="F18" s="16">
        <v>48.8</v>
      </c>
      <c r="G18" s="19">
        <v>43.7</v>
      </c>
      <c r="H18" s="17">
        <v>38.700000000000003</v>
      </c>
      <c r="I18" s="18"/>
      <c r="J18" s="18"/>
      <c r="K18" s="18"/>
    </row>
    <row r="19" spans="1:11" ht="13.8" thickBot="1" x14ac:dyDescent="0.3">
      <c r="A19" s="20" t="s">
        <v>91</v>
      </c>
      <c r="B19" s="21">
        <v>71.099999999999994</v>
      </c>
      <c r="C19" s="21">
        <v>66</v>
      </c>
      <c r="D19" s="21">
        <v>60.9</v>
      </c>
      <c r="E19" s="21">
        <v>55.9</v>
      </c>
      <c r="F19" s="21">
        <v>50.8</v>
      </c>
      <c r="G19" s="22">
        <v>45.7</v>
      </c>
      <c r="H19" s="23">
        <v>40.700000000000003</v>
      </c>
      <c r="I19" s="18"/>
      <c r="J19" s="18"/>
      <c r="K19" s="18"/>
    </row>
    <row r="22" spans="1:11" x14ac:dyDescent="0.2">
      <c r="B22" s="18"/>
      <c r="C22" s="18"/>
      <c r="D22" s="18"/>
      <c r="E22" s="18"/>
      <c r="F22" s="18"/>
      <c r="G22" s="18"/>
      <c r="H22" s="18"/>
    </row>
    <row r="23" spans="1:11" x14ac:dyDescent="0.2">
      <c r="B23" s="18"/>
      <c r="C23" s="18"/>
      <c r="D23" s="18"/>
      <c r="E23" s="18"/>
      <c r="F23" s="18"/>
      <c r="G23" s="18"/>
      <c r="H23" s="18"/>
    </row>
    <row r="24" spans="1:11" x14ac:dyDescent="0.2">
      <c r="B24" s="18"/>
      <c r="C24" s="18"/>
      <c r="D24" s="18"/>
      <c r="E24" s="18"/>
      <c r="F24" s="18"/>
      <c r="G24" s="18"/>
      <c r="H24" s="18"/>
    </row>
    <row r="25" spans="1:11" x14ac:dyDescent="0.2">
      <c r="C25" s="18"/>
      <c r="D25" s="18"/>
      <c r="E25" s="18"/>
      <c r="F25" s="18"/>
      <c r="G25" s="18"/>
      <c r="H25" s="18"/>
    </row>
    <row r="28" spans="1:11" x14ac:dyDescent="0.2">
      <c r="B28" s="24"/>
      <c r="C28" s="24"/>
      <c r="D28" s="24"/>
      <c r="E28" s="24"/>
      <c r="F28" s="24"/>
      <c r="G28" s="24"/>
      <c r="H28" s="24"/>
    </row>
    <row r="29" spans="1:11" x14ac:dyDescent="0.2">
      <c r="B29" s="24"/>
      <c r="C29" s="24"/>
      <c r="D29" s="25"/>
      <c r="E29" s="25"/>
      <c r="F29" s="25"/>
      <c r="G29" s="25"/>
      <c r="H29" s="25"/>
    </row>
    <row r="30" spans="1:11" x14ac:dyDescent="0.2">
      <c r="B30" s="24"/>
      <c r="C30" s="24"/>
      <c r="D30" s="25"/>
      <c r="E30" s="25"/>
      <c r="F30" s="25"/>
      <c r="G30" s="25"/>
      <c r="H30" s="25"/>
    </row>
    <row r="31" spans="1:11" x14ac:dyDescent="0.2">
      <c r="B31" s="24"/>
      <c r="C31" s="24"/>
      <c r="D31" s="25"/>
      <c r="E31" s="25"/>
      <c r="F31" s="25"/>
      <c r="G31" s="25"/>
      <c r="H31" s="25"/>
    </row>
    <row r="32" spans="1:11" x14ac:dyDescent="0.2">
      <c r="B32" s="24"/>
      <c r="C32" s="24"/>
      <c r="D32" s="25"/>
      <c r="E32" s="25"/>
      <c r="F32" s="25"/>
      <c r="G32" s="25"/>
      <c r="H32" s="25"/>
    </row>
    <row r="33" spans="2:8" x14ac:dyDescent="0.2">
      <c r="B33" s="24"/>
      <c r="C33" s="24"/>
      <c r="D33" s="25"/>
      <c r="E33" s="25"/>
      <c r="F33" s="25"/>
      <c r="G33" s="25"/>
      <c r="H33" s="25"/>
    </row>
  </sheetData>
  <mergeCells count="4">
    <mergeCell ref="B1:H1"/>
    <mergeCell ref="B2:H2"/>
    <mergeCell ref="B4:H4"/>
    <mergeCell ref="B5:H5"/>
  </mergeCells>
  <pageMargins left="0.75" right="0.75" top="1" bottom="1" header="0.4921259845" footer="0.4921259845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PRILOHA č.1</vt:lpstr>
      <vt:lpstr>Vykurovacia krivka (ACX)</vt:lpstr>
      <vt:lpstr>Vykurovacia krivka (PXC)</vt:lpstr>
      <vt:lpstr>'PRILOHA č.1'!Oblasť_tlače</vt:lpstr>
    </vt:vector>
  </TitlesOfParts>
  <Company>MPBH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Zigraj</dc:creator>
  <cp:lastModifiedBy>Šušková Dagmar</cp:lastModifiedBy>
  <cp:lastPrinted>2010-12-21T07:04:17Z</cp:lastPrinted>
  <dcterms:created xsi:type="dcterms:W3CDTF">2005-09-26T05:55:58Z</dcterms:created>
  <dcterms:modified xsi:type="dcterms:W3CDTF">2025-06-30T11:11:32Z</dcterms:modified>
</cp:coreProperties>
</file>