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5"/>
  <workbookPr codeName="Tento_zošit" defaultThemeVersion="166925"/>
  <mc:AlternateContent xmlns:mc="http://schemas.openxmlformats.org/markup-compatibility/2006">
    <mc:Choice Requires="x15">
      <x15ac:absPath xmlns:x15ac="http://schemas.microsoft.com/office/spreadsheetml/2010/11/ac" url="https://magistratba-my.sharepoint.com/personal/eva_sabova_bratislava_sk/Documents/Desktop/Zákazky/2025/02_Vodorovné dopravné značenie/05_Súťažné podklady_final/"/>
    </mc:Choice>
  </mc:AlternateContent>
  <xr:revisionPtr revIDLastSave="413" documentId="8_{B4F6F08E-4F2B-0B45-9D33-508C74AAB154}" xr6:coauthVersionLast="47" xr6:coauthVersionMax="47" xr10:uidLastSave="{DD1EE4DC-3430-BF47-9AFE-5DB37CB29A1A}"/>
  <bookViews>
    <workbookView xWindow="0" yWindow="880" windowWidth="44800" windowHeight="24320" activeTab="1" xr2:uid="{89D3062A-3E8C-407B-A16C-9D1AA0F43D56}"/>
  </bookViews>
  <sheets>
    <sheet name="Návrh na plnenie kritérií" sheetId="8" r:id="rId1"/>
    <sheet name="Cenová ponuka" sheetId="12" r:id="rId2"/>
    <sheet name="Osobné postavenie" sheetId="11" r:id="rId3"/>
    <sheet name="Koneční užívatelia výhod" sheetId="5" r:id="rId4"/>
    <sheet name="Medzinárodné sankcie" sheetId="2" r:id="rId5"/>
  </sheets>
  <definedNames>
    <definedName name="_xlnm.Print_Area" localSheetId="3">'Koneční užívatelia výhod'!$B$1:$B$28</definedName>
    <definedName name="_xlnm.Print_Area" localSheetId="4">'Medzinárodné sankcie'!$B$1:$B$22</definedName>
    <definedName name="_xlnm.Print_Area" localSheetId="2">'Osobné postavenie'!$B$1:$B$19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7" i="8" l="1"/>
  <c r="F45" i="8"/>
  <c r="F35" i="8" l="1"/>
  <c r="F29" i="8" l="1"/>
  <c r="J54" i="12"/>
  <c r="J53" i="12"/>
  <c r="J48" i="12"/>
  <c r="J47" i="12"/>
  <c r="J42" i="12"/>
  <c r="J40" i="12"/>
  <c r="J41" i="12"/>
  <c r="J39" i="12"/>
  <c r="J34" i="12"/>
  <c r="J32" i="12"/>
  <c r="J33" i="12"/>
  <c r="J31" i="12"/>
  <c r="J28" i="12"/>
  <c r="J29" i="12"/>
  <c r="J27" i="12"/>
  <c r="J24" i="12"/>
  <c r="J25" i="12"/>
  <c r="J23" i="12"/>
  <c r="J17" i="12"/>
  <c r="J18" i="12"/>
  <c r="J19" i="12"/>
  <c r="J20" i="12"/>
  <c r="J21" i="12"/>
  <c r="J16" i="12"/>
  <c r="J11" i="12"/>
  <c r="J12" i="12"/>
  <c r="J13" i="12"/>
  <c r="I73" i="12" l="1"/>
  <c r="J73" i="12" s="1"/>
  <c r="I72" i="12"/>
  <c r="J72" i="12" s="1"/>
  <c r="I71" i="12"/>
  <c r="J71" i="12" s="1"/>
  <c r="I70" i="12"/>
  <c r="J70" i="12" s="1"/>
  <c r="I67" i="12"/>
  <c r="J67" i="12" s="1"/>
  <c r="I64" i="12"/>
  <c r="J64" i="12" s="1"/>
  <c r="I62" i="12"/>
  <c r="J62" i="12" s="1"/>
  <c r="I59" i="12"/>
  <c r="J59" i="12" s="1"/>
  <c r="I58" i="12"/>
  <c r="J58" i="12" s="1"/>
  <c r="I57" i="12"/>
  <c r="J57" i="12" s="1"/>
  <c r="I54" i="12"/>
  <c r="I53" i="12"/>
  <c r="I48" i="12"/>
  <c r="I47" i="12"/>
  <c r="I42" i="12"/>
  <c r="I41" i="12"/>
  <c r="I40" i="12"/>
  <c r="I39" i="12"/>
  <c r="I34" i="12"/>
  <c r="I33" i="12"/>
  <c r="I32" i="12"/>
  <c r="I31" i="12"/>
  <c r="K29" i="12"/>
  <c r="I29" i="12"/>
  <c r="I28" i="12"/>
  <c r="I27" i="12"/>
  <c r="I25" i="12"/>
  <c r="K25" i="12" s="1"/>
  <c r="I24" i="12"/>
  <c r="I23" i="12"/>
  <c r="I21" i="12"/>
  <c r="I20" i="12"/>
  <c r="I19" i="12"/>
  <c r="K19" i="12" s="1"/>
  <c r="I18" i="12"/>
  <c r="I17" i="12"/>
  <c r="I16" i="12"/>
  <c r="K16" i="12" s="1"/>
  <c r="I13" i="12"/>
  <c r="I12" i="12"/>
  <c r="I11" i="12"/>
  <c r="I10" i="12"/>
  <c r="J10" i="12" s="1"/>
  <c r="I9" i="12"/>
  <c r="I8" i="12"/>
  <c r="J8" i="12" s="1"/>
  <c r="J9" i="12" l="1"/>
  <c r="K9" i="12" s="1"/>
  <c r="K13" i="12"/>
  <c r="K21" i="12"/>
  <c r="K64" i="12"/>
  <c r="K58" i="12"/>
  <c r="K32" i="12"/>
  <c r="K11" i="12"/>
  <c r="K59" i="12"/>
  <c r="K24" i="12"/>
  <c r="K67" i="12"/>
  <c r="K34" i="12"/>
  <c r="K73" i="12"/>
  <c r="K12" i="12"/>
  <c r="K23" i="12"/>
  <c r="K10" i="12"/>
  <c r="K20" i="12"/>
  <c r="K39" i="12"/>
  <c r="K48" i="12"/>
  <c r="K57" i="12"/>
  <c r="K72" i="12"/>
  <c r="K42" i="12"/>
  <c r="K62" i="12"/>
  <c r="K53" i="12"/>
  <c r="K70" i="12"/>
  <c r="K27" i="12"/>
  <c r="K33" i="12"/>
  <c r="K40" i="12"/>
  <c r="K17" i="12"/>
  <c r="K31" i="12"/>
  <c r="K47" i="12"/>
  <c r="K54" i="12"/>
  <c r="K71" i="12"/>
  <c r="I74" i="12"/>
  <c r="K18" i="12"/>
  <c r="K28" i="12"/>
  <c r="K41" i="12"/>
  <c r="J74" i="12" l="1"/>
  <c r="K8" i="12"/>
  <c r="K74" i="12" s="1"/>
  <c r="F20" i="8" s="1"/>
  <c r="F49" i="8" s="1"/>
</calcChain>
</file>

<file path=xl/sharedStrings.xml><?xml version="1.0" encoding="utf-8"?>
<sst xmlns="http://schemas.openxmlformats.org/spreadsheetml/2006/main" count="194" uniqueCount="129">
  <si>
    <t xml:space="preserve">Obchodné meno uchádzača: </t>
  </si>
  <si>
    <t xml:space="preserve">Sídlo uchádzača: </t>
  </si>
  <si>
    <t>Štatutárny zástupca:</t>
  </si>
  <si>
    <t>IČO:</t>
  </si>
  <si>
    <t>IČ DPH:</t>
  </si>
  <si>
    <t>Tel. číslo:</t>
  </si>
  <si>
    <t>Platca/Neplatca DPH:</t>
  </si>
  <si>
    <t>Čestné vyhlásenia podľa zákona o verejnom obstarávaní</t>
  </si>
  <si>
    <r>
      <t>Predložením tejto ponuky čestne vyhlasujem, že som sa oboznámil so znením čestného vyhlásenia uvedeným v hárku "</t>
    </r>
    <r>
      <rPr>
        <b/>
        <sz val="11"/>
        <rFont val="Calibri"/>
        <family val="2"/>
        <charset val="238"/>
        <scheme val="minor"/>
      </rPr>
      <t>Koneční užívatelia výhod</t>
    </r>
    <r>
      <rPr>
        <sz val="11"/>
        <rFont val="Calibri"/>
        <family val="2"/>
        <charset val="238"/>
        <scheme val="minor"/>
      </rPr>
      <t>" tohto dokumentu a potvrdzujem všetky tam uvedené skutočnosti.</t>
    </r>
  </si>
  <si>
    <r>
      <t>Predložením tejto ponuky čestne vyhlasujem, že som sa oboznámil so znením čestného vyhlásenia uvedeným v hárku "</t>
    </r>
    <r>
      <rPr>
        <b/>
        <sz val="11"/>
        <rFont val="Calibri"/>
        <family val="2"/>
        <charset val="238"/>
        <scheme val="minor"/>
      </rPr>
      <t>Medzinárodné sankcie</t>
    </r>
    <r>
      <rPr>
        <sz val="11"/>
        <rFont val="Calibri"/>
        <family val="2"/>
        <charset val="238"/>
        <scheme val="minor"/>
      </rPr>
      <t>" tohto dokumentu a potvrdzujem všetky tam uvedené skutočnosti.</t>
    </r>
  </si>
  <si>
    <r>
      <t xml:space="preserve">Predložením tejto ponuky čestne vyhlasujem, že nemám uložený </t>
    </r>
    <r>
      <rPr>
        <b/>
        <sz val="11"/>
        <rFont val="Calibri"/>
        <family val="2"/>
        <charset val="238"/>
        <scheme val="minor"/>
      </rPr>
      <t xml:space="preserve">zákaz účasti </t>
    </r>
    <r>
      <rPr>
        <sz val="11"/>
        <rFont val="Calibri"/>
        <family val="2"/>
        <charset val="238"/>
        <scheme val="minor"/>
      </rPr>
      <t>vo verejnom obstarávaní potvrdený konečným rozhodnutím v Slovenskej republike a v štáte sídla, miesta podnikania alebo obvyklého pobytu.</t>
    </r>
  </si>
  <si>
    <t>Názov položky</t>
  </si>
  <si>
    <t>V ...</t>
  </si>
  <si>
    <t xml:space="preserve">Dátum: </t>
  </si>
  <si>
    <t>Podpis</t>
  </si>
  <si>
    <t>Čestné vyhlásenie o konečných užívateľoch výhod</t>
  </si>
  <si>
    <t>Ako uchádzač v tomto verejnom obstarávaní Hl. mesta SR Bratislava</t>
  </si>
  <si>
    <t>čestne vyhlasujem,</t>
  </si>
  <si>
    <t>že som si vedomý skutočnosti, že verejný obstarávateľ nesmie uzavrieť zmluvu s uchádzačom, ktorý má povinnosť zapisovať sa do registra partnerov verejného sektora alebo s uchádzačom, ktorého subdodávateľ, ktorý má povinnosť zapisovať sa do registra partnerov verejného sektora, a v registri partnerov verejného sektora má zapísaného konečného užívateľa výhod, ktorým je:</t>
  </si>
  <si>
    <r>
      <t>a)</t>
    </r>
    <r>
      <rPr>
        <sz val="7"/>
        <color theme="1"/>
        <rFont val="Calibri"/>
        <family val="2"/>
        <charset val="238"/>
        <scheme val="minor"/>
      </rPr>
      <t xml:space="preserve">    </t>
    </r>
    <r>
      <rPr>
        <sz val="11"/>
        <color theme="1"/>
        <rFont val="Calibri"/>
        <family val="2"/>
        <charset val="238"/>
        <scheme val="minor"/>
      </rPr>
      <t>prezident Slovenskej republiky,</t>
    </r>
  </si>
  <si>
    <r>
      <t>b)</t>
    </r>
    <r>
      <rPr>
        <sz val="7"/>
        <color theme="1"/>
        <rFont val="Calibri"/>
        <family val="2"/>
        <charset val="238"/>
        <scheme val="minor"/>
      </rPr>
      <t xml:space="preserve">    </t>
    </r>
    <r>
      <rPr>
        <sz val="11"/>
        <color theme="1"/>
        <rFont val="Calibri"/>
        <family val="2"/>
        <charset val="238"/>
        <scheme val="minor"/>
      </rPr>
      <t>člen vlády,</t>
    </r>
  </si>
  <si>
    <r>
      <t>c)</t>
    </r>
    <r>
      <rPr>
        <sz val="7"/>
        <color theme="1"/>
        <rFont val="Calibri"/>
        <family val="2"/>
        <charset val="238"/>
        <scheme val="minor"/>
      </rPr>
      <t xml:space="preserve">    </t>
    </r>
    <r>
      <rPr>
        <sz val="11"/>
        <color theme="1"/>
        <rFont val="Calibri"/>
        <family val="2"/>
        <charset val="238"/>
        <scheme val="minor"/>
      </rPr>
      <t>vedúci ústredného orgánu štátnej správy, ktorý nie je členom vlády,</t>
    </r>
  </si>
  <si>
    <r>
      <t>d)</t>
    </r>
    <r>
      <rPr>
        <sz val="7"/>
        <color theme="1"/>
        <rFont val="Calibri"/>
        <family val="2"/>
        <charset val="238"/>
        <scheme val="minor"/>
      </rPr>
      <t xml:space="preserve">    </t>
    </r>
    <r>
      <rPr>
        <sz val="11"/>
        <color theme="1"/>
        <rFont val="Calibri"/>
        <family val="2"/>
        <charset val="238"/>
        <scheme val="minor"/>
      </rPr>
      <t>vedúci orgánu štátnej správy s celoslovenskou pôsobnosťou,</t>
    </r>
  </si>
  <si>
    <r>
      <t>e)</t>
    </r>
    <r>
      <rPr>
        <sz val="7"/>
        <color theme="1"/>
        <rFont val="Calibri"/>
        <family val="2"/>
        <charset val="238"/>
        <scheme val="minor"/>
      </rPr>
      <t xml:space="preserve">    </t>
    </r>
    <r>
      <rPr>
        <sz val="11"/>
        <color theme="1"/>
        <rFont val="Calibri"/>
        <family val="2"/>
        <charset val="238"/>
        <scheme val="minor"/>
      </rPr>
      <t>sudca Ústavného súdu Slovenskej republiky alebo sudca,</t>
    </r>
  </si>
  <si>
    <r>
      <t>f)</t>
    </r>
    <r>
      <rPr>
        <sz val="7"/>
        <color theme="1"/>
        <rFont val="Calibri"/>
        <family val="2"/>
        <charset val="238"/>
        <scheme val="minor"/>
      </rPr>
      <t xml:space="preserve">     </t>
    </r>
    <r>
      <rPr>
        <sz val="11"/>
        <color theme="1"/>
        <rFont val="Calibri"/>
        <family val="2"/>
        <charset val="238"/>
        <scheme val="minor"/>
      </rPr>
      <t>generálny prokurátor Slovenskej republiky, špeciálny prokurátor alebo prokurátor,</t>
    </r>
  </si>
  <si>
    <r>
      <t>g)</t>
    </r>
    <r>
      <rPr>
        <sz val="7"/>
        <color theme="1"/>
        <rFont val="Calibri"/>
        <family val="2"/>
        <charset val="238"/>
        <scheme val="minor"/>
      </rPr>
      <t xml:space="preserve">    </t>
    </r>
    <r>
      <rPr>
        <sz val="11"/>
        <color theme="1"/>
        <rFont val="Calibri"/>
        <family val="2"/>
        <charset val="238"/>
        <scheme val="minor"/>
      </rPr>
      <t>verejný ochranca práv,</t>
    </r>
  </si>
  <si>
    <r>
      <t>h)</t>
    </r>
    <r>
      <rPr>
        <sz val="7"/>
        <color theme="1"/>
        <rFont val="Calibri"/>
        <family val="2"/>
        <charset val="238"/>
        <scheme val="minor"/>
      </rPr>
      <t xml:space="preserve">    </t>
    </r>
    <r>
      <rPr>
        <sz val="11"/>
        <color theme="1"/>
        <rFont val="Calibri"/>
        <family val="2"/>
        <charset val="238"/>
        <scheme val="minor"/>
      </rPr>
      <t>predseda Najvyššieho kontrolného úradu Slovenskej republiky a podpredseda Najvyššieho kontrolného úradu Slovenskej republiky,</t>
    </r>
  </si>
  <si>
    <r>
      <t>i)</t>
    </r>
    <r>
      <rPr>
        <sz val="7"/>
        <color theme="1"/>
        <rFont val="Calibri"/>
        <family val="2"/>
        <charset val="238"/>
        <scheme val="minor"/>
      </rPr>
      <t xml:space="preserve">     </t>
    </r>
    <r>
      <rPr>
        <sz val="11"/>
        <color theme="1"/>
        <rFont val="Calibri"/>
        <family val="2"/>
        <charset val="238"/>
        <scheme val="minor"/>
      </rPr>
      <t>štátny tajomník,</t>
    </r>
  </si>
  <si>
    <r>
      <t>j)</t>
    </r>
    <r>
      <rPr>
        <sz val="7"/>
        <color theme="1"/>
        <rFont val="Calibri"/>
        <family val="2"/>
        <charset val="238"/>
        <scheme val="minor"/>
      </rPr>
      <t xml:space="preserve">     </t>
    </r>
    <r>
      <rPr>
        <sz val="11"/>
        <color theme="1"/>
        <rFont val="Calibri"/>
        <family val="2"/>
        <charset val="238"/>
        <scheme val="minor"/>
      </rPr>
      <t>generálny tajomník služobného úradu,</t>
    </r>
  </si>
  <si>
    <r>
      <t>k)</t>
    </r>
    <r>
      <rPr>
        <sz val="7"/>
        <color theme="1"/>
        <rFont val="Calibri"/>
        <family val="2"/>
        <charset val="238"/>
        <scheme val="minor"/>
      </rPr>
      <t xml:space="preserve">    </t>
    </r>
    <r>
      <rPr>
        <sz val="11"/>
        <color theme="1"/>
        <rFont val="Calibri"/>
        <family val="2"/>
        <charset val="238"/>
        <scheme val="minor"/>
      </rPr>
      <t>prednosta okresného úradu,</t>
    </r>
  </si>
  <si>
    <r>
      <t>l)</t>
    </r>
    <r>
      <rPr>
        <sz val="7"/>
        <color theme="1"/>
        <rFont val="Calibri"/>
        <family val="2"/>
        <charset val="238"/>
        <scheme val="minor"/>
      </rPr>
      <t xml:space="preserve">     </t>
    </r>
    <r>
      <rPr>
        <sz val="11"/>
        <color theme="1"/>
        <rFont val="Calibri"/>
        <family val="2"/>
        <charset val="238"/>
        <scheme val="minor"/>
      </rPr>
      <t>primátor hlavného mesta Slovenskej republiky Bratislavy, primátor krajského mesta alebo primátor okresného mesta, alebo</t>
    </r>
  </si>
  <si>
    <r>
      <t>m)</t>
    </r>
    <r>
      <rPr>
        <sz val="7"/>
        <color theme="1"/>
        <rFont val="Calibri"/>
        <family val="2"/>
        <charset val="238"/>
        <scheme val="minor"/>
      </rPr>
      <t xml:space="preserve">  </t>
    </r>
    <r>
      <rPr>
        <sz val="11"/>
        <color theme="1"/>
        <rFont val="Calibri"/>
        <family val="2"/>
        <charset val="238"/>
        <scheme val="minor"/>
      </rPr>
      <t>predseda vyššieho územného celku.</t>
    </r>
  </si>
  <si>
    <t xml:space="preserve">Vzhľadom na vyššie uvedené čestne vyhlasujem, že konečným užívateľom výhod úspešného uchádzača a ani jeho subdodávateľa, ktorý má povinnosť zapisovať sa do registra partnerov verejného sektora, nie je žiadna z osôb uvedených v ustanovení § 11 ods. 1 písm. c) zákona č. 343/2015 Z. z. o verejnom obstarávaní a o zmene a doplnení niektorých zákonov v znení neskorších predpisov. </t>
  </si>
  <si>
    <t>Uchádzač ďalej vyhlasuje, že si je vedomý právnych následkov uvedenia nepravdivých informácií v tomto vyhlásení alebo zamlčania takejto osoby.</t>
  </si>
  <si>
    <t>Čestné vyhlásenie k uplatňovaniu medzinárodných sankcií</t>
  </si>
  <si>
    <t xml:space="preserve">že v spoločnosti uchádzača nefiguruje ruská účasť, ktorá prekračuje limity stanovené v článku 5k nariadenia Rady (EÚ) č. 833/2014 z 31. júla 2014 o reštriktívnych opatreniach s ohľadom na konanie Ruska, ktorým destabilizuje situáciu na Ukrajine v znení nariadenia Rady (EÚ) č. 2022/576 z 8. apríla 2022. </t>
  </si>
  <si>
    <t xml:space="preserve">Predovšetkým vyhlasujem, že: </t>
  </si>
  <si>
    <r>
      <t>a)</t>
    </r>
    <r>
      <rPr>
        <sz val="7"/>
        <color theme="1"/>
        <rFont val="Calibri"/>
        <family val="2"/>
        <charset val="238"/>
        <scheme val="minor"/>
      </rPr>
      <t xml:space="preserve">       </t>
    </r>
    <r>
      <rPr>
        <sz val="11"/>
        <color theme="1"/>
        <rFont val="Calibri"/>
        <family val="2"/>
        <charset val="238"/>
        <scheme val="minor"/>
      </rPr>
      <t>uchádzač ani členovia jeho orgánov nie sú ruským štátnym príslušníkom ani fyzickou alebo právnickou osobou, subjektom alebo orgánom so sídlom/usadeným v Rusku;</t>
    </r>
  </si>
  <si>
    <r>
      <t>b)</t>
    </r>
    <r>
      <rPr>
        <sz val="7"/>
        <color theme="1"/>
        <rFont val="Calibri"/>
        <family val="2"/>
        <charset val="238"/>
        <scheme val="minor"/>
      </rPr>
      <t xml:space="preserve">      </t>
    </r>
    <r>
      <rPr>
        <sz val="11"/>
        <color theme="1"/>
        <rFont val="Calibri"/>
        <family val="2"/>
        <charset val="238"/>
        <scheme val="minor"/>
      </rPr>
      <t xml:space="preserve">uchádzač ani členovia jeho orgánov nie sú právnickou osobou, subjektom alebo orgánom, ktorých vlastnícke práva priamo alebo nepriamo vlastní z viac ako 50% subjekt uvedený v písmene a) tohto Čestného vyhlásenia; </t>
    </r>
  </si>
  <si>
    <r>
      <t>c)</t>
    </r>
    <r>
      <rPr>
        <sz val="7"/>
        <color theme="1"/>
        <rFont val="Calibri"/>
        <family val="2"/>
        <charset val="238"/>
        <scheme val="minor"/>
      </rPr>
      <t xml:space="preserve">       </t>
    </r>
    <r>
      <rPr>
        <sz val="11"/>
        <color theme="1"/>
        <rFont val="Calibri"/>
        <family val="2"/>
        <charset val="238"/>
        <scheme val="minor"/>
      </rPr>
      <t>uchádzač ani členovia jeho orgánov nie sú fyzická alebo právnická osoba, subjekt alebo orgán, ktorý koná v mene alebo na základe pokynov subjektu uvedeného v písmene a) alebo b) tohto Čestného vyhlásenia;</t>
    </r>
  </si>
  <si>
    <r>
      <t>d)</t>
    </r>
    <r>
      <rPr>
        <sz val="7"/>
        <color theme="1"/>
        <rFont val="Calibri"/>
        <family val="2"/>
        <charset val="238"/>
        <scheme val="minor"/>
      </rPr>
      <t xml:space="preserve">      </t>
    </r>
    <r>
      <rPr>
        <sz val="11"/>
        <color theme="1"/>
        <rFont val="Calibri"/>
        <family val="2"/>
        <charset val="238"/>
        <scheme val="minor"/>
      </rPr>
      <t>subjekty uvedené v písmenách a) až c) nemajú účasť vyššiu ako 10% hodnoty zákazky v subdodávateľovi, dodávateľovi alebo v subjekte, ktorého kapacity úspešný uchádzač využíva na účely plnenia zákazky podľa § 34 ods. 3 zákona č. 343/2015 Z. z. o verejnom obstarávaní a o zmene a doplnení niektorých zákonov v znení neskorších predpisov.</t>
    </r>
  </si>
  <si>
    <t>Zároveň čestne vyhlasujem, že realizácia plnenia podľa zmluvy, ktorá bude výsledkom daného verejného obstarávania zo strany úspešného uchádzača nie je v rozpore so zákonom č. 289/2016 Z. z. o vykonávaní medzinárodných sankcií v znení neskorších predpisov, a teda najmä neporušuje akúkoľvek medzinárodnú sankciu upravenú v akomkoľvek predpise o medzinárodnej sankcii podľa § 2 písm. b) zákona č. 289/2016 Z. z. o vykonávaní medzinárodných sankcií v znení neskorších predpisov.</t>
  </si>
  <si>
    <t>Peňažný bonus na účely vyhodnotenia ponúk:</t>
  </si>
  <si>
    <t>Kritérium č. 1:</t>
  </si>
  <si>
    <t>Kritérium č. 2:</t>
  </si>
  <si>
    <t>Kritérium č. 3:</t>
  </si>
  <si>
    <t>Celková cena na účely hodnotenia ponúk:</t>
  </si>
  <si>
    <t>Som platcom DPH</t>
  </si>
  <si>
    <t>Čestné vyhlásenie podľa § 32 ods. 7 ZVO</t>
  </si>
  <si>
    <t>že v spoločnosti uchádazača pôsobia nasledovné osoby splňajúce podmienky stanovené v § 32 ods. 8 ZVO:</t>
  </si>
  <si>
    <t>Zároveň čestne vhylasujem, že všetky vyššie uvedené osoby spĺňajú podmienky účasti osobného postavenia podľa § 32 ods. 1 písm. a) ZVO.</t>
  </si>
  <si>
    <t>1. Meno Priezvisko, funkcia v spoločnosti</t>
  </si>
  <si>
    <t>2. Meno Priezvisko, funkcia v spoločnosti</t>
  </si>
  <si>
    <t>3. Meno Priezvisko, funkcia v spoločnosti</t>
  </si>
  <si>
    <t>4. ... v prípade potreby doplňte ďalšie riadky</t>
  </si>
  <si>
    <r>
      <t>Predložením tejto ponuky prehlasujem, že som sa oboznámil so znením čestného vyhlásenia uvedeným v hárku "</t>
    </r>
    <r>
      <rPr>
        <b/>
        <sz val="11"/>
        <color theme="1"/>
        <rFont val="Calibri"/>
        <family val="2"/>
        <charset val="238"/>
        <scheme val="minor"/>
      </rPr>
      <t>Osobné postavenie</t>
    </r>
    <r>
      <rPr>
        <sz val="11"/>
        <color theme="1"/>
        <rFont val="Calibri"/>
        <family val="2"/>
        <charset val="238"/>
        <scheme val="minor"/>
      </rPr>
      <t>" tohto dokumentu a potvrdzujem všetky tam uvedené skutočnosti.</t>
    </r>
  </si>
  <si>
    <t>V prípade, že vyššie nie sú uvedené žiadne osoby, čestne prehlasujem, že žiadne takéto osoby v našej spoločnosti nepôsobia.</t>
  </si>
  <si>
    <t>Príloha č. 2 - Ponuka v zákazke „Vodorovné dopravné značenia a retroreflexné dopravné gombíky na komunikáciách“</t>
  </si>
  <si>
    <r>
      <t xml:space="preserve"> Predložením tejto ponuky čestne vyhlasujem, že postupujem v súlade s etickým kódexom uchádzača vydaným Úradom pre verejné obstarávanie: </t>
    </r>
    <r>
      <rPr>
        <sz val="11"/>
        <color theme="4"/>
        <rFont val="Calibri"/>
        <family val="2"/>
        <charset val="238"/>
        <scheme val="minor"/>
      </rPr>
      <t>https://www.uvo.gov.sk/zaujemca-uchadzac/eticky-kodex-zaujemcu-uchadzaca</t>
    </r>
    <r>
      <rPr>
        <sz val="11"/>
        <rFont val="Calibri"/>
        <family val="2"/>
        <charset val="238"/>
        <scheme val="minor"/>
      </rPr>
      <t xml:space="preserve"> </t>
    </r>
  </si>
  <si>
    <t>č. pol.</t>
  </si>
  <si>
    <t>Merná jednotka</t>
  </si>
  <si>
    <t>Jednotková cena bez DPH [€]</t>
  </si>
  <si>
    <t>Predpokladané množstvo</t>
  </si>
  <si>
    <t>Aplikácia jednozložkovej farby</t>
  </si>
  <si>
    <t>Jednozložková farba, odtieň biely alebo farebný (žltý, červený, modrý, čierny)</t>
  </si>
  <si>
    <t>Pozdĺžne čiary č. 601, 602, 603, šírka 0,125 mm</t>
  </si>
  <si>
    <t>bm</t>
  </si>
  <si>
    <t>Pozdĺžne čiary č. 601, 602, 603, šírka 0,120 mm</t>
  </si>
  <si>
    <t>Pozdĺžne čiary č. 601, 602, 603, šírka 0,250 mm</t>
  </si>
  <si>
    <t>Priečne čiary č. 604, 605, 610, 611, 612</t>
  </si>
  <si>
    <t>m2</t>
  </si>
  <si>
    <t>Plošné značky č. 620, 621, 622, 630, 631</t>
  </si>
  <si>
    <t>Symboly a piktogrami č. 635, ZDZ</t>
  </si>
  <si>
    <t>Aplikácia plastických hmôt</t>
  </si>
  <si>
    <t>Plastická hmota pre nanášanie za studena, odtieň biely - studený plast, sprayplast</t>
  </si>
  <si>
    <t>Termoplastická hmota pre nanášanie za tepla, odtieň biely - termoplast</t>
  </si>
  <si>
    <t>Vopred pripravené termoplasty s balotinou, odtieň biely alebo farebný</t>
  </si>
  <si>
    <t>Vodouriediteľná farba, odtieň biely</t>
  </si>
  <si>
    <t>Priečne čiary č. 604, 605, 610, 611, 612
Plošné značky č. 620, 621, 622, 630, 631
Symboly a piktogrami č. 635, ZDZ</t>
  </si>
  <si>
    <t>Reflexná úprava VDZ</t>
  </si>
  <si>
    <t>Predznačenie vodorovného dopravného značenia</t>
  </si>
  <si>
    <t>Predznačenie VDZ</t>
  </si>
  <si>
    <t>Pozdĺžne čiary č. 601, 602, 603, šírka 0,125 mm, 250 mm</t>
  </si>
  <si>
    <t>Retroreflexné dopravné gombíky (TDG)</t>
  </si>
  <si>
    <t>Realizácia TDG – lepené, materiál plast, vrátane predznačenia</t>
  </si>
  <si>
    <t>ks</t>
  </si>
  <si>
    <t>Realizácia TDG – zapustené, materiál kov vrátane predznačenia</t>
  </si>
  <si>
    <t>Odstránenie vodorovného dopravného značenia</t>
  </si>
  <si>
    <t>Odstránenie VDZ</t>
  </si>
  <si>
    <t>Otryskanie - vodný lúč</t>
  </si>
  <si>
    <t>Mechanicky - fréza</t>
  </si>
  <si>
    <t>Zatretie - čierna farba</t>
  </si>
  <si>
    <t>Protišmykové vodorovné dopravné značenie</t>
  </si>
  <si>
    <t>Protišmykový povrch priechodcov pre chodcov, odtieň biely</t>
  </si>
  <si>
    <t>Dvojzložkový plastický materiál - štruktúra</t>
  </si>
  <si>
    <t>Podfarbenie cyklotrás, odtieň červený</t>
  </si>
  <si>
    <t>Prvky pre slabozrakých a nevidiacich</t>
  </si>
  <si>
    <t>Prvky pre slabozrakých a nevidiacich, odtieň biely</t>
  </si>
  <si>
    <t>Vodiaci pás – priechod pre chodcov, š. 500 mm, hr. 5 mm</t>
  </si>
  <si>
    <t>Ostatné práce a materiály</t>
  </si>
  <si>
    <t>Iný výkon</t>
  </si>
  <si>
    <t>Prenosné dopravné značenie vrátane manipulácie</t>
  </si>
  <si>
    <t>ks/deň</t>
  </si>
  <si>
    <t>Riešenie dopravnej situácie</t>
  </si>
  <si>
    <t>hod</t>
  </si>
  <si>
    <t>Iné práce - 1 osoba</t>
  </si>
  <si>
    <t>Dočistenie povrchu pred aplikáciou</t>
  </si>
  <si>
    <t>Cena celkom:</t>
  </si>
  <si>
    <t>DPH 23% [€]</t>
  </si>
  <si>
    <t>Retroreflexné dopravné gombíky (TDG), lepené, zapustené</t>
  </si>
  <si>
    <t>Reflexná úprava VDZ - dodatočný posyp balotinou (využitie napr. parkovacie miesta)</t>
  </si>
  <si>
    <t>Cena celkom bez DPH [€]</t>
  </si>
  <si>
    <t>Cena celkom s DPH [€]</t>
  </si>
  <si>
    <t>Cenová ponuka</t>
  </si>
  <si>
    <t>Použitie elektrického značkovacieho stroja</t>
  </si>
  <si>
    <t xml:space="preserve">Verejný obstarávateľ od cenovej ponuky uchádzača odpočíta bonusovú sumu vo výške 15 000,00 eur za každý (najviac štyri stroje, maximálny získaný bonus vo výške 45 000,00 eur) kus strojového vybavenia, prostredníctvom ktorého preukazuje splnenie podmienky účasti podľa § 34 ods. 1 písm. j) ZVO a zároveň preukáže, že tento stroj disponuje elektrickým pohonom/elektrickým zdrojom napájania. </t>
  </si>
  <si>
    <t>Stroj č. 1</t>
  </si>
  <si>
    <t>Stroj č. 2</t>
  </si>
  <si>
    <t>Stroj č. 4</t>
  </si>
  <si>
    <t>Identifikácia strojového vybavenie, kt. spĺňa stanovené požiadaky. Uchádzač predloži technické/produktové listy.</t>
  </si>
  <si>
    <t>Stroj č. 3</t>
  </si>
  <si>
    <t>Podpora zamestnávania znevýhodnených uchádzačov o zamestnanie</t>
  </si>
  <si>
    <t>V tomto kritériu verejný obstarávateľ zvýhodní bonusovou sumou uchádzača, ktorý na účely plnenia zákazky bude zamestnávať ZUZ, všetky podrobnosti sú dostupné v SP časť C. Kritériá na vyhodnotenie ponúk</t>
  </si>
  <si>
    <t>Kritérium č. 4:</t>
  </si>
  <si>
    <t>Registrácia v systéme EMAS</t>
  </si>
  <si>
    <t xml:space="preserve">V tomto kritériu verejný obstarávateľ zvýhodní uchádzača v prípade, ak preukáže, že v čase predkladania ponuky je začlenený do schémy Spoločenstva pre environmentálne manažérstvo a audit (EMAS) v súlade s nariadením ES č. 1221/2009. </t>
  </si>
  <si>
    <t>Nie</t>
  </si>
  <si>
    <t>Novovytvorené pracovné miesto - uchádzač nižšie uvedie meno a priezvisko zamestnanca a ako súčasť ponuky predloží doklady požadované v súlade so SP časť C.</t>
  </si>
  <si>
    <t>Existujúce pracovné miesta - uchádzač uvedie počet pracovných miest, ktoré sa zaväzuje vytvoriť. Jeho deklarácia sa stane zmluvným záväzkom v súlade so SP časť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</si>
</sst>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_ ;_ * \(#,##0.00\)_ ;_ * &quot;-&quot;??_)_ ;_ @_ "/>
    <numFmt numFmtId="164" formatCode="#,##0.00\ &quot;€&quot;"/>
  </numFmts>
  <fonts count="25"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rgb="FF006100"/>
      <name val="Calibri"/>
      <family val="2"/>
      <charset val="238"/>
      <scheme val="minor"/>
    </font>
    <font>
      <sz val="20"/>
      <color rgb="FF2F5496"/>
      <name val="Calibri Light"/>
      <family val="2"/>
      <charset val="238"/>
    </font>
    <font>
      <sz val="11"/>
      <color theme="1"/>
      <name val="Times New Roman"/>
      <family val="1"/>
      <charset val="238"/>
    </font>
    <font>
      <sz val="12"/>
      <color theme="1"/>
      <name val="Times New Roman"/>
      <family val="1"/>
      <charset val="238"/>
    </font>
    <font>
      <sz val="7"/>
      <color theme="1"/>
      <name val="Calibri"/>
      <family val="2"/>
      <charset val="238"/>
      <scheme val="minor"/>
    </font>
    <font>
      <sz val="16"/>
      <color theme="4" tint="-0.249977111117893"/>
      <name val="Calibri Light"/>
      <family val="2"/>
      <charset val="238"/>
      <scheme val="major"/>
    </font>
    <font>
      <sz val="11"/>
      <color theme="4" tint="-0.249977111117893"/>
      <name val="Calibri Light"/>
      <family val="2"/>
      <charset val="238"/>
      <scheme val="major"/>
    </font>
    <font>
      <sz val="11"/>
      <name val="Calibri"/>
      <family val="2"/>
      <charset val="238"/>
      <scheme val="minor"/>
    </font>
    <font>
      <b/>
      <sz val="11"/>
      <name val="Calibri"/>
      <family val="2"/>
      <charset val="238"/>
      <scheme val="minor"/>
    </font>
    <font>
      <b/>
      <sz val="14"/>
      <name val="Calibri"/>
      <family val="2"/>
      <charset val="238"/>
      <scheme val="minor"/>
    </font>
    <font>
      <sz val="11"/>
      <color theme="4"/>
      <name val="Calibri"/>
      <family val="2"/>
      <charset val="238"/>
      <scheme val="minor"/>
    </font>
    <font>
      <sz val="16"/>
      <color rgb="FF002060"/>
      <name val="Calibri Light"/>
      <family val="2"/>
      <charset val="238"/>
      <scheme val="major"/>
    </font>
    <font>
      <sz val="11"/>
      <color theme="4" tint="-0.249977111117893"/>
      <name val="Calibri"/>
      <family val="2"/>
      <charset val="238"/>
      <scheme val="minor"/>
    </font>
    <font>
      <u/>
      <sz val="11"/>
      <color theme="10"/>
      <name val="Calibri"/>
      <family val="2"/>
      <charset val="238"/>
      <scheme val="minor"/>
    </font>
    <font>
      <b/>
      <sz val="10"/>
      <color theme="1" tint="0.14999847407452621"/>
      <name val="Calibri"/>
      <family val="2"/>
      <charset val="238"/>
      <scheme val="minor"/>
    </font>
    <font>
      <b/>
      <sz val="14"/>
      <color theme="1" tint="0.14999847407452621"/>
      <name val="Calibri"/>
      <family val="2"/>
      <charset val="238"/>
      <scheme val="minor"/>
    </font>
    <font>
      <b/>
      <u/>
      <sz val="11"/>
      <color theme="1" tint="0.14999847407452621"/>
      <name val="Calibri"/>
      <family val="2"/>
      <charset val="238"/>
      <scheme val="minor"/>
    </font>
    <font>
      <sz val="10"/>
      <color theme="1" tint="0.14999847407452621"/>
      <name val="Calibri"/>
      <family val="2"/>
      <charset val="238"/>
      <scheme val="minor"/>
    </font>
    <font>
      <b/>
      <sz val="11"/>
      <color theme="1" tint="0.14999847407452621"/>
      <name val="Calibri"/>
      <family val="2"/>
      <charset val="238"/>
      <scheme val="minor"/>
    </font>
    <font>
      <sz val="11"/>
      <color theme="1" tint="0.14999847407452621"/>
      <name val="Calibri"/>
      <family val="2"/>
      <charset val="238"/>
      <scheme val="minor"/>
    </font>
    <font>
      <sz val="10"/>
      <name val="Calibri"/>
      <family val="2"/>
      <charset val="238"/>
      <scheme val="minor"/>
    </font>
    <font>
      <b/>
      <sz val="14"/>
      <name val="Calibri"/>
      <family val="2"/>
      <scheme val="minor"/>
    </font>
  </fonts>
  <fills count="6">
    <fill>
      <patternFill patternType="none"/>
    </fill>
    <fill>
      <patternFill patternType="gray125"/>
    </fill>
    <fill>
      <patternFill patternType="solid">
        <fgColor rgb="FFFFFFCC"/>
      </patternFill>
    </fill>
    <fill>
      <patternFill patternType="solid">
        <fgColor theme="6" tint="0.79998168889431442"/>
        <bgColor indexed="65"/>
      </patternFill>
    </fill>
    <fill>
      <patternFill patternType="solid">
        <fgColor theme="4" tint="0.79998168889431442"/>
        <bgColor indexed="64"/>
      </patternFill>
    </fill>
    <fill>
      <patternFill patternType="solid">
        <fgColor theme="0"/>
        <bgColor indexed="64"/>
      </patternFill>
    </fill>
  </fills>
  <borders count="81">
    <border>
      <left/>
      <right/>
      <top/>
      <bottom/>
      <diagonal/>
    </border>
    <border>
      <left/>
      <right/>
      <top style="medium">
        <color indexed="64"/>
      </top>
      <bottom/>
      <diagonal/>
    </border>
    <border>
      <left style="thin">
        <color rgb="FFB2B2B2"/>
      </left>
      <right style="thin">
        <color rgb="FFB2B2B2"/>
      </right>
      <top style="thin">
        <color rgb="FFB2B2B2"/>
      </top>
      <bottom style="thin">
        <color rgb="FFB2B2B2"/>
      </bottom>
      <diagonal/>
    </border>
    <border>
      <left style="medium">
        <color indexed="64"/>
      </left>
      <right style="thin">
        <color rgb="FFB2B2B2"/>
      </right>
      <top style="medium">
        <color indexed="64"/>
      </top>
      <bottom style="medium">
        <color indexed="64"/>
      </bottom>
      <diagonal/>
    </border>
    <border>
      <left style="thin">
        <color rgb="FFB2B2B2"/>
      </left>
      <right style="thin">
        <color rgb="FFB2B2B2"/>
      </right>
      <top style="medium">
        <color indexed="64"/>
      </top>
      <bottom style="medium">
        <color indexed="64"/>
      </bottom>
      <diagonal/>
    </border>
    <border>
      <left style="thin">
        <color rgb="FFB2B2B2"/>
      </left>
      <right style="medium">
        <color indexed="64"/>
      </right>
      <top style="medium">
        <color indexed="64"/>
      </top>
      <bottom style="medium">
        <color indexed="64"/>
      </bottom>
      <diagonal/>
    </border>
    <border>
      <left style="thin">
        <color rgb="FFB2B2B2"/>
      </left>
      <right style="thin">
        <color rgb="FFB2B2B2"/>
      </right>
      <top/>
      <bottom/>
      <diagonal/>
    </border>
    <border>
      <left style="medium">
        <color indexed="64"/>
      </left>
      <right style="thin">
        <color rgb="FFB2B2B2"/>
      </right>
      <top style="medium">
        <color indexed="64"/>
      </top>
      <bottom style="thin">
        <color rgb="FFB2B2B2"/>
      </bottom>
      <diagonal/>
    </border>
    <border>
      <left style="thin">
        <color rgb="FFB2B2B2"/>
      </left>
      <right style="thin">
        <color rgb="FFB2B2B2"/>
      </right>
      <top style="medium">
        <color indexed="64"/>
      </top>
      <bottom style="thin">
        <color rgb="FFB2B2B2"/>
      </bottom>
      <diagonal/>
    </border>
    <border>
      <left style="thin">
        <color rgb="FFB2B2B2"/>
      </left>
      <right style="medium">
        <color indexed="64"/>
      </right>
      <top style="medium">
        <color indexed="64"/>
      </top>
      <bottom style="thin">
        <color rgb="FFB2B2B2"/>
      </bottom>
      <diagonal/>
    </border>
    <border>
      <left style="medium">
        <color indexed="64"/>
      </left>
      <right style="thin">
        <color rgb="FFB2B2B2"/>
      </right>
      <top style="thin">
        <color rgb="FFB2B2B2"/>
      </top>
      <bottom style="thin">
        <color rgb="FFB2B2B2"/>
      </bottom>
      <diagonal/>
    </border>
    <border>
      <left style="thin">
        <color rgb="FFB2B2B2"/>
      </left>
      <right style="medium">
        <color indexed="64"/>
      </right>
      <top style="thin">
        <color rgb="FFB2B2B2"/>
      </top>
      <bottom style="thin">
        <color rgb="FFB2B2B2"/>
      </bottom>
      <diagonal/>
    </border>
    <border>
      <left style="medium">
        <color indexed="64"/>
      </left>
      <right style="thin">
        <color rgb="FFB2B2B2"/>
      </right>
      <top style="thin">
        <color rgb="FFB2B2B2"/>
      </top>
      <bottom style="medium">
        <color indexed="64"/>
      </bottom>
      <diagonal/>
    </border>
    <border>
      <left style="thin">
        <color rgb="FFB2B2B2"/>
      </left>
      <right style="thin">
        <color rgb="FFB2B2B2"/>
      </right>
      <top style="thin">
        <color rgb="FFB2B2B2"/>
      </top>
      <bottom style="medium">
        <color indexed="64"/>
      </bottom>
      <diagonal/>
    </border>
    <border>
      <left style="thin">
        <color rgb="FFB2B2B2"/>
      </left>
      <right style="medium">
        <color indexed="64"/>
      </right>
      <top style="thin">
        <color rgb="FFB2B2B2"/>
      </top>
      <bottom style="medium">
        <color indexed="64"/>
      </bottom>
      <diagonal/>
    </border>
    <border>
      <left style="medium">
        <color indexed="64"/>
      </left>
      <right/>
      <top style="medium">
        <color indexed="64"/>
      </top>
      <bottom style="thin">
        <color rgb="FFB2B2B2"/>
      </bottom>
      <diagonal/>
    </border>
    <border>
      <left/>
      <right/>
      <top style="medium">
        <color indexed="64"/>
      </top>
      <bottom style="thin">
        <color rgb="FFB2B2B2"/>
      </bottom>
      <diagonal/>
    </border>
    <border>
      <left style="thin">
        <color rgb="FFB2B2B2"/>
      </left>
      <right/>
      <top style="medium">
        <color indexed="64"/>
      </top>
      <bottom style="medium">
        <color indexed="64"/>
      </bottom>
      <diagonal/>
    </border>
    <border>
      <left/>
      <right/>
      <top style="medium">
        <color indexed="64"/>
      </top>
      <bottom style="medium">
        <color indexed="64"/>
      </bottom>
      <diagonal/>
    </border>
    <border>
      <left/>
      <right style="thin">
        <color rgb="FFB2B2B2"/>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rgb="FFB2B2B2"/>
      </left>
      <right style="medium">
        <color indexed="64"/>
      </right>
      <top/>
      <bottom style="thin">
        <color rgb="FFB2B2B2"/>
      </bottom>
      <diagonal/>
    </border>
    <border>
      <left/>
      <right/>
      <top/>
      <bottom style="medium">
        <color indexed="64"/>
      </bottom>
      <diagonal/>
    </border>
    <border>
      <left/>
      <right style="thin">
        <color rgb="FFB2B2B2"/>
      </right>
      <top style="medium">
        <color indexed="64"/>
      </top>
      <bottom style="thin">
        <color rgb="FFB2B2B2"/>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B2B2B2"/>
      </left>
      <right/>
      <top/>
      <bottom/>
      <diagonal/>
    </border>
    <border>
      <left/>
      <right style="thin">
        <color rgb="FFB2B2B2"/>
      </right>
      <top/>
      <bottom/>
      <diagonal/>
    </border>
    <border>
      <left style="medium">
        <color indexed="64"/>
      </left>
      <right style="thin">
        <color rgb="FFB2B2B2"/>
      </right>
      <top style="medium">
        <color indexed="64"/>
      </top>
      <bottom/>
      <diagonal/>
    </border>
    <border>
      <left style="medium">
        <color indexed="64"/>
      </left>
      <right style="thin">
        <color rgb="FFB2B2B2"/>
      </right>
      <top/>
      <bottom style="medium">
        <color indexed="64"/>
      </bottom>
      <diagonal/>
    </border>
    <border>
      <left style="thin">
        <color rgb="FFB2B2B2"/>
      </left>
      <right/>
      <top style="medium">
        <color indexed="64"/>
      </top>
      <bottom/>
      <diagonal/>
    </border>
    <border>
      <left/>
      <right style="medium">
        <color indexed="64"/>
      </right>
      <top style="medium">
        <color indexed="64"/>
      </top>
      <bottom/>
      <diagonal/>
    </border>
    <border>
      <left style="thin">
        <color rgb="FFB2B2B2"/>
      </left>
      <right/>
      <top/>
      <bottom style="medium">
        <color indexed="64"/>
      </bottom>
      <diagonal/>
    </border>
    <border>
      <left/>
      <right style="medium">
        <color indexed="64"/>
      </right>
      <top/>
      <bottom style="medium">
        <color indexed="64"/>
      </bottom>
      <diagonal/>
    </border>
  </borders>
  <cellStyleXfs count="5">
    <xf numFmtId="0" fontId="0" fillId="0" borderId="0"/>
    <xf numFmtId="0" fontId="1" fillId="2" borderId="2" applyNumberFormat="0" applyFont="0" applyAlignment="0" applyProtection="0"/>
    <xf numFmtId="0" fontId="1" fillId="3" borderId="0" applyNumberFormat="0" applyBorder="0" applyAlignment="0" applyProtection="0"/>
    <xf numFmtId="0" fontId="16" fillId="0" borderId="0" applyNumberFormat="0" applyFill="0" applyBorder="0" applyAlignment="0" applyProtection="0"/>
    <xf numFmtId="43" fontId="1" fillId="0" borderId="0" applyFont="0" applyFill="0" applyBorder="0" applyAlignment="0" applyProtection="0"/>
  </cellStyleXfs>
  <cellXfs count="196">
    <xf numFmtId="0" fontId="0" fillId="0" borderId="0" xfId="0"/>
    <xf numFmtId="0" fontId="5" fillId="0" borderId="0" xfId="0" applyFont="1" applyAlignment="1">
      <alignment vertical="center"/>
    </xf>
    <xf numFmtId="0" fontId="6" fillId="0" borderId="0" xfId="0" applyFont="1" applyAlignment="1">
      <alignment horizontal="justify" vertical="center"/>
    </xf>
    <xf numFmtId="0" fontId="4" fillId="0" borderId="25" xfId="0" applyFont="1" applyBorder="1" applyAlignment="1">
      <alignment horizontal="center" vertical="center"/>
    </xf>
    <xf numFmtId="0" fontId="5" fillId="0" borderId="20" xfId="0" applyFont="1" applyBorder="1" applyAlignment="1">
      <alignment horizontal="justify" vertical="center"/>
    </xf>
    <xf numFmtId="0" fontId="0" fillId="0" borderId="20" xfId="0" applyBorder="1" applyAlignment="1">
      <alignment horizontal="left" vertical="center" wrapText="1" indent="1"/>
    </xf>
    <xf numFmtId="0" fontId="5" fillId="0" borderId="20" xfId="0" applyFont="1" applyBorder="1" applyAlignment="1">
      <alignment horizontal="left" vertical="center" wrapText="1" indent="1"/>
    </xf>
    <xf numFmtId="0" fontId="2" fillId="0" borderId="20" xfId="0" applyFont="1" applyBorder="1" applyAlignment="1">
      <alignment horizontal="center" vertical="center" wrapText="1"/>
    </xf>
    <xf numFmtId="0" fontId="0" fillId="0" borderId="20" xfId="0" applyBorder="1" applyAlignment="1">
      <alignment horizontal="left" wrapText="1" indent="1"/>
    </xf>
    <xf numFmtId="0" fontId="5" fillId="0" borderId="21" xfId="0" applyFont="1" applyBorder="1" applyAlignment="1">
      <alignment vertical="center"/>
    </xf>
    <xf numFmtId="0" fontId="0" fillId="0" borderId="20" xfId="0" applyBorder="1" applyAlignment="1">
      <alignment horizontal="left" vertical="center" indent="1"/>
    </xf>
    <xf numFmtId="0" fontId="2" fillId="0" borderId="20" xfId="0" applyFont="1" applyBorder="1" applyAlignment="1">
      <alignment horizontal="center" vertical="center"/>
    </xf>
    <xf numFmtId="0" fontId="0" fillId="0" borderId="20" xfId="0" applyBorder="1" applyAlignment="1">
      <alignment horizontal="justify" vertical="center"/>
    </xf>
    <xf numFmtId="0" fontId="0" fillId="0" borderId="21" xfId="0" applyBorder="1"/>
    <xf numFmtId="0" fontId="16" fillId="0" borderId="20" xfId="3" applyBorder="1" applyAlignment="1">
      <alignment horizontal="left" vertical="center" wrapText="1" indent="1"/>
    </xf>
    <xf numFmtId="0" fontId="0" fillId="0" borderId="20" xfId="0" applyBorder="1" applyAlignment="1" applyProtection="1">
      <alignment horizontal="left" vertical="center" wrapText="1" indent="1"/>
      <protection locked="0"/>
    </xf>
    <xf numFmtId="2" fontId="12" fillId="4" borderId="51" xfId="1" applyNumberFormat="1" applyFont="1" applyFill="1" applyBorder="1" applyAlignment="1" applyProtection="1">
      <alignment vertical="center"/>
      <protection locked="0" hidden="1"/>
    </xf>
    <xf numFmtId="0" fontId="1" fillId="4" borderId="2" xfId="2" applyFill="1" applyBorder="1" applyAlignment="1" applyProtection="1">
      <alignment horizontal="left" vertical="center" wrapText="1"/>
      <protection locked="0" hidden="1"/>
    </xf>
    <xf numFmtId="0" fontId="1" fillId="4" borderId="11" xfId="2" applyFill="1" applyBorder="1" applyAlignment="1" applyProtection="1">
      <alignment horizontal="left" vertical="center" wrapText="1"/>
      <protection locked="0" hidden="1"/>
    </xf>
    <xf numFmtId="0" fontId="0" fillId="4" borderId="13" xfId="2" applyFont="1" applyFill="1" applyBorder="1" applyAlignment="1" applyProtection="1">
      <alignment vertical="center" wrapText="1"/>
      <protection locked="0" hidden="1"/>
    </xf>
    <xf numFmtId="0" fontId="1" fillId="4" borderId="13" xfId="2" applyFill="1" applyBorder="1" applyAlignment="1" applyProtection="1">
      <alignment vertical="center" wrapText="1"/>
      <protection locked="0" hidden="1"/>
    </xf>
    <xf numFmtId="0" fontId="3" fillId="0" borderId="13" xfId="1" applyFont="1" applyFill="1" applyBorder="1" applyAlignment="1" applyProtection="1">
      <alignment horizontal="center" vertical="center" wrapText="1"/>
      <protection locked="0" hidden="1"/>
    </xf>
    <xf numFmtId="0" fontId="3" fillId="0" borderId="14" xfId="1" applyFont="1" applyFill="1" applyBorder="1" applyAlignment="1" applyProtection="1">
      <alignment horizontal="center" vertical="center" wrapText="1"/>
      <protection locked="0" hidden="1"/>
    </xf>
    <xf numFmtId="0" fontId="1" fillId="4" borderId="8" xfId="2" applyFill="1" applyBorder="1" applyAlignment="1" applyProtection="1">
      <alignment horizontal="left" vertical="center" wrapText="1"/>
      <protection locked="0" hidden="1"/>
    </xf>
    <xf numFmtId="0" fontId="1" fillId="4" borderId="9" xfId="2" applyFill="1" applyBorder="1" applyAlignment="1" applyProtection="1">
      <alignment horizontal="left" vertical="center" wrapText="1"/>
      <protection locked="0" hidden="1"/>
    </xf>
    <xf numFmtId="0" fontId="10" fillId="4" borderId="51" xfId="1" applyFont="1" applyFill="1" applyBorder="1" applyAlignment="1" applyProtection="1">
      <alignment horizontal="center" vertical="center" wrapText="1"/>
      <protection locked="0" hidden="1"/>
    </xf>
    <xf numFmtId="0" fontId="10" fillId="4" borderId="52" xfId="1" applyFont="1" applyFill="1" applyBorder="1" applyAlignment="1" applyProtection="1">
      <alignment horizontal="center" wrapText="1"/>
      <protection locked="0" hidden="1"/>
    </xf>
    <xf numFmtId="0" fontId="10" fillId="4" borderId="48" xfId="1" applyFont="1" applyFill="1" applyBorder="1" applyAlignment="1" applyProtection="1">
      <alignment horizontal="center" wrapText="1"/>
      <protection locked="0" hidden="1"/>
    </xf>
    <xf numFmtId="0" fontId="10" fillId="4" borderId="54" xfId="1" applyFont="1" applyFill="1" applyBorder="1" applyAlignment="1" applyProtection="1">
      <alignment horizontal="center" wrapText="1"/>
      <protection locked="0" hidden="1"/>
    </xf>
    <xf numFmtId="0" fontId="10" fillId="4" borderId="75" xfId="1" applyFont="1" applyFill="1" applyBorder="1" applyAlignment="1" applyProtection="1">
      <alignment horizontal="left"/>
      <protection locked="0" hidden="1"/>
    </xf>
    <xf numFmtId="0" fontId="10" fillId="4" borderId="76" xfId="1" applyFont="1" applyFill="1" applyBorder="1" applyAlignment="1" applyProtection="1">
      <alignment horizontal="left"/>
      <protection locked="0" hidden="1"/>
    </xf>
    <xf numFmtId="0" fontId="10" fillId="4" borderId="8" xfId="1" applyFont="1" applyFill="1" applyBorder="1" applyAlignment="1" applyProtection="1">
      <alignment horizontal="left"/>
      <protection locked="0" hidden="1"/>
    </xf>
    <xf numFmtId="0" fontId="10" fillId="4" borderId="13" xfId="1" applyFont="1" applyFill="1" applyBorder="1" applyAlignment="1" applyProtection="1">
      <alignment horizontal="left"/>
      <protection locked="0" hidden="1"/>
    </xf>
    <xf numFmtId="0" fontId="10" fillId="4" borderId="77" xfId="1" applyFont="1" applyFill="1" applyBorder="1" applyAlignment="1" applyProtection="1">
      <alignment horizontal="center"/>
      <protection locked="0" hidden="1"/>
    </xf>
    <xf numFmtId="0" fontId="10" fillId="4" borderId="78" xfId="1" applyFont="1" applyFill="1" applyBorder="1" applyAlignment="1" applyProtection="1">
      <alignment horizontal="center"/>
      <protection locked="0" hidden="1"/>
    </xf>
    <xf numFmtId="0" fontId="10" fillId="4" borderId="79" xfId="1" applyFont="1" applyFill="1" applyBorder="1" applyAlignment="1" applyProtection="1">
      <alignment horizontal="center"/>
      <protection locked="0" hidden="1"/>
    </xf>
    <xf numFmtId="0" fontId="10" fillId="4" borderId="80" xfId="1" applyFont="1" applyFill="1" applyBorder="1" applyAlignment="1" applyProtection="1">
      <alignment horizontal="center"/>
      <protection locked="0" hidden="1"/>
    </xf>
    <xf numFmtId="0" fontId="10" fillId="4" borderId="52" xfId="1" applyFont="1" applyFill="1" applyBorder="1" applyAlignment="1" applyProtection="1">
      <alignment horizontal="center" vertical="center" wrapText="1"/>
      <protection locked="0" hidden="1"/>
    </xf>
    <xf numFmtId="0" fontId="10" fillId="4" borderId="48" xfId="1" applyFont="1" applyFill="1" applyBorder="1" applyAlignment="1" applyProtection="1">
      <alignment horizontal="center" vertical="center" wrapText="1"/>
      <protection locked="0" hidden="1"/>
    </xf>
    <xf numFmtId="0" fontId="10" fillId="4" borderId="54" xfId="1" applyFont="1" applyFill="1" applyBorder="1" applyAlignment="1" applyProtection="1">
      <alignment horizontal="center" vertical="center" wrapText="1"/>
      <protection locked="0" hidden="1"/>
    </xf>
    <xf numFmtId="0" fontId="0" fillId="0" borderId="0" xfId="0" applyProtection="1">
      <protection hidden="1"/>
    </xf>
    <xf numFmtId="0" fontId="8" fillId="0" borderId="3" xfId="1" applyFont="1" applyFill="1" applyBorder="1" applyAlignment="1" applyProtection="1">
      <alignment horizontal="center" vertical="center" wrapText="1"/>
      <protection hidden="1"/>
    </xf>
    <xf numFmtId="0" fontId="9" fillId="0" borderId="4" xfId="1" applyFont="1" applyFill="1" applyBorder="1" applyAlignment="1" applyProtection="1">
      <alignment horizontal="center" vertical="center" wrapText="1"/>
      <protection hidden="1"/>
    </xf>
    <xf numFmtId="0" fontId="9" fillId="0" borderId="5" xfId="1" applyFont="1" applyFill="1" applyBorder="1" applyAlignment="1" applyProtection="1">
      <alignment horizontal="center" vertical="center" wrapText="1"/>
      <protection hidden="1"/>
    </xf>
    <xf numFmtId="0" fontId="3" fillId="0" borderId="6" xfId="1" applyFont="1" applyFill="1" applyBorder="1" applyAlignment="1" applyProtection="1">
      <alignment horizontal="center"/>
      <protection hidden="1"/>
    </xf>
    <xf numFmtId="0" fontId="10" fillId="0" borderId="7" xfId="1" applyFont="1" applyFill="1" applyBorder="1" applyAlignment="1" applyProtection="1">
      <alignment vertical="center" wrapText="1"/>
      <protection hidden="1"/>
    </xf>
    <xf numFmtId="0" fontId="10" fillId="0" borderId="10" xfId="1" applyFont="1" applyFill="1" applyBorder="1" applyAlignment="1" applyProtection="1">
      <alignment vertical="center" wrapText="1"/>
      <protection hidden="1"/>
    </xf>
    <xf numFmtId="0" fontId="10" fillId="0" borderId="12" xfId="1" applyFont="1" applyFill="1" applyBorder="1" applyAlignment="1" applyProtection="1">
      <alignment vertical="center" wrapText="1"/>
      <protection hidden="1"/>
    </xf>
    <xf numFmtId="0" fontId="0" fillId="0" borderId="15" xfId="0" applyBorder="1" applyAlignment="1" applyProtection="1">
      <alignment horizontal="left" vertical="center" wrapText="1"/>
      <protection hidden="1"/>
    </xf>
    <xf numFmtId="0" fontId="0" fillId="0" borderId="16" xfId="0" applyBorder="1" applyAlignment="1" applyProtection="1">
      <alignment horizontal="left" vertical="center" wrapText="1"/>
      <protection hidden="1"/>
    </xf>
    <xf numFmtId="0" fontId="0" fillId="0" borderId="28" xfId="0" applyBorder="1" applyAlignment="1" applyProtection="1">
      <alignment horizontal="left" vertical="center" wrapText="1"/>
      <protection hidden="1"/>
    </xf>
    <xf numFmtId="0" fontId="3" fillId="4" borderId="26" xfId="1" applyFont="1" applyFill="1" applyBorder="1" applyProtection="1">
      <protection hidden="1"/>
    </xf>
    <xf numFmtId="0" fontId="10" fillId="0" borderId="10" xfId="1" applyFont="1" applyFill="1" applyBorder="1" applyAlignment="1" applyProtection="1">
      <alignment vertical="center" wrapText="1"/>
      <protection hidden="1"/>
    </xf>
    <xf numFmtId="0" fontId="10" fillId="0" borderId="2" xfId="1" applyFont="1" applyFill="1" applyAlignment="1" applyProtection="1">
      <alignment vertical="center" wrapText="1"/>
      <protection hidden="1"/>
    </xf>
    <xf numFmtId="0" fontId="3" fillId="4" borderId="11" xfId="1" applyFont="1" applyFill="1" applyBorder="1" applyProtection="1">
      <protection hidden="1"/>
    </xf>
    <xf numFmtId="0" fontId="10" fillId="0" borderId="10" xfId="1" applyFont="1" applyFill="1" applyBorder="1" applyAlignment="1" applyProtection="1">
      <alignment horizontal="left" vertical="center" wrapText="1"/>
      <protection hidden="1"/>
    </xf>
    <xf numFmtId="0" fontId="10" fillId="0" borderId="2" xfId="1" applyFont="1" applyFill="1" applyAlignment="1" applyProtection="1">
      <alignment horizontal="left" vertical="center" wrapText="1"/>
      <protection hidden="1"/>
    </xf>
    <xf numFmtId="0" fontId="10" fillId="0" borderId="12" xfId="1" applyFont="1" applyFill="1" applyBorder="1" applyAlignment="1" applyProtection="1">
      <alignment horizontal="left" vertical="center" wrapText="1"/>
      <protection hidden="1"/>
    </xf>
    <xf numFmtId="0" fontId="10" fillId="0" borderId="13" xfId="1" applyFont="1" applyFill="1" applyBorder="1" applyAlignment="1" applyProtection="1">
      <alignment horizontal="left" vertical="center" wrapText="1"/>
      <protection hidden="1"/>
    </xf>
    <xf numFmtId="0" fontId="3" fillId="4" borderId="14" xfId="1" applyFont="1" applyFill="1" applyBorder="1" applyProtection="1">
      <protection hidden="1"/>
    </xf>
    <xf numFmtId="0" fontId="8" fillId="0" borderId="51" xfId="1" applyFont="1" applyFill="1" applyBorder="1" applyAlignment="1" applyProtection="1">
      <alignment horizontal="right" vertical="center" wrapText="1"/>
      <protection hidden="1"/>
    </xf>
    <xf numFmtId="0" fontId="8" fillId="0" borderId="51" xfId="1" applyFont="1" applyFill="1" applyBorder="1" applyAlignment="1" applyProtection="1">
      <alignment horizontal="left" vertical="center" wrapText="1"/>
      <protection hidden="1"/>
    </xf>
    <xf numFmtId="0" fontId="10" fillId="0" borderId="51" xfId="1" applyFont="1" applyFill="1" applyBorder="1" applyAlignment="1" applyProtection="1">
      <alignment horizontal="left"/>
      <protection hidden="1"/>
    </xf>
    <xf numFmtId="164" fontId="24" fillId="0" borderId="51" xfId="1" applyNumberFormat="1" applyFont="1" applyFill="1" applyBorder="1" applyProtection="1">
      <protection hidden="1"/>
    </xf>
    <xf numFmtId="0" fontId="3" fillId="0" borderId="73" xfId="1" applyFont="1" applyFill="1" applyBorder="1" applyAlignment="1" applyProtection="1">
      <alignment horizontal="center"/>
      <protection hidden="1"/>
    </xf>
    <xf numFmtId="0" fontId="3" fillId="0" borderId="0" xfId="1" applyFont="1" applyFill="1" applyBorder="1" applyAlignment="1" applyProtection="1">
      <alignment horizontal="center"/>
      <protection hidden="1"/>
    </xf>
    <xf numFmtId="0" fontId="3" fillId="0" borderId="74" xfId="1" applyFont="1" applyFill="1" applyBorder="1" applyAlignment="1" applyProtection="1">
      <alignment horizontal="center"/>
      <protection hidden="1"/>
    </xf>
    <xf numFmtId="0" fontId="14" fillId="0" borderId="51" xfId="1" applyFont="1" applyFill="1" applyBorder="1" applyAlignment="1" applyProtection="1">
      <alignment horizontal="right" vertical="center" wrapText="1"/>
      <protection hidden="1"/>
    </xf>
    <xf numFmtId="0" fontId="10" fillId="0" borderId="51" xfId="1" applyFont="1" applyFill="1" applyBorder="1" applyAlignment="1" applyProtection="1">
      <alignment horizontal="left" vertical="center" wrapText="1"/>
      <protection hidden="1"/>
    </xf>
    <xf numFmtId="0" fontId="10" fillId="0" borderId="51" xfId="1" applyFont="1" applyFill="1" applyBorder="1" applyAlignment="1" applyProtection="1">
      <alignment horizontal="center" vertical="center" wrapText="1"/>
      <protection hidden="1"/>
    </xf>
    <xf numFmtId="0" fontId="12" fillId="0" borderId="51" xfId="1" applyFont="1" applyFill="1" applyBorder="1" applyAlignment="1" applyProtection="1">
      <alignment horizontal="left"/>
      <protection hidden="1"/>
    </xf>
    <xf numFmtId="164" fontId="12" fillId="0" borderId="51" xfId="1" applyNumberFormat="1" applyFont="1" applyFill="1" applyBorder="1" applyAlignment="1" applyProtection="1">
      <alignment vertical="center"/>
      <protection hidden="1"/>
    </xf>
    <xf numFmtId="0" fontId="8" fillId="0" borderId="52" xfId="1" applyFont="1" applyFill="1" applyBorder="1" applyAlignment="1" applyProtection="1">
      <alignment horizontal="left" vertical="center" wrapText="1"/>
      <protection hidden="1"/>
    </xf>
    <xf numFmtId="0" fontId="8" fillId="0" borderId="48" xfId="1" applyFont="1" applyFill="1" applyBorder="1" applyAlignment="1" applyProtection="1">
      <alignment horizontal="left" vertical="center" wrapText="1"/>
      <protection hidden="1"/>
    </xf>
    <xf numFmtId="0" fontId="8" fillId="0" borderId="54" xfId="1" applyFont="1" applyFill="1" applyBorder="1" applyAlignment="1" applyProtection="1">
      <alignment horizontal="left" vertical="center" wrapText="1"/>
      <protection hidden="1"/>
    </xf>
    <xf numFmtId="0" fontId="10" fillId="0" borderId="52" xfId="1" applyFont="1" applyFill="1" applyBorder="1" applyAlignment="1" applyProtection="1">
      <alignment horizontal="left" vertical="center" wrapText="1"/>
      <protection hidden="1"/>
    </xf>
    <xf numFmtId="0" fontId="10" fillId="0" borderId="48" xfId="1" applyFont="1" applyFill="1" applyBorder="1" applyAlignment="1" applyProtection="1">
      <alignment horizontal="left" vertical="center" wrapText="1"/>
      <protection hidden="1"/>
    </xf>
    <xf numFmtId="0" fontId="10" fillId="0" borderId="54" xfId="1" applyFont="1" applyFill="1" applyBorder="1" applyAlignment="1" applyProtection="1">
      <alignment horizontal="left" vertical="center" wrapText="1"/>
      <protection hidden="1"/>
    </xf>
    <xf numFmtId="0" fontId="10" fillId="0" borderId="52" xfId="1" applyFont="1" applyFill="1" applyBorder="1" applyAlignment="1" applyProtection="1">
      <alignment horizontal="center" vertical="center" wrapText="1"/>
      <protection hidden="1"/>
    </xf>
    <xf numFmtId="0" fontId="10" fillId="0" borderId="48" xfId="1" applyFont="1" applyFill="1" applyBorder="1" applyAlignment="1" applyProtection="1">
      <alignment horizontal="center" vertical="center" wrapText="1"/>
      <protection hidden="1"/>
    </xf>
    <xf numFmtId="0" fontId="10" fillId="0" borderId="54" xfId="1" applyFont="1" applyFill="1" applyBorder="1" applyAlignment="1" applyProtection="1">
      <alignment horizontal="center" vertical="center" wrapText="1"/>
      <protection hidden="1"/>
    </xf>
    <xf numFmtId="0" fontId="3" fillId="0" borderId="0" xfId="1" applyFont="1" applyFill="1" applyBorder="1" applyAlignment="1" applyProtection="1">
      <alignment horizontal="center"/>
      <protection hidden="1"/>
    </xf>
    <xf numFmtId="0" fontId="10" fillId="0" borderId="52" xfId="1" applyFont="1" applyFill="1" applyBorder="1" applyAlignment="1" applyProtection="1">
      <alignment horizontal="left" wrapText="1"/>
      <protection hidden="1"/>
    </xf>
    <xf numFmtId="0" fontId="10" fillId="0" borderId="48" xfId="1" applyFont="1" applyFill="1" applyBorder="1" applyAlignment="1" applyProtection="1">
      <alignment horizontal="left" wrapText="1"/>
      <protection hidden="1"/>
    </xf>
    <xf numFmtId="0" fontId="10" fillId="0" borderId="54" xfId="1" applyFont="1" applyFill="1" applyBorder="1" applyAlignment="1" applyProtection="1">
      <alignment horizontal="left" wrapText="1"/>
      <protection hidden="1"/>
    </xf>
    <xf numFmtId="0" fontId="10" fillId="0" borderId="51" xfId="1" applyFont="1" applyFill="1" applyBorder="1" applyAlignment="1" applyProtection="1">
      <alignment horizontal="left" wrapText="1"/>
      <protection hidden="1"/>
    </xf>
    <xf numFmtId="0" fontId="8" fillId="0" borderId="22" xfId="1" applyFont="1" applyFill="1" applyBorder="1" applyAlignment="1" applyProtection="1">
      <alignment horizontal="left"/>
      <protection hidden="1"/>
    </xf>
    <xf numFmtId="0" fontId="8" fillId="0" borderId="18" xfId="1" applyFont="1" applyFill="1" applyBorder="1" applyAlignment="1" applyProtection="1">
      <alignment horizontal="left"/>
      <protection hidden="1"/>
    </xf>
    <xf numFmtId="0" fontId="8" fillId="0" borderId="23" xfId="1" applyFont="1" applyFill="1" applyBorder="1" applyAlignment="1" applyProtection="1">
      <alignment horizontal="left"/>
      <protection hidden="1"/>
    </xf>
    <xf numFmtId="164" fontId="8" fillId="0" borderId="24" xfId="1" applyNumberFormat="1" applyFont="1" applyFill="1" applyBorder="1" applyAlignment="1" applyProtection="1">
      <protection hidden="1"/>
    </xf>
    <xf numFmtId="0" fontId="15" fillId="0" borderId="17" xfId="1" applyFont="1" applyFill="1" applyBorder="1" applyAlignment="1" applyProtection="1">
      <alignment horizontal="center"/>
      <protection hidden="1"/>
    </xf>
    <xf numFmtId="0" fontId="15" fillId="0" borderId="18" xfId="1" applyFont="1" applyFill="1" applyBorder="1" applyAlignment="1" applyProtection="1">
      <alignment horizontal="center"/>
      <protection hidden="1"/>
    </xf>
    <xf numFmtId="0" fontId="15" fillId="0" borderId="19" xfId="1" applyFont="1" applyFill="1" applyBorder="1" applyAlignment="1" applyProtection="1">
      <alignment horizontal="center"/>
      <protection hidden="1"/>
    </xf>
    <xf numFmtId="0" fontId="0" fillId="0" borderId="0" xfId="0" applyProtection="1"/>
    <xf numFmtId="0" fontId="17" fillId="0" borderId="29" xfId="0" applyFont="1" applyBorder="1" applyAlignment="1" applyProtection="1">
      <alignment horizontal="center" vertical="center" wrapText="1"/>
    </xf>
    <xf numFmtId="0" fontId="17" fillId="0" borderId="30" xfId="0" applyFont="1" applyBorder="1" applyAlignment="1" applyProtection="1">
      <alignment horizontal="center" vertical="center" wrapText="1"/>
    </xf>
    <xf numFmtId="0" fontId="17" fillId="0" borderId="1" xfId="0" applyFont="1" applyBorder="1" applyAlignment="1" applyProtection="1">
      <alignment horizontal="center" vertical="center" wrapText="1"/>
    </xf>
    <xf numFmtId="0" fontId="17" fillId="0" borderId="31" xfId="0" applyFont="1" applyBorder="1" applyAlignment="1" applyProtection="1">
      <alignment horizontal="center" vertical="center" wrapText="1"/>
    </xf>
    <xf numFmtId="0" fontId="17" fillId="0" borderId="32" xfId="0" applyFont="1" applyBorder="1" applyAlignment="1" applyProtection="1">
      <alignment horizontal="center" vertical="center" wrapText="1"/>
    </xf>
    <xf numFmtId="43" fontId="17" fillId="0" borderId="32" xfId="4" applyFont="1" applyFill="1" applyBorder="1" applyAlignment="1" applyProtection="1">
      <alignment horizontal="center" vertical="center" wrapText="1"/>
    </xf>
    <xf numFmtId="0" fontId="17" fillId="0" borderId="33" xfId="0" applyFont="1" applyBorder="1" applyAlignment="1" applyProtection="1">
      <alignment horizontal="center" vertical="center" wrapText="1"/>
    </xf>
    <xf numFmtId="0" fontId="17" fillId="0" borderId="34" xfId="0" applyFont="1" applyBorder="1" applyAlignment="1" applyProtection="1">
      <alignment horizontal="center" vertical="center" wrapText="1"/>
    </xf>
    <xf numFmtId="0" fontId="17" fillId="0" borderId="35"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17" fillId="0" borderId="36" xfId="0" applyFont="1" applyBorder="1" applyAlignment="1" applyProtection="1">
      <alignment horizontal="center" vertical="center" wrapText="1"/>
    </xf>
    <xf numFmtId="0" fontId="17" fillId="0" borderId="37" xfId="0" applyFont="1" applyBorder="1" applyAlignment="1" applyProtection="1">
      <alignment horizontal="center" vertical="center" wrapText="1"/>
    </xf>
    <xf numFmtId="43" fontId="17" fillId="0" borderId="37" xfId="4" applyFont="1" applyFill="1" applyBorder="1" applyAlignment="1" applyProtection="1">
      <alignment horizontal="center" vertical="center" wrapText="1"/>
    </xf>
    <xf numFmtId="0" fontId="17" fillId="0" borderId="38" xfId="0" applyFont="1" applyBorder="1" applyAlignment="1" applyProtection="1">
      <alignment horizontal="center" vertical="center" wrapText="1"/>
    </xf>
    <xf numFmtId="0" fontId="17" fillId="0" borderId="39" xfId="0" applyFont="1" applyBorder="1" applyAlignment="1" applyProtection="1">
      <alignment horizontal="center" vertical="center" wrapText="1"/>
    </xf>
    <xf numFmtId="0" fontId="17" fillId="0" borderId="40" xfId="0" applyFont="1" applyBorder="1" applyAlignment="1" applyProtection="1">
      <alignment horizontal="center" vertical="center" wrapText="1"/>
    </xf>
    <xf numFmtId="0" fontId="17" fillId="0" borderId="27" xfId="0" applyFont="1" applyBorder="1" applyAlignment="1" applyProtection="1">
      <alignment horizontal="center" vertical="center" wrapText="1"/>
    </xf>
    <xf numFmtId="0" fontId="17" fillId="0" borderId="41" xfId="0" applyFont="1" applyBorder="1" applyAlignment="1" applyProtection="1">
      <alignment horizontal="center" vertical="center" wrapText="1"/>
    </xf>
    <xf numFmtId="0" fontId="17" fillId="0" borderId="42" xfId="0" applyFont="1" applyBorder="1" applyAlignment="1" applyProtection="1">
      <alignment horizontal="center" vertical="center" wrapText="1"/>
    </xf>
    <xf numFmtId="43" fontId="17" fillId="0" borderId="42" xfId="4" applyFont="1" applyFill="1" applyBorder="1" applyAlignment="1" applyProtection="1">
      <alignment horizontal="center" vertical="center" wrapText="1"/>
    </xf>
    <xf numFmtId="0" fontId="17" fillId="0" borderId="43" xfId="0" applyFont="1" applyBorder="1" applyAlignment="1" applyProtection="1">
      <alignment horizontal="center" vertical="center" wrapText="1"/>
    </xf>
    <xf numFmtId="0" fontId="18" fillId="0" borderId="44" xfId="0" applyFont="1" applyBorder="1" applyAlignment="1" applyProtection="1">
      <alignment horizontal="center" vertical="center"/>
    </xf>
    <xf numFmtId="0" fontId="18" fillId="0" borderId="45" xfId="0" applyFont="1" applyBorder="1" applyAlignment="1" applyProtection="1">
      <alignment horizontal="center" vertical="center"/>
    </xf>
    <xf numFmtId="0" fontId="18" fillId="0" borderId="46" xfId="0" applyFont="1" applyBorder="1" applyAlignment="1" applyProtection="1">
      <alignment horizontal="center" vertical="center"/>
    </xf>
    <xf numFmtId="0" fontId="21" fillId="5" borderId="47" xfId="0" applyFont="1" applyFill="1" applyBorder="1" applyAlignment="1" applyProtection="1">
      <alignment horizontal="left" vertical="center"/>
    </xf>
    <xf numFmtId="0" fontId="21" fillId="5" borderId="48" xfId="0" applyFont="1" applyFill="1" applyBorder="1" applyAlignment="1" applyProtection="1">
      <alignment horizontal="left" vertical="center"/>
    </xf>
    <xf numFmtId="0" fontId="21" fillId="5" borderId="49" xfId="0" applyFont="1" applyFill="1" applyBorder="1" applyAlignment="1" applyProtection="1">
      <alignment horizontal="left" vertical="center"/>
    </xf>
    <xf numFmtId="0" fontId="20" fillId="0" borderId="50" xfId="0" applyFont="1" applyBorder="1" applyAlignment="1" applyProtection="1">
      <alignment horizontal="center" vertical="center"/>
    </xf>
    <xf numFmtId="0" fontId="20" fillId="0" borderId="51" xfId="0" applyFont="1" applyBorder="1" applyAlignment="1" applyProtection="1">
      <alignment horizontal="center" vertical="center" wrapText="1"/>
    </xf>
    <xf numFmtId="0" fontId="20" fillId="0" borderId="51" xfId="0" applyFont="1" applyBorder="1" applyAlignment="1" applyProtection="1">
      <alignment horizontal="center" vertical="center"/>
    </xf>
    <xf numFmtId="43" fontId="20" fillId="0" borderId="52" xfId="4" applyFont="1" applyBorder="1" applyAlignment="1" applyProtection="1">
      <alignment horizontal="center" vertical="center"/>
    </xf>
    <xf numFmtId="164" fontId="20" fillId="0" borderId="52" xfId="0" applyNumberFormat="1" applyFont="1" applyBorder="1" applyAlignment="1" applyProtection="1">
      <alignment horizontal="center" vertical="center"/>
    </xf>
    <xf numFmtId="164" fontId="20" fillId="0" borderId="53" xfId="0" applyNumberFormat="1" applyFont="1" applyBorder="1" applyAlignment="1" applyProtection="1">
      <alignment horizontal="center" vertical="center"/>
    </xf>
    <xf numFmtId="0" fontId="20" fillId="0" borderId="52" xfId="0" applyFont="1" applyBorder="1" applyAlignment="1" applyProtection="1">
      <alignment horizontal="center" vertical="center" wrapText="1"/>
    </xf>
    <xf numFmtId="0" fontId="20" fillId="0" borderId="48" xfId="0" applyFont="1" applyBorder="1" applyAlignment="1" applyProtection="1">
      <alignment horizontal="center" vertical="center" wrapText="1"/>
    </xf>
    <xf numFmtId="0" fontId="20" fillId="0" borderId="54" xfId="0" applyFont="1" applyBorder="1" applyAlignment="1" applyProtection="1">
      <alignment horizontal="center" vertical="center" wrapText="1"/>
    </xf>
    <xf numFmtId="0" fontId="20" fillId="0" borderId="51" xfId="0" applyFont="1" applyBorder="1" applyAlignment="1" applyProtection="1">
      <alignment horizontal="center" vertical="center"/>
    </xf>
    <xf numFmtId="0" fontId="18" fillId="0" borderId="55" xfId="0" applyFont="1" applyBorder="1" applyAlignment="1" applyProtection="1">
      <alignment horizontal="center" vertical="center"/>
    </xf>
    <xf numFmtId="0" fontId="18" fillId="0" borderId="56" xfId="0" applyFont="1" applyBorder="1" applyAlignment="1" applyProtection="1">
      <alignment horizontal="center" vertical="center"/>
    </xf>
    <xf numFmtId="0" fontId="18" fillId="0" borderId="57" xfId="0" applyFont="1" applyBorder="1" applyAlignment="1" applyProtection="1">
      <alignment horizontal="center" vertical="center"/>
    </xf>
    <xf numFmtId="164" fontId="20" fillId="0" borderId="58" xfId="0" applyNumberFormat="1" applyFont="1" applyBorder="1" applyAlignment="1" applyProtection="1">
      <alignment horizontal="center" vertical="center"/>
    </xf>
    <xf numFmtId="164" fontId="20" fillId="0" borderId="59" xfId="0" applyNumberFormat="1" applyFont="1" applyBorder="1" applyAlignment="1" applyProtection="1">
      <alignment horizontal="center" vertical="center"/>
    </xf>
    <xf numFmtId="0" fontId="20" fillId="0" borderId="60" xfId="0" applyFont="1" applyBorder="1" applyAlignment="1" applyProtection="1">
      <alignment horizontal="center" vertical="center"/>
    </xf>
    <xf numFmtId="0" fontId="20" fillId="0" borderId="61" xfId="0" applyFont="1" applyBorder="1" applyAlignment="1" applyProtection="1">
      <alignment horizontal="center" vertical="center" wrapText="1"/>
    </xf>
    <xf numFmtId="0" fontId="20" fillId="0" borderId="62" xfId="0" applyFont="1" applyBorder="1" applyAlignment="1" applyProtection="1">
      <alignment horizontal="center" vertical="center" wrapText="1"/>
    </xf>
    <xf numFmtId="0" fontId="20" fillId="0" borderId="63" xfId="0" applyFont="1" applyBorder="1" applyAlignment="1" applyProtection="1">
      <alignment horizontal="center" vertical="center" wrapText="1"/>
    </xf>
    <xf numFmtId="0" fontId="20" fillId="0" borderId="58" xfId="0" applyFont="1" applyBorder="1" applyAlignment="1" applyProtection="1">
      <alignment horizontal="center" vertical="center"/>
    </xf>
    <xf numFmtId="43" fontId="20" fillId="0" borderId="58" xfId="4" applyFont="1" applyBorder="1" applyAlignment="1" applyProtection="1">
      <alignment horizontal="center" vertical="center"/>
    </xf>
    <xf numFmtId="164" fontId="20" fillId="0" borderId="58" xfId="0" applyNumberFormat="1" applyFont="1" applyBorder="1" applyAlignment="1" applyProtection="1">
      <alignment horizontal="center" vertical="center"/>
    </xf>
    <xf numFmtId="164" fontId="20" fillId="0" borderId="59" xfId="0" applyNumberFormat="1" applyFont="1" applyBorder="1" applyAlignment="1" applyProtection="1">
      <alignment horizontal="center" vertical="center"/>
    </xf>
    <xf numFmtId="0" fontId="20" fillId="0" borderId="34" xfId="0" applyFont="1" applyBorder="1" applyAlignment="1" applyProtection="1">
      <alignment horizontal="center" vertical="center"/>
    </xf>
    <xf numFmtId="0" fontId="20" fillId="0" borderId="35" xfId="0" applyFont="1" applyBorder="1" applyAlignment="1" applyProtection="1">
      <alignment horizontal="center" vertical="center" wrapText="1"/>
    </xf>
    <xf numFmtId="0" fontId="20" fillId="0" borderId="0" xfId="0" applyFont="1" applyAlignment="1" applyProtection="1">
      <alignment horizontal="center" vertical="center" wrapText="1"/>
    </xf>
    <xf numFmtId="0" fontId="20" fillId="0" borderId="36" xfId="0" applyFont="1" applyBorder="1" applyAlignment="1" applyProtection="1">
      <alignment horizontal="center" vertical="center" wrapText="1"/>
    </xf>
    <xf numFmtId="0" fontId="20" fillId="0" borderId="37" xfId="0" applyFont="1" applyBorder="1" applyAlignment="1" applyProtection="1">
      <alignment horizontal="center" vertical="center"/>
    </xf>
    <xf numFmtId="43" fontId="20" fillId="0" borderId="37" xfId="4" applyFont="1" applyBorder="1" applyAlignment="1" applyProtection="1">
      <alignment horizontal="center" vertical="center"/>
    </xf>
    <xf numFmtId="164" fontId="20" fillId="0" borderId="37" xfId="0" applyNumberFormat="1" applyFont="1" applyBorder="1" applyAlignment="1" applyProtection="1">
      <alignment horizontal="center" vertical="center"/>
    </xf>
    <xf numFmtId="164" fontId="20" fillId="0" borderId="38" xfId="0" applyNumberFormat="1" applyFont="1" applyBorder="1" applyAlignment="1" applyProtection="1">
      <alignment horizontal="center" vertical="center"/>
    </xf>
    <xf numFmtId="0" fontId="20" fillId="0" borderId="64" xfId="0" applyFont="1" applyBorder="1" applyAlignment="1" applyProtection="1">
      <alignment horizontal="center" vertical="center"/>
    </xf>
    <xf numFmtId="0" fontId="20" fillId="0" borderId="65" xfId="0" applyFont="1" applyBorder="1" applyAlignment="1" applyProtection="1">
      <alignment horizontal="center" vertical="center" wrapText="1"/>
    </xf>
    <xf numFmtId="0" fontId="20" fillId="0" borderId="56" xfId="0" applyFont="1" applyBorder="1" applyAlignment="1" applyProtection="1">
      <alignment horizontal="center" vertical="center" wrapText="1"/>
    </xf>
    <xf numFmtId="0" fontId="20" fillId="0" borderId="66" xfId="0" applyFont="1" applyBorder="1" applyAlignment="1" applyProtection="1">
      <alignment horizontal="center" vertical="center" wrapText="1"/>
    </xf>
    <xf numFmtId="0" fontId="20" fillId="0" borderId="67" xfId="0" applyFont="1" applyBorder="1" applyAlignment="1" applyProtection="1">
      <alignment horizontal="center" vertical="center"/>
    </xf>
    <xf numFmtId="43" fontId="20" fillId="0" borderId="67" xfId="4" applyFont="1" applyBorder="1" applyAlignment="1" applyProtection="1">
      <alignment horizontal="center" vertical="center"/>
    </xf>
    <xf numFmtId="164" fontId="20" fillId="0" borderId="67" xfId="0" applyNumberFormat="1" applyFont="1" applyBorder="1" applyAlignment="1" applyProtection="1">
      <alignment horizontal="center" vertical="center"/>
    </xf>
    <xf numFmtId="164" fontId="20" fillId="0" borderId="68" xfId="0" applyNumberFormat="1" applyFont="1" applyBorder="1" applyAlignment="1" applyProtection="1">
      <alignment horizontal="center" vertical="center"/>
    </xf>
    <xf numFmtId="0" fontId="18" fillId="0" borderId="47" xfId="0" applyFont="1" applyBorder="1" applyAlignment="1" applyProtection="1">
      <alignment horizontal="center" vertical="center"/>
    </xf>
    <xf numFmtId="0" fontId="18" fillId="0" borderId="48" xfId="0" applyFont="1" applyBorder="1" applyAlignment="1" applyProtection="1">
      <alignment horizontal="center" vertical="center"/>
    </xf>
    <xf numFmtId="0" fontId="18" fillId="0" borderId="49" xfId="0" applyFont="1" applyBorder="1" applyAlignment="1" applyProtection="1">
      <alignment horizontal="center" vertical="center"/>
    </xf>
    <xf numFmtId="0" fontId="11" fillId="5" borderId="47" xfId="0" applyFont="1" applyFill="1" applyBorder="1" applyAlignment="1" applyProtection="1">
      <alignment horizontal="left" vertical="center"/>
    </xf>
    <xf numFmtId="0" fontId="11" fillId="5" borderId="48" xfId="0" applyFont="1" applyFill="1" applyBorder="1" applyAlignment="1" applyProtection="1">
      <alignment horizontal="left" vertical="center"/>
    </xf>
    <xf numFmtId="0" fontId="11" fillId="5" borderId="49" xfId="0" applyFont="1" applyFill="1" applyBorder="1" applyAlignment="1" applyProtection="1">
      <alignment horizontal="left" vertical="center"/>
    </xf>
    <xf numFmtId="0" fontId="20" fillId="0" borderId="55" xfId="0" applyFont="1" applyBorder="1" applyAlignment="1" applyProtection="1">
      <alignment horizontal="center" vertical="center"/>
    </xf>
    <xf numFmtId="0" fontId="23" fillId="5" borderId="50" xfId="0" applyFont="1" applyFill="1" applyBorder="1" applyAlignment="1" applyProtection="1">
      <alignment horizontal="center" vertical="center"/>
    </xf>
    <xf numFmtId="0" fontId="23" fillId="0" borderId="51" xfId="0" applyFont="1" applyBorder="1" applyAlignment="1" applyProtection="1">
      <alignment horizontal="center" vertical="center" wrapText="1"/>
    </xf>
    <xf numFmtId="0" fontId="23" fillId="0" borderId="51" xfId="0" applyFont="1" applyBorder="1" applyAlignment="1" applyProtection="1">
      <alignment horizontal="center" vertical="center"/>
    </xf>
    <xf numFmtId="43" fontId="23" fillId="0" borderId="52" xfId="4" applyFont="1" applyBorder="1" applyAlignment="1" applyProtection="1">
      <alignment horizontal="center" vertical="center"/>
    </xf>
    <xf numFmtId="164" fontId="23" fillId="0" borderId="52" xfId="0" applyNumberFormat="1" applyFont="1" applyBorder="1" applyAlignment="1" applyProtection="1">
      <alignment horizontal="center" vertical="center"/>
    </xf>
    <xf numFmtId="164" fontId="23" fillId="0" borderId="53" xfId="0" applyNumberFormat="1" applyFont="1" applyBorder="1" applyAlignment="1" applyProtection="1">
      <alignment horizontal="center" vertical="center"/>
    </xf>
    <xf numFmtId="0" fontId="23" fillId="0" borderId="50" xfId="0" applyFont="1" applyBorder="1" applyAlignment="1" applyProtection="1">
      <alignment horizontal="center" vertical="center"/>
    </xf>
    <xf numFmtId="0" fontId="19" fillId="5" borderId="47" xfId="0" applyFont="1" applyFill="1" applyBorder="1" applyAlignment="1" applyProtection="1">
      <alignment horizontal="left" vertical="center"/>
    </xf>
    <xf numFmtId="0" fontId="19" fillId="5" borderId="48" xfId="0" applyFont="1" applyFill="1" applyBorder="1" applyAlignment="1" applyProtection="1">
      <alignment horizontal="left" vertical="center"/>
    </xf>
    <xf numFmtId="0" fontId="19" fillId="5" borderId="49" xfId="0" applyFont="1" applyFill="1" applyBorder="1" applyAlignment="1" applyProtection="1">
      <alignment horizontal="left" vertical="center"/>
    </xf>
    <xf numFmtId="0" fontId="20" fillId="5" borderId="50" xfId="0" applyFont="1" applyFill="1" applyBorder="1" applyAlignment="1" applyProtection="1">
      <alignment horizontal="center" vertical="center"/>
    </xf>
    <xf numFmtId="0" fontId="20" fillId="0" borderId="58" xfId="0" applyFont="1" applyBorder="1" applyAlignment="1" applyProtection="1">
      <alignment horizontal="center" vertical="center"/>
    </xf>
    <xf numFmtId="43" fontId="20" fillId="0" borderId="51" xfId="4" applyFont="1" applyBorder="1" applyAlignment="1" applyProtection="1">
      <alignment horizontal="center" vertical="center"/>
    </xf>
    <xf numFmtId="0" fontId="20" fillId="0" borderId="69" xfId="0" applyFont="1" applyBorder="1" applyAlignment="1" applyProtection="1">
      <alignment horizontal="center" vertical="center"/>
    </xf>
    <xf numFmtId="0" fontId="20" fillId="0" borderId="27" xfId="0" applyFont="1" applyBorder="1" applyAlignment="1" applyProtection="1">
      <alignment horizontal="center" vertical="center" wrapText="1"/>
    </xf>
    <xf numFmtId="0" fontId="0" fillId="0" borderId="27" xfId="0" applyBorder="1" applyAlignment="1" applyProtection="1">
      <alignment horizontal="center" vertical="center" wrapText="1"/>
    </xf>
    <xf numFmtId="43" fontId="20" fillId="0" borderId="35" xfId="4" applyFont="1" applyBorder="1" applyAlignment="1" applyProtection="1">
      <alignment horizontal="center" vertical="center"/>
    </xf>
    <xf numFmtId="0" fontId="18" fillId="0" borderId="22" xfId="0" applyFont="1" applyBorder="1" applyAlignment="1" applyProtection="1">
      <alignment horizontal="left" vertical="center"/>
    </xf>
    <xf numFmtId="0" fontId="18" fillId="0" borderId="18" xfId="0" applyFont="1" applyBorder="1" applyAlignment="1" applyProtection="1">
      <alignment horizontal="left" vertical="center"/>
    </xf>
    <xf numFmtId="0" fontId="18" fillId="0" borderId="70" xfId="0" applyFont="1" applyBorder="1" applyAlignment="1" applyProtection="1">
      <alignment horizontal="left" vertical="center"/>
    </xf>
    <xf numFmtId="164" fontId="21" fillId="0" borderId="71" xfId="0" applyNumberFormat="1" applyFont="1" applyBorder="1" applyAlignment="1" applyProtection="1">
      <alignment horizontal="center" vertical="center"/>
    </xf>
    <xf numFmtId="43" fontId="22" fillId="0" borderId="71" xfId="4" applyFont="1" applyFill="1" applyBorder="1" applyAlignment="1" applyProtection="1">
      <alignment horizontal="center" vertical="center"/>
    </xf>
    <xf numFmtId="164" fontId="21" fillId="0" borderId="72" xfId="0" applyNumberFormat="1" applyFont="1" applyBorder="1" applyAlignment="1" applyProtection="1">
      <alignment horizontal="center" vertical="center"/>
    </xf>
    <xf numFmtId="164" fontId="20" fillId="4" borderId="52" xfId="0" applyNumberFormat="1" applyFont="1" applyFill="1" applyBorder="1" applyAlignment="1" applyProtection="1">
      <alignment horizontal="center" vertical="center"/>
      <protection locked="0"/>
    </xf>
    <xf numFmtId="164" fontId="20" fillId="4" borderId="58" xfId="0" applyNumberFormat="1" applyFont="1" applyFill="1" applyBorder="1" applyAlignment="1" applyProtection="1">
      <alignment horizontal="center" vertical="center"/>
      <protection locked="0"/>
    </xf>
    <xf numFmtId="164" fontId="20" fillId="4" borderId="37" xfId="0" applyNumberFormat="1" applyFont="1" applyFill="1" applyBorder="1" applyAlignment="1" applyProtection="1">
      <alignment horizontal="center" vertical="center"/>
      <protection locked="0"/>
    </xf>
    <xf numFmtId="164" fontId="20" fillId="4" borderId="67" xfId="0" applyNumberFormat="1" applyFont="1" applyFill="1" applyBorder="1" applyAlignment="1" applyProtection="1">
      <alignment horizontal="center" vertical="center"/>
      <protection locked="0"/>
    </xf>
    <xf numFmtId="164" fontId="23" fillId="4" borderId="52" xfId="0" applyNumberFormat="1" applyFont="1" applyFill="1" applyBorder="1" applyAlignment="1" applyProtection="1">
      <alignment horizontal="center" vertical="center"/>
      <protection locked="0"/>
    </xf>
    <xf numFmtId="164" fontId="20" fillId="4" borderId="35" xfId="0" applyNumberFormat="1" applyFont="1" applyFill="1" applyBorder="1" applyAlignment="1" applyProtection="1">
      <alignment horizontal="center" vertical="center"/>
      <protection locked="0"/>
    </xf>
  </cellXfs>
  <cellStyles count="5">
    <cellStyle name="20 % - zvýraznenie3" xfId="2" builtinId="38"/>
    <cellStyle name="Čiarka" xfId="4" builtinId="3"/>
    <cellStyle name="Hypertextové prepojenie" xfId="3" builtinId="8"/>
    <cellStyle name="Normálna" xfId="0" builtinId="0"/>
    <cellStyle name="Poznámka" xfId="1" builtinId="10"/>
  </cellStyles>
  <dxfs count="0"/>
  <tableStyles count="0" defaultTableStyle="TableStyleMedium2" defaultPivotStyle="PivotStyleLight16"/>
  <colors>
    <mruColors>
      <color rgb="FFFF0000"/>
      <color rgb="FFEE1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6</xdr:col>
          <xdr:colOff>12700</xdr:colOff>
          <xdr:row>13</xdr:row>
          <xdr:rowOff>12700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6</xdr:col>
          <xdr:colOff>0</xdr:colOff>
          <xdr:row>14</xdr:row>
          <xdr:rowOff>368300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0</xdr:rowOff>
        </xdr:from>
        <xdr:to>
          <xdr:col>6</xdr:col>
          <xdr:colOff>0</xdr:colOff>
          <xdr:row>15</xdr:row>
          <xdr:rowOff>368300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16</xdr:row>
          <xdr:rowOff>25400</xdr:rowOff>
        </xdr:from>
        <xdr:to>
          <xdr:col>5</xdr:col>
          <xdr:colOff>1117600</xdr:colOff>
          <xdr:row>17</xdr:row>
          <xdr:rowOff>12700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6</xdr:col>
          <xdr:colOff>12700</xdr:colOff>
          <xdr:row>14</xdr:row>
          <xdr:rowOff>12700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lov-lex.sk/pravne-predpisy/SK/ZZ/2015/343/20240801.html" TargetMode="External"/><Relationship Id="rId1" Type="http://schemas.openxmlformats.org/officeDocument/2006/relationships/hyperlink" Target="https://www.slov-lex.sk/pravne-predpisy/SK/ZZ/2015/343/20240801.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3E5C8-8821-4FFE-8F4C-0B9AD620EC48}">
  <sheetPr codeName="Hárok1">
    <tabColor theme="9"/>
  </sheetPr>
  <dimension ref="B1:F52"/>
  <sheetViews>
    <sheetView showGridLines="0" topLeftCell="A6" workbookViewId="0">
      <selection activeCell="D26" sqref="B26:F31"/>
    </sheetView>
  </sheetViews>
  <sheetFormatPr baseColWidth="10" defaultColWidth="9.1640625" defaultRowHeight="15" x14ac:dyDescent="0.2"/>
  <cols>
    <col min="1" max="1" width="4.6640625" style="40" customWidth="1"/>
    <col min="2" max="2" width="38.83203125" style="40" customWidth="1"/>
    <col min="3" max="3" width="7.5" style="40" customWidth="1"/>
    <col min="4" max="4" width="28.5" style="40" customWidth="1"/>
    <col min="5" max="5" width="29" style="40" customWidth="1"/>
    <col min="6" max="6" width="28.33203125" style="40" customWidth="1"/>
    <col min="7" max="16384" width="9.1640625" style="40"/>
  </cols>
  <sheetData>
    <row r="1" spans="2:6" ht="16" thickBot="1" x14ac:dyDescent="0.25"/>
    <row r="2" spans="2:6" ht="30.75" customHeight="1" thickBot="1" x14ac:dyDescent="0.25">
      <c r="B2" s="41" t="s">
        <v>57</v>
      </c>
      <c r="C2" s="42"/>
      <c r="D2" s="42"/>
      <c r="E2" s="42"/>
      <c r="F2" s="43"/>
    </row>
    <row r="3" spans="2:6" ht="16" thickBot="1" x14ac:dyDescent="0.25">
      <c r="B3" s="44"/>
      <c r="C3" s="44"/>
      <c r="D3" s="44"/>
      <c r="E3" s="44"/>
      <c r="F3" s="44"/>
    </row>
    <row r="4" spans="2:6" ht="16" x14ac:dyDescent="0.2">
      <c r="B4" s="45" t="s">
        <v>0</v>
      </c>
      <c r="C4" s="23"/>
      <c r="D4" s="23"/>
      <c r="E4" s="23"/>
      <c r="F4" s="24"/>
    </row>
    <row r="5" spans="2:6" ht="16" x14ac:dyDescent="0.2">
      <c r="B5" s="46" t="s">
        <v>1</v>
      </c>
      <c r="C5" s="17"/>
      <c r="D5" s="17"/>
      <c r="E5" s="17"/>
      <c r="F5" s="18"/>
    </row>
    <row r="6" spans="2:6" ht="16" x14ac:dyDescent="0.2">
      <c r="B6" s="46" t="s">
        <v>2</v>
      </c>
      <c r="C6" s="17"/>
      <c r="D6" s="17"/>
      <c r="E6" s="17"/>
      <c r="F6" s="18"/>
    </row>
    <row r="7" spans="2:6" ht="16" x14ac:dyDescent="0.2">
      <c r="B7" s="46" t="s">
        <v>3</v>
      </c>
      <c r="C7" s="17"/>
      <c r="D7" s="17"/>
      <c r="E7" s="17"/>
      <c r="F7" s="18"/>
    </row>
    <row r="8" spans="2:6" ht="16" x14ac:dyDescent="0.2">
      <c r="B8" s="46" t="s">
        <v>4</v>
      </c>
      <c r="C8" s="17"/>
      <c r="D8" s="17"/>
      <c r="E8" s="17"/>
      <c r="F8" s="18"/>
    </row>
    <row r="9" spans="2:6" ht="16" x14ac:dyDescent="0.2">
      <c r="B9" s="46" t="s">
        <v>5</v>
      </c>
      <c r="C9" s="17"/>
      <c r="D9" s="17"/>
      <c r="E9" s="17"/>
      <c r="F9" s="18"/>
    </row>
    <row r="10" spans="2:6" ht="17" thickBot="1" x14ac:dyDescent="0.25">
      <c r="B10" s="47" t="s">
        <v>6</v>
      </c>
      <c r="C10" s="19" t="s">
        <v>47</v>
      </c>
      <c r="D10" s="20"/>
      <c r="E10" s="21"/>
      <c r="F10" s="22"/>
    </row>
    <row r="11" spans="2:6" ht="16" thickBot="1" x14ac:dyDescent="0.25">
      <c r="B11" s="44"/>
      <c r="C11" s="44"/>
      <c r="D11" s="44"/>
      <c r="E11" s="44"/>
      <c r="F11" s="44"/>
    </row>
    <row r="12" spans="2:6" ht="30" customHeight="1" thickBot="1" x14ac:dyDescent="0.25">
      <c r="B12" s="41" t="s">
        <v>7</v>
      </c>
      <c r="C12" s="42"/>
      <c r="D12" s="42"/>
      <c r="E12" s="42"/>
      <c r="F12" s="43"/>
    </row>
    <row r="13" spans="2:6" ht="31.5" customHeight="1" x14ac:dyDescent="0.2">
      <c r="B13" s="48" t="s">
        <v>55</v>
      </c>
      <c r="C13" s="49"/>
      <c r="D13" s="49"/>
      <c r="E13" s="50"/>
      <c r="F13" s="51"/>
    </row>
    <row r="14" spans="2:6" ht="31.5" customHeight="1" x14ac:dyDescent="0.2">
      <c r="B14" s="52" t="s">
        <v>8</v>
      </c>
      <c r="C14" s="53"/>
      <c r="D14" s="53"/>
      <c r="E14" s="53"/>
      <c r="F14" s="54"/>
    </row>
    <row r="15" spans="2:6" ht="30" customHeight="1" x14ac:dyDescent="0.2">
      <c r="B15" s="52" t="s">
        <v>9</v>
      </c>
      <c r="C15" s="53"/>
      <c r="D15" s="53"/>
      <c r="E15" s="53"/>
      <c r="F15" s="54"/>
    </row>
    <row r="16" spans="2:6" ht="30" customHeight="1" x14ac:dyDescent="0.2">
      <c r="B16" s="55" t="s">
        <v>10</v>
      </c>
      <c r="C16" s="56"/>
      <c r="D16" s="56"/>
      <c r="E16" s="56"/>
      <c r="F16" s="54"/>
    </row>
    <row r="17" spans="2:6" ht="45.75" customHeight="1" thickBot="1" x14ac:dyDescent="0.25">
      <c r="B17" s="57" t="s">
        <v>58</v>
      </c>
      <c r="C17" s="58"/>
      <c r="D17" s="58"/>
      <c r="E17" s="58"/>
      <c r="F17" s="59"/>
    </row>
    <row r="18" spans="2:6" x14ac:dyDescent="0.2">
      <c r="B18" s="44"/>
      <c r="C18" s="44"/>
      <c r="D18" s="44"/>
      <c r="E18" s="44"/>
      <c r="F18" s="44"/>
    </row>
    <row r="19" spans="2:6" ht="22" x14ac:dyDescent="0.2">
      <c r="B19" s="60" t="s">
        <v>43</v>
      </c>
      <c r="C19" s="61" t="s">
        <v>113</v>
      </c>
      <c r="D19" s="61"/>
      <c r="E19" s="61"/>
      <c r="F19" s="61"/>
    </row>
    <row r="20" spans="2:6" ht="30.75" customHeight="1" x14ac:dyDescent="0.25">
      <c r="B20" s="62" t="s">
        <v>113</v>
      </c>
      <c r="C20" s="62"/>
      <c r="D20" s="62"/>
      <c r="E20" s="62"/>
      <c r="F20" s="63">
        <f>'Cenová ponuka'!K74</f>
        <v>0</v>
      </c>
    </row>
    <row r="21" spans="2:6" x14ac:dyDescent="0.2">
      <c r="B21" s="64"/>
      <c r="C21" s="65"/>
      <c r="D21" s="65"/>
      <c r="E21" s="65"/>
      <c r="F21" s="66"/>
    </row>
    <row r="22" spans="2:6" ht="22" x14ac:dyDescent="0.2">
      <c r="B22" s="67" t="s">
        <v>44</v>
      </c>
      <c r="C22" s="61" t="s">
        <v>114</v>
      </c>
      <c r="D22" s="61"/>
      <c r="E22" s="61"/>
      <c r="F22" s="61"/>
    </row>
    <row r="23" spans="2:6" ht="60" customHeight="1" x14ac:dyDescent="0.2">
      <c r="B23" s="68" t="s">
        <v>115</v>
      </c>
      <c r="C23" s="68"/>
      <c r="D23" s="68"/>
      <c r="E23" s="68"/>
      <c r="F23" s="68"/>
    </row>
    <row r="24" spans="2:6" ht="30" customHeight="1" x14ac:dyDescent="0.2">
      <c r="B24" s="69"/>
      <c r="C24" s="69"/>
      <c r="D24" s="69" t="s">
        <v>119</v>
      </c>
      <c r="E24" s="69"/>
      <c r="F24" s="69"/>
    </row>
    <row r="25" spans="2:6" ht="30" customHeight="1" x14ac:dyDescent="0.2">
      <c r="B25" s="68" t="s">
        <v>116</v>
      </c>
      <c r="C25" s="68"/>
      <c r="D25" s="25"/>
      <c r="E25" s="25"/>
      <c r="F25" s="25"/>
    </row>
    <row r="26" spans="2:6" ht="30" customHeight="1" x14ac:dyDescent="0.2">
      <c r="B26" s="68" t="s">
        <v>117</v>
      </c>
      <c r="C26" s="68"/>
      <c r="D26" s="25"/>
      <c r="E26" s="25"/>
      <c r="F26" s="25"/>
    </row>
    <row r="27" spans="2:6" ht="30" customHeight="1" x14ac:dyDescent="0.2">
      <c r="B27" s="68" t="s">
        <v>120</v>
      </c>
      <c r="C27" s="68"/>
      <c r="D27" s="25"/>
      <c r="E27" s="25"/>
      <c r="F27" s="25"/>
    </row>
    <row r="28" spans="2:6" ht="30" customHeight="1" x14ac:dyDescent="0.2">
      <c r="B28" s="68" t="s">
        <v>118</v>
      </c>
      <c r="C28" s="68"/>
      <c r="D28" s="25"/>
      <c r="E28" s="25"/>
      <c r="F28" s="25"/>
    </row>
    <row r="29" spans="2:6" ht="19" x14ac:dyDescent="0.25">
      <c r="B29" s="70" t="s">
        <v>42</v>
      </c>
      <c r="C29" s="70"/>
      <c r="D29" s="70"/>
      <c r="E29" s="70"/>
      <c r="F29" s="71">
        <f>COUNTA(D25:F28)*15000</f>
        <v>0</v>
      </c>
    </row>
    <row r="30" spans="2:6" x14ac:dyDescent="0.2">
      <c r="B30" s="64"/>
      <c r="C30" s="65"/>
      <c r="D30" s="65"/>
      <c r="E30" s="65"/>
      <c r="F30" s="66"/>
    </row>
    <row r="31" spans="2:6" ht="22" customHeight="1" x14ac:dyDescent="0.2">
      <c r="B31" s="67" t="s">
        <v>45</v>
      </c>
      <c r="C31" s="72" t="s">
        <v>124</v>
      </c>
      <c r="D31" s="73"/>
      <c r="E31" s="73"/>
      <c r="F31" s="74"/>
    </row>
    <row r="32" spans="2:6" ht="60" customHeight="1" x14ac:dyDescent="0.2">
      <c r="B32" s="75" t="s">
        <v>125</v>
      </c>
      <c r="C32" s="76"/>
      <c r="D32" s="76"/>
      <c r="E32" s="76"/>
      <c r="F32" s="77"/>
    </row>
    <row r="33" spans="2:6" ht="15" customHeight="1" x14ac:dyDescent="0.2">
      <c r="B33" s="69"/>
      <c r="C33" s="69"/>
      <c r="D33" s="78" t="s">
        <v>124</v>
      </c>
      <c r="E33" s="79"/>
      <c r="F33" s="80"/>
    </row>
    <row r="34" spans="2:6" ht="30" customHeight="1" x14ac:dyDescent="0.2">
      <c r="B34" s="37" t="s">
        <v>126</v>
      </c>
      <c r="C34" s="38"/>
      <c r="D34" s="38"/>
      <c r="E34" s="38"/>
      <c r="F34" s="39"/>
    </row>
    <row r="35" spans="2:6" ht="19" x14ac:dyDescent="0.25">
      <c r="B35" s="70" t="s">
        <v>42</v>
      </c>
      <c r="C35" s="70"/>
      <c r="D35" s="70"/>
      <c r="E35" s="70"/>
      <c r="F35" s="71">
        <f>IF(B34="Áno",10000,0)</f>
        <v>0</v>
      </c>
    </row>
    <row r="36" spans="2:6" x14ac:dyDescent="0.2">
      <c r="B36" s="81"/>
      <c r="C36" s="81"/>
      <c r="D36" s="81"/>
      <c r="E36" s="81"/>
      <c r="F36" s="81"/>
    </row>
    <row r="37" spans="2:6" ht="23" customHeight="1" x14ac:dyDescent="0.2">
      <c r="B37" s="67" t="s">
        <v>123</v>
      </c>
      <c r="C37" s="72" t="s">
        <v>121</v>
      </c>
      <c r="D37" s="73"/>
      <c r="E37" s="73"/>
      <c r="F37" s="74"/>
    </row>
    <row r="38" spans="2:6" ht="60" customHeight="1" x14ac:dyDescent="0.2">
      <c r="B38" s="75" t="s">
        <v>122</v>
      </c>
      <c r="C38" s="76"/>
      <c r="D38" s="76"/>
      <c r="E38" s="76"/>
      <c r="F38" s="77"/>
    </row>
    <row r="39" spans="2:6" ht="30" customHeight="1" x14ac:dyDescent="0.2">
      <c r="B39" s="82" t="s">
        <v>127</v>
      </c>
      <c r="C39" s="83"/>
      <c r="D39" s="83"/>
      <c r="E39" s="83"/>
      <c r="F39" s="84"/>
    </row>
    <row r="40" spans="2:6" ht="30" customHeight="1" x14ac:dyDescent="0.2">
      <c r="B40" s="26"/>
      <c r="C40" s="27"/>
      <c r="D40" s="27"/>
      <c r="E40" s="27"/>
      <c r="F40" s="28"/>
    </row>
    <row r="41" spans="2:6" ht="30" customHeight="1" x14ac:dyDescent="0.2">
      <c r="B41" s="26"/>
      <c r="C41" s="27"/>
      <c r="D41" s="27"/>
      <c r="E41" s="27"/>
      <c r="F41" s="28"/>
    </row>
    <row r="42" spans="2:6" ht="30" customHeight="1" x14ac:dyDescent="0.2">
      <c r="B42" s="26"/>
      <c r="C42" s="27"/>
      <c r="D42" s="27"/>
      <c r="E42" s="27"/>
      <c r="F42" s="28"/>
    </row>
    <row r="43" spans="2:6" ht="30" customHeight="1" x14ac:dyDescent="0.2">
      <c r="B43" s="26"/>
      <c r="C43" s="27"/>
      <c r="D43" s="27"/>
      <c r="E43" s="27"/>
      <c r="F43" s="28"/>
    </row>
    <row r="44" spans="2:6" ht="30" customHeight="1" x14ac:dyDescent="0.2">
      <c r="B44" s="26"/>
      <c r="C44" s="27"/>
      <c r="D44" s="27"/>
      <c r="E44" s="27"/>
      <c r="F44" s="28"/>
    </row>
    <row r="45" spans="2:6" ht="30" customHeight="1" x14ac:dyDescent="0.25">
      <c r="B45" s="70" t="s">
        <v>42</v>
      </c>
      <c r="C45" s="70"/>
      <c r="D45" s="70"/>
      <c r="E45" s="70"/>
      <c r="F45" s="71">
        <f>COUNTA(B40:F44)*3000</f>
        <v>0</v>
      </c>
    </row>
    <row r="46" spans="2:6" ht="30" customHeight="1" x14ac:dyDescent="0.2">
      <c r="B46" s="85" t="s">
        <v>128</v>
      </c>
      <c r="C46" s="85"/>
      <c r="D46" s="85"/>
      <c r="E46" s="85"/>
      <c r="F46" s="16">
        <v>0</v>
      </c>
    </row>
    <row r="47" spans="2:6" ht="19" x14ac:dyDescent="0.25">
      <c r="B47" s="70" t="s">
        <v>42</v>
      </c>
      <c r="C47" s="70"/>
      <c r="D47" s="70"/>
      <c r="E47" s="70"/>
      <c r="F47" s="71">
        <f>IF(F46=0,0,IF(F46=1,5000,IF(F46=2,10000,IF(F46=3,15000,IF(F46=4,20000,IF(F46=5,25000))))))</f>
        <v>0</v>
      </c>
    </row>
    <row r="48" spans="2:6" ht="16" thickBot="1" x14ac:dyDescent="0.25"/>
    <row r="49" spans="2:6" ht="22" thickBot="1" x14ac:dyDescent="0.3">
      <c r="B49" s="86" t="s">
        <v>46</v>
      </c>
      <c r="C49" s="87"/>
      <c r="D49" s="87"/>
      <c r="E49" s="88"/>
      <c r="F49" s="89">
        <f>F20-F29-F35-F45-F47</f>
        <v>0</v>
      </c>
    </row>
    <row r="50" spans="2:6" ht="16" thickBot="1" x14ac:dyDescent="0.25">
      <c r="B50" s="90"/>
      <c r="C50" s="91"/>
      <c r="D50" s="91"/>
      <c r="E50" s="91"/>
      <c r="F50" s="92"/>
    </row>
    <row r="51" spans="2:6" x14ac:dyDescent="0.2">
      <c r="B51" s="29" t="s">
        <v>12</v>
      </c>
      <c r="C51" s="31" t="s">
        <v>13</v>
      </c>
      <c r="D51" s="31"/>
      <c r="E51" s="33" t="s">
        <v>14</v>
      </c>
      <c r="F51" s="34"/>
    </row>
    <row r="52" spans="2:6" ht="16" thickBot="1" x14ac:dyDescent="0.25">
      <c r="B52" s="30"/>
      <c r="C52" s="32"/>
      <c r="D52" s="32"/>
      <c r="E52" s="35"/>
      <c r="F52" s="36"/>
    </row>
  </sheetData>
  <sheetProtection algorithmName="SHA-512" hashValue="fl6xKXd4+BgkpGdYGaRYa0/FAx+X4Kwj6TQzSLLsKKQwViFn1bAn6sCEn6D08DufzhKuxhNz440KcBeXOMm9cA==" saltValue="7PodctroG+b0DlRR40tGaw==" spinCount="100000" sheet="1" formatCells="0" formatColumns="0" formatRows="0" insertColumns="0" insertRows="0" insertHyperlinks="0" deleteColumns="0" deleteRows="0" sort="0" autoFilter="0" pivotTables="0"/>
  <mergeCells count="57">
    <mergeCell ref="C31:F31"/>
    <mergeCell ref="B50:F50"/>
    <mergeCell ref="B51:B52"/>
    <mergeCell ref="C51:D52"/>
    <mergeCell ref="E51:F52"/>
    <mergeCell ref="B35:E35"/>
    <mergeCell ref="B34:F34"/>
    <mergeCell ref="B47:E47"/>
    <mergeCell ref="B32:F32"/>
    <mergeCell ref="B33:C33"/>
    <mergeCell ref="D33:F33"/>
    <mergeCell ref="B39:F39"/>
    <mergeCell ref="B49:E49"/>
    <mergeCell ref="B38:F38"/>
    <mergeCell ref="B40:F40"/>
    <mergeCell ref="B41:F41"/>
    <mergeCell ref="B42:F42"/>
    <mergeCell ref="B43:F43"/>
    <mergeCell ref="B44:F44"/>
    <mergeCell ref="B45:E45"/>
    <mergeCell ref="B21:F21"/>
    <mergeCell ref="C22:F22"/>
    <mergeCell ref="B30:F30"/>
    <mergeCell ref="C37:F37"/>
    <mergeCell ref="B25:C25"/>
    <mergeCell ref="B26:C26"/>
    <mergeCell ref="B28:C28"/>
    <mergeCell ref="D28:F28"/>
    <mergeCell ref="B24:C24"/>
    <mergeCell ref="D24:F24"/>
    <mergeCell ref="B23:F23"/>
    <mergeCell ref="B27:C27"/>
    <mergeCell ref="D27:F27"/>
    <mergeCell ref="D25:F25"/>
    <mergeCell ref="D26:F26"/>
    <mergeCell ref="B29:E29"/>
    <mergeCell ref="B2:F2"/>
    <mergeCell ref="B3:F3"/>
    <mergeCell ref="C4:F4"/>
    <mergeCell ref="C5:F5"/>
    <mergeCell ref="C6:F6"/>
    <mergeCell ref="C7:F7"/>
    <mergeCell ref="B46:E46"/>
    <mergeCell ref="C19:F19"/>
    <mergeCell ref="C8:F8"/>
    <mergeCell ref="C9:F9"/>
    <mergeCell ref="C10:D10"/>
    <mergeCell ref="E10:F10"/>
    <mergeCell ref="B11:F11"/>
    <mergeCell ref="B12:F12"/>
    <mergeCell ref="B14:E14"/>
    <mergeCell ref="B15:E15"/>
    <mergeCell ref="B16:E16"/>
    <mergeCell ref="B13:E13"/>
    <mergeCell ref="B17:E17"/>
    <mergeCell ref="B18:F18"/>
    <mergeCell ref="B20:E20"/>
  </mergeCells>
  <dataValidations count="3">
    <dataValidation type="list" allowBlank="1" showInputMessage="1" showErrorMessage="1" sqref="C10" xr:uid="{CACC827A-9BDE-4D68-BE0A-714B664E9FFF}">
      <formula1>"Som platcom DPH,Nie som platcom DPH"</formula1>
    </dataValidation>
    <dataValidation type="list" allowBlank="1" showInputMessage="1" showErrorMessage="1" sqref="F46" xr:uid="{A2F4D63E-80ED-E248-8992-17C8E3E2172E}">
      <formula1>"0,1,2,3,4,5"</formula1>
    </dataValidation>
    <dataValidation type="list" allowBlank="1" showInputMessage="1" showErrorMessage="1" sqref="B34:F34" xr:uid="{1791D4B5-87E8-874D-8360-E60BD0382583}">
      <formula1>"Áno,Nie"</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3317" r:id="rId3" name="Check Box 5">
              <controlPr defaultSize="0" autoFill="0" autoLine="0" autoPict="0">
                <anchor moveWithCells="1">
                  <from>
                    <xdr:col>5</xdr:col>
                    <xdr:colOff>0</xdr:colOff>
                    <xdr:row>12</xdr:row>
                    <xdr:rowOff>0</xdr:rowOff>
                  </from>
                  <to>
                    <xdr:col>6</xdr:col>
                    <xdr:colOff>12700</xdr:colOff>
                    <xdr:row>13</xdr:row>
                    <xdr:rowOff>12700</xdr:rowOff>
                  </to>
                </anchor>
              </controlPr>
            </control>
          </mc:Choice>
        </mc:AlternateContent>
        <mc:AlternateContent xmlns:mc="http://schemas.openxmlformats.org/markup-compatibility/2006">
          <mc:Choice Requires="x14">
            <control shapeId="13318" r:id="rId4" name="Check Box 6">
              <controlPr defaultSize="0" autoFill="0" autoLine="0" autoPict="0">
                <anchor moveWithCells="1">
                  <from>
                    <xdr:col>5</xdr:col>
                    <xdr:colOff>0</xdr:colOff>
                    <xdr:row>14</xdr:row>
                    <xdr:rowOff>0</xdr:rowOff>
                  </from>
                  <to>
                    <xdr:col>6</xdr:col>
                    <xdr:colOff>0</xdr:colOff>
                    <xdr:row>14</xdr:row>
                    <xdr:rowOff>368300</xdr:rowOff>
                  </to>
                </anchor>
              </controlPr>
            </control>
          </mc:Choice>
        </mc:AlternateContent>
        <mc:AlternateContent xmlns:mc="http://schemas.openxmlformats.org/markup-compatibility/2006">
          <mc:Choice Requires="x14">
            <control shapeId="13319" r:id="rId5" name="Check Box 7">
              <controlPr defaultSize="0" autoFill="0" autoLine="0" autoPict="0">
                <anchor moveWithCells="1">
                  <from>
                    <xdr:col>5</xdr:col>
                    <xdr:colOff>0</xdr:colOff>
                    <xdr:row>15</xdr:row>
                    <xdr:rowOff>0</xdr:rowOff>
                  </from>
                  <to>
                    <xdr:col>6</xdr:col>
                    <xdr:colOff>0</xdr:colOff>
                    <xdr:row>15</xdr:row>
                    <xdr:rowOff>368300</xdr:rowOff>
                  </to>
                </anchor>
              </controlPr>
            </control>
          </mc:Choice>
        </mc:AlternateContent>
        <mc:AlternateContent xmlns:mc="http://schemas.openxmlformats.org/markup-compatibility/2006">
          <mc:Choice Requires="x14">
            <control shapeId="13320" r:id="rId6" name="Check Box 8">
              <controlPr defaultSize="0" autoFill="0" autoLine="0" autoPict="0">
                <anchor moveWithCells="1">
                  <from>
                    <xdr:col>5</xdr:col>
                    <xdr:colOff>12700</xdr:colOff>
                    <xdr:row>16</xdr:row>
                    <xdr:rowOff>25400</xdr:rowOff>
                  </from>
                  <to>
                    <xdr:col>5</xdr:col>
                    <xdr:colOff>1117600</xdr:colOff>
                    <xdr:row>17</xdr:row>
                    <xdr:rowOff>12700</xdr:rowOff>
                  </to>
                </anchor>
              </controlPr>
            </control>
          </mc:Choice>
        </mc:AlternateContent>
        <mc:AlternateContent xmlns:mc="http://schemas.openxmlformats.org/markup-compatibility/2006">
          <mc:Choice Requires="x14">
            <control shapeId="13322" r:id="rId7" name="Check Box 10">
              <controlPr defaultSize="0" autoFill="0" autoLine="0" autoPict="0">
                <anchor moveWithCells="1">
                  <from>
                    <xdr:col>5</xdr:col>
                    <xdr:colOff>0</xdr:colOff>
                    <xdr:row>13</xdr:row>
                    <xdr:rowOff>0</xdr:rowOff>
                  </from>
                  <to>
                    <xdr:col>6</xdr:col>
                    <xdr:colOff>12700</xdr:colOff>
                    <xdr:row>14</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D22F3-29C5-2C49-B680-B206D64BDA4B}">
  <sheetPr codeName="Hárok2"/>
  <dimension ref="B1:K74"/>
  <sheetViews>
    <sheetView tabSelected="1" zoomScale="120" zoomScaleNormal="120" workbookViewId="0">
      <selection activeCell="G73" sqref="G73"/>
    </sheetView>
  </sheetViews>
  <sheetFormatPr baseColWidth="10" defaultRowHeight="15" x14ac:dyDescent="0.2"/>
  <cols>
    <col min="1" max="1" width="10.83203125" style="93"/>
    <col min="2" max="2" width="4.1640625" style="93" customWidth="1"/>
    <col min="3" max="3" width="8.83203125" style="93"/>
    <col min="4" max="4" width="8.83203125" style="93" customWidth="1"/>
    <col min="5" max="6" width="8.83203125" style="93"/>
    <col min="7" max="7" width="11.1640625" style="93" customWidth="1"/>
    <col min="8" max="8" width="12.1640625" style="93" customWidth="1"/>
    <col min="9" max="11" width="20.83203125" style="93" customWidth="1"/>
    <col min="12" max="16384" width="10.83203125" style="93"/>
  </cols>
  <sheetData>
    <row r="1" spans="2:11" ht="16" thickBot="1" x14ac:dyDescent="0.25"/>
    <row r="2" spans="2:11" x14ac:dyDescent="0.2">
      <c r="B2" s="94" t="s">
        <v>59</v>
      </c>
      <c r="C2" s="95" t="s">
        <v>11</v>
      </c>
      <c r="D2" s="96"/>
      <c r="E2" s="97"/>
      <c r="F2" s="98" t="s">
        <v>60</v>
      </c>
      <c r="G2" s="98" t="s">
        <v>61</v>
      </c>
      <c r="H2" s="99" t="s">
        <v>62</v>
      </c>
      <c r="I2" s="98" t="s">
        <v>111</v>
      </c>
      <c r="J2" s="98" t="s">
        <v>108</v>
      </c>
      <c r="K2" s="100" t="s">
        <v>112</v>
      </c>
    </row>
    <row r="3" spans="2:11" x14ac:dyDescent="0.2">
      <c r="B3" s="101"/>
      <c r="C3" s="102"/>
      <c r="D3" s="103"/>
      <c r="E3" s="104"/>
      <c r="F3" s="105"/>
      <c r="G3" s="105"/>
      <c r="H3" s="106"/>
      <c r="I3" s="105"/>
      <c r="J3" s="105"/>
      <c r="K3" s="107"/>
    </row>
    <row r="4" spans="2:11" x14ac:dyDescent="0.2">
      <c r="B4" s="101"/>
      <c r="C4" s="102"/>
      <c r="D4" s="103"/>
      <c r="E4" s="104"/>
      <c r="F4" s="105"/>
      <c r="G4" s="105"/>
      <c r="H4" s="106"/>
      <c r="I4" s="105"/>
      <c r="J4" s="105"/>
      <c r="K4" s="107"/>
    </row>
    <row r="5" spans="2:11" ht="16" thickBot="1" x14ac:dyDescent="0.25">
      <c r="B5" s="108"/>
      <c r="C5" s="109"/>
      <c r="D5" s="110"/>
      <c r="E5" s="111"/>
      <c r="F5" s="112"/>
      <c r="G5" s="112"/>
      <c r="H5" s="113"/>
      <c r="I5" s="112"/>
      <c r="J5" s="112"/>
      <c r="K5" s="114"/>
    </row>
    <row r="6" spans="2:11" ht="19" x14ac:dyDescent="0.2">
      <c r="B6" s="115" t="s">
        <v>63</v>
      </c>
      <c r="C6" s="116"/>
      <c r="D6" s="116"/>
      <c r="E6" s="116"/>
      <c r="F6" s="116"/>
      <c r="G6" s="116"/>
      <c r="H6" s="116"/>
      <c r="I6" s="116"/>
      <c r="J6" s="116"/>
      <c r="K6" s="117"/>
    </row>
    <row r="7" spans="2:11" x14ac:dyDescent="0.2">
      <c r="B7" s="118" t="s">
        <v>64</v>
      </c>
      <c r="C7" s="119"/>
      <c r="D7" s="119"/>
      <c r="E7" s="119"/>
      <c r="F7" s="119"/>
      <c r="G7" s="119"/>
      <c r="H7" s="119"/>
      <c r="I7" s="119"/>
      <c r="J7" s="119"/>
      <c r="K7" s="120"/>
    </row>
    <row r="8" spans="2:11" ht="30" customHeight="1" x14ac:dyDescent="0.2">
      <c r="B8" s="121">
        <v>1</v>
      </c>
      <c r="C8" s="122" t="s">
        <v>65</v>
      </c>
      <c r="D8" s="122"/>
      <c r="E8" s="122"/>
      <c r="F8" s="123" t="s">
        <v>66</v>
      </c>
      <c r="G8" s="190"/>
      <c r="H8" s="124">
        <v>320000</v>
      </c>
      <c r="I8" s="125">
        <f>SUM(G8*H8)</f>
        <v>0</v>
      </c>
      <c r="J8" s="125">
        <f>SUM(I8*0.23)</f>
        <v>0</v>
      </c>
      <c r="K8" s="126">
        <f>SUM(I8+J8)</f>
        <v>0</v>
      </c>
    </row>
    <row r="9" spans="2:11" ht="30" customHeight="1" x14ac:dyDescent="0.2">
      <c r="B9" s="121">
        <v>2</v>
      </c>
      <c r="C9" s="122" t="s">
        <v>67</v>
      </c>
      <c r="D9" s="122"/>
      <c r="E9" s="122"/>
      <c r="F9" s="123" t="s">
        <v>66</v>
      </c>
      <c r="G9" s="190"/>
      <c r="H9" s="124">
        <v>320000</v>
      </c>
      <c r="I9" s="125">
        <f t="shared" ref="I9" si="0">SUM(G9*H9)</f>
        <v>0</v>
      </c>
      <c r="J9" s="125">
        <f t="shared" ref="J9:J13" si="1">SUM(I9*0.23)</f>
        <v>0</v>
      </c>
      <c r="K9" s="126">
        <f t="shared" ref="K9" si="2">SUM(I9+J9)</f>
        <v>0</v>
      </c>
    </row>
    <row r="10" spans="2:11" ht="30" customHeight="1" x14ac:dyDescent="0.2">
      <c r="B10" s="121">
        <v>3</v>
      </c>
      <c r="C10" s="122" t="s">
        <v>68</v>
      </c>
      <c r="D10" s="122"/>
      <c r="E10" s="122"/>
      <c r="F10" s="123" t="s">
        <v>66</v>
      </c>
      <c r="G10" s="190"/>
      <c r="H10" s="124">
        <v>80000</v>
      </c>
      <c r="I10" s="125">
        <f>SUM(G10*H10)</f>
        <v>0</v>
      </c>
      <c r="J10" s="125">
        <f t="shared" si="1"/>
        <v>0</v>
      </c>
      <c r="K10" s="126">
        <f>SUM(I10+J10)</f>
        <v>0</v>
      </c>
    </row>
    <row r="11" spans="2:11" ht="30" customHeight="1" x14ac:dyDescent="0.2">
      <c r="B11" s="121">
        <v>4</v>
      </c>
      <c r="C11" s="122" t="s">
        <v>69</v>
      </c>
      <c r="D11" s="122"/>
      <c r="E11" s="122"/>
      <c r="F11" s="123" t="s">
        <v>70</v>
      </c>
      <c r="G11" s="190"/>
      <c r="H11" s="124">
        <v>8000</v>
      </c>
      <c r="I11" s="125">
        <f>SUM(G11*H11)</f>
        <v>0</v>
      </c>
      <c r="J11" s="125">
        <f t="shared" si="1"/>
        <v>0</v>
      </c>
      <c r="K11" s="126">
        <f>SUM(I11+J11)</f>
        <v>0</v>
      </c>
    </row>
    <row r="12" spans="2:11" ht="30" customHeight="1" x14ac:dyDescent="0.2">
      <c r="B12" s="121">
        <v>5</v>
      </c>
      <c r="C12" s="127" t="s">
        <v>71</v>
      </c>
      <c r="D12" s="128"/>
      <c r="E12" s="129"/>
      <c r="F12" s="123" t="s">
        <v>70</v>
      </c>
      <c r="G12" s="190"/>
      <c r="H12" s="124">
        <v>18400</v>
      </c>
      <c r="I12" s="125">
        <f>SUM(G12*H12)</f>
        <v>0</v>
      </c>
      <c r="J12" s="125">
        <f t="shared" si="1"/>
        <v>0</v>
      </c>
      <c r="K12" s="126">
        <f>SUM(I12+J12)</f>
        <v>0</v>
      </c>
    </row>
    <row r="13" spans="2:11" ht="30" customHeight="1" x14ac:dyDescent="0.2">
      <c r="B13" s="121">
        <v>6</v>
      </c>
      <c r="C13" s="130" t="s">
        <v>72</v>
      </c>
      <c r="D13" s="130"/>
      <c r="E13" s="130"/>
      <c r="F13" s="123" t="s">
        <v>70</v>
      </c>
      <c r="G13" s="190"/>
      <c r="H13" s="124">
        <v>5000</v>
      </c>
      <c r="I13" s="125">
        <f>SUM(G13*H13)</f>
        <v>0</v>
      </c>
      <c r="J13" s="125">
        <f t="shared" si="1"/>
        <v>0</v>
      </c>
      <c r="K13" s="126">
        <f>SUM(I13+J13)</f>
        <v>0</v>
      </c>
    </row>
    <row r="14" spans="2:11" ht="19" x14ac:dyDescent="0.2">
      <c r="B14" s="131" t="s">
        <v>73</v>
      </c>
      <c r="C14" s="132"/>
      <c r="D14" s="132"/>
      <c r="E14" s="132"/>
      <c r="F14" s="132"/>
      <c r="G14" s="132"/>
      <c r="H14" s="132"/>
      <c r="I14" s="132"/>
      <c r="J14" s="132"/>
      <c r="K14" s="133"/>
    </row>
    <row r="15" spans="2:11" x14ac:dyDescent="0.2">
      <c r="B15" s="118" t="s">
        <v>74</v>
      </c>
      <c r="C15" s="119"/>
      <c r="D15" s="119"/>
      <c r="E15" s="119"/>
      <c r="F15" s="119"/>
      <c r="G15" s="119"/>
      <c r="H15" s="119"/>
      <c r="I15" s="119"/>
      <c r="J15" s="119"/>
      <c r="K15" s="120"/>
    </row>
    <row r="16" spans="2:11" ht="30" customHeight="1" x14ac:dyDescent="0.2">
      <c r="B16" s="121">
        <v>7</v>
      </c>
      <c r="C16" s="122" t="s">
        <v>65</v>
      </c>
      <c r="D16" s="122"/>
      <c r="E16" s="122"/>
      <c r="F16" s="123" t="s">
        <v>66</v>
      </c>
      <c r="G16" s="190"/>
      <c r="H16" s="124">
        <v>25000</v>
      </c>
      <c r="I16" s="125">
        <f>SUM(G16*H16)</f>
        <v>0</v>
      </c>
      <c r="J16" s="125">
        <f>SUM(I16*0.23)</f>
        <v>0</v>
      </c>
      <c r="K16" s="126">
        <f>SUM(I16+J16)</f>
        <v>0</v>
      </c>
    </row>
    <row r="17" spans="2:11" ht="30" customHeight="1" x14ac:dyDescent="0.2">
      <c r="B17" s="121">
        <v>8</v>
      </c>
      <c r="C17" s="122" t="s">
        <v>67</v>
      </c>
      <c r="D17" s="122"/>
      <c r="E17" s="122"/>
      <c r="F17" s="123" t="s">
        <v>66</v>
      </c>
      <c r="G17" s="190"/>
      <c r="H17" s="124">
        <v>25000</v>
      </c>
      <c r="I17" s="125">
        <f>SUM(G17*H17)</f>
        <v>0</v>
      </c>
      <c r="J17" s="125">
        <f t="shared" ref="J17:J21" si="3">SUM(I17*0.23)</f>
        <v>0</v>
      </c>
      <c r="K17" s="126">
        <f t="shared" ref="K17" si="4">SUM(I17+J17)</f>
        <v>0</v>
      </c>
    </row>
    <row r="18" spans="2:11" ht="30" customHeight="1" x14ac:dyDescent="0.2">
      <c r="B18" s="121">
        <v>9</v>
      </c>
      <c r="C18" s="122" t="s">
        <v>68</v>
      </c>
      <c r="D18" s="122"/>
      <c r="E18" s="122"/>
      <c r="F18" s="123" t="s">
        <v>66</v>
      </c>
      <c r="G18" s="190"/>
      <c r="H18" s="124">
        <v>5000</v>
      </c>
      <c r="I18" s="134">
        <f>G18*H18</f>
        <v>0</v>
      </c>
      <c r="J18" s="125">
        <f t="shared" si="3"/>
        <v>0</v>
      </c>
      <c r="K18" s="135">
        <f>SUM(I18+J18)</f>
        <v>0</v>
      </c>
    </row>
    <row r="19" spans="2:11" ht="30" customHeight="1" x14ac:dyDescent="0.2">
      <c r="B19" s="121">
        <v>10</v>
      </c>
      <c r="C19" s="122" t="s">
        <v>69</v>
      </c>
      <c r="D19" s="122"/>
      <c r="E19" s="122"/>
      <c r="F19" s="123" t="s">
        <v>70</v>
      </c>
      <c r="G19" s="190"/>
      <c r="H19" s="124">
        <v>32100</v>
      </c>
      <c r="I19" s="125">
        <f>SUM(G19*H19)</f>
        <v>0</v>
      </c>
      <c r="J19" s="125">
        <f t="shared" si="3"/>
        <v>0</v>
      </c>
      <c r="K19" s="126">
        <f>SUM(I19+J19)</f>
        <v>0</v>
      </c>
    </row>
    <row r="20" spans="2:11" ht="30" customHeight="1" x14ac:dyDescent="0.2">
      <c r="B20" s="121">
        <v>11</v>
      </c>
      <c r="C20" s="122" t="s">
        <v>71</v>
      </c>
      <c r="D20" s="122"/>
      <c r="E20" s="122"/>
      <c r="F20" s="123" t="s">
        <v>70</v>
      </c>
      <c r="G20" s="190"/>
      <c r="H20" s="124">
        <v>20800</v>
      </c>
      <c r="I20" s="125">
        <f>SUM(G20*H20)</f>
        <v>0</v>
      </c>
      <c r="J20" s="125">
        <f t="shared" si="3"/>
        <v>0</v>
      </c>
      <c r="K20" s="126">
        <f>SUM(I20+J20)</f>
        <v>0</v>
      </c>
    </row>
    <row r="21" spans="2:11" ht="30" customHeight="1" x14ac:dyDescent="0.2">
      <c r="B21" s="121">
        <v>12</v>
      </c>
      <c r="C21" s="122" t="s">
        <v>72</v>
      </c>
      <c r="D21" s="122"/>
      <c r="E21" s="122"/>
      <c r="F21" s="123" t="s">
        <v>70</v>
      </c>
      <c r="G21" s="190"/>
      <c r="H21" s="124">
        <v>5000</v>
      </c>
      <c r="I21" s="125">
        <f>SUM(G21*H21)</f>
        <v>0</v>
      </c>
      <c r="J21" s="125">
        <f t="shared" si="3"/>
        <v>0</v>
      </c>
      <c r="K21" s="126">
        <f>SUM(I21+J21)</f>
        <v>0</v>
      </c>
    </row>
    <row r="22" spans="2:11" x14ac:dyDescent="0.2">
      <c r="B22" s="118" t="s">
        <v>75</v>
      </c>
      <c r="C22" s="119"/>
      <c r="D22" s="119"/>
      <c r="E22" s="119"/>
      <c r="F22" s="119"/>
      <c r="G22" s="119"/>
      <c r="H22" s="119"/>
      <c r="I22" s="119"/>
      <c r="J22" s="119"/>
      <c r="K22" s="120"/>
    </row>
    <row r="23" spans="2:11" ht="30" customHeight="1" x14ac:dyDescent="0.2">
      <c r="B23" s="121">
        <v>13</v>
      </c>
      <c r="C23" s="122" t="s">
        <v>65</v>
      </c>
      <c r="D23" s="122"/>
      <c r="E23" s="122"/>
      <c r="F23" s="123" t="s">
        <v>66</v>
      </c>
      <c r="G23" s="190"/>
      <c r="H23" s="124">
        <v>259000</v>
      </c>
      <c r="I23" s="125">
        <f>SUM(G23*H23)</f>
        <v>0</v>
      </c>
      <c r="J23" s="125">
        <f>SUM(I23*0.23)</f>
        <v>0</v>
      </c>
      <c r="K23" s="126">
        <f>SUM(I23+J23)</f>
        <v>0</v>
      </c>
    </row>
    <row r="24" spans="2:11" ht="30" customHeight="1" x14ac:dyDescent="0.2">
      <c r="B24" s="121">
        <v>14</v>
      </c>
      <c r="C24" s="122" t="s">
        <v>67</v>
      </c>
      <c r="D24" s="122"/>
      <c r="E24" s="122"/>
      <c r="F24" s="123" t="s">
        <v>66</v>
      </c>
      <c r="G24" s="190"/>
      <c r="H24" s="124">
        <v>259000</v>
      </c>
      <c r="I24" s="125">
        <f>SUM(G24*H24)</f>
        <v>0</v>
      </c>
      <c r="J24" s="125">
        <f t="shared" ref="J24:J25" si="5">SUM(I24*0.23)</f>
        <v>0</v>
      </c>
      <c r="K24" s="126">
        <f>SUM(I24+J24)</f>
        <v>0</v>
      </c>
    </row>
    <row r="25" spans="2:11" ht="30" customHeight="1" x14ac:dyDescent="0.2">
      <c r="B25" s="121">
        <v>15</v>
      </c>
      <c r="C25" s="122" t="s">
        <v>68</v>
      </c>
      <c r="D25" s="122"/>
      <c r="E25" s="122"/>
      <c r="F25" s="123" t="s">
        <v>66</v>
      </c>
      <c r="G25" s="190"/>
      <c r="H25" s="124">
        <v>160000</v>
      </c>
      <c r="I25" s="125">
        <f>SUM(G25*H25)</f>
        <v>0</v>
      </c>
      <c r="J25" s="125">
        <f t="shared" si="5"/>
        <v>0</v>
      </c>
      <c r="K25" s="126">
        <f>SUM(I25+J25)</f>
        <v>0</v>
      </c>
    </row>
    <row r="26" spans="2:11" x14ac:dyDescent="0.2">
      <c r="B26" s="118" t="s">
        <v>76</v>
      </c>
      <c r="C26" s="119"/>
      <c r="D26" s="119"/>
      <c r="E26" s="119"/>
      <c r="F26" s="119"/>
      <c r="G26" s="119"/>
      <c r="H26" s="119"/>
      <c r="I26" s="119"/>
      <c r="J26" s="119"/>
      <c r="K26" s="120"/>
    </row>
    <row r="27" spans="2:11" ht="30" customHeight="1" x14ac:dyDescent="0.2">
      <c r="B27" s="121">
        <v>16</v>
      </c>
      <c r="C27" s="122" t="s">
        <v>69</v>
      </c>
      <c r="D27" s="122"/>
      <c r="E27" s="122"/>
      <c r="F27" s="123" t="s">
        <v>70</v>
      </c>
      <c r="G27" s="190"/>
      <c r="H27" s="124">
        <v>500</v>
      </c>
      <c r="I27" s="125">
        <f>SUM(G27*H27)</f>
        <v>0</v>
      </c>
      <c r="J27" s="125">
        <f>SUM(I27*0.23)</f>
        <v>0</v>
      </c>
      <c r="K27" s="126">
        <f>SUM(I27+J27)</f>
        <v>0</v>
      </c>
    </row>
    <row r="28" spans="2:11" ht="30" customHeight="1" x14ac:dyDescent="0.2">
      <c r="B28" s="121">
        <v>17</v>
      </c>
      <c r="C28" s="122" t="s">
        <v>71</v>
      </c>
      <c r="D28" s="122"/>
      <c r="E28" s="122"/>
      <c r="F28" s="123" t="s">
        <v>70</v>
      </c>
      <c r="G28" s="190"/>
      <c r="H28" s="124">
        <v>500</v>
      </c>
      <c r="I28" s="125">
        <f>SUM(G28*H28)</f>
        <v>0</v>
      </c>
      <c r="J28" s="125">
        <f t="shared" ref="J28:J29" si="6">SUM(I28*0.23)</f>
        <v>0</v>
      </c>
      <c r="K28" s="126">
        <f>SUM(I28+J28)</f>
        <v>0</v>
      </c>
    </row>
    <row r="29" spans="2:11" ht="30" customHeight="1" x14ac:dyDescent="0.2">
      <c r="B29" s="121">
        <v>18</v>
      </c>
      <c r="C29" s="122" t="s">
        <v>72</v>
      </c>
      <c r="D29" s="122"/>
      <c r="E29" s="122"/>
      <c r="F29" s="123" t="s">
        <v>70</v>
      </c>
      <c r="G29" s="190"/>
      <c r="H29" s="124">
        <v>500</v>
      </c>
      <c r="I29" s="125">
        <f>SUM(G29*H29)</f>
        <v>0</v>
      </c>
      <c r="J29" s="125">
        <f t="shared" si="6"/>
        <v>0</v>
      </c>
      <c r="K29" s="126">
        <f>SUM(I29+J29)</f>
        <v>0</v>
      </c>
    </row>
    <row r="30" spans="2:11" x14ac:dyDescent="0.2">
      <c r="B30" s="118" t="s">
        <v>77</v>
      </c>
      <c r="C30" s="119"/>
      <c r="D30" s="119"/>
      <c r="E30" s="119"/>
      <c r="F30" s="119"/>
      <c r="G30" s="119"/>
      <c r="H30" s="119"/>
      <c r="I30" s="119"/>
      <c r="J30" s="119"/>
      <c r="K30" s="120"/>
    </row>
    <row r="31" spans="2:11" ht="30" customHeight="1" x14ac:dyDescent="0.2">
      <c r="B31" s="121">
        <v>19</v>
      </c>
      <c r="C31" s="122" t="s">
        <v>65</v>
      </c>
      <c r="D31" s="122"/>
      <c r="E31" s="122"/>
      <c r="F31" s="123" t="s">
        <v>66</v>
      </c>
      <c r="G31" s="190"/>
      <c r="H31" s="124">
        <v>56000</v>
      </c>
      <c r="I31" s="125">
        <f>SUM(G31*H31)</f>
        <v>0</v>
      </c>
      <c r="J31" s="125">
        <f>SUM(I31*0.23)</f>
        <v>0</v>
      </c>
      <c r="K31" s="126">
        <f>SUM(I31+J31)</f>
        <v>0</v>
      </c>
    </row>
    <row r="32" spans="2:11" ht="30" customHeight="1" x14ac:dyDescent="0.2">
      <c r="B32" s="121">
        <v>20</v>
      </c>
      <c r="C32" s="122" t="s">
        <v>67</v>
      </c>
      <c r="D32" s="122"/>
      <c r="E32" s="122"/>
      <c r="F32" s="123" t="s">
        <v>66</v>
      </c>
      <c r="G32" s="190"/>
      <c r="H32" s="124">
        <v>250</v>
      </c>
      <c r="I32" s="125">
        <f>SUM(G32*H32)</f>
        <v>0</v>
      </c>
      <c r="J32" s="125">
        <f t="shared" ref="J32:J33" si="7">SUM(I32*0.23)</f>
        <v>0</v>
      </c>
      <c r="K32" s="126">
        <f>SUM(I32+J32)</f>
        <v>0</v>
      </c>
    </row>
    <row r="33" spans="2:11" ht="30" customHeight="1" x14ac:dyDescent="0.2">
      <c r="B33" s="121">
        <v>21</v>
      </c>
      <c r="C33" s="122" t="s">
        <v>68</v>
      </c>
      <c r="D33" s="122"/>
      <c r="E33" s="122"/>
      <c r="F33" s="123" t="s">
        <v>66</v>
      </c>
      <c r="G33" s="190"/>
      <c r="H33" s="124">
        <v>21000</v>
      </c>
      <c r="I33" s="125">
        <f>SUM(G33*H33)</f>
        <v>0</v>
      </c>
      <c r="J33" s="125">
        <f t="shared" si="7"/>
        <v>0</v>
      </c>
      <c r="K33" s="126">
        <f>SUM(I33+J33)</f>
        <v>0</v>
      </c>
    </row>
    <row r="34" spans="2:11" ht="30" customHeight="1" x14ac:dyDescent="0.2">
      <c r="B34" s="136">
        <v>22</v>
      </c>
      <c r="C34" s="137" t="s">
        <v>78</v>
      </c>
      <c r="D34" s="138"/>
      <c r="E34" s="139"/>
      <c r="F34" s="140" t="s">
        <v>70</v>
      </c>
      <c r="G34" s="191"/>
      <c r="H34" s="141">
        <v>2200</v>
      </c>
      <c r="I34" s="142">
        <f>SUM(G34*H34)</f>
        <v>0</v>
      </c>
      <c r="J34" s="142">
        <f>SUM(I34*0.23)</f>
        <v>0</v>
      </c>
      <c r="K34" s="143">
        <f>SUM(I34+J34)</f>
        <v>0</v>
      </c>
    </row>
    <row r="35" spans="2:11" ht="30" customHeight="1" x14ac:dyDescent="0.2">
      <c r="B35" s="144"/>
      <c r="C35" s="145"/>
      <c r="D35" s="146"/>
      <c r="E35" s="147"/>
      <c r="F35" s="148"/>
      <c r="G35" s="192"/>
      <c r="H35" s="149"/>
      <c r="I35" s="150"/>
      <c r="J35" s="150"/>
      <c r="K35" s="151"/>
    </row>
    <row r="36" spans="2:11" ht="30" customHeight="1" x14ac:dyDescent="0.2">
      <c r="B36" s="152"/>
      <c r="C36" s="153"/>
      <c r="D36" s="154"/>
      <c r="E36" s="155"/>
      <c r="F36" s="156"/>
      <c r="G36" s="193"/>
      <c r="H36" s="157"/>
      <c r="I36" s="158"/>
      <c r="J36" s="158"/>
      <c r="K36" s="159"/>
    </row>
    <row r="37" spans="2:11" ht="19" x14ac:dyDescent="0.2">
      <c r="B37" s="160" t="s">
        <v>79</v>
      </c>
      <c r="C37" s="161"/>
      <c r="D37" s="161"/>
      <c r="E37" s="161"/>
      <c r="F37" s="161"/>
      <c r="G37" s="161"/>
      <c r="H37" s="161"/>
      <c r="I37" s="161"/>
      <c r="J37" s="161"/>
      <c r="K37" s="162"/>
    </row>
    <row r="38" spans="2:11" x14ac:dyDescent="0.2">
      <c r="B38" s="163" t="s">
        <v>110</v>
      </c>
      <c r="C38" s="164"/>
      <c r="D38" s="164"/>
      <c r="E38" s="164"/>
      <c r="F38" s="164"/>
      <c r="G38" s="164"/>
      <c r="H38" s="164"/>
      <c r="I38" s="164"/>
      <c r="J38" s="164"/>
      <c r="K38" s="165"/>
    </row>
    <row r="39" spans="2:11" ht="30" customHeight="1" x14ac:dyDescent="0.2">
      <c r="B39" s="121">
        <v>23</v>
      </c>
      <c r="C39" s="122" t="s">
        <v>65</v>
      </c>
      <c r="D39" s="122"/>
      <c r="E39" s="122"/>
      <c r="F39" s="123" t="s">
        <v>66</v>
      </c>
      <c r="G39" s="190"/>
      <c r="H39" s="124">
        <v>320000</v>
      </c>
      <c r="I39" s="125">
        <f>SUM(G39*H39)</f>
        <v>0</v>
      </c>
      <c r="J39" s="125">
        <f>SUM(I39*0.23)</f>
        <v>0</v>
      </c>
      <c r="K39" s="126">
        <f>SUM(I39+J39)</f>
        <v>0</v>
      </c>
    </row>
    <row r="40" spans="2:11" ht="30" customHeight="1" x14ac:dyDescent="0.2">
      <c r="B40" s="121">
        <v>24</v>
      </c>
      <c r="C40" s="122" t="s">
        <v>67</v>
      </c>
      <c r="D40" s="122"/>
      <c r="E40" s="122"/>
      <c r="F40" s="123" t="s">
        <v>66</v>
      </c>
      <c r="G40" s="190"/>
      <c r="H40" s="124">
        <v>320000</v>
      </c>
      <c r="I40" s="125">
        <f>SUM(G40*H40)</f>
        <v>0</v>
      </c>
      <c r="J40" s="125">
        <f t="shared" ref="J40:J41" si="8">SUM(I40*0.23)</f>
        <v>0</v>
      </c>
      <c r="K40" s="126">
        <f>SUM(I40+J40)</f>
        <v>0</v>
      </c>
    </row>
    <row r="41" spans="2:11" ht="30" customHeight="1" x14ac:dyDescent="0.2">
      <c r="B41" s="121">
        <v>25</v>
      </c>
      <c r="C41" s="122" t="s">
        <v>68</v>
      </c>
      <c r="D41" s="122"/>
      <c r="E41" s="122"/>
      <c r="F41" s="123" t="s">
        <v>66</v>
      </c>
      <c r="G41" s="190"/>
      <c r="H41" s="124">
        <v>160000</v>
      </c>
      <c r="I41" s="125">
        <f>SUM(G41*H41)</f>
        <v>0</v>
      </c>
      <c r="J41" s="125">
        <f t="shared" si="8"/>
        <v>0</v>
      </c>
      <c r="K41" s="126">
        <f>SUM(I41+J41)</f>
        <v>0</v>
      </c>
    </row>
    <row r="42" spans="2:11" ht="30" customHeight="1" x14ac:dyDescent="0.2">
      <c r="B42" s="136">
        <v>26</v>
      </c>
      <c r="C42" s="137" t="s">
        <v>78</v>
      </c>
      <c r="D42" s="138"/>
      <c r="E42" s="139"/>
      <c r="F42" s="140" t="s">
        <v>70</v>
      </c>
      <c r="G42" s="191"/>
      <c r="H42" s="141">
        <v>26400</v>
      </c>
      <c r="I42" s="142">
        <f>SUM(G42*H42)</f>
        <v>0</v>
      </c>
      <c r="J42" s="142">
        <f>SUM(I42*0.23)</f>
        <v>0</v>
      </c>
      <c r="K42" s="143">
        <f>SUM(I42+J42)</f>
        <v>0</v>
      </c>
    </row>
    <row r="43" spans="2:11" ht="30" customHeight="1" x14ac:dyDescent="0.2">
      <c r="B43" s="144"/>
      <c r="C43" s="145"/>
      <c r="D43" s="146"/>
      <c r="E43" s="147"/>
      <c r="F43" s="148"/>
      <c r="G43" s="192"/>
      <c r="H43" s="149"/>
      <c r="I43" s="150"/>
      <c r="J43" s="150"/>
      <c r="K43" s="151"/>
    </row>
    <row r="44" spans="2:11" ht="30" customHeight="1" x14ac:dyDescent="0.2">
      <c r="B44" s="152"/>
      <c r="C44" s="153"/>
      <c r="D44" s="154"/>
      <c r="E44" s="155"/>
      <c r="F44" s="156"/>
      <c r="G44" s="193"/>
      <c r="H44" s="157"/>
      <c r="I44" s="158"/>
      <c r="J44" s="158"/>
      <c r="K44" s="159"/>
    </row>
    <row r="45" spans="2:11" ht="19" x14ac:dyDescent="0.2">
      <c r="B45" s="160" t="s">
        <v>80</v>
      </c>
      <c r="C45" s="161"/>
      <c r="D45" s="161"/>
      <c r="E45" s="161"/>
      <c r="F45" s="161"/>
      <c r="G45" s="161"/>
      <c r="H45" s="161"/>
      <c r="I45" s="161"/>
      <c r="J45" s="161"/>
      <c r="K45" s="162"/>
    </row>
    <row r="46" spans="2:11" x14ac:dyDescent="0.2">
      <c r="B46" s="118" t="s">
        <v>81</v>
      </c>
      <c r="C46" s="119"/>
      <c r="D46" s="119"/>
      <c r="E46" s="119"/>
      <c r="F46" s="119"/>
      <c r="G46" s="119"/>
      <c r="H46" s="119"/>
      <c r="I46" s="119"/>
      <c r="J46" s="119"/>
      <c r="K46" s="120"/>
    </row>
    <row r="47" spans="2:11" ht="30" customHeight="1" x14ac:dyDescent="0.2">
      <c r="B47" s="166">
        <v>27</v>
      </c>
      <c r="C47" s="127" t="s">
        <v>82</v>
      </c>
      <c r="D47" s="128"/>
      <c r="E47" s="129"/>
      <c r="F47" s="123" t="s">
        <v>66</v>
      </c>
      <c r="G47" s="190"/>
      <c r="H47" s="124">
        <v>188000</v>
      </c>
      <c r="I47" s="125">
        <f>SUM(G47*H47)</f>
        <v>0</v>
      </c>
      <c r="J47" s="125">
        <f>SUM(I47*0.23)</f>
        <v>0</v>
      </c>
      <c r="K47" s="126">
        <f>SUM(I47+J47)</f>
        <v>0</v>
      </c>
    </row>
    <row r="48" spans="2:11" ht="30" customHeight="1" x14ac:dyDescent="0.2">
      <c r="B48" s="136">
        <v>28</v>
      </c>
      <c r="C48" s="137" t="s">
        <v>78</v>
      </c>
      <c r="D48" s="138"/>
      <c r="E48" s="139"/>
      <c r="F48" s="140" t="s">
        <v>70</v>
      </c>
      <c r="G48" s="191"/>
      <c r="H48" s="141">
        <v>32400</v>
      </c>
      <c r="I48" s="142">
        <f>SUM(G48*H48)</f>
        <v>0</v>
      </c>
      <c r="J48" s="142">
        <f>SUM(I48*0.23)</f>
        <v>0</v>
      </c>
      <c r="K48" s="143">
        <f>SUM(I48+J48)</f>
        <v>0</v>
      </c>
    </row>
    <row r="49" spans="2:11" ht="30" customHeight="1" x14ac:dyDescent="0.2">
      <c r="B49" s="144"/>
      <c r="C49" s="145"/>
      <c r="D49" s="146"/>
      <c r="E49" s="147"/>
      <c r="F49" s="148"/>
      <c r="G49" s="192"/>
      <c r="H49" s="149"/>
      <c r="I49" s="150"/>
      <c r="J49" s="150"/>
      <c r="K49" s="151"/>
    </row>
    <row r="50" spans="2:11" ht="30" customHeight="1" x14ac:dyDescent="0.2">
      <c r="B50" s="152"/>
      <c r="C50" s="153"/>
      <c r="D50" s="154"/>
      <c r="E50" s="155"/>
      <c r="F50" s="156"/>
      <c r="G50" s="193"/>
      <c r="H50" s="157"/>
      <c r="I50" s="158"/>
      <c r="J50" s="158"/>
      <c r="K50" s="159"/>
    </row>
    <row r="51" spans="2:11" ht="19" x14ac:dyDescent="0.2">
      <c r="B51" s="160" t="s">
        <v>83</v>
      </c>
      <c r="C51" s="161"/>
      <c r="D51" s="161"/>
      <c r="E51" s="161"/>
      <c r="F51" s="161"/>
      <c r="G51" s="161"/>
      <c r="H51" s="161"/>
      <c r="I51" s="161"/>
      <c r="J51" s="161"/>
      <c r="K51" s="162"/>
    </row>
    <row r="52" spans="2:11" x14ac:dyDescent="0.2">
      <c r="B52" s="163" t="s">
        <v>109</v>
      </c>
      <c r="C52" s="164"/>
      <c r="D52" s="164"/>
      <c r="E52" s="164"/>
      <c r="F52" s="164"/>
      <c r="G52" s="164"/>
      <c r="H52" s="164"/>
      <c r="I52" s="164"/>
      <c r="J52" s="164"/>
      <c r="K52" s="165"/>
    </row>
    <row r="53" spans="2:11" ht="30" customHeight="1" x14ac:dyDescent="0.2">
      <c r="B53" s="167">
        <v>29</v>
      </c>
      <c r="C53" s="168" t="s">
        <v>84</v>
      </c>
      <c r="D53" s="168"/>
      <c r="E53" s="168"/>
      <c r="F53" s="169" t="s">
        <v>85</v>
      </c>
      <c r="G53" s="194"/>
      <c r="H53" s="170">
        <v>4000</v>
      </c>
      <c r="I53" s="171">
        <f>SUM(G53*H53)</f>
        <v>0</v>
      </c>
      <c r="J53" s="171">
        <f>SUM(I53*0.23)</f>
        <v>0</v>
      </c>
      <c r="K53" s="172">
        <f>SUM(I53+J53)</f>
        <v>0</v>
      </c>
    </row>
    <row r="54" spans="2:11" ht="30" customHeight="1" x14ac:dyDescent="0.2">
      <c r="B54" s="173">
        <v>30</v>
      </c>
      <c r="C54" s="168" t="s">
        <v>86</v>
      </c>
      <c r="D54" s="168"/>
      <c r="E54" s="168"/>
      <c r="F54" s="169" t="s">
        <v>85</v>
      </c>
      <c r="G54" s="194"/>
      <c r="H54" s="170">
        <v>2000</v>
      </c>
      <c r="I54" s="171">
        <f>SUM(G54*H54)</f>
        <v>0</v>
      </c>
      <c r="J54" s="171">
        <f>SUM(I54*0.23)</f>
        <v>0</v>
      </c>
      <c r="K54" s="172">
        <f>SUM(I54+J54)</f>
        <v>0</v>
      </c>
    </row>
    <row r="55" spans="2:11" ht="19" x14ac:dyDescent="0.2">
      <c r="B55" s="160" t="s">
        <v>87</v>
      </c>
      <c r="C55" s="161"/>
      <c r="D55" s="161"/>
      <c r="E55" s="161"/>
      <c r="F55" s="161"/>
      <c r="G55" s="161"/>
      <c r="H55" s="161"/>
      <c r="I55" s="161"/>
      <c r="J55" s="161"/>
      <c r="K55" s="162"/>
    </row>
    <row r="56" spans="2:11" x14ac:dyDescent="0.2">
      <c r="B56" s="118" t="s">
        <v>88</v>
      </c>
      <c r="C56" s="119"/>
      <c r="D56" s="119"/>
      <c r="E56" s="119"/>
      <c r="F56" s="119"/>
      <c r="G56" s="119"/>
      <c r="H56" s="119"/>
      <c r="I56" s="119"/>
      <c r="J56" s="119"/>
      <c r="K56" s="120"/>
    </row>
    <row r="57" spans="2:11" ht="30" customHeight="1" x14ac:dyDescent="0.2">
      <c r="B57" s="121">
        <v>31</v>
      </c>
      <c r="C57" s="130" t="s">
        <v>89</v>
      </c>
      <c r="D57" s="130"/>
      <c r="E57" s="130"/>
      <c r="F57" s="123" t="s">
        <v>70</v>
      </c>
      <c r="G57" s="190"/>
      <c r="H57" s="124">
        <v>800</v>
      </c>
      <c r="I57" s="125">
        <f>SUM(G57*H57)</f>
        <v>0</v>
      </c>
      <c r="J57" s="125">
        <f>SUM(I57*0.23)</f>
        <v>0</v>
      </c>
      <c r="K57" s="126">
        <f>SUM(I57+J57)</f>
        <v>0</v>
      </c>
    </row>
    <row r="58" spans="2:11" ht="30" customHeight="1" x14ac:dyDescent="0.2">
      <c r="B58" s="121">
        <v>32</v>
      </c>
      <c r="C58" s="130" t="s">
        <v>90</v>
      </c>
      <c r="D58" s="130"/>
      <c r="E58" s="130"/>
      <c r="F58" s="123" t="s">
        <v>70</v>
      </c>
      <c r="G58" s="190"/>
      <c r="H58" s="124">
        <v>400</v>
      </c>
      <c r="I58" s="125">
        <f>SUM(G58*H58)</f>
        <v>0</v>
      </c>
      <c r="J58" s="125">
        <f t="shared" ref="J58:J59" si="9">SUM(I58*0.23)</f>
        <v>0</v>
      </c>
      <c r="K58" s="126">
        <f>SUM(I58+J58)</f>
        <v>0</v>
      </c>
    </row>
    <row r="59" spans="2:11" ht="30" customHeight="1" x14ac:dyDescent="0.2">
      <c r="B59" s="121">
        <v>33</v>
      </c>
      <c r="C59" s="130" t="s">
        <v>91</v>
      </c>
      <c r="D59" s="130"/>
      <c r="E59" s="130"/>
      <c r="F59" s="123" t="s">
        <v>70</v>
      </c>
      <c r="G59" s="190"/>
      <c r="H59" s="124">
        <v>400</v>
      </c>
      <c r="I59" s="125">
        <f>SUM(G59*H59)</f>
        <v>0</v>
      </c>
      <c r="J59" s="125">
        <f t="shared" si="9"/>
        <v>0</v>
      </c>
      <c r="K59" s="126">
        <f>SUM(I59+J59)</f>
        <v>0</v>
      </c>
    </row>
    <row r="60" spans="2:11" ht="19" x14ac:dyDescent="0.2">
      <c r="B60" s="160" t="s">
        <v>92</v>
      </c>
      <c r="C60" s="161"/>
      <c r="D60" s="161"/>
      <c r="E60" s="161"/>
      <c r="F60" s="161"/>
      <c r="G60" s="161"/>
      <c r="H60" s="161"/>
      <c r="I60" s="161"/>
      <c r="J60" s="161"/>
      <c r="K60" s="162"/>
    </row>
    <row r="61" spans="2:11" x14ac:dyDescent="0.2">
      <c r="B61" s="118" t="s">
        <v>93</v>
      </c>
      <c r="C61" s="119"/>
      <c r="D61" s="119"/>
      <c r="E61" s="119"/>
      <c r="F61" s="119"/>
      <c r="G61" s="119"/>
      <c r="H61" s="119"/>
      <c r="I61" s="119"/>
      <c r="J61" s="119"/>
      <c r="K61" s="120"/>
    </row>
    <row r="62" spans="2:11" ht="30" customHeight="1" x14ac:dyDescent="0.2">
      <c r="B62" s="121">
        <v>34</v>
      </c>
      <c r="C62" s="122" t="s">
        <v>94</v>
      </c>
      <c r="D62" s="122"/>
      <c r="E62" s="122"/>
      <c r="F62" s="123" t="s">
        <v>70</v>
      </c>
      <c r="G62" s="190"/>
      <c r="H62" s="124">
        <v>1500</v>
      </c>
      <c r="I62" s="125">
        <f>SUM(G62*H62)</f>
        <v>0</v>
      </c>
      <c r="J62" s="125">
        <f>SUM(I62*0.23)</f>
        <v>0</v>
      </c>
      <c r="K62" s="126">
        <f>SUM(I62+J62)</f>
        <v>0</v>
      </c>
    </row>
    <row r="63" spans="2:11" x14ac:dyDescent="0.2">
      <c r="B63" s="174" t="s">
        <v>95</v>
      </c>
      <c r="C63" s="175"/>
      <c r="D63" s="175"/>
      <c r="E63" s="175"/>
      <c r="F63" s="175"/>
      <c r="G63" s="175"/>
      <c r="H63" s="175"/>
      <c r="I63" s="175"/>
      <c r="J63" s="175"/>
      <c r="K63" s="176"/>
    </row>
    <row r="64" spans="2:11" ht="30" customHeight="1" x14ac:dyDescent="0.2">
      <c r="B64" s="121">
        <v>35</v>
      </c>
      <c r="C64" s="127" t="s">
        <v>94</v>
      </c>
      <c r="D64" s="128"/>
      <c r="E64" s="129"/>
      <c r="F64" s="123" t="s">
        <v>70</v>
      </c>
      <c r="G64" s="190"/>
      <c r="H64" s="124">
        <v>1500</v>
      </c>
      <c r="I64" s="125">
        <f>SUM(G64*H64)</f>
        <v>0</v>
      </c>
      <c r="J64" s="125">
        <f>SUM(I64*0.23)</f>
        <v>0</v>
      </c>
      <c r="K64" s="126">
        <f>SUM(I64+J64)</f>
        <v>0</v>
      </c>
    </row>
    <row r="65" spans="2:11" ht="19" x14ac:dyDescent="0.2">
      <c r="B65" s="160" t="s">
        <v>96</v>
      </c>
      <c r="C65" s="161"/>
      <c r="D65" s="161"/>
      <c r="E65" s="161"/>
      <c r="F65" s="161"/>
      <c r="G65" s="161"/>
      <c r="H65" s="161"/>
      <c r="I65" s="161"/>
      <c r="J65" s="161"/>
      <c r="K65" s="162"/>
    </row>
    <row r="66" spans="2:11" x14ac:dyDescent="0.2">
      <c r="B66" s="118" t="s">
        <v>97</v>
      </c>
      <c r="C66" s="119"/>
      <c r="D66" s="119"/>
      <c r="E66" s="119"/>
      <c r="F66" s="119"/>
      <c r="G66" s="119"/>
      <c r="H66" s="119"/>
      <c r="I66" s="119"/>
      <c r="J66" s="119"/>
      <c r="K66" s="120"/>
    </row>
    <row r="67" spans="2:11" ht="30" customHeight="1" x14ac:dyDescent="0.2">
      <c r="B67" s="177">
        <v>36</v>
      </c>
      <c r="C67" s="127" t="s">
        <v>98</v>
      </c>
      <c r="D67" s="128"/>
      <c r="E67" s="129"/>
      <c r="F67" s="123" t="s">
        <v>66</v>
      </c>
      <c r="G67" s="190"/>
      <c r="H67" s="124">
        <v>560</v>
      </c>
      <c r="I67" s="125">
        <f>SUM(G67*H67)</f>
        <v>0</v>
      </c>
      <c r="J67" s="125">
        <f>SUM(I67*0.23)</f>
        <v>0</v>
      </c>
      <c r="K67" s="126">
        <f>SUM(I67+J67)</f>
        <v>0</v>
      </c>
    </row>
    <row r="68" spans="2:11" ht="19" x14ac:dyDescent="0.2">
      <c r="B68" s="160" t="s">
        <v>99</v>
      </c>
      <c r="C68" s="161"/>
      <c r="D68" s="161"/>
      <c r="E68" s="161"/>
      <c r="F68" s="161"/>
      <c r="G68" s="161"/>
      <c r="H68" s="161"/>
      <c r="I68" s="161"/>
      <c r="J68" s="161"/>
      <c r="K68" s="162"/>
    </row>
    <row r="69" spans="2:11" x14ac:dyDescent="0.2">
      <c r="B69" s="118" t="s">
        <v>100</v>
      </c>
      <c r="C69" s="119"/>
      <c r="D69" s="119"/>
      <c r="E69" s="119"/>
      <c r="F69" s="119"/>
      <c r="G69" s="119"/>
      <c r="H69" s="119"/>
      <c r="I69" s="119"/>
      <c r="J69" s="119"/>
      <c r="K69" s="120"/>
    </row>
    <row r="70" spans="2:11" ht="30" customHeight="1" x14ac:dyDescent="0.2">
      <c r="B70" s="121">
        <v>37</v>
      </c>
      <c r="C70" s="127" t="s">
        <v>101</v>
      </c>
      <c r="D70" s="128"/>
      <c r="E70" s="129"/>
      <c r="F70" s="123" t="s">
        <v>102</v>
      </c>
      <c r="G70" s="190"/>
      <c r="H70" s="124">
        <v>250</v>
      </c>
      <c r="I70" s="125">
        <f>SUM(G70*H70)</f>
        <v>0</v>
      </c>
      <c r="J70" s="125">
        <f>SUM(I70*0.23)</f>
        <v>0</v>
      </c>
      <c r="K70" s="126">
        <f>SUM(I70+J70)</f>
        <v>0</v>
      </c>
    </row>
    <row r="71" spans="2:11" ht="30" customHeight="1" x14ac:dyDescent="0.2">
      <c r="B71" s="121">
        <v>38</v>
      </c>
      <c r="C71" s="127" t="s">
        <v>103</v>
      </c>
      <c r="D71" s="128"/>
      <c r="E71" s="129"/>
      <c r="F71" s="123" t="s">
        <v>104</v>
      </c>
      <c r="G71" s="190"/>
      <c r="H71" s="124">
        <v>250</v>
      </c>
      <c r="I71" s="125">
        <f>SUM(G71*H71)</f>
        <v>0</v>
      </c>
      <c r="J71" s="125">
        <f>SUM(I71*0.23)</f>
        <v>0</v>
      </c>
      <c r="K71" s="126">
        <f>SUM(I71+J71)</f>
        <v>0</v>
      </c>
    </row>
    <row r="72" spans="2:11" ht="30" customHeight="1" x14ac:dyDescent="0.2">
      <c r="B72" s="123">
        <v>39</v>
      </c>
      <c r="C72" s="122" t="s">
        <v>105</v>
      </c>
      <c r="D72" s="122"/>
      <c r="E72" s="122"/>
      <c r="F72" s="178" t="s">
        <v>104</v>
      </c>
      <c r="G72" s="190"/>
      <c r="H72" s="179">
        <v>250</v>
      </c>
      <c r="I72" s="125">
        <f>SUM(G72*H72)</f>
        <v>0</v>
      </c>
      <c r="J72" s="125">
        <f>SUM(I72*0.23)</f>
        <v>0</v>
      </c>
      <c r="K72" s="126">
        <f>SUM(I72+J72)</f>
        <v>0</v>
      </c>
    </row>
    <row r="73" spans="2:11" ht="30" customHeight="1" thickBot="1" x14ac:dyDescent="0.25">
      <c r="B73" s="180">
        <v>40</v>
      </c>
      <c r="C73" s="181" t="s">
        <v>106</v>
      </c>
      <c r="D73" s="182"/>
      <c r="E73" s="182"/>
      <c r="F73" s="123" t="s">
        <v>70</v>
      </c>
      <c r="G73" s="195"/>
      <c r="H73" s="183">
        <v>500</v>
      </c>
      <c r="I73" s="125">
        <f>SUM(G73*H73)</f>
        <v>0</v>
      </c>
      <c r="J73" s="125">
        <f>SUM(I73*0.23)</f>
        <v>0</v>
      </c>
      <c r="K73" s="126">
        <f>SUM(I73+J73)</f>
        <v>0</v>
      </c>
    </row>
    <row r="74" spans="2:11" ht="20" thickBot="1" x14ac:dyDescent="0.25">
      <c r="B74" s="184" t="s">
        <v>107</v>
      </c>
      <c r="C74" s="185"/>
      <c r="D74" s="185"/>
      <c r="E74" s="185"/>
      <c r="F74" s="186"/>
      <c r="G74" s="187"/>
      <c r="H74" s="188"/>
      <c r="I74" s="187">
        <f>SUM(I8:I72)</f>
        <v>0</v>
      </c>
      <c r="J74" s="187">
        <f>SUM(J8:J72)</f>
        <v>0</v>
      </c>
      <c r="K74" s="189">
        <f>SUM(K8:K72)</f>
        <v>0</v>
      </c>
    </row>
  </sheetData>
  <sheetProtection algorithmName="SHA-512" hashValue="jy2IAoNV+0jAW636yLnEKuWY4uVFomiV6FG9G7oYJdrc2z0yNBO31FWUlbY7c1Z4ZMVjR7TVlWaoD09o5vqYig==" saltValue="AlZiAiP4Xop181VCq1ltPQ==" spinCount="100000" sheet="1" objects="1" scenarios="1"/>
  <mergeCells count="92">
    <mergeCell ref="C9:E9"/>
    <mergeCell ref="B2:B5"/>
    <mergeCell ref="C2:E5"/>
    <mergeCell ref="F2:F5"/>
    <mergeCell ref="G2:G5"/>
    <mergeCell ref="J2:J5"/>
    <mergeCell ref="K2:K5"/>
    <mergeCell ref="B6:K6"/>
    <mergeCell ref="B7:K7"/>
    <mergeCell ref="C8:E8"/>
    <mergeCell ref="H2:H5"/>
    <mergeCell ref="I2:I5"/>
    <mergeCell ref="C21:E21"/>
    <mergeCell ref="C10:E10"/>
    <mergeCell ref="C11:E11"/>
    <mergeCell ref="C12:E12"/>
    <mergeCell ref="C13:E13"/>
    <mergeCell ref="B14:K14"/>
    <mergeCell ref="B15:K15"/>
    <mergeCell ref="C16:E16"/>
    <mergeCell ref="C17:E17"/>
    <mergeCell ref="C18:E18"/>
    <mergeCell ref="C19:E19"/>
    <mergeCell ref="C20:E20"/>
    <mergeCell ref="C33:E33"/>
    <mergeCell ref="B22:K22"/>
    <mergeCell ref="C23:E23"/>
    <mergeCell ref="C24:E24"/>
    <mergeCell ref="C25:E25"/>
    <mergeCell ref="B26:K26"/>
    <mergeCell ref="C27:E27"/>
    <mergeCell ref="C28:E28"/>
    <mergeCell ref="C29:E29"/>
    <mergeCell ref="B30:K30"/>
    <mergeCell ref="C31:E31"/>
    <mergeCell ref="C32:E32"/>
    <mergeCell ref="C40:E40"/>
    <mergeCell ref="B34:B36"/>
    <mergeCell ref="C34:E36"/>
    <mergeCell ref="F34:F36"/>
    <mergeCell ref="G34:G36"/>
    <mergeCell ref="J34:J36"/>
    <mergeCell ref="K34:K36"/>
    <mergeCell ref="B37:K37"/>
    <mergeCell ref="B38:K38"/>
    <mergeCell ref="C39:E39"/>
    <mergeCell ref="H34:H36"/>
    <mergeCell ref="I34:I36"/>
    <mergeCell ref="C47:E47"/>
    <mergeCell ref="C41:E41"/>
    <mergeCell ref="B42:B44"/>
    <mergeCell ref="C42:E44"/>
    <mergeCell ref="F42:F44"/>
    <mergeCell ref="I42:I44"/>
    <mergeCell ref="J42:J44"/>
    <mergeCell ref="K42:K44"/>
    <mergeCell ref="B45:K45"/>
    <mergeCell ref="B46:K46"/>
    <mergeCell ref="G42:G44"/>
    <mergeCell ref="H42:H44"/>
    <mergeCell ref="C54:E54"/>
    <mergeCell ref="B48:B50"/>
    <mergeCell ref="C48:E50"/>
    <mergeCell ref="F48:F50"/>
    <mergeCell ref="G48:G50"/>
    <mergeCell ref="J48:J50"/>
    <mergeCell ref="K48:K50"/>
    <mergeCell ref="B51:K51"/>
    <mergeCell ref="B52:K52"/>
    <mergeCell ref="C53:E53"/>
    <mergeCell ref="H48:H50"/>
    <mergeCell ref="I48:I50"/>
    <mergeCell ref="B66:K66"/>
    <mergeCell ref="B55:K55"/>
    <mergeCell ref="B56:K56"/>
    <mergeCell ref="C57:E57"/>
    <mergeCell ref="C58:E58"/>
    <mergeCell ref="C59:E59"/>
    <mergeCell ref="B60:K60"/>
    <mergeCell ref="B61:K61"/>
    <mergeCell ref="C62:E62"/>
    <mergeCell ref="B63:K63"/>
    <mergeCell ref="C64:E64"/>
    <mergeCell ref="B65:K65"/>
    <mergeCell ref="C73:E73"/>
    <mergeCell ref="B74:F74"/>
    <mergeCell ref="C67:E67"/>
    <mergeCell ref="B68:K68"/>
    <mergeCell ref="B69:K69"/>
    <mergeCell ref="C70:E70"/>
    <mergeCell ref="C71:E71"/>
    <mergeCell ref="C72:E7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5D99B-5E15-41C1-A3DB-045470C32F4F}">
  <sheetPr codeName="Hárok3"/>
  <dimension ref="B1:B23"/>
  <sheetViews>
    <sheetView showGridLines="0" workbookViewId="0">
      <selection activeCell="I15" sqref="I15"/>
    </sheetView>
  </sheetViews>
  <sheetFormatPr baseColWidth="10" defaultColWidth="8.83203125" defaultRowHeight="15" x14ac:dyDescent="0.2"/>
  <cols>
    <col min="1" max="1" width="3.1640625" customWidth="1"/>
    <col min="2" max="2" width="98.5" customWidth="1"/>
  </cols>
  <sheetData>
    <row r="1" spans="2:2" ht="16" thickBot="1" x14ac:dyDescent="0.25"/>
    <row r="2" spans="2:2" ht="42.75" customHeight="1" x14ac:dyDescent="0.2">
      <c r="B2" s="3" t="s">
        <v>48</v>
      </c>
    </row>
    <row r="3" spans="2:2" x14ac:dyDescent="0.2">
      <c r="B3" s="4"/>
    </row>
    <row r="4" spans="2:2" ht="16" x14ac:dyDescent="0.2">
      <c r="B4" s="5" t="s">
        <v>16</v>
      </c>
    </row>
    <row r="5" spans="2:2" x14ac:dyDescent="0.2">
      <c r="B5" s="6"/>
    </row>
    <row r="6" spans="2:2" ht="16" x14ac:dyDescent="0.2">
      <c r="B6" s="7" t="s">
        <v>17</v>
      </c>
    </row>
    <row r="7" spans="2:2" x14ac:dyDescent="0.2">
      <c r="B7" s="5"/>
    </row>
    <row r="8" spans="2:2" ht="16" x14ac:dyDescent="0.2">
      <c r="B8" s="14" t="s">
        <v>49</v>
      </c>
    </row>
    <row r="9" spans="2:2" x14ac:dyDescent="0.2">
      <c r="B9" s="14"/>
    </row>
    <row r="10" spans="2:2" ht="16" x14ac:dyDescent="0.2">
      <c r="B10" s="15" t="s">
        <v>51</v>
      </c>
    </row>
    <row r="11" spans="2:2" ht="16" x14ac:dyDescent="0.2">
      <c r="B11" s="15" t="s">
        <v>52</v>
      </c>
    </row>
    <row r="12" spans="2:2" ht="16" x14ac:dyDescent="0.2">
      <c r="B12" s="15" t="s">
        <v>53</v>
      </c>
    </row>
    <row r="13" spans="2:2" ht="16" x14ac:dyDescent="0.2">
      <c r="B13" s="15" t="s">
        <v>54</v>
      </c>
    </row>
    <row r="14" spans="2:2" ht="16.5" customHeight="1" x14ac:dyDescent="0.2">
      <c r="B14" s="5"/>
    </row>
    <row r="15" spans="2:2" ht="32" x14ac:dyDescent="0.2">
      <c r="B15" s="14" t="s">
        <v>50</v>
      </c>
    </row>
    <row r="16" spans="2:2" x14ac:dyDescent="0.2">
      <c r="B16" s="8"/>
    </row>
    <row r="17" spans="2:2" ht="16" x14ac:dyDescent="0.2">
      <c r="B17" s="5" t="s">
        <v>56</v>
      </c>
    </row>
    <row r="18" spans="2:2" ht="16" thickBot="1" x14ac:dyDescent="0.25">
      <c r="B18" s="9"/>
    </row>
    <row r="19" spans="2:2" x14ac:dyDescent="0.2">
      <c r="B19" s="1"/>
    </row>
    <row r="20" spans="2:2" x14ac:dyDescent="0.2">
      <c r="B20" s="1"/>
    </row>
    <row r="21" spans="2:2" x14ac:dyDescent="0.2">
      <c r="B21" s="1"/>
    </row>
    <row r="22" spans="2:2" ht="13.5" customHeight="1" x14ac:dyDescent="0.2">
      <c r="B22" s="1"/>
    </row>
    <row r="23" spans="2:2" ht="16" x14ac:dyDescent="0.2">
      <c r="B23" s="2"/>
    </row>
  </sheetData>
  <hyperlinks>
    <hyperlink ref="B8" r:id="rId1" location="paragraf-32:~:text=Za%20osobu%20pod%C4%BEa,t%C3%A1to%20osoba%20riadi." display="že v spoločnosti uchádazača neexistuje iná osoba podľa § 32 osd. 8 ZVO." xr:uid="{E088AD26-2C41-4DEB-ADCF-4FB489B9F6D7}"/>
    <hyperlink ref="B15" r:id="rId2" location="paragraf-32.odsek-1.pismeno-a" xr:uid="{77D7599E-C391-4973-B79E-E7398F566AF7}"/>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78C25-272C-4F60-BADE-3A4B288E372D}">
  <sheetPr codeName="Hárok4"/>
  <dimension ref="B1:B27"/>
  <sheetViews>
    <sheetView showGridLines="0" topLeftCell="A12" workbookViewId="0">
      <selection activeCell="E6" sqref="E6"/>
    </sheetView>
  </sheetViews>
  <sheetFormatPr baseColWidth="10" defaultColWidth="8.83203125" defaultRowHeight="15" x14ac:dyDescent="0.2"/>
  <cols>
    <col min="1" max="1" width="3.6640625" customWidth="1"/>
    <col min="2" max="2" width="98.5" customWidth="1"/>
  </cols>
  <sheetData>
    <row r="1" spans="2:2" ht="16" thickBot="1" x14ac:dyDescent="0.25"/>
    <row r="2" spans="2:2" ht="42.75" customHeight="1" x14ac:dyDescent="0.2">
      <c r="B2" s="3" t="s">
        <v>15</v>
      </c>
    </row>
    <row r="3" spans="2:2" x14ac:dyDescent="0.2">
      <c r="B3" s="4"/>
    </row>
    <row r="4" spans="2:2" x14ac:dyDescent="0.2">
      <c r="B4" s="10" t="s">
        <v>16</v>
      </c>
    </row>
    <row r="5" spans="2:2" x14ac:dyDescent="0.2">
      <c r="B5" s="4"/>
    </row>
    <row r="6" spans="2:2" x14ac:dyDescent="0.2">
      <c r="B6" s="11" t="s">
        <v>17</v>
      </c>
    </row>
    <row r="7" spans="2:2" x14ac:dyDescent="0.2">
      <c r="B7" s="12"/>
    </row>
    <row r="8" spans="2:2" ht="60.75" customHeight="1" x14ac:dyDescent="0.2">
      <c r="B8" s="5" t="s">
        <v>18</v>
      </c>
    </row>
    <row r="9" spans="2:2" x14ac:dyDescent="0.2">
      <c r="B9" s="5"/>
    </row>
    <row r="10" spans="2:2" ht="16" x14ac:dyDescent="0.2">
      <c r="B10" s="5" t="s">
        <v>19</v>
      </c>
    </row>
    <row r="11" spans="2:2" ht="16" x14ac:dyDescent="0.2">
      <c r="B11" s="5" t="s">
        <v>20</v>
      </c>
    </row>
    <row r="12" spans="2:2" ht="16" x14ac:dyDescent="0.2">
      <c r="B12" s="5" t="s">
        <v>21</v>
      </c>
    </row>
    <row r="13" spans="2:2" ht="16" x14ac:dyDescent="0.2">
      <c r="B13" s="5" t="s">
        <v>22</v>
      </c>
    </row>
    <row r="14" spans="2:2" ht="16" x14ac:dyDescent="0.2">
      <c r="B14" s="5" t="s">
        <v>23</v>
      </c>
    </row>
    <row r="15" spans="2:2" ht="16" x14ac:dyDescent="0.2">
      <c r="B15" s="5" t="s">
        <v>24</v>
      </c>
    </row>
    <row r="16" spans="2:2" ht="16" x14ac:dyDescent="0.2">
      <c r="B16" s="5" t="s">
        <v>25</v>
      </c>
    </row>
    <row r="17" spans="2:2" ht="32" x14ac:dyDescent="0.2">
      <c r="B17" s="5" t="s">
        <v>26</v>
      </c>
    </row>
    <row r="18" spans="2:2" ht="16" x14ac:dyDescent="0.2">
      <c r="B18" s="5" t="s">
        <v>27</v>
      </c>
    </row>
    <row r="19" spans="2:2" ht="16" x14ac:dyDescent="0.2">
      <c r="B19" s="5" t="s">
        <v>28</v>
      </c>
    </row>
    <row r="20" spans="2:2" ht="16" x14ac:dyDescent="0.2">
      <c r="B20" s="5" t="s">
        <v>29</v>
      </c>
    </row>
    <row r="21" spans="2:2" ht="32" x14ac:dyDescent="0.2">
      <c r="B21" s="5" t="s">
        <v>30</v>
      </c>
    </row>
    <row r="22" spans="2:2" ht="16" x14ac:dyDescent="0.2">
      <c r="B22" s="5" t="s">
        <v>31</v>
      </c>
    </row>
    <row r="23" spans="2:2" x14ac:dyDescent="0.2">
      <c r="B23" s="6"/>
    </row>
    <row r="24" spans="2:2" ht="64" x14ac:dyDescent="0.2">
      <c r="B24" s="5" t="s">
        <v>32</v>
      </c>
    </row>
    <row r="25" spans="2:2" ht="13.5" customHeight="1" x14ac:dyDescent="0.2">
      <c r="B25" s="5"/>
    </row>
    <row r="26" spans="2:2" ht="32" x14ac:dyDescent="0.2">
      <c r="B26" s="5" t="s">
        <v>33</v>
      </c>
    </row>
    <row r="27" spans="2:2" ht="16" thickBot="1" x14ac:dyDescent="0.25">
      <c r="B27" s="1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B7723-87C3-45FE-A3BB-9C8C2655B3D4}">
  <sheetPr codeName="Hárok5"/>
  <dimension ref="B1:B26"/>
  <sheetViews>
    <sheetView showGridLines="0" workbookViewId="0">
      <selection activeCell="E18" sqref="E18"/>
    </sheetView>
  </sheetViews>
  <sheetFormatPr baseColWidth="10" defaultColWidth="8.83203125" defaultRowHeight="15" x14ac:dyDescent="0.2"/>
  <cols>
    <col min="1" max="1" width="3.1640625" customWidth="1"/>
    <col min="2" max="2" width="98.5" customWidth="1"/>
  </cols>
  <sheetData>
    <row r="1" spans="2:2" ht="16" thickBot="1" x14ac:dyDescent="0.25"/>
    <row r="2" spans="2:2" ht="42.75" customHeight="1" x14ac:dyDescent="0.2">
      <c r="B2" s="3" t="s">
        <v>34</v>
      </c>
    </row>
    <row r="3" spans="2:2" x14ac:dyDescent="0.2">
      <c r="B3" s="4"/>
    </row>
    <row r="4" spans="2:2" ht="16" x14ac:dyDescent="0.2">
      <c r="B4" s="5" t="s">
        <v>16</v>
      </c>
    </row>
    <row r="5" spans="2:2" x14ac:dyDescent="0.2">
      <c r="B5" s="6"/>
    </row>
    <row r="6" spans="2:2" ht="16" x14ac:dyDescent="0.2">
      <c r="B6" s="7" t="s">
        <v>17</v>
      </c>
    </row>
    <row r="7" spans="2:2" x14ac:dyDescent="0.2">
      <c r="B7" s="5"/>
    </row>
    <row r="8" spans="2:2" ht="60.75" customHeight="1" x14ac:dyDescent="0.2">
      <c r="B8" s="5" t="s">
        <v>35</v>
      </c>
    </row>
    <row r="9" spans="2:2" ht="16" x14ac:dyDescent="0.2">
      <c r="B9" s="5" t="s">
        <v>36</v>
      </c>
    </row>
    <row r="10" spans="2:2" x14ac:dyDescent="0.2">
      <c r="B10" s="8"/>
    </row>
    <row r="11" spans="2:2" ht="32" x14ac:dyDescent="0.2">
      <c r="B11" s="5" t="s">
        <v>37</v>
      </c>
    </row>
    <row r="12" spans="2:2" x14ac:dyDescent="0.2">
      <c r="B12" s="5"/>
    </row>
    <row r="13" spans="2:2" ht="32" x14ac:dyDescent="0.2">
      <c r="B13" s="5" t="s">
        <v>38</v>
      </c>
    </row>
    <row r="14" spans="2:2" x14ac:dyDescent="0.2">
      <c r="B14" s="5"/>
    </row>
    <row r="15" spans="2:2" ht="32" x14ac:dyDescent="0.2">
      <c r="B15" s="5" t="s">
        <v>39</v>
      </c>
    </row>
    <row r="16" spans="2:2" x14ac:dyDescent="0.2">
      <c r="B16" s="5"/>
    </row>
    <row r="17" spans="2:2" ht="48" x14ac:dyDescent="0.2">
      <c r="B17" s="5" t="s">
        <v>40</v>
      </c>
    </row>
    <row r="18" spans="2:2" x14ac:dyDescent="0.2">
      <c r="B18" s="5"/>
    </row>
    <row r="19" spans="2:2" ht="80" x14ac:dyDescent="0.2">
      <c r="B19" s="5" t="s">
        <v>41</v>
      </c>
    </row>
    <row r="20" spans="2:2" ht="16" thickBot="1" x14ac:dyDescent="0.25">
      <c r="B20" s="9"/>
    </row>
    <row r="21" spans="2:2" x14ac:dyDescent="0.2">
      <c r="B21" s="1"/>
    </row>
    <row r="22" spans="2:2" x14ac:dyDescent="0.2">
      <c r="B22" s="1"/>
    </row>
    <row r="23" spans="2:2" x14ac:dyDescent="0.2">
      <c r="B23" s="1"/>
    </row>
    <row r="24" spans="2:2" x14ac:dyDescent="0.2">
      <c r="B24" s="1"/>
    </row>
    <row r="25" spans="2:2" ht="13.5" customHeight="1" x14ac:dyDescent="0.2">
      <c r="B25" s="1"/>
    </row>
    <row r="26" spans="2:2" ht="16" x14ac:dyDescent="0.2">
      <c r="B26" s="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v xmlns="bb3d1ceb-ec91-4593-ab49-8ce9533748d9">Potrebné vybaviť</Stav>
    <lcf76f155ced4ddcb4097134ff3c332f xmlns="bb3d1ceb-ec91-4593-ab49-8ce9533748d9">
      <Terms xmlns="http://schemas.microsoft.com/office/infopath/2007/PartnerControls"/>
    </lcf76f155ced4ddcb4097134ff3c332f>
    <Stav1 xmlns="bb3d1ceb-ec91-4593-ab49-8ce9533748d9">false</Stav1>
    <TaxCatchAll xmlns="e4b31099-8163-4ac9-ab84-be06feeb7ef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3BFF8F833A8A44EA8D88F930154EE1B" ma:contentTypeVersion="19" ma:contentTypeDescription="Umožňuje vytvoriť nový dokument." ma:contentTypeScope="" ma:versionID="34ba83515a83cae342522c2bf356a90a">
  <xsd:schema xmlns:xsd="http://www.w3.org/2001/XMLSchema" xmlns:xs="http://www.w3.org/2001/XMLSchema" xmlns:p="http://schemas.microsoft.com/office/2006/metadata/properties" xmlns:ns2="bb3d1ceb-ec91-4593-ab49-8ce9533748d9" xmlns:ns3="e4b31099-8163-4ac9-ab84-be06feeb7ef4" targetNamespace="http://schemas.microsoft.com/office/2006/metadata/properties" ma:root="true" ma:fieldsID="a5489be7e2dd4cc2a63023adf8714cfe" ns2:_="" ns3:_="">
    <xsd:import namespace="bb3d1ceb-ec91-4593-ab49-8ce9533748d9"/>
    <xsd:import namespace="e4b31099-8163-4ac9-ab84-be06feeb7ef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Stav" minOccurs="0"/>
                <xsd:element ref="ns2:Stav1"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d1ceb-ec91-4593-ab49-8ce9533748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Značky obrázka" ma:readOnly="false" ma:fieldId="{5cf76f15-5ced-4ddc-b409-7134ff3c332f}" ma:taxonomyMulti="true" ma:sspId="9030838e-00da-4545-923a-0f37a5c1b6d0" ma:termSetId="09814cd3-568e-fe90-9814-8d621ff8fb84" ma:anchorId="fba54fb3-c3e1-fe81-a776-ca4b69148c4d" ma:open="true" ma:isKeyword="false">
      <xsd:complexType>
        <xsd:sequence>
          <xsd:element ref="pc:Terms" minOccurs="0" maxOccurs="1"/>
        </xsd:sequence>
      </xsd:complexType>
    </xsd:element>
    <xsd:element name="Stav" ma:index="22" nillable="true" ma:displayName="Stav" ma:default="Potrebné vybaviť" ma:format="RadioButtons" ma:internalName="Stav">
      <xsd:simpleType>
        <xsd:union memberTypes="dms:Text">
          <xsd:simpleType>
            <xsd:restriction base="dms:Choice">
              <xsd:enumeration value="Vybavené"/>
              <xsd:enumeration value="Potrebné vybaviť"/>
              <xsd:enumeration value="Voľba 2"/>
            </xsd:restriction>
          </xsd:simpleType>
        </xsd:union>
      </xsd:simpleType>
    </xsd:element>
    <xsd:element name="Stav1" ma:index="23" nillable="true" ma:displayName="Stav1" ma:default="0" ma:format="Dropdown" ma:internalName="Stav1">
      <xsd:simpleType>
        <xsd:restriction base="dms:Boolea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Location" ma:index="26"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b31099-8163-4ac9-ab84-be06feeb7ef4" elementFormDefault="qualified">
    <xsd:import namespace="http://schemas.microsoft.com/office/2006/documentManagement/types"/>
    <xsd:import namespace="http://schemas.microsoft.com/office/infopath/2007/PartnerControls"/>
    <xsd:element name="SharedWithUsers" ma:index="15"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Zdieľané s podrobnosťami" ma:internalName="SharedWithDetails" ma:readOnly="true">
      <xsd:simpleType>
        <xsd:restriction base="dms:Note">
          <xsd:maxLength value="255"/>
        </xsd:restriction>
      </xsd:simpleType>
    </xsd:element>
    <xsd:element name="TaxCatchAll" ma:index="21" nillable="true" ma:displayName="Taxonomy Catch All Column" ma:hidden="true" ma:list="{6c45932f-0409-4ce4-a056-1f58e1030d6c}" ma:internalName="TaxCatchAll" ma:showField="CatchAllData" ma:web="e4b31099-8163-4ac9-ab84-be06feeb7e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3BD455-CE9E-4AB2-8BBB-ED95591DBF91}">
  <ds:schemaRefs>
    <ds:schemaRef ds:uri="http://purl.org/dc/terms/"/>
    <ds:schemaRef ds:uri="http://www.w3.org/XML/1998/namespace"/>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e4b31099-8163-4ac9-ab84-be06feeb7ef4"/>
    <ds:schemaRef ds:uri="bb3d1ceb-ec91-4593-ab49-8ce9533748d9"/>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B0536D0-801C-421A-B423-416E9BD94B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3d1ceb-ec91-4593-ab49-8ce9533748d9"/>
    <ds:schemaRef ds:uri="e4b31099-8163-4ac9-ab84-be06feeb7e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DC4CB48-9111-4F6D-A74A-11533C6294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5</vt:i4>
      </vt:variant>
      <vt:variant>
        <vt:lpstr>Pomenované rozsahy</vt:lpstr>
      </vt:variant>
      <vt:variant>
        <vt:i4>3</vt:i4>
      </vt:variant>
    </vt:vector>
  </HeadingPairs>
  <TitlesOfParts>
    <vt:vector size="8" baseType="lpstr">
      <vt:lpstr>Návrh na plnenie kritérií</vt:lpstr>
      <vt:lpstr>Cenová ponuka</vt:lpstr>
      <vt:lpstr>Osobné postavenie</vt:lpstr>
      <vt:lpstr>Koneční užívatelia výhod</vt:lpstr>
      <vt:lpstr>Medzinárodné sankcie</vt:lpstr>
      <vt:lpstr>'Koneční užívatelia výhod'!Oblasť_tlače</vt:lpstr>
      <vt:lpstr>'Medzinárodné sankcie'!Oblasť_tlače</vt:lpstr>
      <vt:lpstr>'Osobné postavenie'!Oblasť_tlače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Sabová Eva, Mgr.</cp:lastModifiedBy>
  <cp:revision/>
  <dcterms:created xsi:type="dcterms:W3CDTF">2022-09-22T09:41:16Z</dcterms:created>
  <dcterms:modified xsi:type="dcterms:W3CDTF">2025-09-16T10:04:07Z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0x010100A3BFF8F833A8A44EA8D88F930154EE1B</vt:lpwstr>
  </property>
</Properties>
</file>