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Bamba\Desktop\BBSK\VO Geronimo\"/>
    </mc:Choice>
  </mc:AlternateContent>
  <xr:revisionPtr revIDLastSave="0" documentId="13_ncr:1_{5E2ECBEC-6C75-4D19-8A50-6798B5111B1B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Rekapitulácia stavby" sheetId="1" r:id="rId1"/>
    <sheet name="001-00 - Všeobecné položky" sheetId="2" r:id="rId2"/>
    <sheet name="015-00 - Príprava územia" sheetId="3" r:id="rId3"/>
    <sheet name="101-00 - Cyklistická komu..." sheetId="4" r:id="rId4"/>
    <sheet name="661-00 - Ochrana optickej..." sheetId="5" r:id="rId5"/>
    <sheet name="662-00 - Úprava a ochrana..." sheetId="6" r:id="rId6"/>
  </sheets>
  <definedNames>
    <definedName name="_xlnm._FilterDatabase" localSheetId="1" hidden="1">'001-00 - Všeobecné položky'!$C$116:$K$127</definedName>
    <definedName name="_xlnm._FilterDatabase" localSheetId="2" hidden="1">'015-00 - Príprava územia'!$C$118:$K$365</definedName>
    <definedName name="_xlnm._FilterDatabase" localSheetId="3" hidden="1">'101-00 - Cyklistická komu...'!$C$130:$K$504</definedName>
    <definedName name="_xlnm._FilterDatabase" localSheetId="4" hidden="1">'661-00 - Ochrana optickej...'!$C$120:$K$141</definedName>
    <definedName name="_xlnm._FilterDatabase" localSheetId="5" hidden="1">'662-00 - Úprava a ochrana...'!$C$120:$K$143</definedName>
  </definedNames>
  <calcPr calcId="191029"/>
  <extLst>
    <ext uri="GoogleSheetsCustomDataVersion2">
      <go:sheetsCustomData xmlns:go="http://customooxmlschemas.google.com/" r:id="rId10" roundtripDataChecksum="O1MgzPITKHTT30wrDJYYvVGKnAx54yqeZ4WB63VCdXc="/>
    </ext>
  </extLst>
</workbook>
</file>

<file path=xl/calcChain.xml><?xml version="1.0" encoding="utf-8"?>
<calcChain xmlns="http://schemas.openxmlformats.org/spreadsheetml/2006/main">
  <c r="BK143" i="6" l="1"/>
  <c r="BK142" i="6" s="1"/>
  <c r="J142" i="6" s="1"/>
  <c r="J101" i="6" s="1"/>
  <c r="BI143" i="6"/>
  <c r="BH143" i="6"/>
  <c r="BG143" i="6"/>
  <c r="BF143" i="6"/>
  <c r="BE143" i="6"/>
  <c r="T143" i="6"/>
  <c r="T142" i="6" s="1"/>
  <c r="R143" i="6"/>
  <c r="R142" i="6" s="1"/>
  <c r="P143" i="6"/>
  <c r="P142" i="6" s="1"/>
  <c r="J143" i="6"/>
  <c r="BK141" i="6"/>
  <c r="BI141" i="6"/>
  <c r="BH141" i="6"/>
  <c r="BG141" i="6"/>
  <c r="BF141" i="6"/>
  <c r="BE141" i="6"/>
  <c r="T141" i="6"/>
  <c r="R141" i="6"/>
  <c r="P141" i="6"/>
  <c r="J141" i="6"/>
  <c r="BK140" i="6"/>
  <c r="BI140" i="6"/>
  <c r="BH140" i="6"/>
  <c r="BG140" i="6"/>
  <c r="BE140" i="6"/>
  <c r="T140" i="6"/>
  <c r="R140" i="6"/>
  <c r="P140" i="6"/>
  <c r="J140" i="6"/>
  <c r="BF140" i="6" s="1"/>
  <c r="BK139" i="6"/>
  <c r="BI139" i="6"/>
  <c r="BH139" i="6"/>
  <c r="BG139" i="6"/>
  <c r="BE139" i="6"/>
  <c r="T139" i="6"/>
  <c r="R139" i="6"/>
  <c r="P139" i="6"/>
  <c r="J139" i="6"/>
  <c r="BF139" i="6" s="1"/>
  <c r="BK138" i="6"/>
  <c r="BI138" i="6"/>
  <c r="BH138" i="6"/>
  <c r="BG138" i="6"/>
  <c r="BF138" i="6"/>
  <c r="BE138" i="6"/>
  <c r="T138" i="6"/>
  <c r="R138" i="6"/>
  <c r="P138" i="6"/>
  <c r="J138" i="6"/>
  <c r="BK137" i="6"/>
  <c r="BI137" i="6"/>
  <c r="BH137" i="6"/>
  <c r="BG137" i="6"/>
  <c r="BF137" i="6"/>
  <c r="BE137" i="6"/>
  <c r="T137" i="6"/>
  <c r="R137" i="6"/>
  <c r="P137" i="6"/>
  <c r="J137" i="6"/>
  <c r="BK136" i="6"/>
  <c r="BI136" i="6"/>
  <c r="BH136" i="6"/>
  <c r="BG136" i="6"/>
  <c r="BF136" i="6"/>
  <c r="BE136" i="6"/>
  <c r="T136" i="6"/>
  <c r="R136" i="6"/>
  <c r="P136" i="6"/>
  <c r="J136" i="6"/>
  <c r="BK135" i="6"/>
  <c r="BI135" i="6"/>
  <c r="BH135" i="6"/>
  <c r="BG135" i="6"/>
  <c r="BF135" i="6"/>
  <c r="BE135" i="6"/>
  <c r="T135" i="6"/>
  <c r="R135" i="6"/>
  <c r="R129" i="6" s="1"/>
  <c r="R128" i="6" s="1"/>
  <c r="P135" i="6"/>
  <c r="J135" i="6"/>
  <c r="BK134" i="6"/>
  <c r="BI134" i="6"/>
  <c r="BH134" i="6"/>
  <c r="BG134" i="6"/>
  <c r="BF134" i="6"/>
  <c r="BE134" i="6"/>
  <c r="T134" i="6"/>
  <c r="R134" i="6"/>
  <c r="P134" i="6"/>
  <c r="J134" i="6"/>
  <c r="BK133" i="6"/>
  <c r="BI133" i="6"/>
  <c r="BH133" i="6"/>
  <c r="BG133" i="6"/>
  <c r="BF133" i="6"/>
  <c r="BE133" i="6"/>
  <c r="T133" i="6"/>
  <c r="R133" i="6"/>
  <c r="P133" i="6"/>
  <c r="J133" i="6"/>
  <c r="BK132" i="6"/>
  <c r="BI132" i="6"/>
  <c r="BH132" i="6"/>
  <c r="BG132" i="6"/>
  <c r="BE132" i="6"/>
  <c r="T132" i="6"/>
  <c r="R132" i="6"/>
  <c r="P132" i="6"/>
  <c r="J132" i="6"/>
  <c r="BF132" i="6" s="1"/>
  <c r="BK131" i="6"/>
  <c r="BI131" i="6"/>
  <c r="BH131" i="6"/>
  <c r="BG131" i="6"/>
  <c r="BE131" i="6"/>
  <c r="T131" i="6"/>
  <c r="R131" i="6"/>
  <c r="P131" i="6"/>
  <c r="J131" i="6"/>
  <c r="BF131" i="6" s="1"/>
  <c r="BK130" i="6"/>
  <c r="BK129" i="6" s="1"/>
  <c r="BI130" i="6"/>
  <c r="BH130" i="6"/>
  <c r="BG130" i="6"/>
  <c r="BF130" i="6"/>
  <c r="BE130" i="6"/>
  <c r="T130" i="6"/>
  <c r="T129" i="6" s="1"/>
  <c r="T128" i="6" s="1"/>
  <c r="R130" i="6"/>
  <c r="P130" i="6"/>
  <c r="J130" i="6"/>
  <c r="P129" i="6"/>
  <c r="P128" i="6" s="1"/>
  <c r="BK127" i="6"/>
  <c r="BI127" i="6"/>
  <c r="F37" i="6" s="1"/>
  <c r="BD99" i="1" s="1"/>
  <c r="BH127" i="6"/>
  <c r="BG127" i="6"/>
  <c r="BE127" i="6"/>
  <c r="T127" i="6"/>
  <c r="R127" i="6"/>
  <c r="P127" i="6"/>
  <c r="J127" i="6"/>
  <c r="BF127" i="6" s="1"/>
  <c r="BK126" i="6"/>
  <c r="BI126" i="6"/>
  <c r="BH126" i="6"/>
  <c r="BG126" i="6"/>
  <c r="BF126" i="6"/>
  <c r="BE126" i="6"/>
  <c r="T126" i="6"/>
  <c r="R126" i="6"/>
  <c r="R123" i="6" s="1"/>
  <c r="R122" i="6" s="1"/>
  <c r="R121" i="6" s="1"/>
  <c r="P126" i="6"/>
  <c r="J126" i="6"/>
  <c r="BK125" i="6"/>
  <c r="BI125" i="6"/>
  <c r="BH125" i="6"/>
  <c r="BG125" i="6"/>
  <c r="BF125" i="6"/>
  <c r="BE125" i="6"/>
  <c r="J33" i="6" s="1"/>
  <c r="AV99" i="1" s="1"/>
  <c r="T125" i="6"/>
  <c r="R125" i="6"/>
  <c r="P125" i="6"/>
  <c r="J125" i="6"/>
  <c r="BK124" i="6"/>
  <c r="BK123" i="6" s="1"/>
  <c r="BI124" i="6"/>
  <c r="BH124" i="6"/>
  <c r="BG124" i="6"/>
  <c r="F35" i="6" s="1"/>
  <c r="BB99" i="1" s="1"/>
  <c r="BF124" i="6"/>
  <c r="BE124" i="6"/>
  <c r="T124" i="6"/>
  <c r="R124" i="6"/>
  <c r="P124" i="6"/>
  <c r="P123" i="6" s="1"/>
  <c r="P122" i="6" s="1"/>
  <c r="J124" i="6"/>
  <c r="T123" i="6"/>
  <c r="T122" i="6" s="1"/>
  <c r="J118" i="6"/>
  <c r="J117" i="6"/>
  <c r="F117" i="6"/>
  <c r="F115" i="6"/>
  <c r="E113" i="6"/>
  <c r="E111" i="6"/>
  <c r="J92" i="6"/>
  <c r="J91" i="6"/>
  <c r="F91" i="6"/>
  <c r="J89" i="6"/>
  <c r="F89" i="6"/>
  <c r="E87" i="6"/>
  <c r="J37" i="6"/>
  <c r="J36" i="6"/>
  <c r="F36" i="6"/>
  <c r="BC99" i="1" s="1"/>
  <c r="J35" i="6"/>
  <c r="J18" i="6"/>
  <c r="E18" i="6"/>
  <c r="F92" i="6" s="1"/>
  <c r="J17" i="6"/>
  <c r="J12" i="6"/>
  <c r="J115" i="6" s="1"/>
  <c r="E7" i="6"/>
  <c r="E85" i="6" s="1"/>
  <c r="BK141" i="5"/>
  <c r="BK140" i="5" s="1"/>
  <c r="J140" i="5" s="1"/>
  <c r="J101" i="5" s="1"/>
  <c r="BI141" i="5"/>
  <c r="BH141" i="5"/>
  <c r="BG141" i="5"/>
  <c r="BF141" i="5"/>
  <c r="BE141" i="5"/>
  <c r="T141" i="5"/>
  <c r="R141" i="5"/>
  <c r="R140" i="5" s="1"/>
  <c r="P141" i="5"/>
  <c r="J141" i="5"/>
  <c r="T140" i="5"/>
  <c r="P140" i="5"/>
  <c r="BK139" i="5"/>
  <c r="BI139" i="5"/>
  <c r="BH139" i="5"/>
  <c r="BG139" i="5"/>
  <c r="BF139" i="5"/>
  <c r="BE139" i="5"/>
  <c r="T139" i="5"/>
  <c r="R139" i="5"/>
  <c r="P139" i="5"/>
  <c r="J139" i="5"/>
  <c r="BK138" i="5"/>
  <c r="BI138" i="5"/>
  <c r="BH138" i="5"/>
  <c r="BG138" i="5"/>
  <c r="BF138" i="5"/>
  <c r="BE138" i="5"/>
  <c r="T138" i="5"/>
  <c r="R138" i="5"/>
  <c r="P138" i="5"/>
  <c r="J138" i="5"/>
  <c r="BK137" i="5"/>
  <c r="BI137" i="5"/>
  <c r="F37" i="5" s="1"/>
  <c r="BD98" i="1" s="1"/>
  <c r="BH137" i="5"/>
  <c r="BG137" i="5"/>
  <c r="BF137" i="5"/>
  <c r="BE137" i="5"/>
  <c r="T137" i="5"/>
  <c r="R137" i="5"/>
  <c r="P137" i="5"/>
  <c r="J137" i="5"/>
  <c r="BK136" i="5"/>
  <c r="BI136" i="5"/>
  <c r="BH136" i="5"/>
  <c r="BG136" i="5"/>
  <c r="BE136" i="5"/>
  <c r="T136" i="5"/>
  <c r="R136" i="5"/>
  <c r="P136" i="5"/>
  <c r="J136" i="5"/>
  <c r="BF136" i="5" s="1"/>
  <c r="BK135" i="5"/>
  <c r="BK129" i="5" s="1"/>
  <c r="BI135" i="5"/>
  <c r="BH135" i="5"/>
  <c r="BG135" i="5"/>
  <c r="BF135" i="5"/>
  <c r="BE135" i="5"/>
  <c r="T135" i="5"/>
  <c r="R135" i="5"/>
  <c r="P135" i="5"/>
  <c r="J135" i="5"/>
  <c r="BK134" i="5"/>
  <c r="BI134" i="5"/>
  <c r="BH134" i="5"/>
  <c r="BG134" i="5"/>
  <c r="BE134" i="5"/>
  <c r="T134" i="5"/>
  <c r="R134" i="5"/>
  <c r="P134" i="5"/>
  <c r="J134" i="5"/>
  <c r="BF134" i="5" s="1"/>
  <c r="BK133" i="5"/>
  <c r="BI133" i="5"/>
  <c r="BH133" i="5"/>
  <c r="BG133" i="5"/>
  <c r="BE133" i="5"/>
  <c r="T133" i="5"/>
  <c r="R133" i="5"/>
  <c r="P133" i="5"/>
  <c r="J133" i="5"/>
  <c r="BF133" i="5" s="1"/>
  <c r="BK132" i="5"/>
  <c r="BI132" i="5"/>
  <c r="BH132" i="5"/>
  <c r="BG132" i="5"/>
  <c r="BE132" i="5"/>
  <c r="T132" i="5"/>
  <c r="T129" i="5" s="1"/>
  <c r="T128" i="5" s="1"/>
  <c r="R132" i="5"/>
  <c r="P132" i="5"/>
  <c r="J132" i="5"/>
  <c r="BF132" i="5" s="1"/>
  <c r="BK131" i="5"/>
  <c r="BI131" i="5"/>
  <c r="BH131" i="5"/>
  <c r="BG131" i="5"/>
  <c r="BF131" i="5"/>
  <c r="BE131" i="5"/>
  <c r="T131" i="5"/>
  <c r="R131" i="5"/>
  <c r="P131" i="5"/>
  <c r="P129" i="5" s="1"/>
  <c r="P128" i="5" s="1"/>
  <c r="J131" i="5"/>
  <c r="BK130" i="5"/>
  <c r="BI130" i="5"/>
  <c r="BH130" i="5"/>
  <c r="BG130" i="5"/>
  <c r="BF130" i="5"/>
  <c r="BE130" i="5"/>
  <c r="T130" i="5"/>
  <c r="R130" i="5"/>
  <c r="R129" i="5" s="1"/>
  <c r="R128" i="5" s="1"/>
  <c r="P130" i="5"/>
  <c r="J130" i="5"/>
  <c r="BK127" i="5"/>
  <c r="BI127" i="5"/>
  <c r="BH127" i="5"/>
  <c r="BG127" i="5"/>
  <c r="BE127" i="5"/>
  <c r="T127" i="5"/>
  <c r="R127" i="5"/>
  <c r="P127" i="5"/>
  <c r="J127" i="5"/>
  <c r="BF127" i="5" s="1"/>
  <c r="BK126" i="5"/>
  <c r="BI126" i="5"/>
  <c r="BH126" i="5"/>
  <c r="BG126" i="5"/>
  <c r="BF126" i="5"/>
  <c r="BE126" i="5"/>
  <c r="T126" i="5"/>
  <c r="R126" i="5"/>
  <c r="P126" i="5"/>
  <c r="J126" i="5"/>
  <c r="BK125" i="5"/>
  <c r="BI125" i="5"/>
  <c r="BH125" i="5"/>
  <c r="F36" i="5" s="1"/>
  <c r="BC98" i="1" s="1"/>
  <c r="BG125" i="5"/>
  <c r="F35" i="5" s="1"/>
  <c r="BB98" i="1" s="1"/>
  <c r="BE125" i="5"/>
  <c r="T125" i="5"/>
  <c r="T123" i="5" s="1"/>
  <c r="T122" i="5" s="1"/>
  <c r="T121" i="5" s="1"/>
  <c r="R125" i="5"/>
  <c r="P125" i="5"/>
  <c r="J125" i="5"/>
  <c r="BF125" i="5" s="1"/>
  <c r="BK124" i="5"/>
  <c r="BK123" i="5" s="1"/>
  <c r="BI124" i="5"/>
  <c r="BH124" i="5"/>
  <c r="BG124" i="5"/>
  <c r="BE124" i="5"/>
  <c r="T124" i="5"/>
  <c r="R124" i="5"/>
  <c r="P124" i="5"/>
  <c r="P123" i="5" s="1"/>
  <c r="P122" i="5" s="1"/>
  <c r="P121" i="5" s="1"/>
  <c r="AU98" i="1" s="1"/>
  <c r="J124" i="5"/>
  <c r="BF124" i="5" s="1"/>
  <c r="R123" i="5"/>
  <c r="R122" i="5" s="1"/>
  <c r="R121" i="5" s="1"/>
  <c r="J118" i="5"/>
  <c r="J117" i="5"/>
  <c r="F117" i="5"/>
  <c r="F115" i="5"/>
  <c r="E113" i="5"/>
  <c r="E111" i="5"/>
  <c r="J92" i="5"/>
  <c r="J91" i="5"/>
  <c r="F91" i="5"/>
  <c r="J89" i="5"/>
  <c r="F89" i="5"/>
  <c r="E87" i="5"/>
  <c r="J37" i="5"/>
  <c r="J36" i="5"/>
  <c r="J35" i="5"/>
  <c r="J33" i="5"/>
  <c r="AV98" i="1" s="1"/>
  <c r="F33" i="5"/>
  <c r="J18" i="5"/>
  <c r="E18" i="5"/>
  <c r="F92" i="5" s="1"/>
  <c r="J17" i="5"/>
  <c r="J12" i="5"/>
  <c r="J115" i="5" s="1"/>
  <c r="E7" i="5"/>
  <c r="E85" i="5" s="1"/>
  <c r="BK503" i="4"/>
  <c r="BK502" i="4" s="1"/>
  <c r="J502" i="4" s="1"/>
  <c r="J111" i="4" s="1"/>
  <c r="BI503" i="4"/>
  <c r="BH503" i="4"/>
  <c r="BG503" i="4"/>
  <c r="BE503" i="4"/>
  <c r="T503" i="4"/>
  <c r="R503" i="4"/>
  <c r="P503" i="4"/>
  <c r="P502" i="4" s="1"/>
  <c r="J503" i="4"/>
  <c r="BF503" i="4" s="1"/>
  <c r="T502" i="4"/>
  <c r="R502" i="4"/>
  <c r="BK501" i="4"/>
  <c r="BI501" i="4"/>
  <c r="BH501" i="4"/>
  <c r="BG501" i="4"/>
  <c r="BE501" i="4"/>
  <c r="T501" i="4"/>
  <c r="R501" i="4"/>
  <c r="P501" i="4"/>
  <c r="J501" i="4"/>
  <c r="BF501" i="4" s="1"/>
  <c r="BK492" i="4"/>
  <c r="BI492" i="4"/>
  <c r="BH492" i="4"/>
  <c r="BG492" i="4"/>
  <c r="BE492" i="4"/>
  <c r="T492" i="4"/>
  <c r="R492" i="4"/>
  <c r="R487" i="4" s="1"/>
  <c r="R486" i="4" s="1"/>
  <c r="P492" i="4"/>
  <c r="J492" i="4"/>
  <c r="BF492" i="4" s="1"/>
  <c r="BK488" i="4"/>
  <c r="BK487" i="4" s="1"/>
  <c r="BI488" i="4"/>
  <c r="BH488" i="4"/>
  <c r="BG488" i="4"/>
  <c r="BE488" i="4"/>
  <c r="T488" i="4"/>
  <c r="T487" i="4" s="1"/>
  <c r="T486" i="4" s="1"/>
  <c r="R488" i="4"/>
  <c r="P488" i="4"/>
  <c r="J488" i="4"/>
  <c r="BF488" i="4" s="1"/>
  <c r="P487" i="4"/>
  <c r="P486" i="4" s="1"/>
  <c r="BK485" i="4"/>
  <c r="BI485" i="4"/>
  <c r="BH485" i="4"/>
  <c r="BG485" i="4"/>
  <c r="BE485" i="4"/>
  <c r="T485" i="4"/>
  <c r="R485" i="4"/>
  <c r="P485" i="4"/>
  <c r="J485" i="4"/>
  <c r="BF485" i="4" s="1"/>
  <c r="BK481" i="4"/>
  <c r="BI481" i="4"/>
  <c r="BH481" i="4"/>
  <c r="BG481" i="4"/>
  <c r="BF481" i="4"/>
  <c r="BE481" i="4"/>
  <c r="T481" i="4"/>
  <c r="R481" i="4"/>
  <c r="R480" i="4" s="1"/>
  <c r="P481" i="4"/>
  <c r="P480" i="4" s="1"/>
  <c r="J481" i="4"/>
  <c r="BK480" i="4"/>
  <c r="J480" i="4" s="1"/>
  <c r="J108" i="4" s="1"/>
  <c r="T480" i="4"/>
  <c r="BK479" i="4"/>
  <c r="BI479" i="4"/>
  <c r="BH479" i="4"/>
  <c r="BG479" i="4"/>
  <c r="BE479" i="4"/>
  <c r="T479" i="4"/>
  <c r="R479" i="4"/>
  <c r="P479" i="4"/>
  <c r="J479" i="4"/>
  <c r="BF479" i="4" s="1"/>
  <c r="BK477" i="4"/>
  <c r="BI477" i="4"/>
  <c r="BH477" i="4"/>
  <c r="BG477" i="4"/>
  <c r="BE477" i="4"/>
  <c r="T477" i="4"/>
  <c r="R477" i="4"/>
  <c r="P477" i="4"/>
  <c r="J477" i="4"/>
  <c r="BF477" i="4" s="1"/>
  <c r="BK474" i="4"/>
  <c r="BI474" i="4"/>
  <c r="BH474" i="4"/>
  <c r="BG474" i="4"/>
  <c r="BF474" i="4"/>
  <c r="BE474" i="4"/>
  <c r="T474" i="4"/>
  <c r="R474" i="4"/>
  <c r="P474" i="4"/>
  <c r="J474" i="4"/>
  <c r="BK472" i="4"/>
  <c r="BI472" i="4"/>
  <c r="BH472" i="4"/>
  <c r="BG472" i="4"/>
  <c r="BF472" i="4"/>
  <c r="BE472" i="4"/>
  <c r="T472" i="4"/>
  <c r="R472" i="4"/>
  <c r="P472" i="4"/>
  <c r="J472" i="4"/>
  <c r="BK466" i="4"/>
  <c r="BI466" i="4"/>
  <c r="BH466" i="4"/>
  <c r="BG466" i="4"/>
  <c r="BF466" i="4"/>
  <c r="BE466" i="4"/>
  <c r="T466" i="4"/>
  <c r="R466" i="4"/>
  <c r="P466" i="4"/>
  <c r="J466" i="4"/>
  <c r="BK464" i="4"/>
  <c r="BI464" i="4"/>
  <c r="BH464" i="4"/>
  <c r="BG464" i="4"/>
  <c r="BE464" i="4"/>
  <c r="T464" i="4"/>
  <c r="R464" i="4"/>
  <c r="P464" i="4"/>
  <c r="J464" i="4"/>
  <c r="BF464" i="4" s="1"/>
  <c r="BK458" i="4"/>
  <c r="BI458" i="4"/>
  <c r="BH458" i="4"/>
  <c r="BG458" i="4"/>
  <c r="BF458" i="4"/>
  <c r="BE458" i="4"/>
  <c r="T458" i="4"/>
  <c r="R458" i="4"/>
  <c r="P458" i="4"/>
  <c r="J458" i="4"/>
  <c r="BK456" i="4"/>
  <c r="BI456" i="4"/>
  <c r="BH456" i="4"/>
  <c r="BG456" i="4"/>
  <c r="BE456" i="4"/>
  <c r="T456" i="4"/>
  <c r="R456" i="4"/>
  <c r="P456" i="4"/>
  <c r="J456" i="4"/>
  <c r="BF456" i="4" s="1"/>
  <c r="BK454" i="4"/>
  <c r="BI454" i="4"/>
  <c r="BH454" i="4"/>
  <c r="BG454" i="4"/>
  <c r="BE454" i="4"/>
  <c r="T454" i="4"/>
  <c r="R454" i="4"/>
  <c r="P454" i="4"/>
  <c r="J454" i="4"/>
  <c r="BF454" i="4" s="1"/>
  <c r="BK452" i="4"/>
  <c r="BI452" i="4"/>
  <c r="BH452" i="4"/>
  <c r="BG452" i="4"/>
  <c r="BE452" i="4"/>
  <c r="T452" i="4"/>
  <c r="T449" i="4" s="1"/>
  <c r="T448" i="4" s="1"/>
  <c r="R452" i="4"/>
  <c r="P452" i="4"/>
  <c r="J452" i="4"/>
  <c r="BF452" i="4" s="1"/>
  <c r="BK450" i="4"/>
  <c r="BK449" i="4" s="1"/>
  <c r="BI450" i="4"/>
  <c r="BH450" i="4"/>
  <c r="BG450" i="4"/>
  <c r="BF450" i="4"/>
  <c r="BE450" i="4"/>
  <c r="T450" i="4"/>
  <c r="R450" i="4"/>
  <c r="P450" i="4"/>
  <c r="P449" i="4" s="1"/>
  <c r="J450" i="4"/>
  <c r="R449" i="4"/>
  <c r="BK447" i="4"/>
  <c r="BK446" i="4" s="1"/>
  <c r="J446" i="4" s="1"/>
  <c r="J105" i="4" s="1"/>
  <c r="BI447" i="4"/>
  <c r="BH447" i="4"/>
  <c r="BG447" i="4"/>
  <c r="BF447" i="4"/>
  <c r="BE447" i="4"/>
  <c r="T447" i="4"/>
  <c r="R447" i="4"/>
  <c r="P447" i="4"/>
  <c r="P446" i="4" s="1"/>
  <c r="J447" i="4"/>
  <c r="T446" i="4"/>
  <c r="R446" i="4"/>
  <c r="BK443" i="4"/>
  <c r="BI443" i="4"/>
  <c r="BH443" i="4"/>
  <c r="BG443" i="4"/>
  <c r="BE443" i="4"/>
  <c r="T443" i="4"/>
  <c r="R443" i="4"/>
  <c r="P443" i="4"/>
  <c r="J443" i="4"/>
  <c r="BF443" i="4" s="1"/>
  <c r="BK440" i="4"/>
  <c r="BI440" i="4"/>
  <c r="BH440" i="4"/>
  <c r="BG440" i="4"/>
  <c r="BF440" i="4"/>
  <c r="BE440" i="4"/>
  <c r="T440" i="4"/>
  <c r="R440" i="4"/>
  <c r="P440" i="4"/>
  <c r="J440" i="4"/>
  <c r="BK439" i="4"/>
  <c r="BI439" i="4"/>
  <c r="BH439" i="4"/>
  <c r="BG439" i="4"/>
  <c r="BE439" i="4"/>
  <c r="T439" i="4"/>
  <c r="R439" i="4"/>
  <c r="P439" i="4"/>
  <c r="J439" i="4"/>
  <c r="BF439" i="4" s="1"/>
  <c r="BK438" i="4"/>
  <c r="BI438" i="4"/>
  <c r="BH438" i="4"/>
  <c r="BG438" i="4"/>
  <c r="BF438" i="4"/>
  <c r="BE438" i="4"/>
  <c r="T438" i="4"/>
  <c r="R438" i="4"/>
  <c r="P438" i="4"/>
  <c r="J438" i="4"/>
  <c r="BK436" i="4"/>
  <c r="BI436" i="4"/>
  <c r="BH436" i="4"/>
  <c r="BG436" i="4"/>
  <c r="BE436" i="4"/>
  <c r="T436" i="4"/>
  <c r="R436" i="4"/>
  <c r="P436" i="4"/>
  <c r="J436" i="4"/>
  <c r="BF436" i="4" s="1"/>
  <c r="BK434" i="4"/>
  <c r="BI434" i="4"/>
  <c r="BH434" i="4"/>
  <c r="BG434" i="4"/>
  <c r="BE434" i="4"/>
  <c r="T434" i="4"/>
  <c r="R434" i="4"/>
  <c r="P434" i="4"/>
  <c r="J434" i="4"/>
  <c r="BF434" i="4" s="1"/>
  <c r="BK432" i="4"/>
  <c r="BI432" i="4"/>
  <c r="BH432" i="4"/>
  <c r="BG432" i="4"/>
  <c r="BE432" i="4"/>
  <c r="T432" i="4"/>
  <c r="R432" i="4"/>
  <c r="P432" i="4"/>
  <c r="J432" i="4"/>
  <c r="BF432" i="4" s="1"/>
  <c r="BK426" i="4"/>
  <c r="BI426" i="4"/>
  <c r="BH426" i="4"/>
  <c r="BG426" i="4"/>
  <c r="BF426" i="4"/>
  <c r="BE426" i="4"/>
  <c r="T426" i="4"/>
  <c r="R426" i="4"/>
  <c r="P426" i="4"/>
  <c r="J426" i="4"/>
  <c r="BK424" i="4"/>
  <c r="BI424" i="4"/>
  <c r="BH424" i="4"/>
  <c r="BG424" i="4"/>
  <c r="BE424" i="4"/>
  <c r="T424" i="4"/>
  <c r="R424" i="4"/>
  <c r="P424" i="4"/>
  <c r="J424" i="4"/>
  <c r="BF424" i="4" s="1"/>
  <c r="BK422" i="4"/>
  <c r="BI422" i="4"/>
  <c r="BH422" i="4"/>
  <c r="BG422" i="4"/>
  <c r="BF422" i="4"/>
  <c r="BE422" i="4"/>
  <c r="T422" i="4"/>
  <c r="R422" i="4"/>
  <c r="P422" i="4"/>
  <c r="J422" i="4"/>
  <c r="BK420" i="4"/>
  <c r="BI420" i="4"/>
  <c r="BH420" i="4"/>
  <c r="BG420" i="4"/>
  <c r="BE420" i="4"/>
  <c r="T420" i="4"/>
  <c r="R420" i="4"/>
  <c r="P420" i="4"/>
  <c r="J420" i="4"/>
  <c r="BF420" i="4" s="1"/>
  <c r="BK418" i="4"/>
  <c r="BI418" i="4"/>
  <c r="BH418" i="4"/>
  <c r="BG418" i="4"/>
  <c r="BF418" i="4"/>
  <c r="BE418" i="4"/>
  <c r="T418" i="4"/>
  <c r="R418" i="4"/>
  <c r="P418" i="4"/>
  <c r="J418" i="4"/>
  <c r="BK416" i="4"/>
  <c r="BI416" i="4"/>
  <c r="BH416" i="4"/>
  <c r="BG416" i="4"/>
  <c r="BE416" i="4"/>
  <c r="T416" i="4"/>
  <c r="R416" i="4"/>
  <c r="P416" i="4"/>
  <c r="J416" i="4"/>
  <c r="BF416" i="4" s="1"/>
  <c r="BK414" i="4"/>
  <c r="BI414" i="4"/>
  <c r="BH414" i="4"/>
  <c r="BG414" i="4"/>
  <c r="BE414" i="4"/>
  <c r="T414" i="4"/>
  <c r="R414" i="4"/>
  <c r="P414" i="4"/>
  <c r="J414" i="4"/>
  <c r="BF414" i="4" s="1"/>
  <c r="BK411" i="4"/>
  <c r="BI411" i="4"/>
  <c r="BH411" i="4"/>
  <c r="BG411" i="4"/>
  <c r="BE411" i="4"/>
  <c r="T411" i="4"/>
  <c r="R411" i="4"/>
  <c r="P411" i="4"/>
  <c r="J411" i="4"/>
  <c r="BF411" i="4" s="1"/>
  <c r="BK410" i="4"/>
  <c r="BI410" i="4"/>
  <c r="BH410" i="4"/>
  <c r="BG410" i="4"/>
  <c r="BF410" i="4"/>
  <c r="BE410" i="4"/>
  <c r="T410" i="4"/>
  <c r="R410" i="4"/>
  <c r="P410" i="4"/>
  <c r="J410" i="4"/>
  <c r="BK407" i="4"/>
  <c r="BI407" i="4"/>
  <c r="BH407" i="4"/>
  <c r="BG407" i="4"/>
  <c r="BE407" i="4"/>
  <c r="T407" i="4"/>
  <c r="R407" i="4"/>
  <c r="P407" i="4"/>
  <c r="J407" i="4"/>
  <c r="BF407" i="4" s="1"/>
  <c r="BK402" i="4"/>
  <c r="BI402" i="4"/>
  <c r="BH402" i="4"/>
  <c r="BG402" i="4"/>
  <c r="BF402" i="4"/>
  <c r="BE402" i="4"/>
  <c r="T402" i="4"/>
  <c r="R402" i="4"/>
  <c r="P402" i="4"/>
  <c r="J402" i="4"/>
  <c r="BK400" i="4"/>
  <c r="BI400" i="4"/>
  <c r="BH400" i="4"/>
  <c r="BG400" i="4"/>
  <c r="BE400" i="4"/>
  <c r="T400" i="4"/>
  <c r="R400" i="4"/>
  <c r="P400" i="4"/>
  <c r="J400" i="4"/>
  <c r="BF400" i="4" s="1"/>
  <c r="BK399" i="4"/>
  <c r="BI399" i="4"/>
  <c r="BH399" i="4"/>
  <c r="BG399" i="4"/>
  <c r="BF399" i="4"/>
  <c r="BE399" i="4"/>
  <c r="T399" i="4"/>
  <c r="R399" i="4"/>
  <c r="P399" i="4"/>
  <c r="J399" i="4"/>
  <c r="BK394" i="4"/>
  <c r="BI394" i="4"/>
  <c r="BH394" i="4"/>
  <c r="BG394" i="4"/>
  <c r="BE394" i="4"/>
  <c r="T394" i="4"/>
  <c r="R394" i="4"/>
  <c r="P394" i="4"/>
  <c r="J394" i="4"/>
  <c r="BF394" i="4" s="1"/>
  <c r="BK389" i="4"/>
  <c r="BK378" i="4" s="1"/>
  <c r="J378" i="4" s="1"/>
  <c r="J104" i="4" s="1"/>
  <c r="BI389" i="4"/>
  <c r="BH389" i="4"/>
  <c r="BG389" i="4"/>
  <c r="BE389" i="4"/>
  <c r="T389" i="4"/>
  <c r="R389" i="4"/>
  <c r="P389" i="4"/>
  <c r="J389" i="4"/>
  <c r="BF389" i="4" s="1"/>
  <c r="BK386" i="4"/>
  <c r="BI386" i="4"/>
  <c r="BH386" i="4"/>
  <c r="BG386" i="4"/>
  <c r="BE386" i="4"/>
  <c r="T386" i="4"/>
  <c r="R386" i="4"/>
  <c r="P386" i="4"/>
  <c r="J386" i="4"/>
  <c r="BF386" i="4" s="1"/>
  <c r="BK382" i="4"/>
  <c r="BI382" i="4"/>
  <c r="BH382" i="4"/>
  <c r="BG382" i="4"/>
  <c r="BF382" i="4"/>
  <c r="BE382" i="4"/>
  <c r="T382" i="4"/>
  <c r="R382" i="4"/>
  <c r="P382" i="4"/>
  <c r="J382" i="4"/>
  <c r="BK381" i="4"/>
  <c r="BI381" i="4"/>
  <c r="BH381" i="4"/>
  <c r="BG381" i="4"/>
  <c r="BE381" i="4"/>
  <c r="T381" i="4"/>
  <c r="R381" i="4"/>
  <c r="P381" i="4"/>
  <c r="J381" i="4"/>
  <c r="BF381" i="4" s="1"/>
  <c r="BK379" i="4"/>
  <c r="BI379" i="4"/>
  <c r="BH379" i="4"/>
  <c r="BG379" i="4"/>
  <c r="BF379" i="4"/>
  <c r="BE379" i="4"/>
  <c r="T379" i="4"/>
  <c r="R379" i="4"/>
  <c r="R378" i="4" s="1"/>
  <c r="P379" i="4"/>
  <c r="P378" i="4" s="1"/>
  <c r="J379" i="4"/>
  <c r="T378" i="4"/>
  <c r="BK371" i="4"/>
  <c r="BK370" i="4" s="1"/>
  <c r="J370" i="4" s="1"/>
  <c r="J103" i="4" s="1"/>
  <c r="BI371" i="4"/>
  <c r="BH371" i="4"/>
  <c r="BG371" i="4"/>
  <c r="BE371" i="4"/>
  <c r="T371" i="4"/>
  <c r="R371" i="4"/>
  <c r="P371" i="4"/>
  <c r="P370" i="4" s="1"/>
  <c r="J371" i="4"/>
  <c r="BF371" i="4" s="1"/>
  <c r="T370" i="4"/>
  <c r="R370" i="4"/>
  <c r="BK368" i="4"/>
  <c r="BI368" i="4"/>
  <c r="BH368" i="4"/>
  <c r="BG368" i="4"/>
  <c r="BE368" i="4"/>
  <c r="T368" i="4"/>
  <c r="R368" i="4"/>
  <c r="P368" i="4"/>
  <c r="J368" i="4"/>
  <c r="BF368" i="4" s="1"/>
  <c r="BK366" i="4"/>
  <c r="BI366" i="4"/>
  <c r="BH366" i="4"/>
  <c r="BG366" i="4"/>
  <c r="BE366" i="4"/>
  <c r="T366" i="4"/>
  <c r="R366" i="4"/>
  <c r="R359" i="4" s="1"/>
  <c r="P366" i="4"/>
  <c r="J366" i="4"/>
  <c r="BF366" i="4" s="1"/>
  <c r="BK364" i="4"/>
  <c r="BK359" i="4" s="1"/>
  <c r="J359" i="4" s="1"/>
  <c r="J102" i="4" s="1"/>
  <c r="BI364" i="4"/>
  <c r="BH364" i="4"/>
  <c r="BG364" i="4"/>
  <c r="BE364" i="4"/>
  <c r="T364" i="4"/>
  <c r="R364" i="4"/>
  <c r="P364" i="4"/>
  <c r="P359" i="4" s="1"/>
  <c r="J364" i="4"/>
  <c r="BF364" i="4" s="1"/>
  <c r="BK362" i="4"/>
  <c r="BI362" i="4"/>
  <c r="BH362" i="4"/>
  <c r="BG362" i="4"/>
  <c r="BF362" i="4"/>
  <c r="BE362" i="4"/>
  <c r="T362" i="4"/>
  <c r="T359" i="4" s="1"/>
  <c r="R362" i="4"/>
  <c r="P362" i="4"/>
  <c r="J362" i="4"/>
  <c r="BK360" i="4"/>
  <c r="BI360" i="4"/>
  <c r="BH360" i="4"/>
  <c r="BG360" i="4"/>
  <c r="BE360" i="4"/>
  <c r="T360" i="4"/>
  <c r="R360" i="4"/>
  <c r="P360" i="4"/>
  <c r="J360" i="4"/>
  <c r="BF360" i="4" s="1"/>
  <c r="BK351" i="4"/>
  <c r="BI351" i="4"/>
  <c r="BH351" i="4"/>
  <c r="BG351" i="4"/>
  <c r="BE351" i="4"/>
  <c r="T351" i="4"/>
  <c r="R351" i="4"/>
  <c r="P351" i="4"/>
  <c r="J351" i="4"/>
  <c r="BF351" i="4" s="1"/>
  <c r="BK350" i="4"/>
  <c r="BI350" i="4"/>
  <c r="BH350" i="4"/>
  <c r="BG350" i="4"/>
  <c r="BE350" i="4"/>
  <c r="T350" i="4"/>
  <c r="R350" i="4"/>
  <c r="P350" i="4"/>
  <c r="J350" i="4"/>
  <c r="BF350" i="4" s="1"/>
  <c r="BK349" i="4"/>
  <c r="BI349" i="4"/>
  <c r="BH349" i="4"/>
  <c r="BG349" i="4"/>
  <c r="BE349" i="4"/>
  <c r="T349" i="4"/>
  <c r="R349" i="4"/>
  <c r="P349" i="4"/>
  <c r="J349" i="4"/>
  <c r="BF349" i="4" s="1"/>
  <c r="BK347" i="4"/>
  <c r="BI347" i="4"/>
  <c r="BH347" i="4"/>
  <c r="BG347" i="4"/>
  <c r="BF347" i="4"/>
  <c r="BE347" i="4"/>
  <c r="T347" i="4"/>
  <c r="R347" i="4"/>
  <c r="P347" i="4"/>
  <c r="J347" i="4"/>
  <c r="BK339" i="4"/>
  <c r="BI339" i="4"/>
  <c r="BH339" i="4"/>
  <c r="BG339" i="4"/>
  <c r="BF339" i="4"/>
  <c r="BE339" i="4"/>
  <c r="T339" i="4"/>
  <c r="R339" i="4"/>
  <c r="P339" i="4"/>
  <c r="J339" i="4"/>
  <c r="BK332" i="4"/>
  <c r="BI332" i="4"/>
  <c r="BH332" i="4"/>
  <c r="BG332" i="4"/>
  <c r="BF332" i="4"/>
  <c r="BE332" i="4"/>
  <c r="T332" i="4"/>
  <c r="R332" i="4"/>
  <c r="P332" i="4"/>
  <c r="J332" i="4"/>
  <c r="BK324" i="4"/>
  <c r="BI324" i="4"/>
  <c r="BH324" i="4"/>
  <c r="BG324" i="4"/>
  <c r="BE324" i="4"/>
  <c r="T324" i="4"/>
  <c r="R324" i="4"/>
  <c r="P324" i="4"/>
  <c r="J324" i="4"/>
  <c r="BF324" i="4" s="1"/>
  <c r="BK322" i="4"/>
  <c r="BI322" i="4"/>
  <c r="BH322" i="4"/>
  <c r="BG322" i="4"/>
  <c r="BF322" i="4"/>
  <c r="BE322" i="4"/>
  <c r="T322" i="4"/>
  <c r="R322" i="4"/>
  <c r="P322" i="4"/>
  <c r="J322" i="4"/>
  <c r="BK320" i="4"/>
  <c r="BI320" i="4"/>
  <c r="BH320" i="4"/>
  <c r="BG320" i="4"/>
  <c r="BE320" i="4"/>
  <c r="T320" i="4"/>
  <c r="R320" i="4"/>
  <c r="P320" i="4"/>
  <c r="J320" i="4"/>
  <c r="BF320" i="4" s="1"/>
  <c r="BK318" i="4"/>
  <c r="BK310" i="4" s="1"/>
  <c r="J310" i="4" s="1"/>
  <c r="J101" i="4" s="1"/>
  <c r="BI318" i="4"/>
  <c r="BH318" i="4"/>
  <c r="BG318" i="4"/>
  <c r="BE318" i="4"/>
  <c r="T318" i="4"/>
  <c r="R318" i="4"/>
  <c r="P318" i="4"/>
  <c r="J318" i="4"/>
  <c r="BF318" i="4" s="1"/>
  <c r="BK316" i="4"/>
  <c r="BI316" i="4"/>
  <c r="BH316" i="4"/>
  <c r="BG316" i="4"/>
  <c r="BE316" i="4"/>
  <c r="T316" i="4"/>
  <c r="T310" i="4" s="1"/>
  <c r="R316" i="4"/>
  <c r="P316" i="4"/>
  <c r="J316" i="4"/>
  <c r="BF316" i="4" s="1"/>
  <c r="BK314" i="4"/>
  <c r="BI314" i="4"/>
  <c r="BH314" i="4"/>
  <c r="BG314" i="4"/>
  <c r="BF314" i="4"/>
  <c r="BE314" i="4"/>
  <c r="T314" i="4"/>
  <c r="R314" i="4"/>
  <c r="P314" i="4"/>
  <c r="P310" i="4" s="1"/>
  <c r="J314" i="4"/>
  <c r="BK311" i="4"/>
  <c r="BI311" i="4"/>
  <c r="BH311" i="4"/>
  <c r="BG311" i="4"/>
  <c r="BF311" i="4"/>
  <c r="BE311" i="4"/>
  <c r="T311" i="4"/>
  <c r="R311" i="4"/>
  <c r="R310" i="4" s="1"/>
  <c r="P311" i="4"/>
  <c r="J311" i="4"/>
  <c r="BK308" i="4"/>
  <c r="BI308" i="4"/>
  <c r="BH308" i="4"/>
  <c r="BG308" i="4"/>
  <c r="BF308" i="4"/>
  <c r="BE308" i="4"/>
  <c r="T308" i="4"/>
  <c r="R308" i="4"/>
  <c r="P308" i="4"/>
  <c r="J308" i="4"/>
  <c r="BK306" i="4"/>
  <c r="BI306" i="4"/>
  <c r="BH306" i="4"/>
  <c r="BG306" i="4"/>
  <c r="BE306" i="4"/>
  <c r="T306" i="4"/>
  <c r="R306" i="4"/>
  <c r="P306" i="4"/>
  <c r="J306" i="4"/>
  <c r="BF306" i="4" s="1"/>
  <c r="BK304" i="4"/>
  <c r="BI304" i="4"/>
  <c r="BH304" i="4"/>
  <c r="BG304" i="4"/>
  <c r="BF304" i="4"/>
  <c r="BE304" i="4"/>
  <c r="T304" i="4"/>
  <c r="R304" i="4"/>
  <c r="P304" i="4"/>
  <c r="J304" i="4"/>
  <c r="BK301" i="4"/>
  <c r="BI301" i="4"/>
  <c r="BH301" i="4"/>
  <c r="BG301" i="4"/>
  <c r="BE301" i="4"/>
  <c r="T301" i="4"/>
  <c r="R301" i="4"/>
  <c r="P301" i="4"/>
  <c r="J301" i="4"/>
  <c r="BF301" i="4" s="1"/>
  <c r="BK298" i="4"/>
  <c r="BI298" i="4"/>
  <c r="BH298" i="4"/>
  <c r="BG298" i="4"/>
  <c r="BF298" i="4"/>
  <c r="BE298" i="4"/>
  <c r="T298" i="4"/>
  <c r="R298" i="4"/>
  <c r="P298" i="4"/>
  <c r="J298" i="4"/>
  <c r="BK296" i="4"/>
  <c r="BI296" i="4"/>
  <c r="BH296" i="4"/>
  <c r="BG296" i="4"/>
  <c r="BE296" i="4"/>
  <c r="T296" i="4"/>
  <c r="R296" i="4"/>
  <c r="P296" i="4"/>
  <c r="J296" i="4"/>
  <c r="BF296" i="4" s="1"/>
  <c r="BK294" i="4"/>
  <c r="BK284" i="4" s="1"/>
  <c r="J284" i="4" s="1"/>
  <c r="J100" i="4" s="1"/>
  <c r="BI294" i="4"/>
  <c r="BH294" i="4"/>
  <c r="BG294" i="4"/>
  <c r="BE294" i="4"/>
  <c r="T294" i="4"/>
  <c r="R294" i="4"/>
  <c r="P294" i="4"/>
  <c r="J294" i="4"/>
  <c r="BF294" i="4" s="1"/>
  <c r="BK292" i="4"/>
  <c r="BI292" i="4"/>
  <c r="BH292" i="4"/>
  <c r="BG292" i="4"/>
  <c r="BE292" i="4"/>
  <c r="T292" i="4"/>
  <c r="R292" i="4"/>
  <c r="P292" i="4"/>
  <c r="J292" i="4"/>
  <c r="BF292" i="4" s="1"/>
  <c r="BK290" i="4"/>
  <c r="BI290" i="4"/>
  <c r="BH290" i="4"/>
  <c r="BG290" i="4"/>
  <c r="BF290" i="4"/>
  <c r="BE290" i="4"/>
  <c r="T290" i="4"/>
  <c r="R290" i="4"/>
  <c r="P290" i="4"/>
  <c r="J290" i="4"/>
  <c r="BK288" i="4"/>
  <c r="BI288" i="4"/>
  <c r="BH288" i="4"/>
  <c r="BG288" i="4"/>
  <c r="BE288" i="4"/>
  <c r="T288" i="4"/>
  <c r="R288" i="4"/>
  <c r="P288" i="4"/>
  <c r="J288" i="4"/>
  <c r="BF288" i="4" s="1"/>
  <c r="BK285" i="4"/>
  <c r="BI285" i="4"/>
  <c r="BH285" i="4"/>
  <c r="BG285" i="4"/>
  <c r="BF285" i="4"/>
  <c r="BE285" i="4"/>
  <c r="T285" i="4"/>
  <c r="R285" i="4"/>
  <c r="R284" i="4" s="1"/>
  <c r="P285" i="4"/>
  <c r="P284" i="4" s="1"/>
  <c r="J285" i="4"/>
  <c r="T284" i="4"/>
  <c r="BK282" i="4"/>
  <c r="BI282" i="4"/>
  <c r="BH282" i="4"/>
  <c r="BG282" i="4"/>
  <c r="BE282" i="4"/>
  <c r="T282" i="4"/>
  <c r="R282" i="4"/>
  <c r="P282" i="4"/>
  <c r="J282" i="4"/>
  <c r="BF282" i="4" s="1"/>
  <c r="BK280" i="4"/>
  <c r="BI280" i="4"/>
  <c r="BH280" i="4"/>
  <c r="BG280" i="4"/>
  <c r="BE280" i="4"/>
  <c r="T280" i="4"/>
  <c r="R280" i="4"/>
  <c r="P280" i="4"/>
  <c r="J280" i="4"/>
  <c r="BF280" i="4" s="1"/>
  <c r="BK277" i="4"/>
  <c r="BI277" i="4"/>
  <c r="BH277" i="4"/>
  <c r="BG277" i="4"/>
  <c r="BF277" i="4"/>
  <c r="BE277" i="4"/>
  <c r="T277" i="4"/>
  <c r="R277" i="4"/>
  <c r="P277" i="4"/>
  <c r="J277" i="4"/>
  <c r="BK274" i="4"/>
  <c r="BI274" i="4"/>
  <c r="BH274" i="4"/>
  <c r="BG274" i="4"/>
  <c r="BF274" i="4"/>
  <c r="BE274" i="4"/>
  <c r="T274" i="4"/>
  <c r="R274" i="4"/>
  <c r="P274" i="4"/>
  <c r="J274" i="4"/>
  <c r="BK266" i="4"/>
  <c r="BI266" i="4"/>
  <c r="BH266" i="4"/>
  <c r="BG266" i="4"/>
  <c r="BF266" i="4"/>
  <c r="BE266" i="4"/>
  <c r="T266" i="4"/>
  <c r="R266" i="4"/>
  <c r="P266" i="4"/>
  <c r="J266" i="4"/>
  <c r="BK264" i="4"/>
  <c r="BI264" i="4"/>
  <c r="BH264" i="4"/>
  <c r="BG264" i="4"/>
  <c r="BE264" i="4"/>
  <c r="T264" i="4"/>
  <c r="R264" i="4"/>
  <c r="R242" i="4" s="1"/>
  <c r="P264" i="4"/>
  <c r="J264" i="4"/>
  <c r="BF264" i="4" s="1"/>
  <c r="BK262" i="4"/>
  <c r="BI262" i="4"/>
  <c r="BH262" i="4"/>
  <c r="BG262" i="4"/>
  <c r="BF262" i="4"/>
  <c r="BE262" i="4"/>
  <c r="T262" i="4"/>
  <c r="R262" i="4"/>
  <c r="P262" i="4"/>
  <c r="J262" i="4"/>
  <c r="BK260" i="4"/>
  <c r="BI260" i="4"/>
  <c r="BH260" i="4"/>
  <c r="BG260" i="4"/>
  <c r="BE260" i="4"/>
  <c r="T260" i="4"/>
  <c r="R260" i="4"/>
  <c r="P260" i="4"/>
  <c r="J260" i="4"/>
  <c r="BF260" i="4" s="1"/>
  <c r="BK258" i="4"/>
  <c r="BI258" i="4"/>
  <c r="BH258" i="4"/>
  <c r="BG258" i="4"/>
  <c r="BE258" i="4"/>
  <c r="T258" i="4"/>
  <c r="R258" i="4"/>
  <c r="P258" i="4"/>
  <c r="J258" i="4"/>
  <c r="BF258" i="4" s="1"/>
  <c r="BK254" i="4"/>
  <c r="BI254" i="4"/>
  <c r="BH254" i="4"/>
  <c r="BG254" i="4"/>
  <c r="BE254" i="4"/>
  <c r="T254" i="4"/>
  <c r="T242" i="4" s="1"/>
  <c r="R254" i="4"/>
  <c r="P254" i="4"/>
  <c r="J254" i="4"/>
  <c r="BF254" i="4" s="1"/>
  <c r="BK250" i="4"/>
  <c r="BI250" i="4"/>
  <c r="BH250" i="4"/>
  <c r="BG250" i="4"/>
  <c r="BF250" i="4"/>
  <c r="BE250" i="4"/>
  <c r="T250" i="4"/>
  <c r="R250" i="4"/>
  <c r="P250" i="4"/>
  <c r="J250" i="4"/>
  <c r="BK245" i="4"/>
  <c r="BI245" i="4"/>
  <c r="BH245" i="4"/>
  <c r="BG245" i="4"/>
  <c r="BF245" i="4"/>
  <c r="BE245" i="4"/>
  <c r="T245" i="4"/>
  <c r="R245" i="4"/>
  <c r="P245" i="4"/>
  <c r="J245" i="4"/>
  <c r="BK243" i="4"/>
  <c r="BK242" i="4" s="1"/>
  <c r="J242" i="4" s="1"/>
  <c r="J99" i="4" s="1"/>
  <c r="BI243" i="4"/>
  <c r="BH243" i="4"/>
  <c r="BG243" i="4"/>
  <c r="BF243" i="4"/>
  <c r="BE243" i="4"/>
  <c r="T243" i="4"/>
  <c r="R243" i="4"/>
  <c r="P243" i="4"/>
  <c r="P242" i="4" s="1"/>
  <c r="J243" i="4"/>
  <c r="BK240" i="4"/>
  <c r="BI240" i="4"/>
  <c r="BH240" i="4"/>
  <c r="BG240" i="4"/>
  <c r="BE240" i="4"/>
  <c r="T240" i="4"/>
  <c r="R240" i="4"/>
  <c r="P240" i="4"/>
  <c r="J240" i="4"/>
  <c r="BF240" i="4" s="1"/>
  <c r="BK238" i="4"/>
  <c r="BI238" i="4"/>
  <c r="BH238" i="4"/>
  <c r="BG238" i="4"/>
  <c r="BF238" i="4"/>
  <c r="BE238" i="4"/>
  <c r="T238" i="4"/>
  <c r="R238" i="4"/>
  <c r="P238" i="4"/>
  <c r="J238" i="4"/>
  <c r="BK235" i="4"/>
  <c r="BI235" i="4"/>
  <c r="BH235" i="4"/>
  <c r="BG235" i="4"/>
  <c r="BE235" i="4"/>
  <c r="T235" i="4"/>
  <c r="R235" i="4"/>
  <c r="P235" i="4"/>
  <c r="J235" i="4"/>
  <c r="BF235" i="4" s="1"/>
  <c r="BK234" i="4"/>
  <c r="BI234" i="4"/>
  <c r="BH234" i="4"/>
  <c r="BG234" i="4"/>
  <c r="BF234" i="4"/>
  <c r="BE234" i="4"/>
  <c r="T234" i="4"/>
  <c r="R234" i="4"/>
  <c r="P234" i="4"/>
  <c r="J234" i="4"/>
  <c r="BK233" i="4"/>
  <c r="BI233" i="4"/>
  <c r="BH233" i="4"/>
  <c r="BG233" i="4"/>
  <c r="BE233" i="4"/>
  <c r="T233" i="4"/>
  <c r="R233" i="4"/>
  <c r="P233" i="4"/>
  <c r="J233" i="4"/>
  <c r="BF233" i="4" s="1"/>
  <c r="BK230" i="4"/>
  <c r="BI230" i="4"/>
  <c r="BH230" i="4"/>
  <c r="BG230" i="4"/>
  <c r="BE230" i="4"/>
  <c r="T230" i="4"/>
  <c r="R230" i="4"/>
  <c r="P230" i="4"/>
  <c r="J230" i="4"/>
  <c r="BF230" i="4" s="1"/>
  <c r="BK226" i="4"/>
  <c r="BI226" i="4"/>
  <c r="BH226" i="4"/>
  <c r="BG226" i="4"/>
  <c r="BE226" i="4"/>
  <c r="T226" i="4"/>
  <c r="R226" i="4"/>
  <c r="P226" i="4"/>
  <c r="J226" i="4"/>
  <c r="BF226" i="4" s="1"/>
  <c r="BK224" i="4"/>
  <c r="BI224" i="4"/>
  <c r="BH224" i="4"/>
  <c r="BG224" i="4"/>
  <c r="BF224" i="4"/>
  <c r="BE224" i="4"/>
  <c r="T224" i="4"/>
  <c r="R224" i="4"/>
  <c r="P224" i="4"/>
  <c r="J224" i="4"/>
  <c r="BK222" i="4"/>
  <c r="BI222" i="4"/>
  <c r="BH222" i="4"/>
  <c r="BG222" i="4"/>
  <c r="BE222" i="4"/>
  <c r="T222" i="4"/>
  <c r="R222" i="4"/>
  <c r="P222" i="4"/>
  <c r="J222" i="4"/>
  <c r="BF222" i="4" s="1"/>
  <c r="BK220" i="4"/>
  <c r="BI220" i="4"/>
  <c r="BH220" i="4"/>
  <c r="BG220" i="4"/>
  <c r="BF220" i="4"/>
  <c r="BE220" i="4"/>
  <c r="T220" i="4"/>
  <c r="R220" i="4"/>
  <c r="P220" i="4"/>
  <c r="J220" i="4"/>
  <c r="BK218" i="4"/>
  <c r="BI218" i="4"/>
  <c r="BH218" i="4"/>
  <c r="BG218" i="4"/>
  <c r="BE218" i="4"/>
  <c r="T218" i="4"/>
  <c r="R218" i="4"/>
  <c r="P218" i="4"/>
  <c r="J218" i="4"/>
  <c r="BF218" i="4" s="1"/>
  <c r="BK216" i="4"/>
  <c r="BI216" i="4"/>
  <c r="BH216" i="4"/>
  <c r="BG216" i="4"/>
  <c r="BF216" i="4"/>
  <c r="BE216" i="4"/>
  <c r="T216" i="4"/>
  <c r="R216" i="4"/>
  <c r="P216" i="4"/>
  <c r="J216" i="4"/>
  <c r="BK214" i="4"/>
  <c r="BI214" i="4"/>
  <c r="BH214" i="4"/>
  <c r="BG214" i="4"/>
  <c r="BE214" i="4"/>
  <c r="T214" i="4"/>
  <c r="R214" i="4"/>
  <c r="P214" i="4"/>
  <c r="J214" i="4"/>
  <c r="BF214" i="4" s="1"/>
  <c r="BK208" i="4"/>
  <c r="BI208" i="4"/>
  <c r="BH208" i="4"/>
  <c r="BG208" i="4"/>
  <c r="BE208" i="4"/>
  <c r="T208" i="4"/>
  <c r="R208" i="4"/>
  <c r="P208" i="4"/>
  <c r="J208" i="4"/>
  <c r="BF208" i="4" s="1"/>
  <c r="BK203" i="4"/>
  <c r="BI203" i="4"/>
  <c r="BH203" i="4"/>
  <c r="BG203" i="4"/>
  <c r="BE203" i="4"/>
  <c r="T203" i="4"/>
  <c r="R203" i="4"/>
  <c r="P203" i="4"/>
  <c r="J203" i="4"/>
  <c r="BF203" i="4" s="1"/>
  <c r="BK201" i="4"/>
  <c r="BI201" i="4"/>
  <c r="BH201" i="4"/>
  <c r="BG201" i="4"/>
  <c r="BF201" i="4"/>
  <c r="BE201" i="4"/>
  <c r="T201" i="4"/>
  <c r="R201" i="4"/>
  <c r="P201" i="4"/>
  <c r="J201" i="4"/>
  <c r="BK199" i="4"/>
  <c r="BI199" i="4"/>
  <c r="BH199" i="4"/>
  <c r="BG199" i="4"/>
  <c r="BE199" i="4"/>
  <c r="T199" i="4"/>
  <c r="R199" i="4"/>
  <c r="P199" i="4"/>
  <c r="J199" i="4"/>
  <c r="BF199" i="4" s="1"/>
  <c r="BK197" i="4"/>
  <c r="BI197" i="4"/>
  <c r="BH197" i="4"/>
  <c r="BG197" i="4"/>
  <c r="BF197" i="4"/>
  <c r="BE197" i="4"/>
  <c r="T197" i="4"/>
  <c r="R197" i="4"/>
  <c r="P197" i="4"/>
  <c r="J197" i="4"/>
  <c r="BK193" i="4"/>
  <c r="BI193" i="4"/>
  <c r="BH193" i="4"/>
  <c r="BG193" i="4"/>
  <c r="BE193" i="4"/>
  <c r="T193" i="4"/>
  <c r="R193" i="4"/>
  <c r="P193" i="4"/>
  <c r="J193" i="4"/>
  <c r="BF193" i="4" s="1"/>
  <c r="BK189" i="4"/>
  <c r="BI189" i="4"/>
  <c r="BH189" i="4"/>
  <c r="BG189" i="4"/>
  <c r="BF189" i="4"/>
  <c r="BE189" i="4"/>
  <c r="T189" i="4"/>
  <c r="R189" i="4"/>
  <c r="P189" i="4"/>
  <c r="J189" i="4"/>
  <c r="BK186" i="4"/>
  <c r="BI186" i="4"/>
  <c r="BH186" i="4"/>
  <c r="BG186" i="4"/>
  <c r="BE186" i="4"/>
  <c r="T186" i="4"/>
  <c r="R186" i="4"/>
  <c r="P186" i="4"/>
  <c r="J186" i="4"/>
  <c r="BF186" i="4" s="1"/>
  <c r="BK184" i="4"/>
  <c r="BI184" i="4"/>
  <c r="BH184" i="4"/>
  <c r="BG184" i="4"/>
  <c r="BE184" i="4"/>
  <c r="T184" i="4"/>
  <c r="R184" i="4"/>
  <c r="P184" i="4"/>
  <c r="J184" i="4"/>
  <c r="BF184" i="4" s="1"/>
  <c r="BK182" i="4"/>
  <c r="BI182" i="4"/>
  <c r="BH182" i="4"/>
  <c r="BG182" i="4"/>
  <c r="BE182" i="4"/>
  <c r="T182" i="4"/>
  <c r="R182" i="4"/>
  <c r="P182" i="4"/>
  <c r="J182" i="4"/>
  <c r="BF182" i="4" s="1"/>
  <c r="BK177" i="4"/>
  <c r="BI177" i="4"/>
  <c r="BH177" i="4"/>
  <c r="BG177" i="4"/>
  <c r="BF177" i="4"/>
  <c r="BE177" i="4"/>
  <c r="T177" i="4"/>
  <c r="R177" i="4"/>
  <c r="P177" i="4"/>
  <c r="J177" i="4"/>
  <c r="BK172" i="4"/>
  <c r="BI172" i="4"/>
  <c r="BH172" i="4"/>
  <c r="BG172" i="4"/>
  <c r="BE172" i="4"/>
  <c r="T172" i="4"/>
  <c r="R172" i="4"/>
  <c r="P172" i="4"/>
  <c r="J172" i="4"/>
  <c r="BF172" i="4" s="1"/>
  <c r="BK167" i="4"/>
  <c r="BI167" i="4"/>
  <c r="BH167" i="4"/>
  <c r="BG167" i="4"/>
  <c r="BF167" i="4"/>
  <c r="BE167" i="4"/>
  <c r="T167" i="4"/>
  <c r="R167" i="4"/>
  <c r="P167" i="4"/>
  <c r="J167" i="4"/>
  <c r="BK162" i="4"/>
  <c r="BI162" i="4"/>
  <c r="BH162" i="4"/>
  <c r="BG162" i="4"/>
  <c r="BE162" i="4"/>
  <c r="T162" i="4"/>
  <c r="R162" i="4"/>
  <c r="P162" i="4"/>
  <c r="J162" i="4"/>
  <c r="BF162" i="4" s="1"/>
  <c r="BK156" i="4"/>
  <c r="BI156" i="4"/>
  <c r="BH156" i="4"/>
  <c r="BG156" i="4"/>
  <c r="BF156" i="4"/>
  <c r="BE156" i="4"/>
  <c r="T156" i="4"/>
  <c r="R156" i="4"/>
  <c r="P156" i="4"/>
  <c r="J156" i="4"/>
  <c r="BK151" i="4"/>
  <c r="BI151" i="4"/>
  <c r="BH151" i="4"/>
  <c r="BG151" i="4"/>
  <c r="BE151" i="4"/>
  <c r="T151" i="4"/>
  <c r="R151" i="4"/>
  <c r="P151" i="4"/>
  <c r="J151" i="4"/>
  <c r="BF151" i="4" s="1"/>
  <c r="BK144" i="4"/>
  <c r="BI144" i="4"/>
  <c r="BH144" i="4"/>
  <c r="BG144" i="4"/>
  <c r="BE144" i="4"/>
  <c r="T144" i="4"/>
  <c r="R144" i="4"/>
  <c r="P144" i="4"/>
  <c r="J144" i="4"/>
  <c r="BF144" i="4" s="1"/>
  <c r="BK142" i="4"/>
  <c r="BI142" i="4"/>
  <c r="BH142" i="4"/>
  <c r="BG142" i="4"/>
  <c r="BE142" i="4"/>
  <c r="T142" i="4"/>
  <c r="R142" i="4"/>
  <c r="P142" i="4"/>
  <c r="J142" i="4"/>
  <c r="BF142" i="4" s="1"/>
  <c r="BK140" i="4"/>
  <c r="BI140" i="4"/>
  <c r="BH140" i="4"/>
  <c r="BG140" i="4"/>
  <c r="BF140" i="4"/>
  <c r="BE140" i="4"/>
  <c r="T140" i="4"/>
  <c r="R140" i="4"/>
  <c r="P140" i="4"/>
  <c r="J140" i="4"/>
  <c r="BK138" i="4"/>
  <c r="BI138" i="4"/>
  <c r="BH138" i="4"/>
  <c r="F36" i="4" s="1"/>
  <c r="BC97" i="1" s="1"/>
  <c r="BG138" i="4"/>
  <c r="BE138" i="4"/>
  <c r="T138" i="4"/>
  <c r="R138" i="4"/>
  <c r="P138" i="4"/>
  <c r="J138" i="4"/>
  <c r="BF138" i="4" s="1"/>
  <c r="BK136" i="4"/>
  <c r="BI136" i="4"/>
  <c r="BH136" i="4"/>
  <c r="BG136" i="4"/>
  <c r="BF136" i="4"/>
  <c r="BE136" i="4"/>
  <c r="T136" i="4"/>
  <c r="R136" i="4"/>
  <c r="P136" i="4"/>
  <c r="P133" i="4" s="1"/>
  <c r="J136" i="4"/>
  <c r="BK134" i="4"/>
  <c r="BK133" i="4" s="1"/>
  <c r="BI134" i="4"/>
  <c r="F37" i="4" s="1"/>
  <c r="BD97" i="1" s="1"/>
  <c r="BH134" i="4"/>
  <c r="BG134" i="4"/>
  <c r="F35" i="4" s="1"/>
  <c r="BB97" i="1" s="1"/>
  <c r="BE134" i="4"/>
  <c r="J33" i="4" s="1"/>
  <c r="AV97" i="1" s="1"/>
  <c r="T134" i="4"/>
  <c r="T133" i="4" s="1"/>
  <c r="T132" i="4" s="1"/>
  <c r="T131" i="4" s="1"/>
  <c r="R134" i="4"/>
  <c r="R133" i="4" s="1"/>
  <c r="P134" i="4"/>
  <c r="J134" i="4"/>
  <c r="BF134" i="4" s="1"/>
  <c r="J128" i="4"/>
  <c r="J127" i="4"/>
  <c r="F127" i="4"/>
  <c r="J125" i="4"/>
  <c r="F125" i="4"/>
  <c r="E123" i="4"/>
  <c r="J92" i="4"/>
  <c r="J91" i="4"/>
  <c r="F91" i="4"/>
  <c r="J89" i="4"/>
  <c r="F89" i="4"/>
  <c r="E87" i="4"/>
  <c r="J37" i="4"/>
  <c r="J36" i="4"/>
  <c r="J35" i="4"/>
  <c r="AX97" i="1" s="1"/>
  <c r="J18" i="4"/>
  <c r="E18" i="4"/>
  <c r="F92" i="4" s="1"/>
  <c r="J17" i="4"/>
  <c r="J12" i="4"/>
  <c r="E7" i="4"/>
  <c r="E121" i="4" s="1"/>
  <c r="BK365" i="3"/>
  <c r="BK364" i="3" s="1"/>
  <c r="J364" i="3" s="1"/>
  <c r="J99" i="3" s="1"/>
  <c r="BI365" i="3"/>
  <c r="BH365" i="3"/>
  <c r="BG365" i="3"/>
  <c r="BF365" i="3"/>
  <c r="BE365" i="3"/>
  <c r="T365" i="3"/>
  <c r="R365" i="3"/>
  <c r="R364" i="3" s="1"/>
  <c r="P365" i="3"/>
  <c r="J365" i="3"/>
  <c r="T364" i="3"/>
  <c r="P364" i="3"/>
  <c r="BK361" i="3"/>
  <c r="BI361" i="3"/>
  <c r="BH361" i="3"/>
  <c r="BG361" i="3"/>
  <c r="BF361" i="3"/>
  <c r="BE361" i="3"/>
  <c r="T361" i="3"/>
  <c r="R361" i="3"/>
  <c r="P361" i="3"/>
  <c r="J361" i="3"/>
  <c r="BK359" i="3"/>
  <c r="BI359" i="3"/>
  <c r="BH359" i="3"/>
  <c r="BG359" i="3"/>
  <c r="BF359" i="3"/>
  <c r="BE359" i="3"/>
  <c r="T359" i="3"/>
  <c r="R359" i="3"/>
  <c r="P359" i="3"/>
  <c r="J359" i="3"/>
  <c r="BK356" i="3"/>
  <c r="BI356" i="3"/>
  <c r="BH356" i="3"/>
  <c r="BG356" i="3"/>
  <c r="BF356" i="3"/>
  <c r="BE356" i="3"/>
  <c r="T356" i="3"/>
  <c r="R356" i="3"/>
  <c r="P356" i="3"/>
  <c r="J356" i="3"/>
  <c r="BK354" i="3"/>
  <c r="BI354" i="3"/>
  <c r="BH354" i="3"/>
  <c r="BG354" i="3"/>
  <c r="BE354" i="3"/>
  <c r="T354" i="3"/>
  <c r="R354" i="3"/>
  <c r="P354" i="3"/>
  <c r="J354" i="3"/>
  <c r="BF354" i="3" s="1"/>
  <c r="BK352" i="3"/>
  <c r="BI352" i="3"/>
  <c r="BH352" i="3"/>
  <c r="BG352" i="3"/>
  <c r="BF352" i="3"/>
  <c r="BE352" i="3"/>
  <c r="T352" i="3"/>
  <c r="R352" i="3"/>
  <c r="P352" i="3"/>
  <c r="J352" i="3"/>
  <c r="BK350" i="3"/>
  <c r="BI350" i="3"/>
  <c r="BH350" i="3"/>
  <c r="BG350" i="3"/>
  <c r="BF350" i="3"/>
  <c r="BE350" i="3"/>
  <c r="T350" i="3"/>
  <c r="R350" i="3"/>
  <c r="P350" i="3"/>
  <c r="J350" i="3"/>
  <c r="BK348" i="3"/>
  <c r="BI348" i="3"/>
  <c r="BH348" i="3"/>
  <c r="BG348" i="3"/>
  <c r="BE348" i="3"/>
  <c r="T348" i="3"/>
  <c r="R348" i="3"/>
  <c r="P348" i="3"/>
  <c r="J348" i="3"/>
  <c r="BF348" i="3" s="1"/>
  <c r="BK344" i="3"/>
  <c r="BI344" i="3"/>
  <c r="BH344" i="3"/>
  <c r="BG344" i="3"/>
  <c r="BE344" i="3"/>
  <c r="T344" i="3"/>
  <c r="R344" i="3"/>
  <c r="P344" i="3"/>
  <c r="J344" i="3"/>
  <c r="BF344" i="3" s="1"/>
  <c r="BK342" i="3"/>
  <c r="BI342" i="3"/>
  <c r="BH342" i="3"/>
  <c r="BG342" i="3"/>
  <c r="BF342" i="3"/>
  <c r="BE342" i="3"/>
  <c r="T342" i="3"/>
  <c r="R342" i="3"/>
  <c r="P342" i="3"/>
  <c r="J342" i="3"/>
  <c r="BK340" i="3"/>
  <c r="BI340" i="3"/>
  <c r="BH340" i="3"/>
  <c r="BG340" i="3"/>
  <c r="BF340" i="3"/>
  <c r="BE340" i="3"/>
  <c r="T340" i="3"/>
  <c r="R340" i="3"/>
  <c r="P340" i="3"/>
  <c r="J340" i="3"/>
  <c r="BK338" i="3"/>
  <c r="BI338" i="3"/>
  <c r="BH338" i="3"/>
  <c r="BG338" i="3"/>
  <c r="BF338" i="3"/>
  <c r="BE338" i="3"/>
  <c r="T338" i="3"/>
  <c r="R338" i="3"/>
  <c r="P338" i="3"/>
  <c r="J338" i="3"/>
  <c r="BK336" i="3"/>
  <c r="BI336" i="3"/>
  <c r="BH336" i="3"/>
  <c r="BG336" i="3"/>
  <c r="BE336" i="3"/>
  <c r="T336" i="3"/>
  <c r="R336" i="3"/>
  <c r="P336" i="3"/>
  <c r="J336" i="3"/>
  <c r="BF336" i="3" s="1"/>
  <c r="BK334" i="3"/>
  <c r="BI334" i="3"/>
  <c r="BH334" i="3"/>
  <c r="BG334" i="3"/>
  <c r="BF334" i="3"/>
  <c r="BE334" i="3"/>
  <c r="T334" i="3"/>
  <c r="R334" i="3"/>
  <c r="P334" i="3"/>
  <c r="J334" i="3"/>
  <c r="BK332" i="3"/>
  <c r="BI332" i="3"/>
  <c r="BH332" i="3"/>
  <c r="BG332" i="3"/>
  <c r="BF332" i="3"/>
  <c r="BE332" i="3"/>
  <c r="T332" i="3"/>
  <c r="R332" i="3"/>
  <c r="P332" i="3"/>
  <c r="J332" i="3"/>
  <c r="BK330" i="3"/>
  <c r="BI330" i="3"/>
  <c r="BH330" i="3"/>
  <c r="BG330" i="3"/>
  <c r="BE330" i="3"/>
  <c r="T330" i="3"/>
  <c r="R330" i="3"/>
  <c r="P330" i="3"/>
  <c r="J330" i="3"/>
  <c r="BF330" i="3" s="1"/>
  <c r="BK323" i="3"/>
  <c r="BI323" i="3"/>
  <c r="BH323" i="3"/>
  <c r="BG323" i="3"/>
  <c r="BE323" i="3"/>
  <c r="T323" i="3"/>
  <c r="R323" i="3"/>
  <c r="P323" i="3"/>
  <c r="J323" i="3"/>
  <c r="BF323" i="3" s="1"/>
  <c r="BK319" i="3"/>
  <c r="BI319" i="3"/>
  <c r="BH319" i="3"/>
  <c r="BG319" i="3"/>
  <c r="BF319" i="3"/>
  <c r="BE319" i="3"/>
  <c r="T319" i="3"/>
  <c r="R319" i="3"/>
  <c r="P319" i="3"/>
  <c r="J319" i="3"/>
  <c r="BK315" i="3"/>
  <c r="BI315" i="3"/>
  <c r="BH315" i="3"/>
  <c r="BG315" i="3"/>
  <c r="BF315" i="3"/>
  <c r="BE315" i="3"/>
  <c r="T315" i="3"/>
  <c r="R315" i="3"/>
  <c r="P315" i="3"/>
  <c r="J315" i="3"/>
  <c r="BK311" i="3"/>
  <c r="BI311" i="3"/>
  <c r="BH311" i="3"/>
  <c r="BG311" i="3"/>
  <c r="BF311" i="3"/>
  <c r="BE311" i="3"/>
  <c r="T311" i="3"/>
  <c r="R311" i="3"/>
  <c r="P311" i="3"/>
  <c r="J311" i="3"/>
  <c r="BK309" i="3"/>
  <c r="BI309" i="3"/>
  <c r="BH309" i="3"/>
  <c r="BG309" i="3"/>
  <c r="BE309" i="3"/>
  <c r="T309" i="3"/>
  <c r="R309" i="3"/>
  <c r="P309" i="3"/>
  <c r="J309" i="3"/>
  <c r="BF309" i="3" s="1"/>
  <c r="BK307" i="3"/>
  <c r="BI307" i="3"/>
  <c r="BH307" i="3"/>
  <c r="BG307" i="3"/>
  <c r="BF307" i="3"/>
  <c r="BE307" i="3"/>
  <c r="T307" i="3"/>
  <c r="R307" i="3"/>
  <c r="P307" i="3"/>
  <c r="J307" i="3"/>
  <c r="BK299" i="3"/>
  <c r="BI299" i="3"/>
  <c r="BH299" i="3"/>
  <c r="BG299" i="3"/>
  <c r="BF299" i="3"/>
  <c r="BE299" i="3"/>
  <c r="T299" i="3"/>
  <c r="R299" i="3"/>
  <c r="P299" i="3"/>
  <c r="J299" i="3"/>
  <c r="BK294" i="3"/>
  <c r="BI294" i="3"/>
  <c r="BH294" i="3"/>
  <c r="BG294" i="3"/>
  <c r="BE294" i="3"/>
  <c r="T294" i="3"/>
  <c r="R294" i="3"/>
  <c r="P294" i="3"/>
  <c r="J294" i="3"/>
  <c r="BF294" i="3" s="1"/>
  <c r="BK289" i="3"/>
  <c r="BI289" i="3"/>
  <c r="BH289" i="3"/>
  <c r="BG289" i="3"/>
  <c r="BE289" i="3"/>
  <c r="T289" i="3"/>
  <c r="R289" i="3"/>
  <c r="P289" i="3"/>
  <c r="J289" i="3"/>
  <c r="BF289" i="3" s="1"/>
  <c r="BK284" i="3"/>
  <c r="BI284" i="3"/>
  <c r="BH284" i="3"/>
  <c r="BG284" i="3"/>
  <c r="BF284" i="3"/>
  <c r="BE284" i="3"/>
  <c r="T284" i="3"/>
  <c r="R284" i="3"/>
  <c r="P284" i="3"/>
  <c r="J284" i="3"/>
  <c r="BK276" i="3"/>
  <c r="BI276" i="3"/>
  <c r="BH276" i="3"/>
  <c r="BG276" i="3"/>
  <c r="BF276" i="3"/>
  <c r="BE276" i="3"/>
  <c r="T276" i="3"/>
  <c r="R276" i="3"/>
  <c r="P276" i="3"/>
  <c r="J276" i="3"/>
  <c r="BK271" i="3"/>
  <c r="BI271" i="3"/>
  <c r="BH271" i="3"/>
  <c r="BG271" i="3"/>
  <c r="BF271" i="3"/>
  <c r="BE271" i="3"/>
  <c r="T271" i="3"/>
  <c r="R271" i="3"/>
  <c r="P271" i="3"/>
  <c r="J271" i="3"/>
  <c r="BK266" i="3"/>
  <c r="BI266" i="3"/>
  <c r="BH266" i="3"/>
  <c r="BG266" i="3"/>
  <c r="BE266" i="3"/>
  <c r="T266" i="3"/>
  <c r="R266" i="3"/>
  <c r="P266" i="3"/>
  <c r="J266" i="3"/>
  <c r="BF266" i="3" s="1"/>
  <c r="BK261" i="3"/>
  <c r="BI261" i="3"/>
  <c r="BH261" i="3"/>
  <c r="BG261" i="3"/>
  <c r="BF261" i="3"/>
  <c r="BE261" i="3"/>
  <c r="T261" i="3"/>
  <c r="R261" i="3"/>
  <c r="P261" i="3"/>
  <c r="J261" i="3"/>
  <c r="BK253" i="3"/>
  <c r="BI253" i="3"/>
  <c r="BH253" i="3"/>
  <c r="BG253" i="3"/>
  <c r="BF253" i="3"/>
  <c r="BE253" i="3"/>
  <c r="T253" i="3"/>
  <c r="R253" i="3"/>
  <c r="P253" i="3"/>
  <c r="J253" i="3"/>
  <c r="BK248" i="3"/>
  <c r="BI248" i="3"/>
  <c r="BH248" i="3"/>
  <c r="BG248" i="3"/>
  <c r="BE248" i="3"/>
  <c r="T248" i="3"/>
  <c r="R248" i="3"/>
  <c r="P248" i="3"/>
  <c r="J248" i="3"/>
  <c r="BF248" i="3" s="1"/>
  <c r="BK243" i="3"/>
  <c r="BI243" i="3"/>
  <c r="BH243" i="3"/>
  <c r="BG243" i="3"/>
  <c r="BE243" i="3"/>
  <c r="T243" i="3"/>
  <c r="R243" i="3"/>
  <c r="P243" i="3"/>
  <c r="J243" i="3"/>
  <c r="BF243" i="3" s="1"/>
  <c r="BK238" i="3"/>
  <c r="BI238" i="3"/>
  <c r="BH238" i="3"/>
  <c r="BG238" i="3"/>
  <c r="BF238" i="3"/>
  <c r="BE238" i="3"/>
  <c r="T238" i="3"/>
  <c r="R238" i="3"/>
  <c r="P238" i="3"/>
  <c r="J238" i="3"/>
  <c r="BK230" i="3"/>
  <c r="BI230" i="3"/>
  <c r="BH230" i="3"/>
  <c r="BG230" i="3"/>
  <c r="BF230" i="3"/>
  <c r="BE230" i="3"/>
  <c r="T230" i="3"/>
  <c r="R230" i="3"/>
  <c r="P230" i="3"/>
  <c r="J230" i="3"/>
  <c r="BK225" i="3"/>
  <c r="BI225" i="3"/>
  <c r="BH225" i="3"/>
  <c r="BG225" i="3"/>
  <c r="BF225" i="3"/>
  <c r="BE225" i="3"/>
  <c r="T225" i="3"/>
  <c r="R225" i="3"/>
  <c r="P225" i="3"/>
  <c r="J225" i="3"/>
  <c r="BK220" i="3"/>
  <c r="BI220" i="3"/>
  <c r="BH220" i="3"/>
  <c r="BG220" i="3"/>
  <c r="BE220" i="3"/>
  <c r="T220" i="3"/>
  <c r="R220" i="3"/>
  <c r="P220" i="3"/>
  <c r="J220" i="3"/>
  <c r="BF220" i="3" s="1"/>
  <c r="BK215" i="3"/>
  <c r="BI215" i="3"/>
  <c r="BH215" i="3"/>
  <c r="BG215" i="3"/>
  <c r="BF215" i="3"/>
  <c r="BE215" i="3"/>
  <c r="T215" i="3"/>
  <c r="R215" i="3"/>
  <c r="P215" i="3"/>
  <c r="J215" i="3"/>
  <c r="BK212" i="3"/>
  <c r="BI212" i="3"/>
  <c r="BH212" i="3"/>
  <c r="BG212" i="3"/>
  <c r="BF212" i="3"/>
  <c r="BE212" i="3"/>
  <c r="T212" i="3"/>
  <c r="R212" i="3"/>
  <c r="P212" i="3"/>
  <c r="J212" i="3"/>
  <c r="BK210" i="3"/>
  <c r="BI210" i="3"/>
  <c r="BH210" i="3"/>
  <c r="BG210" i="3"/>
  <c r="BE210" i="3"/>
  <c r="T210" i="3"/>
  <c r="R210" i="3"/>
  <c r="P210" i="3"/>
  <c r="J210" i="3"/>
  <c r="BF210" i="3" s="1"/>
  <c r="BK202" i="3"/>
  <c r="BI202" i="3"/>
  <c r="BH202" i="3"/>
  <c r="BG202" i="3"/>
  <c r="BE202" i="3"/>
  <c r="T202" i="3"/>
  <c r="R202" i="3"/>
  <c r="P202" i="3"/>
  <c r="J202" i="3"/>
  <c r="BF202" i="3" s="1"/>
  <c r="BK197" i="3"/>
  <c r="BI197" i="3"/>
  <c r="BH197" i="3"/>
  <c r="BG197" i="3"/>
  <c r="BF197" i="3"/>
  <c r="BE197" i="3"/>
  <c r="T197" i="3"/>
  <c r="R197" i="3"/>
  <c r="P197" i="3"/>
  <c r="J197" i="3"/>
  <c r="BK192" i="3"/>
  <c r="BI192" i="3"/>
  <c r="BH192" i="3"/>
  <c r="BG192" i="3"/>
  <c r="BF192" i="3"/>
  <c r="BE192" i="3"/>
  <c r="T192" i="3"/>
  <c r="R192" i="3"/>
  <c r="P192" i="3"/>
  <c r="J192" i="3"/>
  <c r="BK187" i="3"/>
  <c r="BI187" i="3"/>
  <c r="BH187" i="3"/>
  <c r="BG187" i="3"/>
  <c r="BF187" i="3"/>
  <c r="BE187" i="3"/>
  <c r="T187" i="3"/>
  <c r="R187" i="3"/>
  <c r="P187" i="3"/>
  <c r="J187" i="3"/>
  <c r="BK179" i="3"/>
  <c r="BI179" i="3"/>
  <c r="BH179" i="3"/>
  <c r="BG179" i="3"/>
  <c r="BE179" i="3"/>
  <c r="T179" i="3"/>
  <c r="R179" i="3"/>
  <c r="P179" i="3"/>
  <c r="J179" i="3"/>
  <c r="BF179" i="3" s="1"/>
  <c r="BK174" i="3"/>
  <c r="BI174" i="3"/>
  <c r="BH174" i="3"/>
  <c r="BG174" i="3"/>
  <c r="BF174" i="3"/>
  <c r="BE174" i="3"/>
  <c r="T174" i="3"/>
  <c r="R174" i="3"/>
  <c r="P174" i="3"/>
  <c r="J174" i="3"/>
  <c r="BK169" i="3"/>
  <c r="BI169" i="3"/>
  <c r="BH169" i="3"/>
  <c r="BG169" i="3"/>
  <c r="BE169" i="3"/>
  <c r="T169" i="3"/>
  <c r="R169" i="3"/>
  <c r="P169" i="3"/>
  <c r="J169" i="3"/>
  <c r="BF169" i="3" s="1"/>
  <c r="BK164" i="3"/>
  <c r="BI164" i="3"/>
  <c r="BH164" i="3"/>
  <c r="BG164" i="3"/>
  <c r="BE164" i="3"/>
  <c r="T164" i="3"/>
  <c r="R164" i="3"/>
  <c r="P164" i="3"/>
  <c r="J164" i="3"/>
  <c r="BF164" i="3" s="1"/>
  <c r="BK162" i="3"/>
  <c r="BI162" i="3"/>
  <c r="BH162" i="3"/>
  <c r="BG162" i="3"/>
  <c r="BF162" i="3"/>
  <c r="BE162" i="3"/>
  <c r="T162" i="3"/>
  <c r="R162" i="3"/>
  <c r="P162" i="3"/>
  <c r="J162" i="3"/>
  <c r="BK160" i="3"/>
  <c r="BI160" i="3"/>
  <c r="BH160" i="3"/>
  <c r="BG160" i="3"/>
  <c r="BE160" i="3"/>
  <c r="T160" i="3"/>
  <c r="R160" i="3"/>
  <c r="P160" i="3"/>
  <c r="J160" i="3"/>
  <c r="BF160" i="3" s="1"/>
  <c r="BK153" i="3"/>
  <c r="BI153" i="3"/>
  <c r="BH153" i="3"/>
  <c r="BG153" i="3"/>
  <c r="BE153" i="3"/>
  <c r="T153" i="3"/>
  <c r="R153" i="3"/>
  <c r="P153" i="3"/>
  <c r="J153" i="3"/>
  <c r="BF153" i="3" s="1"/>
  <c r="BK149" i="3"/>
  <c r="BI149" i="3"/>
  <c r="F37" i="3" s="1"/>
  <c r="BD96" i="1" s="1"/>
  <c r="BH149" i="3"/>
  <c r="BG149" i="3"/>
  <c r="BF149" i="3"/>
  <c r="BE149" i="3"/>
  <c r="T149" i="3"/>
  <c r="R149" i="3"/>
  <c r="P149" i="3"/>
  <c r="J149" i="3"/>
  <c r="BK145" i="3"/>
  <c r="BI145" i="3"/>
  <c r="BH145" i="3"/>
  <c r="BG145" i="3"/>
  <c r="BE145" i="3"/>
  <c r="T145" i="3"/>
  <c r="R145" i="3"/>
  <c r="R121" i="3" s="1"/>
  <c r="R120" i="3" s="1"/>
  <c r="R119" i="3" s="1"/>
  <c r="P145" i="3"/>
  <c r="J145" i="3"/>
  <c r="BF145" i="3" s="1"/>
  <c r="BK141" i="3"/>
  <c r="BI141" i="3"/>
  <c r="BH141" i="3"/>
  <c r="BG141" i="3"/>
  <c r="BE141" i="3"/>
  <c r="T141" i="3"/>
  <c r="R141" i="3"/>
  <c r="P141" i="3"/>
  <c r="J141" i="3"/>
  <c r="BF141" i="3" s="1"/>
  <c r="BK134" i="3"/>
  <c r="BI134" i="3"/>
  <c r="BH134" i="3"/>
  <c r="BG134" i="3"/>
  <c r="BF134" i="3"/>
  <c r="BE134" i="3"/>
  <c r="T134" i="3"/>
  <c r="R134" i="3"/>
  <c r="P134" i="3"/>
  <c r="J134" i="3"/>
  <c r="BK130" i="3"/>
  <c r="BI130" i="3"/>
  <c r="BH130" i="3"/>
  <c r="BG130" i="3"/>
  <c r="BE130" i="3"/>
  <c r="T130" i="3"/>
  <c r="R130" i="3"/>
  <c r="P130" i="3"/>
  <c r="J130" i="3"/>
  <c r="BF130" i="3" s="1"/>
  <c r="BK126" i="3"/>
  <c r="BI126" i="3"/>
  <c r="BH126" i="3"/>
  <c r="BG126" i="3"/>
  <c r="BF126" i="3"/>
  <c r="BE126" i="3"/>
  <c r="T126" i="3"/>
  <c r="R126" i="3"/>
  <c r="P126" i="3"/>
  <c r="J126" i="3"/>
  <c r="BK122" i="3"/>
  <c r="BI122" i="3"/>
  <c r="BH122" i="3"/>
  <c r="BG122" i="3"/>
  <c r="BF122" i="3"/>
  <c r="BE122" i="3"/>
  <c r="T122" i="3"/>
  <c r="T121" i="3" s="1"/>
  <c r="T120" i="3" s="1"/>
  <c r="T119" i="3" s="1"/>
  <c r="R122" i="3"/>
  <c r="P122" i="3"/>
  <c r="P121" i="3" s="1"/>
  <c r="P120" i="3" s="1"/>
  <c r="P119" i="3" s="1"/>
  <c r="AU96" i="1" s="1"/>
  <c r="J122" i="3"/>
  <c r="J116" i="3"/>
  <c r="J115" i="3"/>
  <c r="F115" i="3"/>
  <c r="F113" i="3"/>
  <c r="E111" i="3"/>
  <c r="E109" i="3"/>
  <c r="J92" i="3"/>
  <c r="J91" i="3"/>
  <c r="F91" i="3"/>
  <c r="F89" i="3"/>
  <c r="E87" i="3"/>
  <c r="E85" i="3"/>
  <c r="J37" i="3"/>
  <c r="J36" i="3"/>
  <c r="J35" i="3"/>
  <c r="J18" i="3"/>
  <c r="E18" i="3"/>
  <c r="F92" i="3" s="1"/>
  <c r="J17" i="3"/>
  <c r="J12" i="3"/>
  <c r="J89" i="3" s="1"/>
  <c r="E7" i="3"/>
  <c r="BK126" i="2"/>
  <c r="BI126" i="2"/>
  <c r="BH126" i="2"/>
  <c r="BG126" i="2"/>
  <c r="BE126" i="2"/>
  <c r="T126" i="2"/>
  <c r="R126" i="2"/>
  <c r="R118" i="2" s="1"/>
  <c r="R117" i="2" s="1"/>
  <c r="P126" i="2"/>
  <c r="J126" i="2"/>
  <c r="BF126" i="2" s="1"/>
  <c r="BK120" i="2"/>
  <c r="BK118" i="2" s="1"/>
  <c r="BI120" i="2"/>
  <c r="BH120" i="2"/>
  <c r="BG120" i="2"/>
  <c r="BF120" i="2"/>
  <c r="BE120" i="2"/>
  <c r="T120" i="2"/>
  <c r="R120" i="2"/>
  <c r="P120" i="2"/>
  <c r="P118" i="2" s="1"/>
  <c r="P117" i="2" s="1"/>
  <c r="AU95" i="1" s="1"/>
  <c r="J120" i="2"/>
  <c r="BK119" i="2"/>
  <c r="BI119" i="2"/>
  <c r="BH119" i="2"/>
  <c r="BG119" i="2"/>
  <c r="F35" i="2" s="1"/>
  <c r="BB95" i="1" s="1"/>
  <c r="BE119" i="2"/>
  <c r="F33" i="2" s="1"/>
  <c r="AZ95" i="1" s="1"/>
  <c r="T119" i="2"/>
  <c r="T118" i="2" s="1"/>
  <c r="T117" i="2" s="1"/>
  <c r="R119" i="2"/>
  <c r="P119" i="2"/>
  <c r="J119" i="2"/>
  <c r="BF119" i="2" s="1"/>
  <c r="J114" i="2"/>
  <c r="J113" i="2"/>
  <c r="F113" i="2"/>
  <c r="F111" i="2"/>
  <c r="E109" i="2"/>
  <c r="J92" i="2"/>
  <c r="J91" i="2"/>
  <c r="F91" i="2"/>
  <c r="J89" i="2"/>
  <c r="F89" i="2"/>
  <c r="E87" i="2"/>
  <c r="J37" i="2"/>
  <c r="F37" i="2"/>
  <c r="J36" i="2"/>
  <c r="F36" i="2"/>
  <c r="BC95" i="1" s="1"/>
  <c r="J35" i="2"/>
  <c r="AX95" i="1" s="1"/>
  <c r="J18" i="2"/>
  <c r="E18" i="2"/>
  <c r="F114" i="2" s="1"/>
  <c r="J17" i="2"/>
  <c r="J12" i="2"/>
  <c r="J111" i="2" s="1"/>
  <c r="E7" i="2"/>
  <c r="E85" i="2" s="1"/>
  <c r="AY99" i="1"/>
  <c r="AX99" i="1"/>
  <c r="AZ98" i="1"/>
  <c r="AY98" i="1"/>
  <c r="AX98" i="1"/>
  <c r="AY97" i="1"/>
  <c r="AY96" i="1"/>
  <c r="AX96" i="1"/>
  <c r="BD95" i="1"/>
  <c r="AY95" i="1"/>
  <c r="AS94" i="1"/>
  <c r="AM90" i="1"/>
  <c r="L90" i="1"/>
  <c r="AM89" i="1"/>
  <c r="L89" i="1"/>
  <c r="AM87" i="1"/>
  <c r="L87" i="1"/>
  <c r="L85" i="1"/>
  <c r="L84" i="1"/>
  <c r="F36" i="3" l="1"/>
  <c r="BC96" i="1" s="1"/>
  <c r="BC94" i="1" s="1"/>
  <c r="J33" i="3"/>
  <c r="AV96" i="1" s="1"/>
  <c r="F35" i="3"/>
  <c r="BB96" i="1" s="1"/>
  <c r="BB94" i="1" s="1"/>
  <c r="BK121" i="3"/>
  <c r="BK120" i="3" s="1"/>
  <c r="J129" i="5"/>
  <c r="J100" i="5" s="1"/>
  <c r="BK128" i="5"/>
  <c r="J128" i="5" s="1"/>
  <c r="J99" i="5" s="1"/>
  <c r="F34" i="3"/>
  <c r="BA96" i="1" s="1"/>
  <c r="J34" i="3"/>
  <c r="AW96" i="1" s="1"/>
  <c r="AT96" i="1" s="1"/>
  <c r="J34" i="5"/>
  <c r="AW98" i="1" s="1"/>
  <c r="F34" i="5"/>
  <c r="BA98" i="1" s="1"/>
  <c r="J123" i="6"/>
  <c r="J98" i="6" s="1"/>
  <c r="BK122" i="6"/>
  <c r="J118" i="2"/>
  <c r="J97" i="2" s="1"/>
  <c r="BK117" i="2"/>
  <c r="J117" i="2" s="1"/>
  <c r="J34" i="4"/>
  <c r="AW97" i="1" s="1"/>
  <c r="AT97" i="1" s="1"/>
  <c r="F34" i="4"/>
  <c r="BA97" i="1" s="1"/>
  <c r="R132" i="4"/>
  <c r="R131" i="4" s="1"/>
  <c r="R448" i="4"/>
  <c r="BD94" i="1"/>
  <c r="W33" i="1" s="1"/>
  <c r="J449" i="4"/>
  <c r="J107" i="4" s="1"/>
  <c r="BK448" i="4"/>
  <c r="J448" i="4" s="1"/>
  <c r="J106" i="4" s="1"/>
  <c r="AT98" i="1"/>
  <c r="F34" i="6"/>
  <c r="BA99" i="1" s="1"/>
  <c r="P448" i="4"/>
  <c r="T121" i="6"/>
  <c r="J123" i="5"/>
  <c r="J98" i="5" s="1"/>
  <c r="BK122" i="5"/>
  <c r="P121" i="6"/>
  <c r="AU99" i="1" s="1"/>
  <c r="J129" i="6"/>
  <c r="J100" i="6" s="1"/>
  <c r="BK128" i="6"/>
  <c r="J128" i="6" s="1"/>
  <c r="J99" i="6" s="1"/>
  <c r="J133" i="4"/>
  <c r="J98" i="4" s="1"/>
  <c r="BK132" i="4"/>
  <c r="J487" i="4"/>
  <c r="J110" i="4" s="1"/>
  <c r="BK486" i="4"/>
  <c r="J486" i="4" s="1"/>
  <c r="J109" i="4" s="1"/>
  <c r="J34" i="2"/>
  <c r="AW95" i="1" s="1"/>
  <c r="F34" i="2"/>
  <c r="BA95" i="1" s="1"/>
  <c r="P132" i="4"/>
  <c r="P131" i="4" s="1"/>
  <c r="AU97" i="1" s="1"/>
  <c r="AU94" i="1" s="1"/>
  <c r="J34" i="6"/>
  <c r="AW99" i="1" s="1"/>
  <c r="AT99" i="1" s="1"/>
  <c r="J33" i="2"/>
  <c r="AV95" i="1" s="1"/>
  <c r="AT95" i="1" s="1"/>
  <c r="F92" i="2"/>
  <c r="F128" i="4"/>
  <c r="E85" i="4"/>
  <c r="E107" i="2"/>
  <c r="J113" i="3"/>
  <c r="F118" i="6"/>
  <c r="F116" i="3"/>
  <c r="F33" i="4"/>
  <c r="AZ97" i="1" s="1"/>
  <c r="F33" i="6"/>
  <c r="AZ99" i="1" s="1"/>
  <c r="F33" i="3"/>
  <c r="AZ96" i="1" s="1"/>
  <c r="F118" i="5"/>
  <c r="W32" i="1" l="1"/>
  <c r="AY94" i="1"/>
  <c r="J121" i="3"/>
  <c r="J98" i="3" s="1"/>
  <c r="AZ94" i="1"/>
  <c r="W29" i="1" s="1"/>
  <c r="J120" i="3"/>
  <c r="J97" i="3" s="1"/>
  <c r="BK119" i="3"/>
  <c r="J119" i="3" s="1"/>
  <c r="J122" i="6"/>
  <c r="J97" i="6" s="1"/>
  <c r="BK121" i="6"/>
  <c r="J121" i="6" s="1"/>
  <c r="BA94" i="1"/>
  <c r="J30" i="2"/>
  <c r="J96" i="2"/>
  <c r="J132" i="4"/>
  <c r="J97" i="4" s="1"/>
  <c r="BK131" i="4"/>
  <c r="J131" i="4" s="1"/>
  <c r="W31" i="1"/>
  <c r="AX94" i="1"/>
  <c r="J122" i="5"/>
  <c r="J97" i="5" s="1"/>
  <c r="BK121" i="5"/>
  <c r="J121" i="5" s="1"/>
  <c r="AV94" i="1" l="1"/>
  <c r="J39" i="2"/>
  <c r="AG95" i="1"/>
  <c r="J96" i="5"/>
  <c r="J30" i="5"/>
  <c r="J96" i="6"/>
  <c r="J30" i="6"/>
  <c r="J96" i="3"/>
  <c r="J30" i="3"/>
  <c r="J96" i="4"/>
  <c r="J30" i="4"/>
  <c r="W30" i="1"/>
  <c r="AW94" i="1"/>
  <c r="AK30" i="1" s="1"/>
  <c r="AK29" i="1"/>
  <c r="AG96" i="1" l="1"/>
  <c r="AN96" i="1" s="1"/>
  <c r="J39" i="3"/>
  <c r="AN95" i="1"/>
  <c r="AT94" i="1"/>
  <c r="AG97" i="1"/>
  <c r="AN97" i="1" s="1"/>
  <c r="J39" i="4"/>
  <c r="AG99" i="1"/>
  <c r="AN99" i="1" s="1"/>
  <c r="J39" i="6"/>
  <c r="AG98" i="1"/>
  <c r="AN98" i="1" s="1"/>
  <c r="J39" i="5"/>
  <c r="AG94" i="1" l="1"/>
  <c r="AN94" i="1" l="1"/>
  <c r="AK26" i="1"/>
  <c r="AK35" i="1" s="1"/>
</calcChain>
</file>

<file path=xl/sharedStrings.xml><?xml version="1.0" encoding="utf-8"?>
<sst xmlns="http://schemas.openxmlformats.org/spreadsheetml/2006/main" count="7815" uniqueCount="1112">
  <si>
    <t>Export Komplet</t>
  </si>
  <si>
    <t/>
  </si>
  <si>
    <t>2.0</t>
  </si>
  <si>
    <t>ZAMOK</t>
  </si>
  <si>
    <t>False</t>
  </si>
  <si>
    <t>{03c8fa31-1eea-4f5a-a4bd-c84e5f014adb}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</si>
  <si>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</si>
  <si>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</si>
  <si>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</si>
  <si>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</si>
  <si>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</si>
  <si>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Kód:</t>
  </si>
  <si>
    <t>9138-01</t>
  </si>
  <si>
    <t>Stavba:</t>
  </si>
  <si>
    <t>Vybudovanie cyklotrasy BB - Vlkanová - Sliač, II. etapa - 1. úsek</t>
  </si>
  <si>
    <t>JKSO:</t>
  </si>
  <si>
    <t>KS:</t>
  </si>
  <si>
    <t>Miesto:</t>
  </si>
  <si>
    <t>Badín, Vlkanová</t>
  </si>
  <si>
    <t>Dátum:</t>
  </si>
  <si>
    <t>5. 3. 2025</t>
  </si>
  <si>
    <t>Objednávateľ:</t>
  </si>
  <si>
    <t>IČO:</t>
  </si>
  <si>
    <t>Banskobystrický samosprávny kraj</t>
  </si>
  <si>
    <t>IČ DPH:</t>
  </si>
  <si>
    <t>Zhotoviteľ:</t>
  </si>
  <si>
    <t>Vyplň údaj</t>
  </si>
  <si>
    <t>Projektant:</t>
  </si>
  <si>
    <t>Dopravoprojekt, a.s.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</si>
  <si>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</si>
  <si>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</si>
  <si>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</si>
  <si>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</si>
  <si>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</si>
  <si>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</si>
  <si>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</si>
  <si>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</si>
  <si>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</si>
  <si>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</si>
  <si>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</si>
  <si>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</si>
  <si>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</si>
  <si>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</si>
  <si>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</si>
  <si>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</si>
  <si>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</si>
  <si>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</si>
  <si>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</si>
  <si>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</si>
  <si>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</si>
  <si>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</si>
  <si>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</si>
  <si>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</si>
  <si>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</si>
  <si>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</si>
  <si>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</si>
  <si>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</si>
  <si>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</si>
  <si>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
náklady [EUR]</t>
  </si>
  <si>
    <t>DPH [EUR]</t>
  </si>
  <si>
    <t>Normohodiny [h]</t>
  </si>
  <si>
    <t>DPH základná [EUR]</t>
  </si>
  <si>
    <t>DPH znížená [EUR]</t>
  </si>
  <si>
    <t>DPH základná prenesená
[EUR]</t>
  </si>
  <si>
    <t>DPH znížená prenesená
[EUR]</t>
  </si>
  <si>
    <t>Základňa
DPH základná</t>
  </si>
  <si>
    <t>Základňa
DPH znížená</t>
  </si>
  <si>
    <t>Základňa
DPH zákl. prenesená</t>
  </si>
  <si>
    <t>Základňa
DPH zníž. prenesená</t>
  </si>
  <si>
    <t>Základňa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</si>
  <si>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</si>
  <si>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</si>
  <si>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</si>
  <si>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</si>
  <si>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</si>
  <si>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</si>
  <si>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</si>
  <si>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001-00</t>
  </si>
  <si>
    <t>Všeobecné položky</t>
  </si>
  <si>
    <t>STA</t>
  </si>
  <si>
    <t>1</t>
  </si>
  <si>
    <t>{fbc7b681-52cb-46a7-9278-d29b2163b6cd}</t>
  </si>
  <si>
    <t>015-00</t>
  </si>
  <si>
    <t>Príprava územia</t>
  </si>
  <si>
    <t>{51ec8d81-f05a-43eb-8a25-1a4160bccb11}</t>
  </si>
  <si>
    <t>101-00</t>
  </si>
  <si>
    <t>Cyklistická komunikácia</t>
  </si>
  <si>
    <t>{3f7952ee-c497-4003-beb8-8203c4bd79d4}</t>
  </si>
  <si>
    <t>661-00</t>
  </si>
  <si>
    <t>Ochrana optickej trasy NASES v km 1,045 CK</t>
  </si>
  <si>
    <t>{0a95bd2e-3522-44b1-9c28-a96f97740788}</t>
  </si>
  <si>
    <t>662-00</t>
  </si>
  <si>
    <t>Úprava a ochrana optickej trasy ST v km 1,265 CK</t>
  </si>
  <si>
    <t>{0408a3de-27b3-4086-80a5-3bb45011f5a4}</t>
  </si>
  <si>
    <t>KRYCÍ LIST ROZPOČTU</t>
  </si>
  <si>
    <t>Objekt:</t>
  </si>
  <si>
    <t>001-00 - Všeobecné položky</t>
  </si>
  <si>
    <t>REKAPITULÁCIA ROZPOČTU</t>
  </si>
  <si>
    <t>Kód dielu - Popis</t>
  </si>
  <si>
    <t>Cena celkom [EUR]</t>
  </si>
  <si>
    <t>Náklady z rozpočtu</t>
  </si>
  <si>
    <t>-1</t>
  </si>
  <si>
    <t>VRN - Všeobecné položky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</si>
  <si>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</si>
  <si>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</si>
  <si>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</si>
  <si>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</si>
  <si>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</si>
  <si>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</si>
  <si>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</si>
  <si>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</si>
  <si>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</si>
  <si>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</si>
  <si>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</si>
  <si>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</si>
  <si>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VRN</t>
  </si>
  <si>
    <t>4</t>
  </si>
  <si>
    <t>ROZPOCET</t>
  </si>
  <si>
    <t>K</t>
  </si>
  <si>
    <t>0006001PC</t>
  </si>
  <si>
    <t>Zariadenie staveniska (zriadenie, prevádzka, odstránenie)</t>
  </si>
  <si>
    <t>kpl</t>
  </si>
  <si>
    <t>1024</t>
  </si>
  <si>
    <t>2</t>
  </si>
  <si>
    <t>-1320990093</t>
  </si>
  <si>
    <t>5</t>
  </si>
  <si>
    <t>0006002PC</t>
  </si>
  <si>
    <t>Dočasné dopravné značenie</t>
  </si>
  <si>
    <t>-1236995510</t>
  </si>
  <si>
    <t>VV</t>
  </si>
  <si>
    <t>"DDZ komplet" 1</t>
  </si>
  <si>
    <t xml:space="preserve">"vypracovanie všetkej súvisiacej dokumentácie v zmysle TP019, odsúhlasenie dočasného dopravného značenia a zabezpečenie všetkých potrebných povolení </t>
  </si>
  <si>
    <t>"v zmysle zmluvných a technických podmienok pred jeho uvedením do prevádzky</t>
  </si>
  <si>
    <t>"Súčasťou položky sú náklady spojené so zriadením, prevádzkou a odstránením dočasného dopravného značenia a dočasných dopravných zariadení pre všetky</t>
  </si>
  <si>
    <t>"druhy ich stabilizácie a osadenia</t>
  </si>
  <si>
    <t>6</t>
  </si>
  <si>
    <t>0006003PC</t>
  </si>
  <si>
    <t>Zriadenie vytyčovacej siete</t>
  </si>
  <si>
    <t>-1382347144</t>
  </si>
  <si>
    <t>"zriadenie 7 ks bodov stabilizovaných klincom resp. geodedickou značkou - komplet" 1</t>
  </si>
  <si>
    <t>015-00 - Príprava územia</t>
  </si>
  <si>
    <t>HSV - Práce a dodávky HSV</t>
  </si>
  <si>
    <t xml:space="preserve">    1 - Zemné práce</t>
  </si>
  <si>
    <t xml:space="preserve">    99 - Presun hmôt HSV</t>
  </si>
  <si>
    <t>HSV</t>
  </si>
  <si>
    <t>Práce a dodávky HSV</t>
  </si>
  <si>
    <t>Zemné práce</t>
  </si>
  <si>
    <t>112101102.S</t>
  </si>
  <si>
    <t>Rúbanie stromov s odrezaním kmeňa a s odvetvením s príp. nutným odprataním na vzdialenosť do 50 m alebo s naložením na dopravný prostriedok listnatých priemeru kmeňa nad 300 do 500 mm</t>
  </si>
  <si>
    <t>ks</t>
  </si>
  <si>
    <t>bolo realizované, nie je predmetom VO</t>
  </si>
  <si>
    <t>-781148709</t>
  </si>
  <si>
    <t>"hrab obyčajný" 1</t>
  </si>
  <si>
    <t>"breza previsnutá" 1</t>
  </si>
  <si>
    <t>Súčet</t>
  </si>
  <si>
    <t>112101103.S</t>
  </si>
  <si>
    <t>Rúbanie stromov s odrezaním kmeňa a s odvetvením s príp. nutným odprataním na vzdialenosť do 50 m alebo s naložením na dopravný prostriedok listnatých priemeru kmeňa nad 500 do 700 mm</t>
  </si>
  <si>
    <t>908222752</t>
  </si>
  <si>
    <t>"hrab obyčajný" 2</t>
  </si>
  <si>
    <t>3</t>
  </si>
  <si>
    <t>112101104.S</t>
  </si>
  <si>
    <t>Rúbanie stromov s odrezaním kmeňa a s odvetvením s príp. nutným odprataním na vzdialenosť do 50 m alebo s naložením na dopravný prostriedok listnatých priemeru kmeňa nad 700 do 900 mm</t>
  </si>
  <si>
    <t>-778735146</t>
  </si>
  <si>
    <t>112101105.S</t>
  </si>
  <si>
    <t>Rúbanie stromov s odrezaním kmeňa a s odvetvením s príp. nutným odprataním na vzdialenosť do 50 m alebo s naložením na dopravný prostriedok listnatých priemeru kmeňa nad 900 mm</t>
  </si>
  <si>
    <t>-1325466401</t>
  </si>
  <si>
    <t>"vŕba rakytová" 1</t>
  </si>
  <si>
    <t>"vŕba biela" 1</t>
  </si>
  <si>
    <t>"jelša sivá" 1</t>
  </si>
  <si>
    <t>"jelša lepkavá" 2</t>
  </si>
  <si>
    <t>112201102.S</t>
  </si>
  <si>
    <t>Odstránenie pňov s ich vykopaním, vytrhaním alebo odstrelením, s presekaním koreňov a s príp. nutným premiestnením pňov na hromady na vzdialenosť do 50 m alebo s naložením na dopravný prostriedok, priemeru nad 300 do 500 mm</t>
  </si>
  <si>
    <t>1290315974</t>
  </si>
  <si>
    <t>112201103.S</t>
  </si>
  <si>
    <t>Odstránenie pňov s ich vykopaním, vytrhaním alebo odstrelením, s presekaním koreňov a s príp. nutným premiestnením pňov na hromady na vzdialenosť do 50 m alebo s naložením na dopravný prostriedok, priemeru nad 500 do 700 mm</t>
  </si>
  <si>
    <t>-2068044336</t>
  </si>
  <si>
    <t>7</t>
  </si>
  <si>
    <t>112201104.S</t>
  </si>
  <si>
    <t>Odstránenie pňov s ich vykopaním, vytrhaním alebo odstrelením, s presekaním koreňov a s príp. nutným premiestnením pňov na hromady na vzdialenosť do 50 m alebo s naložením na dopravný prostriedok, priemeru nad 700 do 900 mm</t>
  </si>
  <si>
    <t>-241846118</t>
  </si>
  <si>
    <t>8</t>
  </si>
  <si>
    <t>112201105.S</t>
  </si>
  <si>
    <t>Odstránenie pňov s ich vykopaním, vytrhaním alebo odstrelením, s presekaním koreňov a s príp. nutným premiestnením pňov na hromady na vzdialenosť do 50 m alebo s naložením na dopravný prostriedok, priemeru nad 900 mm</t>
  </si>
  <si>
    <t>-521196452</t>
  </si>
  <si>
    <t>9</t>
  </si>
  <si>
    <t>121101112.S</t>
  </si>
  <si>
    <t>Odstránenie ornice alebo lesnej pôdy s vodorovným premiestnením na hromady v mieste upotrebenia alebo na dočasné skládky so zložením na vzdialenosť do 100 m a do 1000 m3</t>
  </si>
  <si>
    <t>m3</t>
  </si>
  <si>
    <t>1073700871</t>
  </si>
  <si>
    <t>"zobratie ornice hr. 200mm s presunum na skládku" 1235,00*0,20</t>
  </si>
  <si>
    <t>10</t>
  </si>
  <si>
    <t>122101102.S</t>
  </si>
  <si>
    <t>Odkopávky a prekopávky nezapažené s prehodením výkopku na vzdialenosť do 3 m alebo s naložením na dopravný prostriedok v horninách 1 a 2 nad 100 do 1000 m3</t>
  </si>
  <si>
    <t>-2014240261</t>
  </si>
  <si>
    <t>"zobratie mačiny hr. 150 mm" 926,00*0,15</t>
  </si>
  <si>
    <t>11</t>
  </si>
  <si>
    <t>162401412.S</t>
  </si>
  <si>
    <t>Vodorovné premiestnenie konárov, kmeňov alebo pňov s naložením, zložením a dopravou do 3000 m konárov stromov s priemerom kmeňa nad 300 do 500 mm</t>
  </si>
  <si>
    <t>231925416</t>
  </si>
  <si>
    <t>"odovzdanie drevnej hmoty objednávateľovi, spracovanie pre energetické zhodnotenie"</t>
  </si>
  <si>
    <t>12</t>
  </si>
  <si>
    <t>162401413.S</t>
  </si>
  <si>
    <t>Vodorovné premiestnenie konárov, kmeňov alebo pňov s naložením, zložením a dopravou do 3000 m konárov stromov s priemerom kmeňa nad 500 do 700 mm</t>
  </si>
  <si>
    <t>1432462150</t>
  </si>
  <si>
    <t>13</t>
  </si>
  <si>
    <t>162401414.S</t>
  </si>
  <si>
    <t>Vodorovné premiestnenie konárov, kmeňov alebo pňov s naložením, zložením a dopravou do 3000 m konárov stromov s priemerom kmeňa nad 700 do 900 mm</t>
  </si>
  <si>
    <t>-505774476</t>
  </si>
  <si>
    <t>14</t>
  </si>
  <si>
    <t>162401415.S</t>
  </si>
  <si>
    <t>Vodorovné premiestnenie konárov, kmeňov alebo pňov s naložením, zložením a dopravou do 3000 m konárov stromov s priemerom kmeňa nad 900 mm</t>
  </si>
  <si>
    <t>-1205702036</t>
  </si>
  <si>
    <t>15</t>
  </si>
  <si>
    <t>162401422.S</t>
  </si>
  <si>
    <t>Príplatok k cenám za každých ďalších aj začatých 1000 m nad 3000 m po spevnenej ceste konárov stromov s priemerom kmeňa nad 300 do 500 mm</t>
  </si>
  <si>
    <t>1655944190</t>
  </si>
  <si>
    <t>2*7 'Prepočítané koeficientom množstva</t>
  </si>
  <si>
    <t>16</t>
  </si>
  <si>
    <t>162401423.S</t>
  </si>
  <si>
    <t>Príplatok k cenám za každých ďalších aj začatých 1000 m nad 3000 m po spevnenej ceste konárov stromov s priemerom kmeňa nad 500 do 700 mm</t>
  </si>
  <si>
    <t>579590109</t>
  </si>
  <si>
    <t>3*7 'Prepočítané koeficientom množstva</t>
  </si>
  <si>
    <t>17</t>
  </si>
  <si>
    <t>162401424.S</t>
  </si>
  <si>
    <t>Príplatok k cenám za každých ďalších aj začatých 1000 m nad 3000 m po spevnenej ceste konárov stromov s priemerom kmeňa nad 700 do 900 mm</t>
  </si>
  <si>
    <t>1871331504</t>
  </si>
  <si>
    <t>18</t>
  </si>
  <si>
    <t>162401425.S</t>
  </si>
  <si>
    <t>Príplatok k cenám za každých ďalších aj začatých 1000 m nad 3000 m po spevnenej ceste konárov stromov s priemerom kmeňa nad 900 mm</t>
  </si>
  <si>
    <t>1107379480</t>
  </si>
  <si>
    <t>6*7 'Prepočítané koeficientom množstva</t>
  </si>
  <si>
    <t>19</t>
  </si>
  <si>
    <t>162501122.S</t>
  </si>
  <si>
    <t>Vodorovné premiestnenie výkopku za sucha pre všetky druhy dopravných prostriedkov bez naloženia výkopu, avšak so zložením bez rozhrnutia po spevnenej ceste, z horniny 1 až 4 v množstve nad 100 do 1000 m3 na vzdialenosť nad 2500 do 3000 m</t>
  </si>
  <si>
    <t>-212963651</t>
  </si>
  <si>
    <t>"odvoz mačiny" 138,90</t>
  </si>
  <si>
    <t>20</t>
  </si>
  <si>
    <t>162501123.S</t>
  </si>
  <si>
    <t>Vodorovné premiestnenie výkopku za sucha pre všetky druhy dopravných prostriedkov bez naloženia výkopu, avšak so zložením bez rozhrnutia po spevnenej ceste, z horniny 1 až 4 v množstve nad 100 do 1000 m3 na vzdialenosť príplatok k cene za k.ď. i začatých 1000 m</t>
  </si>
  <si>
    <t>1227565394</t>
  </si>
  <si>
    <t>138,9*7 'Prepočítané koeficientom množstva</t>
  </si>
  <si>
    <t>21</t>
  </si>
  <si>
    <t>162501412.S</t>
  </si>
  <si>
    <t>Vodorovné premiestnenie konárov, kmeňov alebo pňov s naložením, zložením a dopravou do 3000 m kmeňov stromov s priemerom kmeňa nad 300 do 500 mm</t>
  </si>
  <si>
    <t>-704337690</t>
  </si>
  <si>
    <t>"odovzdanie drevnej hmoty objednávateľovi"</t>
  </si>
  <si>
    <t>22</t>
  </si>
  <si>
    <t>162501413.S</t>
  </si>
  <si>
    <t>Vodorovné premiestnenie konárov, kmeňov alebo pňov s naložením, zložením a dopravou do 3000 m kmeňov stromov s priemerom kmeňa nad 500 do 700 mm</t>
  </si>
  <si>
    <t>871600496</t>
  </si>
  <si>
    <t>162501414.S</t>
  </si>
  <si>
    <t>Vodorovné premiestnenie konárov, kmeňov alebo pňov s naložením, zložením a dopravou do 3000 m kmeňov stromov s priemerom kmeňa nad 700 do 900 mm</t>
  </si>
  <si>
    <t>-1782245103</t>
  </si>
  <si>
    <t>24</t>
  </si>
  <si>
    <t>162501415.S</t>
  </si>
  <si>
    <t>Vodorovné premiestnenie konárov, kmeňov alebo pňov s naložením, zložením a dopravou do 3000 m kmeňov stromov s priemerom kmeňa nad 900 mm</t>
  </si>
  <si>
    <t>-237028564</t>
  </si>
  <si>
    <t>25</t>
  </si>
  <si>
    <t>162501422.S</t>
  </si>
  <si>
    <t>Príplatok k cenám za každých ďalších aj začatých 1000 m nad 3000 m po spevnenej ceste kmeňov stromov s priemerom kmeňa nad 300 do 500 mm</t>
  </si>
  <si>
    <t>1367059475</t>
  </si>
  <si>
    <t>26</t>
  </si>
  <si>
    <t>162501423.S</t>
  </si>
  <si>
    <t>Príplatok k cenám za každých ďalších aj začatých 1000 m nad 3000 m po spevnenej ceste kmeňov stromov s priemerom kmeňa nad 500 do 700 mm</t>
  </si>
  <si>
    <t>1616123141</t>
  </si>
  <si>
    <t>27</t>
  </si>
  <si>
    <t>162501424.S</t>
  </si>
  <si>
    <t>Príplatok k cenám za každých ďalších aj začatých 1000 m nad 3000 m po spevnenej ceste kmeňov stromov s priemerom kmeňa nad 700 do 900 mm</t>
  </si>
  <si>
    <t>886308531</t>
  </si>
  <si>
    <t>28</t>
  </si>
  <si>
    <t>162501425.S</t>
  </si>
  <si>
    <t>Príplatok k cenám za každých ďalších aj začatých 1000 m nad 3000 m po spevnenej ceste kmeňov stromov s priemerom kmeňa nad 900 mm</t>
  </si>
  <si>
    <t>1095725375</t>
  </si>
  <si>
    <t>29</t>
  </si>
  <si>
    <t>162601412.S</t>
  </si>
  <si>
    <t>Vodorovné premiestnenie konárov, kmeňov alebo pňov s naložením, zložením a dopravou do 3000 m pňov stromov s priemerom kmeňa nad 300 do 500 mm</t>
  </si>
  <si>
    <t>-585060137</t>
  </si>
  <si>
    <t>30</t>
  </si>
  <si>
    <t>162601413.S</t>
  </si>
  <si>
    <t>Vodorovné premiestnenie konárov, kmeňov alebo pňov s naložením, zložením a dopravou do 3000 m pňov stromov s priemerom kmeňa nad 500 do 700 mm</t>
  </si>
  <si>
    <t>-1842723363</t>
  </si>
  <si>
    <t>31</t>
  </si>
  <si>
    <t>162601414.S</t>
  </si>
  <si>
    <t>Vodorovné premiestnenie konárov, kmeňov alebo pňov s naložením, zložením a dopravou do 3000 m pňov stromov s priemerom kmeňa nad 700 do 900 mm</t>
  </si>
  <si>
    <t>1468922829</t>
  </si>
  <si>
    <t>32</t>
  </si>
  <si>
    <t>162601415.S</t>
  </si>
  <si>
    <t>Vodorovné premiestnenie konárov, kmeňov alebo pňov s naložením, zložením a dopravou do 3000 m pňov stromov s priemerom kmeňa nad 900 mm</t>
  </si>
  <si>
    <t>1247759194</t>
  </si>
  <si>
    <t>33</t>
  </si>
  <si>
    <t>162601422.S</t>
  </si>
  <si>
    <t>Príplatok k cenám za každých ďalších aj začatých 1000 m nad 3000 m po spevnenej ceste pňov stromov s priemerom kmeňa nad 300 do 500 mm</t>
  </si>
  <si>
    <t>1795502918</t>
  </si>
  <si>
    <t>34</t>
  </si>
  <si>
    <t>162601423.S</t>
  </si>
  <si>
    <t>Príplatok k cenám za každých ďalších aj začatých 1000 m nad 3000 m po spevnenej ceste pňov stromov s priemerom kmeňa nad 500 do 700 mm</t>
  </si>
  <si>
    <t>-104698921</t>
  </si>
  <si>
    <t>35</t>
  </si>
  <si>
    <t>162601424.S</t>
  </si>
  <si>
    <t>Príplatok k cenám za každých ďalších aj začatých 1000 m nad 3000 m po spevnenej ceste pňov stromov s priemerom kmeňa nad 700 do 900 mm</t>
  </si>
  <si>
    <t>-1401796707</t>
  </si>
  <si>
    <t>36</t>
  </si>
  <si>
    <t>162601425.S</t>
  </si>
  <si>
    <t>Príplatok k cenám za každých ďalších aj začatých 1000 m nad 3000 m po spevnenej ceste pňov stromov s priemerom kmeňa nad 900 mm</t>
  </si>
  <si>
    <t>1767832730</t>
  </si>
  <si>
    <t>37</t>
  </si>
  <si>
    <t>171201202.S</t>
  </si>
  <si>
    <t>Uloženie sypaniny na skládky nad 100 do 1000 m3</t>
  </si>
  <si>
    <t>-387349901</t>
  </si>
  <si>
    <t>"uloženie ornice na medziskládky" 1235,00*0,20</t>
  </si>
  <si>
    <t>38</t>
  </si>
  <si>
    <t>171209002.S</t>
  </si>
  <si>
    <t>Poplatok za skládku stavebného odpadu (17) zemina a kamenivo (17 05) ostatné (O) (17 05 04, 06)</t>
  </si>
  <si>
    <t>t</t>
  </si>
  <si>
    <t>611113701</t>
  </si>
  <si>
    <t>"mačina" 138,90*1,89</t>
  </si>
  <si>
    <t>39</t>
  </si>
  <si>
    <t>174201202.S</t>
  </si>
  <si>
    <t>Zásyp jám po pňoch výkopkov z horniny získanej pri dobývaní pňov z hrubým urovnaním povrchu zasypávky pri priemere pňa nad 300 do 500 mm</t>
  </si>
  <si>
    <t>627277839</t>
  </si>
  <si>
    <t>40</t>
  </si>
  <si>
    <t>174201203.S</t>
  </si>
  <si>
    <t>Zásyp jám po pňoch výkopkov z horniny získanej pri dobývaní pňov z hrubým urovnaním povrchu zasypávky pri priemere pňa nad 500 do 700 mm</t>
  </si>
  <si>
    <t>618111592</t>
  </si>
  <si>
    <t>41</t>
  </si>
  <si>
    <t>174201204.S</t>
  </si>
  <si>
    <t>Zásyp jám po pňoch výkopkov z horniny získanej pri dobývaní pňov z hrubým urovnaním povrchu zasypávky pri priemere pňa nad 700 do 900 mm</t>
  </si>
  <si>
    <t>-613569004</t>
  </si>
  <si>
    <t>42</t>
  </si>
  <si>
    <t>174201205.S</t>
  </si>
  <si>
    <t>Zásyp jám po pňoch výkopkov z horniny získanej pri dobývaní pňov z hrubým urovnaním povrchu zasypávky pri priemere pňa nad 900 mm</t>
  </si>
  <si>
    <t>1211819322</t>
  </si>
  <si>
    <t>43</t>
  </si>
  <si>
    <t>180401211.S</t>
  </si>
  <si>
    <t>Založenie trávnika na pôde vopred pripravenej s pokosením, naložením, odvozom odpadu do 20 km a so zložením lúčneho výsevom v rovine alebo na svahu v rovine do 1:5</t>
  </si>
  <si>
    <t>m2</t>
  </si>
  <si>
    <t>2027312254</t>
  </si>
  <si>
    <t>"sejba TTP" 1235,00</t>
  </si>
  <si>
    <t>44</t>
  </si>
  <si>
    <t>M</t>
  </si>
  <si>
    <t>005720001500.S</t>
  </si>
  <si>
    <t>Osivá tráv - výber trávových semien</t>
  </si>
  <si>
    <t>kg</t>
  </si>
  <si>
    <t>-1530354700</t>
  </si>
  <si>
    <t>1235*0,0309 'Prepočítané koeficientom množstva</t>
  </si>
  <si>
    <t>45</t>
  </si>
  <si>
    <t>180451112.S</t>
  </si>
  <si>
    <t>Sejba poľnohospodárskych plodín, na plochách do 5 ha, v sklone nad 5°</t>
  </si>
  <si>
    <t>ha</t>
  </si>
  <si>
    <t>1038924149</t>
  </si>
  <si>
    <t>"sejba miešanky na zelené hnojenie" 1235,00/10000</t>
  </si>
  <si>
    <t>46</t>
  </si>
  <si>
    <t>005710000100.S</t>
  </si>
  <si>
    <t>Osivá krmovín - ďatelina lúčna</t>
  </si>
  <si>
    <t>512605589</t>
  </si>
  <si>
    <t>0,1235*20</t>
  </si>
  <si>
    <t>47</t>
  </si>
  <si>
    <t>181301313.S</t>
  </si>
  <si>
    <t>Rozprestretie a urovnanie ornice s príp. nutným premiestnením hromád alebo dočasných skládok na miesto spotreby zo vzdial. do 30 m vo svahu sklonu do 1:5 pri súvislej ploche nad 500 m2, hrúbky vrstvy do 200 mm</t>
  </si>
  <si>
    <t>-1930100184</t>
  </si>
  <si>
    <t>"rozprestretie ornice hr. 200 mm s presunom zo skládky" 1235,00</t>
  </si>
  <si>
    <t>48</t>
  </si>
  <si>
    <t>181305111.S</t>
  </si>
  <si>
    <t>Prevrstvenie ornice na skládke</t>
  </si>
  <si>
    <t>1742258602</t>
  </si>
  <si>
    <t>49</t>
  </si>
  <si>
    <t>182001111.S</t>
  </si>
  <si>
    <t>Plošná úprava terénu s urovnaním povrchu, bez doplnenia ornice, v hornine 1 až 4, pri nerovnostiach terénu nad +- 50 do +- 100 mm v rovine alebo na svahu do 1:5</t>
  </si>
  <si>
    <t>1260190032</t>
  </si>
  <si>
    <t>"urovnanie povrchu - tech. rekultivácia" 1235,00</t>
  </si>
  <si>
    <t>50</t>
  </si>
  <si>
    <t>183403112.S</t>
  </si>
  <si>
    <t>Obrobenie pôdy oraním do hĺ. nad 100 do 200 mm v rovine alebo na svahu do 1:5</t>
  </si>
  <si>
    <t>-1774504914</t>
  </si>
  <si>
    <t>"zaorávka strednou orbou do 18 cm" 1235,00*2</t>
  </si>
  <si>
    <t>"drvenie a zaorávka zelenej hmoty" 1235,00</t>
  </si>
  <si>
    <t>51</t>
  </si>
  <si>
    <t>183403114.S</t>
  </si>
  <si>
    <t>Obrobenie pôdy kultivátorovaním v rovine alebo na svahu do 1:5</t>
  </si>
  <si>
    <t>2106743031</t>
  </si>
  <si>
    <t>"diskovanie" 1235,00</t>
  </si>
  <si>
    <t>52</t>
  </si>
  <si>
    <t>183403152.S</t>
  </si>
  <si>
    <t>Obrobenie pôdy bránením v rovine alebo na svahu do 1:5</t>
  </si>
  <si>
    <t>-1960482025</t>
  </si>
  <si>
    <t>"bránenie" 1235,00</t>
  </si>
  <si>
    <t>53</t>
  </si>
  <si>
    <t>183403161.S</t>
  </si>
  <si>
    <t>Obrobenie pôdy valcovaním v rovine alebo na svahu do 1:5</t>
  </si>
  <si>
    <t>571579033</t>
  </si>
  <si>
    <t>"valcovanie" 1235,00*2</t>
  </si>
  <si>
    <t>54</t>
  </si>
  <si>
    <t>185802113.S</t>
  </si>
  <si>
    <t>Hnojenie pôdy alebo trávnika s rozprestretím alebo rozdelením hnojiva v rovine alebo na svahu do 1:5 umelým hnojivom naširoko</t>
  </si>
  <si>
    <t>-641719164</t>
  </si>
  <si>
    <t>"rozhodnie mletého vápenca" (1235,00/10*2,5/1000)*2</t>
  </si>
  <si>
    <t>55</t>
  </si>
  <si>
    <t>P240/14</t>
  </si>
  <si>
    <t>Minerálne hnojivo vápnitý dolomit 40kg</t>
  </si>
  <si>
    <t>bal</t>
  </si>
  <si>
    <t>-289306709</t>
  </si>
  <si>
    <t>"rozhodnie mletého vápenca" (1235,00/10*2,5/40)*2</t>
  </si>
  <si>
    <t>15,44*1,03 'Prepočítané koeficientom množstva</t>
  </si>
  <si>
    <t>56</t>
  </si>
  <si>
    <t>779256247</t>
  </si>
  <si>
    <t>"rozhodenie organického hnojiva" (1235,00/6*2,5/1000)*2</t>
  </si>
  <si>
    <t>57</t>
  </si>
  <si>
    <t>AG-0260-0002-100</t>
  </si>
  <si>
    <t>Pravý kravský hnoj 10 kg</t>
  </si>
  <si>
    <t>-1435897399</t>
  </si>
  <si>
    <t>"rozhodenie organického hnojiva" (1235,00/6*2,5/10)*2</t>
  </si>
  <si>
    <t>102,92*1,04 'Prepočítané koeficientom množstva</t>
  </si>
  <si>
    <t>99</t>
  </si>
  <si>
    <t>Presun hmôt HSV</t>
  </si>
  <si>
    <t>58</t>
  </si>
  <si>
    <t>998231311.S</t>
  </si>
  <si>
    <t>Presun hmôt pre sadovnícke a krajinárske úpravy do 5000 m vodorovne bez zvislého presunu</t>
  </si>
  <si>
    <t>-1841009062</t>
  </si>
  <si>
    <t>101-00 - Cyklistická komunikácia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</si>
  <si>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</si>
  <si>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</si>
  <si>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</si>
  <si>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</si>
  <si>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</si>
  <si>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</si>
  <si>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</si>
  <si>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</si>
  <si>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767 - Konštrukcie doplnkové kovové</t>
  </si>
  <si>
    <t>M - Práce a dodávky M</t>
  </si>
  <si>
    <t xml:space="preserve">    21-M - Elektromontáže</t>
  </si>
  <si>
    <t>VRN - Investičné náklady neobsiahnuté v cenách</t>
  </si>
  <si>
    <t>113107122.S</t>
  </si>
  <si>
    <t>Odstránenie krytov s premiestnením hmôt na skládku na vzdialenosť do 3 m alebo s naložením na dopravný prostriedok, v ploche jednotlivo do 200 m2 z kameniva hrubého drveného, hr. vrstvy nad 100 do 200 mm  -0,235 t</t>
  </si>
  <si>
    <t>44244222</t>
  </si>
  <si>
    <t>"odstránenie nestmel. vrstiev jestv. vozovky hr. 200 mm - v mieste napojenia" 30,00</t>
  </si>
  <si>
    <t>113107132.S</t>
  </si>
  <si>
    <t>Odstránenie krytov s premiestnením hmôt na skládku na vzdialenosť do 3 m alebo s naložením na dopravný prostriedok, v ploche jednotlivo do 200 m2 z betónu prostého, hr. vrstvy nad 150 do 300 mm  -0,500 t</t>
  </si>
  <si>
    <t>-2145147933</t>
  </si>
  <si>
    <t>"odstránenie cem. stmel. vrstiev jestv. vozovky hr. 200 mm - v mieste napojenia" 30,00</t>
  </si>
  <si>
    <t>113152220.S</t>
  </si>
  <si>
    <t>Odstránenie asfaltového podkladu alebo krytu frézovaním, s naložením na dopravný prostriedok bez prekážok v trase, plochy do 500 m2, pruh šírky cez 0,5 m do 1 m hr. 40 mm  -0,102 t</t>
  </si>
  <si>
    <t>493258848</t>
  </si>
  <si>
    <t>"frézovanie jestv. vozovky hr. 50 mm - v mieste napojenia" 82,00</t>
  </si>
  <si>
    <t>122202202.S</t>
  </si>
  <si>
    <t>Odkopávky a prekopávky nezapažené pre cesty s premiestením výkopku v priečnych prof. na vzdial. do 15 m alebo s naložením na dopravný prostriedok, v hornine 3 nad 100 do 1000 m3</t>
  </si>
  <si>
    <t>1001433906</t>
  </si>
  <si>
    <t>"výkop pre teleso cyklochodníka" 104,00</t>
  </si>
  <si>
    <t>124203101.S</t>
  </si>
  <si>
    <t>Vykopávky pre korytá vodotokov, s prehodením výkopku na vzdialenosť do 3 m alebo s naložením na dopravný prostriedok v hornine 3 do 1000 m3</t>
  </si>
  <si>
    <t>1188285283</t>
  </si>
  <si>
    <t>"vyčistenie koryta pri priepuste v km 0,385 86" 5,00</t>
  </si>
  <si>
    <t>131201101.S</t>
  </si>
  <si>
    <t>Hĺbenie nezapažených jám a zárezov, okrem zárezov so šikmými stenami pre podzemné vedenie, s urovnaním dna do predpísaného profilu a spádu, v hornine 3 do 100 m3</t>
  </si>
  <si>
    <t>-502056355</t>
  </si>
  <si>
    <t>"výkop pre rúrový priepust v km 0,129 40" 10,00</t>
  </si>
  <si>
    <t>"výkop pre horský vpust v km 0,175 00" 2,16</t>
  </si>
  <si>
    <t>"výkop pre horský vpust v km 0,187 00" 2,16</t>
  </si>
  <si>
    <t>"výkop pre horský vpust v km 0,307 20" 2,12</t>
  </si>
  <si>
    <t>"výkop pre rámový priepust v km 0,385 86" 13,24</t>
  </si>
  <si>
    <t>131201201.S</t>
  </si>
  <si>
    <t>Hĺbenie zapažených jám a zárezov s urovnaním dna do predpísaného profilu a spádu, s prípadným nutným premiestnením výkopu vo výkopisku, v hornine 3 do 100 m3</t>
  </si>
  <si>
    <t>1613739735</t>
  </si>
  <si>
    <t>"výkop pre horský vpust v km 0,175 00" 6,30</t>
  </si>
  <si>
    <t>"výkop pre horský vpust v km 0,187 00" 6,30</t>
  </si>
  <si>
    <t>"výkop pre horský vpust v km 0,307 20" 6,30</t>
  </si>
  <si>
    <t>132201101.S</t>
  </si>
  <si>
    <t>Hĺbenie rýh šírky do 600 mm zapažených i nezapažených s urovnaním dna do predpísaného profilu a spádu, s prehodením výkopu na priľahlom teréne na vzdialenosť do 3 m od pozdĺžnej osi ryhy alebo s naložením výkopu na dopravný prostriedok v hornine 3 do 100 m3</t>
  </si>
  <si>
    <t>-85663301</t>
  </si>
  <si>
    <t>"výkop pre priečne prahy"</t>
  </si>
  <si>
    <t>"horský vpust v km 0,175 00" 1,39</t>
  </si>
  <si>
    <t>"horský vpust v km 0,187 00" 1,05</t>
  </si>
  <si>
    <t>"horský vpust v km 0,307 20" 1,05</t>
  </si>
  <si>
    <t>151101201.S</t>
  </si>
  <si>
    <t>Zriadenie paženia stien výkopu bez rozopretia alebo vzoprenia príložné, hĺbky do 4 m</t>
  </si>
  <si>
    <t>-957095280</t>
  </si>
  <si>
    <t>"výkop pre horský vpust v km 0,175 00" 11,00</t>
  </si>
  <si>
    <t>"výkop pre horský vpust v km 0,187 00" 12,00</t>
  </si>
  <si>
    <t>"výkop pre horský vpust v km 0,307 20" 11,00</t>
  </si>
  <si>
    <t>151101211.S</t>
  </si>
  <si>
    <t>Odstránenie paženia stien výkopov s uložením pažín na vzdial. do 3 m od okraja výkopu príložné, hĺbky do 4 m</t>
  </si>
  <si>
    <t>-588492230</t>
  </si>
  <si>
    <t>151101301.S</t>
  </si>
  <si>
    <t>Zriadenie rozopretia zapažených stien výkopu s potrebným prepažovaním pri pažení príložnom, hĺbky do 4 m</t>
  </si>
  <si>
    <t>-1490809303</t>
  </si>
  <si>
    <t>151101311.S</t>
  </si>
  <si>
    <t>Odstránenie rozopretia stien výkopov s uložením materiálu na vzdialenosť do 3 m od okraja výkopu paženia príložného, hĺbky do 4 m</t>
  </si>
  <si>
    <t>-895420751</t>
  </si>
  <si>
    <t>162301132.S</t>
  </si>
  <si>
    <t>Vodorovné premiestnenie výkopku za sucha pre všetky druhy dopravných prostriedkov bez naloženia výkopu, avšak so zložením bez rozhrnutia po nespevnenej ceste, z horniny 1 až 4 v množstve nad 100 do 1000 m3 na vzdialenosť nad 500 do 1000 m</t>
  </si>
  <si>
    <t>2111671858</t>
  </si>
  <si>
    <t>"materiál z výkopu na dočasnú medziskládku a späť" 155,73*2</t>
  </si>
  <si>
    <t>162501102.S</t>
  </si>
  <si>
    <t>Vodorovné premiestnenie výkopku za sucha pre všetky druhy dopravných prostriedkov bez naloženia výkopu, avšak so zložením bez rozhrnutia po spevnenej ceste, z horniny 1 až 4 v množstve do 100 m3 na vzdialenosť nad 2500 do 3000 m</t>
  </si>
  <si>
    <t>403174954</t>
  </si>
  <si>
    <t>"materiál z čistenia koryta pri priepuste v km 0,385 86 na skládku" 5,00</t>
  </si>
  <si>
    <t>162501105.S</t>
  </si>
  <si>
    <t>Vodorovné premiestnenie výkopku za sucha pre všetky druhy dopravných prostriedkov bez naloženia výkopu, avšak so zložením bez rozhrnutia po spevnenej ceste, z horniny 1 až 4 v množstve do 100 m3 na vzdialenosť príplatok k cene za k.ď. i začatých 1000 m</t>
  </si>
  <si>
    <t>-1277951584</t>
  </si>
  <si>
    <t>5*7 'Prepočítané koeficientom množstva</t>
  </si>
  <si>
    <t>167101102.S</t>
  </si>
  <si>
    <t>Nakladanie a prekladanie neuľahnutého výkopku nakladanie výkopku z hornín nad 100 do 1000 m3 1 až 4</t>
  </si>
  <si>
    <t>368341923</t>
  </si>
  <si>
    <t>"z dočasnej skládky pre násyp telese cyklocesty materiálom z výkopu" 155,73-7,60</t>
  </si>
  <si>
    <t>"z dočasnej skládky úre násyp kužeľov rámového priepustu v km 0,385 86" 7,60</t>
  </si>
  <si>
    <t>171101105.S</t>
  </si>
  <si>
    <t>Uloženie sypaniny do násypov s rozprestretím sypaniny vo vrstvách a s hrubým urovnaním, zhutnených s uzavretím povrchu násypu s predpís. mierou zhutnenia v % výsl. skúšok Proctor - Standard(PS) z hornín súdržných na 103 % PS</t>
  </si>
  <si>
    <t>1049516391</t>
  </si>
  <si>
    <t>"násyp telese cyklocesty materiálom z výkopu" 155,73-7,60</t>
  </si>
  <si>
    <t>"násyp kužeľov rámového priepustu v km 0,385 86" 7,60</t>
  </si>
  <si>
    <t>171101111.S</t>
  </si>
  <si>
    <t>Uloženie sypaniny do násypov s rozprestretím sypaniny vo vrstvách a s hrubým urovnaním, zhutnených s uzavretím povrchu násypu s predpís. mierou zhutnenia v % výsl. skúšok Proctor - Standard(PS) z hornín nesúdržných sypkých s relatívnou uľahnutosťou l(d) 0,9 alebo v aktívnej zóne</t>
  </si>
  <si>
    <t>973224002</t>
  </si>
  <si>
    <t>"násyp nakupovaným materiálom" 1197,00-148,13</t>
  </si>
  <si>
    <t>583PCM001</t>
  </si>
  <si>
    <t>Nesúdržný materiál pre násyp</t>
  </si>
  <si>
    <t>751804072</t>
  </si>
  <si>
    <t>1048,87*1,89 'Prepočítané koeficientom množstva</t>
  </si>
  <si>
    <t>221184739</t>
  </si>
  <si>
    <t>"dočasná skládka materiálu z výkopu" 104,00+10,00+3,21+6,30+3,21+6,30+3,17+6,30+13,24</t>
  </si>
  <si>
    <t>-1542369077</t>
  </si>
  <si>
    <t>"odstránenie nestmel. vrstiev jestv. vozovky hr. 200 mm - v mieste napojenia" 30,00*0,235</t>
  </si>
  <si>
    <t>"vyčistenie koryta pri priepuste v km 0,385 86" 5,00*1,89</t>
  </si>
  <si>
    <t>"poplatok za skládku alebo odkúpenie materiálu recyklačným centrom"</t>
  </si>
  <si>
    <t>174101001.S</t>
  </si>
  <si>
    <t>Zásyp sypaninou z akejkoľvek horniny, s uložením výkopku vo vrstvách so zhutnením jám, šachiet, rýh, zárezov alebo okolo objektov v týchto vykopávkach do 100 m3</t>
  </si>
  <si>
    <t>2027787656</t>
  </si>
  <si>
    <t>"zásyp pre horský vpust v km 0,175 00" 3,90</t>
  </si>
  <si>
    <t>"zásyp pre horský vpust v km 0,187 00 - pod horský vpust" 2,16</t>
  </si>
  <si>
    <t>"zásyp pre horský vpust v km 0,307 20 - pod horský vpust" 2,12</t>
  </si>
  <si>
    <t>"zásyp pre rámový priepust v km 0,385 86" 23,00+3,50</t>
  </si>
  <si>
    <t>583PCM002</t>
  </si>
  <si>
    <t>Nesúdržný materiál pre zásyp</t>
  </si>
  <si>
    <t>1233820486</t>
  </si>
  <si>
    <t>34,68*1,89 'Prepočítané koeficientom množstva</t>
  </si>
  <si>
    <t>174201102.S</t>
  </si>
  <si>
    <t>Zásyp sypaninou z akejkoľvek horniny, s uložením výkopku vo vrstvách bez zhutnenia jám, šachiet, rýh, zárezov alebo okolo objektov v týchto vykopávkach nad 100 do 1000 m3</t>
  </si>
  <si>
    <t>-1487612536</t>
  </si>
  <si>
    <t>"zásyp vrchnej vrstvy drôtokamenný matracov ornicou" 1685,00*0,10</t>
  </si>
  <si>
    <t>103640000100.S</t>
  </si>
  <si>
    <t>Zemina pre terénne úpravy - ornica</t>
  </si>
  <si>
    <t>-346452278</t>
  </si>
  <si>
    <t>168,5*1,89 'Prepočítané koeficientom množstva</t>
  </si>
  <si>
    <t>175101102.S</t>
  </si>
  <si>
    <t>Obsyp potrubia sypaninou z vhodných hornín 1 až 4 alebo mater. pripraveným pozdĺž výkopu vo vzdialenosti do 3 m od jeho kraja, s prehodením sypaniny</t>
  </si>
  <si>
    <t>-928063186</t>
  </si>
  <si>
    <t>"obsyp pre rúrový priepust v km 0,129 40" 5,8</t>
  </si>
  <si>
    <t>583PCM003</t>
  </si>
  <si>
    <t>Nesúdržný materiál pre obsyp</t>
  </si>
  <si>
    <t>1472449501</t>
  </si>
  <si>
    <t>5,8*1,89 'Prepočítané koeficientom množstva</t>
  </si>
  <si>
    <t>181101102.S</t>
  </si>
  <si>
    <t>Úprava pláne vyrovnaním výškových rozdielov v zárezoch v hornine 1 až 4 so zhutnením</t>
  </si>
  <si>
    <t>1232945753</t>
  </si>
  <si>
    <t>"úprava parapláne v záreze" 100,00</t>
  </si>
  <si>
    <t>181201102.S</t>
  </si>
  <si>
    <t>Úprava pláne vyrovnaním výškových rozdielov v násypoch v hornine 1 až 4 so zhutnením</t>
  </si>
  <si>
    <t>22382398</t>
  </si>
  <si>
    <t>"úprava konštrukčnej pláne" 4593,00</t>
  </si>
  <si>
    <t>"urovnanie nasypanej časti pri priepuste" 32,00+58,00</t>
  </si>
  <si>
    <t>181301303.S</t>
  </si>
  <si>
    <t>Rozprestretie a urovnanie ornice s príp. nutným premiestnením hromád alebo dočasných skládok na miesto spotreby zo vzdial. do 30 m vo svahu sklonu do 1:5 pri súvislej ploche do 500 m2, hrúbky vrstvy do 200 mm</t>
  </si>
  <si>
    <t>-1379602224</t>
  </si>
  <si>
    <t>"zahumusovanie vodorovných plôch hr. 200 mm"</t>
  </si>
  <si>
    <t>32+58</t>
  </si>
  <si>
    <t>182101101.S</t>
  </si>
  <si>
    <t>Svahovanie trvalých svahov do projektovaných profilov, s potrebným premiestnením výkopku pri  svahovaní v zárezoch v hornine tr.1 až 4</t>
  </si>
  <si>
    <t>-2113934484</t>
  </si>
  <si>
    <t>182201101.S</t>
  </si>
  <si>
    <t>Svahovanie trvalých svahov do projektovaných profilov, s potrebným premiestnením výkopku pri  svahovaní násypu</t>
  </si>
  <si>
    <t>1653312638</t>
  </si>
  <si>
    <t>182301123.S</t>
  </si>
  <si>
    <t>Rozprestretie a urovnanie ornice s príp. nutným premiestnením z hromád alebo dočasných skládok na miesto spotreby vo vzdial. do 30 m vo svahu nad 1:5 pri súvislej ploche do 500 m2, hr. vrstvy do 200 mm</t>
  </si>
  <si>
    <t>1454003988</t>
  </si>
  <si>
    <t>"zahumusovanie svahov hr. 200 mm"</t>
  </si>
  <si>
    <t>148+15+15+2+422+58+45+2+2+2</t>
  </si>
  <si>
    <t>183405211.S</t>
  </si>
  <si>
    <t>Výsev trávniku hydroosevom na ornicu</t>
  </si>
  <si>
    <t>1489564718</t>
  </si>
  <si>
    <t>711,00+90,00+1685,00</t>
  </si>
  <si>
    <t>-1266167602</t>
  </si>
  <si>
    <t>2486*0,0309 'Prepočítané koeficientom množstva</t>
  </si>
  <si>
    <t>Zakladanie</t>
  </si>
  <si>
    <t>215901101.S</t>
  </si>
  <si>
    <t>Zhutnenie podložia z rastlej horniny 1 až 4 pod násypy, z hornín súdržných do 92 % PS a nesúdržných sypkých relatívnej uľahnutosti l(d) do 0,8</t>
  </si>
  <si>
    <t>-1504501480</t>
  </si>
  <si>
    <t>"úprava podložia pod násypom" 5373,00</t>
  </si>
  <si>
    <t>273321118.S</t>
  </si>
  <si>
    <t>Základové konštrukcie z betónu železového vo výkope alebo na hlavách pilót dosky tr. C 30/37</t>
  </si>
  <si>
    <t>-1212723051</t>
  </si>
  <si>
    <t>"rámový priepust v km 0,385 86 - podkladný betón C12/15" 3,20</t>
  </si>
  <si>
    <t>"rámový priepust v km 0,385 86 - dolná doska" 9,00</t>
  </si>
  <si>
    <t>"vrátane ochrany pracovaných špár v zmysle PD"</t>
  </si>
  <si>
    <t>273354111.S</t>
  </si>
  <si>
    <t>Debnenie základových dosiek zhotovenie</t>
  </si>
  <si>
    <t>1575020576</t>
  </si>
  <si>
    <t>"rámový priepust v km 0,385 86 - podkladný betón C12/15" 3,00</t>
  </si>
  <si>
    <t>"rámový priepust v km 0,385 86 - dolná doska" 7,50</t>
  </si>
  <si>
    <t>273354211.S</t>
  </si>
  <si>
    <t>Debnenie základových dosiek odstránenie</t>
  </si>
  <si>
    <t>-677690726</t>
  </si>
  <si>
    <t>273362111.S</t>
  </si>
  <si>
    <t>Výstuž základových konštrukcií dosiek z betonárskej ocele B500 (10 505)</t>
  </si>
  <si>
    <t>1468413570</t>
  </si>
  <si>
    <t>"rámový priepust v km 0,385 86 - dolná doska" 1,21</t>
  </si>
  <si>
    <t>273362211.S</t>
  </si>
  <si>
    <t>Výstuž základových konštrukcií dosiek zo zváraných sietí hmotnosti do 3,5 kg/m2</t>
  </si>
  <si>
    <t>-181301061</t>
  </si>
  <si>
    <t>"rámový priepust v km 0,385 86 - podkladný betón, KARI 150x150x6mm" 37,00*3,03*0,001</t>
  </si>
  <si>
    <t>274311118.S</t>
  </si>
  <si>
    <t>Základové konštrukcie z betónu prostého vo výkope alebo na hlavách pilót pásy, prahy, vence a ostruhy tr. C 30/37</t>
  </si>
  <si>
    <t>-1620182417</t>
  </si>
  <si>
    <t>"rámový priepust v km 0,385 86 - zaisťovacie prahy pod doskou" 2,80</t>
  </si>
  <si>
    <t>274313612.S</t>
  </si>
  <si>
    <t>Betón základových pásov  prostý tr.C 20/25</t>
  </si>
  <si>
    <t>-246847467</t>
  </si>
  <si>
    <t>"základ pod stojan bicyklov" 1,00</t>
  </si>
  <si>
    <t>274313811.S</t>
  </si>
  <si>
    <t>Betón základových pásov  prostý tr.C 30/37</t>
  </si>
  <si>
    <t>-2085592461</t>
  </si>
  <si>
    <t>"priečne prahy"</t>
  </si>
  <si>
    <t>"rúrový priepust v km 0,129 40" 5,00*0,25*0,60+2*1,00*0,80*0,40</t>
  </si>
  <si>
    <t>"horský vpust v km 0,175 00" 7,00*0,25*0,60*1,035</t>
  </si>
  <si>
    <t>"horský vpust v km 0,187 00" 7,00*0,25*0,60*1,035</t>
  </si>
  <si>
    <t>"horský vpust v km 0,307 20" 7,00*0,25*0,60*1,035</t>
  </si>
  <si>
    <t>"rámový priepust v km 0,385 86" 3,70</t>
  </si>
  <si>
    <t>274351217.S</t>
  </si>
  <si>
    <t>Debnenie zvislé alebo šikmé (odklonené) pôdorysne priame alebo zalomené, stien pásov vo voľných alebo zapažených jamách, ryhách, šachtách, vrátane prípadných vzpier zhotovenie -tradičné</t>
  </si>
  <si>
    <t>-951505791</t>
  </si>
  <si>
    <t>"rúrový priepust v km 0,129 40+rámový priepust v km 0,385 86" 4,00+18,00</t>
  </si>
  <si>
    <t>274351218.S</t>
  </si>
  <si>
    <t>Debnenie zvislé alebo šikmé (odklonené) pôdorysne priame alebo zalomené, stien pásov vo voľných alebo zapažených jamách, ryhách, šachtách, vrátane prípadných vzpier odstránenie -tradičné</t>
  </si>
  <si>
    <t>-1429883808</t>
  </si>
  <si>
    <t>274354111.S</t>
  </si>
  <si>
    <t>Debnenie základových pásov, prahov, vencov a ostrúh zhotovenie</t>
  </si>
  <si>
    <t>1573527751</t>
  </si>
  <si>
    <t>"rámový priepust v km 0,385 86 - zaisťovacie prahy pod doskou" 10,20</t>
  </si>
  <si>
    <t>274354211.S</t>
  </si>
  <si>
    <t>Debnenie základových pásov, prahov, vencov a ostrúh odstránenie</t>
  </si>
  <si>
    <t>1340627434</t>
  </si>
  <si>
    <t>Zvislé a kompletné konštrukcie</t>
  </si>
  <si>
    <t>317321118.S</t>
  </si>
  <si>
    <t>Rímsy zo železového betónu mostných konštrukcií tr. C 30/37</t>
  </si>
  <si>
    <t>-1506251347</t>
  </si>
  <si>
    <t>"rámový priepust v km 0,385 86 - rímsa" 1,00</t>
  </si>
  <si>
    <t>317353121.S</t>
  </si>
  <si>
    <t>Debnenie mostných ríms  montáž akéhokoľvek tvaru</t>
  </si>
  <si>
    <t>-1151605370</t>
  </si>
  <si>
    <t>"rámový priepust v km 0,385 86 - rímsa" 5,15</t>
  </si>
  <si>
    <t>317353221.S</t>
  </si>
  <si>
    <t>Debnenie mostných ríms  demontáž akéhokoľvek tvaru</t>
  </si>
  <si>
    <t>-20422846</t>
  </si>
  <si>
    <t>317361216.S</t>
  </si>
  <si>
    <t>Výstuž mostných železobetónových ríms z betonárskej ocele B500 (10 505)</t>
  </si>
  <si>
    <t>-1553716972</t>
  </si>
  <si>
    <t>"rámový priepust v km 0,385 86 - rímsa" 0,20</t>
  </si>
  <si>
    <t>327351211.S</t>
  </si>
  <si>
    <t>Debnenie múrov a valov zvislých aj sklonených, výšky do 20 m zhotovenie</t>
  </si>
  <si>
    <t>787295211</t>
  </si>
  <si>
    <t>"gravitačné múry rámového priepustu v km 0,385 86" 51,00</t>
  </si>
  <si>
    <t>327351221.S</t>
  </si>
  <si>
    <t>Debnenie múrov a valov zvislých aj sklonených, výšky do 20 m odstránenie</t>
  </si>
  <si>
    <t>-1610398070</t>
  </si>
  <si>
    <t>327PCK001</t>
  </si>
  <si>
    <t>Múry a valy z betónu prostého tr. C 30/37</t>
  </si>
  <si>
    <t>901661115</t>
  </si>
  <si>
    <t>"gravitačné múry rámového priepustu v km 0,385 86"  19,5</t>
  </si>
  <si>
    <t xml:space="preserve">"vrátane ochrany pracovných špár v zmysle PD" </t>
  </si>
  <si>
    <t>334331311.S</t>
  </si>
  <si>
    <t>Mostné krídla a záverné stienky z betónu predpätého tr. C 30/37</t>
  </si>
  <si>
    <t>1337166254</t>
  </si>
  <si>
    <t>"rámový priepust v km 0,385 86 - steny" 4,00</t>
  </si>
  <si>
    <t>334351113.S</t>
  </si>
  <si>
    <t>Debnenie mostných konštrukcií krídiel, stien rebrových a doskových hr. do 450mm zhotovenie</t>
  </si>
  <si>
    <t>-921456424</t>
  </si>
  <si>
    <t>"rámový priepust v km 0,385 86 - steny" 28,10</t>
  </si>
  <si>
    <t>334351213.S</t>
  </si>
  <si>
    <t>Debnenie mostných konštrukcií krídiel, stien rebrových a doskových hr. do 450mm odstránenie</t>
  </si>
  <si>
    <t>1439220862</t>
  </si>
  <si>
    <t>59</t>
  </si>
  <si>
    <t>334362126.S</t>
  </si>
  <si>
    <t>Výstuž betonárska mostných opôr, úložných prahov, krídel, stienok, blokov ložísk, pilierov a stĺpov z ocele B500 (10 505) krídel a záverných stienok</t>
  </si>
  <si>
    <t>-233634943</t>
  </si>
  <si>
    <t>"rámový priepust v km 0,385 86 - steny" 0,20</t>
  </si>
  <si>
    <t>Vodorovné konštrukcie</t>
  </si>
  <si>
    <t>60</t>
  </si>
  <si>
    <t>421321238.S</t>
  </si>
  <si>
    <t>Mostné nosné konštrukcie doskové, klenbové, trámové z betónu železového dosky, z betónu tr. C 30/37</t>
  </si>
  <si>
    <t>-1588626151</t>
  </si>
  <si>
    <t>"rámový priepust v km 0,385 86 - horná doska" 9,00</t>
  </si>
  <si>
    <t>"vrátane ochrany pracovných špár v zmysle PD"</t>
  </si>
  <si>
    <t>61</t>
  </si>
  <si>
    <t>421351221.S</t>
  </si>
  <si>
    <t>Debnenie doskových konštrukcií mostov z betónu železového alebo predpätého zhotovenie bočnej steny výšky do 350 mm</t>
  </si>
  <si>
    <t>987623422</t>
  </si>
  <si>
    <t>"rámový priepust v km 0,385 86 - horná doska" 7,50</t>
  </si>
  <si>
    <t>62</t>
  </si>
  <si>
    <t>421351321.S</t>
  </si>
  <si>
    <t>Debnenie doskových konštrukcií mostov z betónu železového alebo predpätého odstránenie bočnej steny výšky do 350 mm</t>
  </si>
  <si>
    <t>363170077</t>
  </si>
  <si>
    <t>63</t>
  </si>
  <si>
    <t>421362126.S</t>
  </si>
  <si>
    <t>Výstuž doskových mostných konštrukcií z betonárskej ocele B500 (10 505) doskového mosta</t>
  </si>
  <si>
    <t>-570315720</t>
  </si>
  <si>
    <t>"rámový priepust v km 0,385 86 - horná doska" 1,20</t>
  </si>
  <si>
    <t>64</t>
  </si>
  <si>
    <t>421955112.S</t>
  </si>
  <si>
    <t>Debnenie na mostnej skruži zhotovenie debnenie z preglejok</t>
  </si>
  <si>
    <t>135958713</t>
  </si>
  <si>
    <t>"rámový priepust v km 0,385 86 - horná doska" 29</t>
  </si>
  <si>
    <t>65</t>
  </si>
  <si>
    <t>421955212.S</t>
  </si>
  <si>
    <t>Debnenie na mostnej skruži odstránenie debnenie z preglejok</t>
  </si>
  <si>
    <t>191465683</t>
  </si>
  <si>
    <t>66</t>
  </si>
  <si>
    <t>451311311.S</t>
  </si>
  <si>
    <t>Podklad pod dlažbu z betónu prostého tr. C 12/15 hr. do 100 m</t>
  </si>
  <si>
    <t>1051331308</t>
  </si>
  <si>
    <t>"lôžko pod dlažbu z lomového kameňa hr. 100 mm"</t>
  </si>
  <si>
    <t>"rúrový priepust v km 0,129 40" 6,50</t>
  </si>
  <si>
    <t>"horský vpust v km 0,175 00" 1,50</t>
  </si>
  <si>
    <t>"horský vpust v km 0,187 00" 1,50</t>
  </si>
  <si>
    <t>"horský vpust v km 0,307 20" 1,50</t>
  </si>
  <si>
    <t>"rámový priepust v km 0,385 86" 60,00</t>
  </si>
  <si>
    <t>67</t>
  </si>
  <si>
    <t>451573111.S</t>
  </si>
  <si>
    <t>Lôžko pod potrubie, stoky a drobné objekty, v otvorenom výkope z piesku a štrkopiesku do 63 mm</t>
  </si>
  <si>
    <t>1916166732</t>
  </si>
  <si>
    <t>"podkladné lôžko pod rúry hr. 150 mm"</t>
  </si>
  <si>
    <t>"rúrový priepust v km 0,129 40" 1,70+0,30+0,30</t>
  </si>
  <si>
    <t>"horský vpust v km 0,175 00" 6,50*0,50*0,15</t>
  </si>
  <si>
    <t>"horský vpust v km 0,187 00" 6,60*0,50*0,15</t>
  </si>
  <si>
    <t>"horský vpust v km 0,307 20" 6,10*0,50*0,15</t>
  </si>
  <si>
    <t>68</t>
  </si>
  <si>
    <t>452311131.S</t>
  </si>
  <si>
    <t>Podkladové a zabezpečovacie konštrukcie z betónu, z cementu portlandského alebo troskoportlandského v otvorenom výkope dosky, sedlové lôžka alebo bloky z prostého betónu alebo železobetónu pod potrubie, stoky a drobné objekty, z betónu tr. C 12/15</t>
  </si>
  <si>
    <t>1954248419</t>
  </si>
  <si>
    <t>"podkladné betóny"</t>
  </si>
  <si>
    <t>"rúrový priepust v km 0,129 40 - pod prahy" 1,00*0,60*0,10*2</t>
  </si>
  <si>
    <t>"horský vpust v km 0,175 00 - pod horský vpust" 1,18*1,80*0,10</t>
  </si>
  <si>
    <t>"horský vpust v km 0,187 00 - pod horský vpust" 1,18*1,80*0,10</t>
  </si>
  <si>
    <t>"horský vpust v km 0,307 20 - pod horský vpust" 1,18*1,80*0,10</t>
  </si>
  <si>
    <t>"rámový priepust v km 0,385 86 - pod prahy a gravitačný múr" 9,08*1,1*0,1+7,3*1,1*0,1+0,45*0,1*7+0,45*0,1*4,43</t>
  </si>
  <si>
    <t>69</t>
  </si>
  <si>
    <t>461010010.S</t>
  </si>
  <si>
    <t>Montáž drôtokamenných matracov, plnených kamenivom dvojzákrutová šesťuhol. sieť</t>
  </si>
  <si>
    <t>-382253799</t>
  </si>
  <si>
    <t>"opevnenie svahu - drôtokamenné matrace so zatrávnením" 1685,00*0,20</t>
  </si>
  <si>
    <t>70</t>
  </si>
  <si>
    <t>313PCM004</t>
  </si>
  <si>
    <t xml:space="preserve">Drôtokamenné matrace hrúbky 0,20 m </t>
  </si>
  <si>
    <t>-652547323</t>
  </si>
  <si>
    <t>71</t>
  </si>
  <si>
    <t>462511161.S</t>
  </si>
  <si>
    <t>Zahádzka z lomového kameňa, neupraveného, vykonaného z brehu alebo lešenia do sucha alebo do vody triedeného, hmotnosť jednotlivých kameňov do 80 kg bez výplne medzier</t>
  </si>
  <si>
    <t>-1337496687</t>
  </si>
  <si>
    <t>72</t>
  </si>
  <si>
    <t>465511421.S</t>
  </si>
  <si>
    <t>Dlažba z lomového kameňa upraveného, vodorovná alebo v sklone do 1:2, s dodaním hmôt, na sucho s vyplnením škár maltou MC 10 a s vyškárovaním maltou MCS, plochy nad 20 m2, hr. 200 mm</t>
  </si>
  <si>
    <t>1421216287</t>
  </si>
  <si>
    <t>"dlažba z lomového kameňa hr. 200 mm"</t>
  </si>
  <si>
    <t>Komunikácie</t>
  </si>
  <si>
    <t>73</t>
  </si>
  <si>
    <t>564861111.S</t>
  </si>
  <si>
    <t>Podklad zo štrkodrvy s rozprestretím a zhutnením, po zhutnení hr. 200 mm</t>
  </si>
  <si>
    <t>-42089173</t>
  </si>
  <si>
    <t>"štrkodrvina ŠD 31,5  Gp hr.  20 mm" 3783,00</t>
  </si>
  <si>
    <t>74</t>
  </si>
  <si>
    <t>565141111.S</t>
  </si>
  <si>
    <t>Podklad z asfaltového betónu AC 16 P s rozprestretím a zhutnením v pruhu šírky do 3 m, po zhutnení hr.  60 mm</t>
  </si>
  <si>
    <t>-1652396745</t>
  </si>
  <si>
    <t>"asfaltový betón ACp 16-II hr.  60 mm" 3783,00</t>
  </si>
  <si>
    <t>75</t>
  </si>
  <si>
    <t>573PCK002</t>
  </si>
  <si>
    <t>Postrek asfaltový infiltračný s posypom kamenivom z cestnej emulzie v množstve 1,50 kg/m2</t>
  </si>
  <si>
    <t>-1215212176</t>
  </si>
  <si>
    <t>"infiltračný postrek PI CB 1,50 kg/m2" 3783,00</t>
  </si>
  <si>
    <t>76</t>
  </si>
  <si>
    <t>573231107.S</t>
  </si>
  <si>
    <t>Postrek asfaltový spojovací bez posypu kamenivom z cestnej emulzie v množstve 0,50 kg/m2</t>
  </si>
  <si>
    <t>-135216161</t>
  </si>
  <si>
    <t>"spojovací postrek PS CB 0,50 kg/m2" 3783,00</t>
  </si>
  <si>
    <t>77</t>
  </si>
  <si>
    <t>577134111.S</t>
  </si>
  <si>
    <t>Asfaltový betón vrstva obrusná AC 8 O s rozprestretím a zhutnením z nemodifikovaného asfaltu tr. II, v pruhu šírky do 3 m, po zhutnení hr. 40 mm</t>
  </si>
  <si>
    <t>-2064119225</t>
  </si>
  <si>
    <t>"asfaltový betón ACo 8-II hr.  40 mm" 3783,00</t>
  </si>
  <si>
    <t>Rúrové vedenie</t>
  </si>
  <si>
    <t>78</t>
  </si>
  <si>
    <t>895PCK003</t>
  </si>
  <si>
    <t>Vpust kanalizačný horský prefabrikovaný výšky 1530 mm s mrežou s kompozitu</t>
  </si>
  <si>
    <t>346026142</t>
  </si>
  <si>
    <t>"horsky vpust 880*1500*1530mm"</t>
  </si>
  <si>
    <t>"v km 0,175 00 - sklz šírky 600mm" 1,00</t>
  </si>
  <si>
    <t>"v km 0,187 00 - sklz šírky 600mm" 1,00</t>
  </si>
  <si>
    <t>"v km 0,307 20 - sklz šírky 600mm" 1,00</t>
  </si>
  <si>
    <t>"kompletné zhotovenie, vrátane stúpadiel a mreže z kompozitu"</t>
  </si>
  <si>
    <t>Ostatné konštrukcie a práce-búranie</t>
  </si>
  <si>
    <t>79</t>
  </si>
  <si>
    <t>914PCK004</t>
  </si>
  <si>
    <t>Dodávka a osadenie cyklistického smerníka s číslom cyklotrasy "380+383"</t>
  </si>
  <si>
    <t>1416332403</t>
  </si>
  <si>
    <t>"380+383" 2</t>
  </si>
  <si>
    <t>80</t>
  </si>
  <si>
    <t>914PCK005</t>
  </si>
  <si>
    <t>Dodávka a osadenie cyklistického smerníka "381"</t>
  </si>
  <si>
    <t>1848528648</t>
  </si>
  <si>
    <t>81</t>
  </si>
  <si>
    <t>914PCK006</t>
  </si>
  <si>
    <t>Dodávka a o sadenie zvislej dopravnej značky začiatok/koniec cyklochodníka</t>
  </si>
  <si>
    <t>537571358</t>
  </si>
  <si>
    <t>"221" 2,00</t>
  </si>
  <si>
    <t>"225-60" 2,00</t>
  </si>
  <si>
    <t>82</t>
  </si>
  <si>
    <t>915716112.S</t>
  </si>
  <si>
    <t>Vodorovné dopravné značenie krytov striekané farbou čiar tenkých súvislých, farba biela základná, šírky 120 mm</t>
  </si>
  <si>
    <t>m</t>
  </si>
  <si>
    <t>1076523010</t>
  </si>
  <si>
    <t>"vodorovné značenie bielej farby"</t>
  </si>
  <si>
    <t>"601 (0,125)" 40,00+50,00</t>
  </si>
  <si>
    <t>83</t>
  </si>
  <si>
    <t>915716132.S</t>
  </si>
  <si>
    <t>Vodorovné dopravné značenie krytov striekané farbou čiar tenkých prerušovaných, farba biela základná, šírky 120 mm</t>
  </si>
  <si>
    <t>1632977944</t>
  </si>
  <si>
    <t>"602 (0,125 1,5/1,5)" 50,00+50,00</t>
  </si>
  <si>
    <t>"602 (0,125 0,5/2,5)" 1029,00</t>
  </si>
  <si>
    <t>84</t>
  </si>
  <si>
    <t>915791111.S</t>
  </si>
  <si>
    <t>Predznačenie pre vodorovné značenie striekané farbou alebo vykonávané z náterových hmôt deliace čiary, vodiace prúžky</t>
  </si>
  <si>
    <t>-1596438524</t>
  </si>
  <si>
    <t>" pre vodorovné značenie bielej farby"</t>
  </si>
  <si>
    <t>85</t>
  </si>
  <si>
    <t>917862111.S</t>
  </si>
  <si>
    <t>Osadenie chodníkového obrubníka betónového stojatého so zaliatím a zatrením škár cementovou maltou, so zhotovením lôžka s bočnou oporou z betónu prostého tr. C 12/15</t>
  </si>
  <si>
    <t>435921043</t>
  </si>
  <si>
    <t>86</t>
  </si>
  <si>
    <t>592170003500.S</t>
  </si>
  <si>
    <t>Obrubník rovný, lxšxv 1000x100x200 mm, prírodný</t>
  </si>
  <si>
    <t>-1593869795</t>
  </si>
  <si>
    <t>2496*1,01 'Prepočítané koeficientom množstva</t>
  </si>
  <si>
    <t>87</t>
  </si>
  <si>
    <t>919541111.S</t>
  </si>
  <si>
    <t>Zhotovenie priepustu alebo zjazdu z rúr plastových HDPE ryhovaných hrdlových alebo spojkových DN 300</t>
  </si>
  <si>
    <t>-868701420</t>
  </si>
  <si>
    <t>"horský vpust v km 0,175 00" 6,50</t>
  </si>
  <si>
    <t>"horský vpust v km 0,185 70" 6,60</t>
  </si>
  <si>
    <t>"horský vpust v km 0,307 20" 6,10</t>
  </si>
  <si>
    <t>88</t>
  </si>
  <si>
    <t>286140013700.S</t>
  </si>
  <si>
    <t>Rúra PP s hrdlom vrátane tesnenia SN 8, DN 300 dĺ. 6 m korugovaná pre gravitačnú kanalizáciu</t>
  </si>
  <si>
    <t>-1055204252</t>
  </si>
  <si>
    <t>19,20/6,00</t>
  </si>
  <si>
    <t>3,2*1,1 'Prepočítané koeficientom množstva</t>
  </si>
  <si>
    <t>89</t>
  </si>
  <si>
    <t>919541114.S</t>
  </si>
  <si>
    <t>Zhotovenie priepustu alebo zjazdu z rúr plastových HDPE ryhovaných hrdlových alebo spojkových DN 600</t>
  </si>
  <si>
    <t>1316171915</t>
  </si>
  <si>
    <t>90</t>
  </si>
  <si>
    <t>286140012100.S</t>
  </si>
  <si>
    <t>Rúra PP s hrdlom vrátane tesnenia SN 10, DN 600 dĺ. 6 m korugovaná pre gravitačnú kanalizáciu</t>
  </si>
  <si>
    <t>-1334737769</t>
  </si>
  <si>
    <t>6,92/6,00</t>
  </si>
  <si>
    <t>1,15*1,1 'Prepočítané koeficientom množstva</t>
  </si>
  <si>
    <t>91</t>
  </si>
  <si>
    <t>919726173.S</t>
  </si>
  <si>
    <t>Dilatačné škáry rezané živičných plôch, rezanie priečnych alebo pozdĺžnych škár pre vytvorenie komôrky pre zálievku, šírky 10 mm hĺbky 25 mm</t>
  </si>
  <si>
    <t>947140043</t>
  </si>
  <si>
    <t>"pružná zálievka asfalt asfalt na obrusnej vrstve - za tepla" 28,00</t>
  </si>
  <si>
    <t>92</t>
  </si>
  <si>
    <t>919726712.S</t>
  </si>
  <si>
    <t>Tesnenie dilatačných škár zálievkou za tepla v cementobetónovom alebo živičnom kryte vrátane adhézneho náteru s tesniacim profilom pod zálievku, pre komôrku šírky 10 mm hĺbky 25 mm</t>
  </si>
  <si>
    <t>1159615086</t>
  </si>
  <si>
    <t>93</t>
  </si>
  <si>
    <t>919735111.S</t>
  </si>
  <si>
    <t>Rezanie existujúceho asfaltového krytu alebo podkladu  hĺbky do 50 mm</t>
  </si>
  <si>
    <t>1533474974</t>
  </si>
  <si>
    <t>"zarezanie pre frézovaním" 28,00</t>
  </si>
  <si>
    <t>94</t>
  </si>
  <si>
    <t>931992121.S</t>
  </si>
  <si>
    <t>Výplň dilatačných škár z polystyrénu extrudovaného, hr. 20 mm</t>
  </si>
  <si>
    <t>-459996947</t>
  </si>
  <si>
    <t>"rámový priepust v km 0,385 86 - výplň dilatačných škár" 8,00</t>
  </si>
  <si>
    <t>95</t>
  </si>
  <si>
    <t>931994142.S</t>
  </si>
  <si>
    <t>Tesnenie škáry betónovej konštrukcie pásmi, profilmi, tmelmi tmelom polyuretánovým škáry dilatačnej do 4,0 cm2</t>
  </si>
  <si>
    <t>-1960237499</t>
  </si>
  <si>
    <t>"tesnenie dilatačnéj škáry, rámový priepust - gravitačný múr v líci" 4*2,21</t>
  </si>
  <si>
    <t>96</t>
  </si>
  <si>
    <t>931994154.S</t>
  </si>
  <si>
    <t>Tesnenie škáry betónovej konštrukcie pásmi, profilmi, tmelmi škárovým profilom prierezu 40/40 mm</t>
  </si>
  <si>
    <t>283603154</t>
  </si>
  <si>
    <t>97</t>
  </si>
  <si>
    <t>935111211.S</t>
  </si>
  <si>
    <t>Osadenie priekopového žľabu s vyplnením a zatrením škár cementovou maltou, so zhotovením lôžka hr. 100 mm z kameniva ťaženého alebo štrkopiesku z betónových priekopových tvárnic šírky nad 500 do 800 mm</t>
  </si>
  <si>
    <t>-301755969</t>
  </si>
  <si>
    <t>"rúrový priepust v km 0,129 40 - sklz šírky 600mm" 3,00</t>
  </si>
  <si>
    <t>"horský vpust v km 0,175 00 - sklz šírky 600mm" 2,00</t>
  </si>
  <si>
    <t>"horský vpust v km 0,187 00 - sklz šírky 600mm" 2,00</t>
  </si>
  <si>
    <t>"horský vpust v km 0,307 20 - sklz šírky 600mm" 3,30</t>
  </si>
  <si>
    <t>98</t>
  </si>
  <si>
    <t>592270000450.S</t>
  </si>
  <si>
    <t>Priekopová tvárnica, rozmer 620x300x154,5 mm</t>
  </si>
  <si>
    <t>886048186</t>
  </si>
  <si>
    <t>10,3*3,36 'Prepočítané koeficientom množstva</t>
  </si>
  <si>
    <t>948PCK008</t>
  </si>
  <si>
    <t>Podperné konštrukcie dočasné, zriadenie a odstránenie</t>
  </si>
  <si>
    <t>-1924527064</t>
  </si>
  <si>
    <t>"rámový priepust v km 0,385 86 - horná doska"  1,00</t>
  </si>
  <si>
    <t>100</t>
  </si>
  <si>
    <t>966006211.S</t>
  </si>
  <si>
    <t>Odstránenie (demontáž) zvislých dopravných značiek s odprataním materiálu na skládku na vzdialenosť do 20 m alebo s naložením na dopravný prostriedok zo stĺpov, stĺpikov alebo konzol -0,004 t</t>
  </si>
  <si>
    <t>173431187</t>
  </si>
  <si>
    <t xml:space="preserve">"demontáž dodatokových tabúľ,  508(st.)" 2,00 </t>
  </si>
  <si>
    <t>101</t>
  </si>
  <si>
    <t>979082213.S</t>
  </si>
  <si>
    <t>Vodorovná doprava sutiny po suchu bez naloženia ale so zložením a hrubým urovnaním na vzdialenosť do 1 km</t>
  </si>
  <si>
    <t>1043419464</t>
  </si>
  <si>
    <t>102</t>
  </si>
  <si>
    <t>979082219.S</t>
  </si>
  <si>
    <t>Vodorovná doprava sutiny po suchu bez naloženia ale so zložením a hrubým urovnaním na vzdialenosť príplatok k cene za každý ďalší aj začatý 1 km nad 1 km</t>
  </si>
  <si>
    <t>1969063047</t>
  </si>
  <si>
    <t>103</t>
  </si>
  <si>
    <t>979089012.S</t>
  </si>
  <si>
    <t>Poplatok za skládku stavebného odpadu (17) betón, tehly, dlaždice, obkladačky a keramika (17 01) ostatné (O) (17 01, 02, 03, 07)</t>
  </si>
  <si>
    <t>1297287861</t>
  </si>
  <si>
    <t>"odstránenie cem. stmel. vrstiev jestv. vozovky hr. 200 mm - v mieste napojenia" 30,00*0,500</t>
  </si>
  <si>
    <t>"poplatok za skládu alebo odkúpenie materiálu recyklačným centrom"</t>
  </si>
  <si>
    <t>104</t>
  </si>
  <si>
    <t>979089212.S</t>
  </si>
  <si>
    <t>Poplatok za skládku stavebného odpadu (17) bitúmenové zmesi, uholný decht a dechtové výrobky (17 03) ostatné (O) (17 03 02)</t>
  </si>
  <si>
    <t>1985582327</t>
  </si>
  <si>
    <t>"frézovanie jestv. vozovky hr. 50 mm - v mieste napojenia" 82,00*0,100</t>
  </si>
  <si>
    <t>105</t>
  </si>
  <si>
    <t>998225111.S</t>
  </si>
  <si>
    <t>Presun hmôt pre pozemnú komunikáciu a letisko s krytom asfaltovým (822 2.7, 822 3.7, 822 5.7) akejkoľvek dĺžky objektu</t>
  </si>
  <si>
    <t>1989329769</t>
  </si>
  <si>
    <t>PSV</t>
  </si>
  <si>
    <t>Práce a dodávky PSV</t>
  </si>
  <si>
    <t>711</t>
  </si>
  <si>
    <t>Izolácie proti vode a vlhkosti</t>
  </si>
  <si>
    <t>106</t>
  </si>
  <si>
    <t>711111001.S</t>
  </si>
  <si>
    <t>Zhotovenie izolácie proti zemnej vlhkosti, náterivami a tmelmi za studena na ploche  vodorovnej náterom penetračným</t>
  </si>
  <si>
    <t>666707427</t>
  </si>
  <si>
    <t>"rámový priepust v km 0,385 86 - vodorovné plochy" 35,00</t>
  </si>
  <si>
    <t>107</t>
  </si>
  <si>
    <t>246170000900.S</t>
  </si>
  <si>
    <t>Lak asfaltový penetračný</t>
  </si>
  <si>
    <t>126827103</t>
  </si>
  <si>
    <t>35*0,0003 'Prepočítané koeficientom množstva</t>
  </si>
  <si>
    <t>108</t>
  </si>
  <si>
    <t>711111002.S</t>
  </si>
  <si>
    <t>Zhotovenie izolácie proti zemnej vlhkosti, náterivami a tmelmi za studena na ploche  vodorovnej náterom asfaltovým lakom</t>
  </si>
  <si>
    <t>784864589</t>
  </si>
  <si>
    <t>"rámový priepust v km 0,385 86 - vodorovné plochy" 35,00*2</t>
  </si>
  <si>
    <t>109</t>
  </si>
  <si>
    <t>246170001000.S</t>
  </si>
  <si>
    <t>Lak asfaltový opravný</t>
  </si>
  <si>
    <t>-1613902881</t>
  </si>
  <si>
    <t>70*0,00075 'Prepočítané koeficientom množstva</t>
  </si>
  <si>
    <t>110</t>
  </si>
  <si>
    <t>711112001.S</t>
  </si>
  <si>
    <t>Zhotovenie izolácie proti zemnej vlhkosti, náterivami a tmelmi za studena na ploche  zvislej náterom penetračným</t>
  </si>
  <si>
    <t>875312221</t>
  </si>
  <si>
    <t>"rámový priepust v km 0,385 86"</t>
  </si>
  <si>
    <t>"steny rámu" 37,00</t>
  </si>
  <si>
    <t>"gravitačný múr" 38</t>
  </si>
  <si>
    <t>"zákl.pás pod priepustom a rímsa" 15,00</t>
  </si>
  <si>
    <t>111</t>
  </si>
  <si>
    <t>-1003984931</t>
  </si>
  <si>
    <t>90*0,00035 'Prepočítané koeficientom množstva</t>
  </si>
  <si>
    <t>112</t>
  </si>
  <si>
    <t>711112002.S</t>
  </si>
  <si>
    <t>Zhotovenie izolácie proti zemnej vlhkosti, náterivami a tmelmi za studena na ploche  zvislej náterom asfaltovým lakom</t>
  </si>
  <si>
    <t>-1939321767</t>
  </si>
  <si>
    <t>"steny rámu" 37,00*2</t>
  </si>
  <si>
    <t>"gravitačný múr" 38*2</t>
  </si>
  <si>
    <t>"zákl.pás pod priepustom a rímsa" 15,00*2</t>
  </si>
  <si>
    <t>113</t>
  </si>
  <si>
    <t>160724280</t>
  </si>
  <si>
    <t>180*0,00085 'Prepočítané koeficientom množstva</t>
  </si>
  <si>
    <t>114</t>
  </si>
  <si>
    <t>711745567.S</t>
  </si>
  <si>
    <t>Zhotovenie detailov pásmi pritavením spojov obrátených alebo spätných so zosilnením r. š. 500 m NAIP</t>
  </si>
  <si>
    <t>-406528693</t>
  </si>
  <si>
    <t>"tesnenie dilatačnéj škáry, rámový priepust - gravitačný múr na rube" 4*2,3*2</t>
  </si>
  <si>
    <t>"vrátane separačnej vložky širky 150 mm v zmysle PD"</t>
  </si>
  <si>
    <t>115</t>
  </si>
  <si>
    <t>628310001000.S</t>
  </si>
  <si>
    <t>Pás asfaltový s posypom hr. 3,5 mm vystužený sklenenou rohožou</t>
  </si>
  <si>
    <t>1529101844</t>
  </si>
  <si>
    <t>18,4*0,6 'Prepočítané koeficientom množstva</t>
  </si>
  <si>
    <t>116</t>
  </si>
  <si>
    <t>998711101.S</t>
  </si>
  <si>
    <t>Presun hmôt pre izoláciu proti vode v objektoch výšky do 6 m</t>
  </si>
  <si>
    <t>1769232474</t>
  </si>
  <si>
    <t>767</t>
  </si>
  <si>
    <t>Konštrukcie doplnkové kovové</t>
  </si>
  <si>
    <t>117</t>
  </si>
  <si>
    <t>767PCK008</t>
  </si>
  <si>
    <t>Dodávka a montáž stojanu na bicykle</t>
  </si>
  <si>
    <t>-1703252502</t>
  </si>
  <si>
    <t>"stojan na 5 bicyklov s rámom na uzamykanie" 1</t>
  </si>
  <si>
    <t>"stojan na 5 bicyklov do úzkych priestorov" 1</t>
  </si>
  <si>
    <t>118</t>
  </si>
  <si>
    <t>998767101.S</t>
  </si>
  <si>
    <t>Presun hmôt pre kovové stavebné a doplnkové konštrukcie v objektoch výšky do 6 m</t>
  </si>
  <si>
    <t>-164911220</t>
  </si>
  <si>
    <t>Práce a dodávky M</t>
  </si>
  <si>
    <t>21-M</t>
  </si>
  <si>
    <t>Elektromontáže</t>
  </si>
  <si>
    <t>119</t>
  </si>
  <si>
    <t>210PCK009</t>
  </si>
  <si>
    <t>Dodávka a montáž automatického sčítača cyklistov</t>
  </si>
  <si>
    <t>-1794527304</t>
  </si>
  <si>
    <t>"automatický sčítač cyklistov" 1</t>
  </si>
  <si>
    <t xml:space="preserve">"slučky, zafrézované a zaliate v asfalte a podpovrchová schránka zakopaná tesne pod povrchom vedľa slučiek" </t>
  </si>
  <si>
    <t xml:space="preserve">"vrátane  prevádzky sčítača počas obdobia 5 rokov" </t>
  </si>
  <si>
    <t>123</t>
  </si>
  <si>
    <t>210PCK010</t>
  </si>
  <si>
    <t>Dodávka a montáž PDZ so solárnym panelom s napojením na snímač vodnej hladiny</t>
  </si>
  <si>
    <t>-689218622</t>
  </si>
  <si>
    <t>"LED PDZ" 2</t>
  </si>
  <si>
    <t>"1 súbor:"</t>
  </si>
  <si>
    <t xml:space="preserve">"Značka LED PDZ (rozmery 800x800x230) + konzola pre uchytenie, 1 ks" </t>
  </si>
  <si>
    <t>"Batéria 55Ah, 1 ks"</t>
  </si>
  <si>
    <t>"Snímač vodnej hladiny, 1 ks"</t>
  </si>
  <si>
    <t>"prívodný kábel k snímaču (4-žilový) s chráničkou, 250m"</t>
  </si>
  <si>
    <t>"bet. základ so stĺpikom, 1 ks"</t>
  </si>
  <si>
    <t>"výkop a spätný zásyp pre bet. základ y prívodkný kábal k snímaču, 60 m3"</t>
  </si>
  <si>
    <t>120</t>
  </si>
  <si>
    <t>998921201.S</t>
  </si>
  <si>
    <t>Presun hmôt pre montáž silnoprúdových rozvodov a zariadení v stavbe (objekte) výšky do 7 m</t>
  </si>
  <si>
    <t>%</t>
  </si>
  <si>
    <t>1651422896</t>
  </si>
  <si>
    <t>Investičné náklady neobsiahnuté v cenách</t>
  </si>
  <si>
    <t>121</t>
  </si>
  <si>
    <t>000400022.S</t>
  </si>
  <si>
    <t>Projektové práce stavebná časť (stavebné objekty vrátane ich technického vybavenia) náklady na dokumentáciu skutočného zhotovenia stavby</t>
  </si>
  <si>
    <t>eur</t>
  </si>
  <si>
    <t>-1840627392</t>
  </si>
  <si>
    <t>"Dokumentácia DSRS" 1</t>
  </si>
  <si>
    <t>661-00 - Ochrana optickej trasy NASES v km 1,045 CK</t>
  </si>
  <si>
    <t xml:space="preserve">    46-M - Zemné práce vykonávané pri externých montážnych prácach</t>
  </si>
  <si>
    <t>388317777.S</t>
  </si>
  <si>
    <t>Teleso rúrkového kábelovodu z prostého betónu tr. C 12/15 v otvorenom výkope</t>
  </si>
  <si>
    <t>1703128102</t>
  </si>
  <si>
    <t>388991111.S</t>
  </si>
  <si>
    <t>Rúrky telesa rúrkového kábelovodu z lineárneho polyetylénu PEI D 110 mm v otvorenom výkope</t>
  </si>
  <si>
    <t>-210464460</t>
  </si>
  <si>
    <t>345710006000.S</t>
  </si>
  <si>
    <t>Rúrka ohybná 09110 dvojplášťová korugovaná z HDPE, bezhalogénová, D 110 mm</t>
  </si>
  <si>
    <t>-528179928</t>
  </si>
  <si>
    <t>286130072000</t>
  </si>
  <si>
    <t>Chránička delená KOPOHALF CA 06110/2 CA, modrá, DN 110, KOPOS</t>
  </si>
  <si>
    <t>-1855665101</t>
  </si>
  <si>
    <t>46-M</t>
  </si>
  <si>
    <t>Zemné práce vykonávané pri externých montážnych prácach</t>
  </si>
  <si>
    <t>460200304.S</t>
  </si>
  <si>
    <t>Hĺbenie nezapaženej alebo zapaženej káblovej ryhy ručne vrátane urovnania dna, s premiestnením výkopku na vzdialenosť 3 m za okraj ryhy alebo s prípadným naložením na dopravný prostriedok pristavený k okraju ryhy, 50 cm širokej, 120 cm hlbokej, v zemine triedy 4</t>
  </si>
  <si>
    <t>-788332011</t>
  </si>
  <si>
    <t>460490012.S</t>
  </si>
  <si>
    <t>Vyrovnanie povrchu káblovej ryhy, rozvinutie a uloženie výstražnej fólie z PE do ryhy šírky 33 cm</t>
  </si>
  <si>
    <t>-361870119</t>
  </si>
  <si>
    <t>283130000600</t>
  </si>
  <si>
    <t>Krycia doska z PVC pre káble, CWS DEKAB 300/2, lxšxhr 1000x300x7 mm, farba červená</t>
  </si>
  <si>
    <t>128</t>
  </si>
  <si>
    <t>1230190450</t>
  </si>
  <si>
    <t>283230008000</t>
  </si>
  <si>
    <t>Výstražná fóla PE, šxhr 300x0,08 mm, dĺ. 250 m, farba červená, HAGARD</t>
  </si>
  <si>
    <t>-1770996313</t>
  </si>
  <si>
    <t>0001</t>
  </si>
  <si>
    <t>Marker 2500, telekomunikácie, 101,4 kHz, plochý</t>
  </si>
  <si>
    <t>1428084704</t>
  </si>
  <si>
    <t>460560304.S</t>
  </si>
  <si>
    <t>Ručný zásyp nezapaženej káblovej ryhy s prípadným rozpájaním výkopu a s jedným prehodením až do vzdialenosti 3 m alebo so zhodením z vozidiel. Bez zhutnenia zeminy, 50 cm širokej, 120 cm hlbokej, v zemine triedy 4</t>
  </si>
  <si>
    <t>1880367011</t>
  </si>
  <si>
    <t>460620014.S</t>
  </si>
  <si>
    <t>Provizórna úprava terénu Úprava terénu, odkopanie terénnych nerovností až do hĺbky 10 cm, zásyp materiálom získaným odkopávkou. Utlčenie zasypaných nerovností ručným ubíjadlom tak, aby nerovnosti terénu neboli väčšie ako 2 cm od vodorovnej hladiny. V prírodnej zemine, v zemine triedy 4</t>
  </si>
  <si>
    <t>-1697410499</t>
  </si>
  <si>
    <t>MV</t>
  </si>
  <si>
    <t>Murárske výpomoci</t>
  </si>
  <si>
    <t>-397101310</t>
  </si>
  <si>
    <t>PM</t>
  </si>
  <si>
    <t>Podružný materiál</t>
  </si>
  <si>
    <t>1427688519</t>
  </si>
  <si>
    <t>PPV</t>
  </si>
  <si>
    <t>Podiel pridružených výkonov</t>
  </si>
  <si>
    <t>-773702850</t>
  </si>
  <si>
    <t>-1052589948</t>
  </si>
  <si>
    <t>662-00 - Úprava a ochrana optickej trasy ST v km 1,265 CK</t>
  </si>
  <si>
    <t>-2070673604</t>
  </si>
  <si>
    <t>466564524</t>
  </si>
  <si>
    <t>-192721697</t>
  </si>
  <si>
    <t>1695888183</t>
  </si>
  <si>
    <t>-1411556614</t>
  </si>
  <si>
    <t>460420041.S</t>
  </si>
  <si>
    <t>Zriadenie káblového lôžka z piesku a cementu bez zakrytia Dodanie kopaného piesku, presun piesku do ryhy, pokrytie ryhy súvislou vrstvou urovnaného piesku s cementom hrúbky 12 cm. Zhutnenie po 5 cm do hrúbky kábla 10 cm, v ryhe šírky do 100 cm, hrúbky vrstvy 12 cm</t>
  </si>
  <si>
    <t>-367939660</t>
  </si>
  <si>
    <t>585210000500.S</t>
  </si>
  <si>
    <t>Cement portlandský CEM I 42,5 balený</t>
  </si>
  <si>
    <t>1575162221</t>
  </si>
  <si>
    <t>1482832704</t>
  </si>
  <si>
    <t>1293074900</t>
  </si>
  <si>
    <t>-974738216</t>
  </si>
  <si>
    <t>977037120</t>
  </si>
  <si>
    <t>-634159274</t>
  </si>
  <si>
    <t>-1889628578</t>
  </si>
  <si>
    <t>-1499313868</t>
  </si>
  <si>
    <t>-1144397257</t>
  </si>
  <si>
    <t>1442602794</t>
  </si>
  <si>
    <t>-197483649</t>
  </si>
  <si>
    <t>Meniť je možné iba bunky so žltým podfarbením!
1) na prvom liste Rekapitulácie stavby vyplňte v zostave
    a) Rekapitulácia stavby
       - údaje o Zhotoviteľovi
         (prenesú sa do ostatných zostáv aj v iných listoch)
    b) Rekapitulácia objektov stavby
       - potrebné Ostatné náklady
2) na vybraných listoch vyplňte v zostave
    a) Krycí list
       - údaje o Zhotoviteľovi, pokiaľ sa líšia od údajov o Zhotoviteľovi na Rekapitulácii stavby
         (údaje se prenesú do ostatných zostav v danom liste)
    b) Rekapitulácia rozpočtu
       - potrebné Ostatné náklady
    c) Celkové náklady za stavbu
       - ceny na položkách
       - množstvo, pokiaľ má žlté podfarbenie
       - a v prípade potreby poznámku (tá je v skrytom stĺpci)                                                                                                                                                       3) SO 015-00 - Príprava územia položky  s p.č. 1 -4 nie sú predmetom VO, boli už realizované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</si>
</sst>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41">
    <font>
      <sz val="8"/>
      <color rgb="FF000000"/>
      <name val="Calibri"/>
      <scheme val="minor"/>
    </font>
    <font>
      <sz val="8"/>
      <color rgb="FFFFFFFF"/>
      <name val="Arial"/>
    </font>
    <font>
      <sz val="8"/>
      <color theme="1"/>
      <name val="Arial"/>
    </font>
    <font>
      <b/>
      <sz val="14"/>
      <color theme="1"/>
      <name val="Arial"/>
    </font>
    <font>
      <sz val="8"/>
      <color rgb="FF3366FF"/>
      <name val="Arial"/>
    </font>
    <font>
      <b/>
      <sz val="12"/>
      <color rgb="FF969696"/>
      <name val="Arial"/>
    </font>
    <font>
      <sz val="10"/>
      <color rgb="FF969696"/>
      <name val="Arial"/>
    </font>
    <font>
      <sz val="10"/>
      <color theme="1"/>
      <name val="Arial"/>
    </font>
    <font>
      <b/>
      <sz val="8"/>
      <color rgb="FF969696"/>
      <name val="Arial"/>
    </font>
    <font>
      <b/>
      <sz val="11"/>
      <color theme="1"/>
      <name val="Arial"/>
    </font>
    <font>
      <sz val="8"/>
      <name val="Calibri"/>
    </font>
    <font>
      <b/>
      <sz val="10"/>
      <color theme="1"/>
      <name val="Arial"/>
    </font>
    <font>
      <sz val="10"/>
      <color rgb="FFFFFFFF"/>
      <name val="Arial"/>
    </font>
    <font>
      <b/>
      <sz val="10"/>
      <color rgb="FFFFFFFF"/>
      <name val="Arial"/>
    </font>
    <font>
      <b/>
      <sz val="10"/>
      <color rgb="FF969696"/>
      <name val="Arial"/>
    </font>
    <font>
      <b/>
      <sz val="12"/>
      <color theme="1"/>
      <name val="Arial"/>
    </font>
    <font>
      <b/>
      <sz val="10"/>
      <color rgb="FF464646"/>
      <name val="Arial"/>
    </font>
    <font>
      <sz val="12"/>
      <color rgb="FF969696"/>
      <name val="Arial"/>
    </font>
    <font>
      <sz val="9"/>
      <color theme="1"/>
      <name val="Arial"/>
    </font>
    <font>
      <sz val="9"/>
      <color rgb="FF969696"/>
      <name val="Arial"/>
    </font>
    <font>
      <b/>
      <sz val="12"/>
      <color rgb="FF960000"/>
      <name val="Arial"/>
    </font>
    <font>
      <sz val="12"/>
      <color theme="1"/>
      <name val="Arial"/>
    </font>
    <font>
      <u/>
      <sz val="18"/>
      <color theme="10"/>
      <name val="Noto Sans Symbols"/>
    </font>
    <font>
      <sz val="11"/>
      <color theme="1"/>
      <name val="Arial"/>
    </font>
    <font>
      <b/>
      <sz val="11"/>
      <color rgb="FF003366"/>
      <name val="Arial"/>
    </font>
    <font>
      <sz val="11"/>
      <color rgb="FF003366"/>
      <name val="Arial"/>
    </font>
    <font>
      <sz val="11"/>
      <color rgb="FF969696"/>
      <name val="Arial"/>
    </font>
    <font>
      <sz val="10"/>
      <color rgb="FF3366FF"/>
      <name val="Arial"/>
    </font>
    <font>
      <sz val="8"/>
      <color rgb="FF969696"/>
      <name val="Arial"/>
    </font>
    <font>
      <b/>
      <sz val="12"/>
      <color rgb="FF800000"/>
      <name val="Arial"/>
    </font>
    <font>
      <sz val="12"/>
      <color rgb="FF003366"/>
      <name val="Arial"/>
    </font>
    <font>
      <sz val="8"/>
      <color rgb="FF960000"/>
      <name val="Arial"/>
    </font>
    <font>
      <b/>
      <sz val="8"/>
      <color theme="1"/>
      <name val="Arial"/>
    </font>
    <font>
      <sz val="8"/>
      <color rgb="FF003366"/>
      <name val="Arial"/>
    </font>
    <font>
      <sz val="8"/>
      <color rgb="FF505050"/>
      <name val="Arial"/>
    </font>
    <font>
      <sz val="7"/>
      <color rgb="FF969696"/>
      <name val="Arial"/>
    </font>
    <font>
      <sz val="8"/>
      <color rgb="FF800080"/>
      <name val="Arial"/>
    </font>
    <font>
      <sz val="10"/>
      <color rgb="FF003366"/>
      <name val="Arial"/>
    </font>
    <font>
      <sz val="8"/>
      <color rgb="FFFF0000"/>
      <name val="Arial"/>
    </font>
    <font>
      <i/>
      <sz val="9"/>
      <color rgb="FF0000FF"/>
      <name val="Arial"/>
    </font>
    <font>
      <i/>
      <sz val="8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BEBEBE"/>
        <bgColor rgb="FFBEBEBE"/>
      </patternFill>
    </fill>
    <fill>
      <patternFill patternType="solid">
        <fgColor rgb="FFD2D2D2"/>
        <bgColor rgb="FFD2D2D2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0" borderId="8" xfId="0" applyFont="1" applyBorder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5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center"/>
    </xf>
    <xf numFmtId="0" fontId="15" fillId="3" borderId="1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18" fillId="4" borderId="4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4" fontId="17" fillId="0" borderId="21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22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26" fillId="0" borderId="21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4" fontId="26" fillId="0" borderId="27" xfId="0" applyNumberFormat="1" applyFont="1" applyBorder="1" applyAlignment="1">
      <alignment vertical="center"/>
    </xf>
    <xf numFmtId="4" fontId="26" fillId="0" borderId="28" xfId="0" applyNumberFormat="1" applyFont="1" applyBorder="1" applyAlignment="1">
      <alignment vertical="center"/>
    </xf>
    <xf numFmtId="166" fontId="26" fillId="0" borderId="28" xfId="0" applyNumberFormat="1" applyFont="1" applyBorder="1" applyAlignment="1">
      <alignment vertical="center"/>
    </xf>
    <xf numFmtId="4" fontId="26" fillId="0" borderId="29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2" fillId="4" borderId="4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right" vertical="center"/>
    </xf>
    <xf numFmtId="0" fontId="15" fillId="4" borderId="11" xfId="0" applyFont="1" applyFill="1" applyBorder="1" applyAlignment="1">
      <alignment horizontal="center" vertical="center"/>
    </xf>
    <xf numFmtId="4" fontId="15" fillId="4" borderId="11" xfId="0" applyNumberFormat="1" applyFont="1" applyFill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3" xfId="0" applyFont="1" applyBorder="1" applyAlignment="1">
      <alignment vertical="center"/>
    </xf>
    <xf numFmtId="0" fontId="30" fillId="0" borderId="28" xfId="0" applyFont="1" applyBorder="1" applyAlignment="1">
      <alignment horizontal="left" vertical="center"/>
    </xf>
    <xf numFmtId="0" fontId="30" fillId="0" borderId="28" xfId="0" applyFont="1" applyBorder="1" applyAlignment="1">
      <alignment vertical="center"/>
    </xf>
    <xf numFmtId="4" fontId="30" fillId="0" borderId="28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" fontId="20" fillId="0" borderId="0" xfId="0" applyNumberFormat="1" applyFont="1"/>
    <xf numFmtId="166" fontId="31" fillId="0" borderId="19" xfId="0" applyNumberFormat="1" applyFont="1" applyBorder="1"/>
    <xf numFmtId="166" fontId="31" fillId="0" borderId="20" xfId="0" applyNumberFormat="1" applyFont="1" applyBorder="1"/>
    <xf numFmtId="4" fontId="32" fillId="0" borderId="0" xfId="0" applyNumberFormat="1" applyFont="1" applyAlignment="1">
      <alignment vertical="center"/>
    </xf>
    <xf numFmtId="0" fontId="33" fillId="0" borderId="0" xfId="0" applyFont="1"/>
    <xf numFmtId="0" fontId="33" fillId="0" borderId="3" xfId="0" applyFont="1" applyBorder="1"/>
    <xf numFmtId="0" fontId="33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4" fontId="30" fillId="0" borderId="0" xfId="0" applyNumberFormat="1" applyFont="1"/>
    <xf numFmtId="0" fontId="33" fillId="0" borderId="21" xfId="0" applyFont="1" applyBorder="1"/>
    <xf numFmtId="166" fontId="33" fillId="0" borderId="0" xfId="0" applyNumberFormat="1" applyFont="1"/>
    <xf numFmtId="166" fontId="33" fillId="0" borderId="22" xfId="0" applyNumberFormat="1" applyFont="1" applyBorder="1"/>
    <xf numFmtId="0" fontId="33" fillId="0" borderId="0" xfId="0" applyFont="1" applyAlignment="1">
      <alignment horizontal="center"/>
    </xf>
    <xf numFmtId="4" fontId="33" fillId="0" borderId="0" xfId="0" applyNumberFormat="1" applyFont="1" applyAlignment="1">
      <alignment vertical="center"/>
    </xf>
    <xf numFmtId="0" fontId="18" fillId="0" borderId="34" xfId="0" applyFont="1" applyBorder="1" applyAlignment="1">
      <alignment horizontal="center" vertical="center"/>
    </xf>
    <xf numFmtId="49" fontId="18" fillId="0" borderId="34" xfId="0" applyNumberFormat="1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center" vertical="center" wrapText="1"/>
    </xf>
    <xf numFmtId="4" fontId="18" fillId="0" borderId="34" xfId="0" applyNumberFormat="1" applyFont="1" applyBorder="1" applyAlignment="1">
      <alignment vertical="center"/>
    </xf>
    <xf numFmtId="4" fontId="18" fillId="2" borderId="34" xfId="0" applyNumberFormat="1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19" fillId="2" borderId="35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22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4" fontId="34" fillId="0" borderId="0" xfId="0" applyNumberFormat="1" applyFont="1" applyAlignment="1">
      <alignment vertical="center"/>
    </xf>
    <xf numFmtId="0" fontId="34" fillId="0" borderId="21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6" fillId="0" borderId="21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4" fillId="0" borderId="27" xfId="0" applyFont="1" applyBorder="1" applyAlignment="1">
      <alignment vertical="center"/>
    </xf>
    <xf numFmtId="0" fontId="34" fillId="0" borderId="28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3" xfId="0" applyFont="1" applyBorder="1" applyAlignment="1">
      <alignment vertical="center"/>
    </xf>
    <xf numFmtId="0" fontId="37" fillId="0" borderId="28" xfId="0" applyFont="1" applyBorder="1" applyAlignment="1">
      <alignment horizontal="left" vertical="center"/>
    </xf>
    <xf numFmtId="0" fontId="37" fillId="0" borderId="28" xfId="0" applyFont="1" applyBorder="1" applyAlignment="1">
      <alignment vertical="center"/>
    </xf>
    <xf numFmtId="4" fontId="37" fillId="0" borderId="28" xfId="0" applyNumberFormat="1" applyFont="1" applyBorder="1" applyAlignment="1">
      <alignment vertical="center"/>
    </xf>
    <xf numFmtId="0" fontId="37" fillId="0" borderId="0" xfId="0" applyFont="1" applyAlignment="1">
      <alignment horizontal="left"/>
    </xf>
    <xf numFmtId="4" fontId="37" fillId="0" borderId="0" xfId="0" applyNumberFormat="1" applyFont="1"/>
    <xf numFmtId="0" fontId="38" fillId="0" borderId="0" xfId="0" applyFont="1" applyAlignment="1">
      <alignment vertical="center"/>
    </xf>
    <xf numFmtId="0" fontId="38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4" fontId="38" fillId="0" borderId="0" xfId="0" applyNumberFormat="1" applyFont="1" applyAlignment="1">
      <alignment vertical="center"/>
    </xf>
    <xf numFmtId="0" fontId="38" fillId="0" borderId="21" xfId="0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9" fillId="0" borderId="34" xfId="0" applyFont="1" applyBorder="1" applyAlignment="1">
      <alignment horizontal="center" vertical="center"/>
    </xf>
    <xf numFmtId="49" fontId="39" fillId="0" borderId="34" xfId="0" applyNumberFormat="1" applyFont="1" applyBorder="1" applyAlignment="1">
      <alignment horizontal="left" vertical="center" wrapText="1"/>
    </xf>
    <xf numFmtId="0" fontId="39" fillId="0" borderId="34" xfId="0" applyFont="1" applyBorder="1" applyAlignment="1">
      <alignment horizontal="left" vertical="center" wrapText="1"/>
    </xf>
    <xf numFmtId="0" fontId="39" fillId="0" borderId="34" xfId="0" applyFont="1" applyBorder="1" applyAlignment="1">
      <alignment horizontal="center" vertical="center" wrapText="1"/>
    </xf>
    <xf numFmtId="4" fontId="39" fillId="0" borderId="34" xfId="0" applyNumberFormat="1" applyFont="1" applyBorder="1" applyAlignment="1">
      <alignment vertical="center"/>
    </xf>
    <xf numFmtId="4" fontId="39" fillId="2" borderId="34" xfId="0" applyNumberFormat="1" applyFont="1" applyFill="1" applyBorder="1" applyAlignment="1">
      <alignment vertical="center"/>
    </xf>
    <xf numFmtId="0" fontId="40" fillId="0" borderId="34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39" fillId="2" borderId="35" xfId="0" applyFont="1" applyFill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19" fillId="2" borderId="36" xfId="0" applyFont="1" applyFill="1" applyBorder="1" applyAlignment="1">
      <alignment horizontal="left" vertical="center"/>
    </xf>
    <xf numFmtId="0" fontId="19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166" fontId="19" fillId="0" borderId="28" xfId="0" applyNumberFormat="1" applyFont="1" applyBorder="1" applyAlignment="1">
      <alignment vertical="center"/>
    </xf>
    <xf numFmtId="166" fontId="19" fillId="0" borderId="29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7" fillId="2" borderId="5" xfId="0" applyNumberFormat="1" applyFont="1" applyFill="1" applyBorder="1" applyAlignment="1">
      <alignment horizontal="left" vertical="center"/>
    </xf>
    <xf numFmtId="0" fontId="10" fillId="0" borderId="6" xfId="0" applyFont="1" applyBorder="1"/>
    <xf numFmtId="0" fontId="10" fillId="0" borderId="7" xfId="0" applyFont="1" applyBorder="1"/>
    <xf numFmtId="0" fontId="7" fillId="0" borderId="0" xfId="0" applyFont="1" applyAlignment="1">
      <alignment horizontal="left" vertical="center" wrapText="1"/>
    </xf>
    <xf numFmtId="4" fontId="11" fillId="0" borderId="9" xfId="0" applyNumberFormat="1" applyFont="1" applyBorder="1" applyAlignment="1">
      <alignment vertical="center"/>
    </xf>
    <xf numFmtId="0" fontId="10" fillId="0" borderId="9" xfId="0" applyFont="1" applyBorder="1"/>
    <xf numFmtId="164" fontId="12" fillId="0" borderId="0" xfId="0" applyNumberFormat="1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0" fillId="0" borderId="19" xfId="0" applyFont="1" applyBorder="1"/>
    <xf numFmtId="0" fontId="10" fillId="0" borderId="21" xfId="0" applyFont="1" applyBorder="1"/>
    <xf numFmtId="0" fontId="7" fillId="0" borderId="0" xfId="0" applyFont="1" applyAlignment="1">
      <alignment vertical="center" wrapText="1"/>
    </xf>
    <xf numFmtId="0" fontId="18" fillId="4" borderId="23" xfId="0" applyFont="1" applyFill="1" applyBorder="1" applyAlignment="1">
      <alignment horizontal="center" vertical="center"/>
    </xf>
    <xf numFmtId="0" fontId="10" fillId="0" borderId="13" xfId="0" applyFont="1" applyBorder="1"/>
    <xf numFmtId="0" fontId="10" fillId="0" borderId="14" xfId="0" applyFont="1" applyBorder="1"/>
    <xf numFmtId="0" fontId="18" fillId="4" borderId="12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right" vertical="center"/>
    </xf>
    <xf numFmtId="0" fontId="10" fillId="0" borderId="15" xfId="0" applyFont="1" applyBorder="1"/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 wrapText="1"/>
    </xf>
    <xf numFmtId="165" fontId="7" fillId="0" borderId="0" xfId="0" applyNumberFormat="1" applyFont="1" applyAlignment="1">
      <alignment horizontal="left" vertical="center"/>
    </xf>
    <xf numFmtId="0" fontId="15" fillId="3" borderId="12" xfId="0" applyFont="1" applyFill="1" applyBorder="1" applyAlignment="1">
      <alignment horizontal="left" vertical="center"/>
    </xf>
    <xf numFmtId="4" fontId="15" fillId="3" borderId="12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000"/>
  <sheetViews>
    <sheetView showGridLines="0" topLeftCell="A51" workbookViewId="0">
      <selection activeCell="D16" sqref="D16:AO24"/>
    </sheetView>
  </sheetViews>
  <sheetFormatPr defaultColWidth="16.83203125" defaultRowHeight="15" customHeight="1"/>
  <cols>
    <col min="1" max="1" width="9.6640625" customWidth="1"/>
    <col min="2" max="2" width="2" customWidth="1"/>
    <col min="3" max="3" width="4.83203125" customWidth="1"/>
    <col min="4" max="33" width="3.1640625" customWidth="1"/>
    <col min="34" max="34" width="3.83203125" customWidth="1"/>
    <col min="35" max="35" width="37" customWidth="1"/>
    <col min="36" max="37" width="2.83203125" customWidth="1"/>
    <col min="38" max="38" width="9.6640625" customWidth="1"/>
    <col min="39" max="39" width="3.83203125" customWidth="1"/>
    <col min="40" max="40" width="15.5" customWidth="1"/>
    <col min="41" max="41" width="8.6640625" customWidth="1"/>
    <col min="42" max="42" width="4.83203125" customWidth="1"/>
    <col min="43" max="43" width="18.33203125" hidden="1" customWidth="1"/>
    <col min="44" max="44" width="16" customWidth="1"/>
    <col min="45" max="47" width="30.1640625" hidden="1" customWidth="1"/>
    <col min="48" max="49" width="25.33203125" hidden="1" customWidth="1"/>
    <col min="50" max="51" width="29.1640625" hidden="1" customWidth="1"/>
    <col min="52" max="52" width="25.33203125" hidden="1" customWidth="1"/>
    <col min="53" max="53" width="22.33203125" hidden="1" customWidth="1"/>
    <col min="54" max="54" width="29.1640625" hidden="1" customWidth="1"/>
    <col min="55" max="55" width="25.33203125" hidden="1" customWidth="1"/>
    <col min="56" max="56" width="22.33203125" hidden="1" customWidth="1"/>
    <col min="57" max="57" width="77.5" customWidth="1"/>
    <col min="58" max="70" width="10.1640625" customWidth="1"/>
    <col min="71" max="91" width="10.83203125" hidden="1" customWidth="1"/>
  </cols>
  <sheetData>
    <row r="1" spans="1:74" ht="11.25" customHeight="1">
      <c r="A1" s="1" t="s">
        <v>0</v>
      </c>
      <c r="AZ1" s="1" t="s">
        <v>1</v>
      </c>
      <c r="BA1" s="1" t="s">
        <v>2</v>
      </c>
      <c r="BB1" s="1" t="s">
        <v>3</v>
      </c>
      <c r="BT1" s="1" t="s">
        <v>4</v>
      </c>
      <c r="BU1" s="1" t="s">
        <v>4</v>
      </c>
      <c r="BV1" s="1" t="s">
        <v>5</v>
      </c>
    </row>
    <row r="2" spans="1:74" ht="36.75" customHeight="1">
      <c r="AR2" s="189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S2" s="2" t="s">
        <v>6</v>
      </c>
      <c r="BT2" s="2" t="s">
        <v>7</v>
      </c>
    </row>
    <row r="3" spans="1:74" ht="6.7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 t="s">
        <v>6</v>
      </c>
      <c r="BT3" s="2" t="s">
        <v>7</v>
      </c>
    </row>
    <row r="4" spans="1:74" ht="24.75" customHeight="1">
      <c r="B4" s="5"/>
      <c r="D4" s="6" t="s">
        <v>8</v>
      </c>
      <c r="AR4" s="5"/>
      <c r="AS4" s="7" t="s">
        <v>9</v>
      </c>
      <c r="BE4" s="8" t="s">
        <v>10</v>
      </c>
      <c r="BS4" s="2" t="s">
        <v>6</v>
      </c>
    </row>
    <row r="5" spans="1:74" ht="12" customHeight="1">
      <c r="B5" s="5"/>
      <c r="D5" s="9" t="s">
        <v>11</v>
      </c>
      <c r="K5" s="190" t="s">
        <v>12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R5" s="5"/>
      <c r="BE5" s="191" t="s">
        <v>1111</v>
      </c>
      <c r="BS5" s="2" t="s">
        <v>6</v>
      </c>
    </row>
    <row r="6" spans="1:74" ht="36.75" customHeight="1">
      <c r="B6" s="5"/>
      <c r="D6" s="11" t="s">
        <v>13</v>
      </c>
      <c r="K6" s="192" t="s">
        <v>14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R6" s="5"/>
      <c r="BE6" s="188"/>
      <c r="BS6" s="2" t="s">
        <v>6</v>
      </c>
    </row>
    <row r="7" spans="1:74" ht="12" customHeight="1">
      <c r="B7" s="5"/>
      <c r="D7" s="12" t="s">
        <v>15</v>
      </c>
      <c r="K7" s="10" t="s">
        <v>1</v>
      </c>
      <c r="AK7" s="12" t="s">
        <v>16</v>
      </c>
      <c r="AN7" s="10" t="s">
        <v>1</v>
      </c>
      <c r="AR7" s="5"/>
      <c r="BE7" s="188"/>
      <c r="BS7" s="2" t="s">
        <v>6</v>
      </c>
    </row>
    <row r="8" spans="1:74" ht="12" customHeight="1">
      <c r="B8" s="5"/>
      <c r="D8" s="12" t="s">
        <v>17</v>
      </c>
      <c r="K8" s="10" t="s">
        <v>18</v>
      </c>
      <c r="AK8" s="12" t="s">
        <v>19</v>
      </c>
      <c r="AN8" s="13" t="s">
        <v>20</v>
      </c>
      <c r="AR8" s="5"/>
      <c r="BE8" s="188"/>
      <c r="BS8" s="2" t="s">
        <v>6</v>
      </c>
    </row>
    <row r="9" spans="1:74" ht="14.25" customHeight="1">
      <c r="B9" s="5"/>
      <c r="AR9" s="5"/>
      <c r="BE9" s="188"/>
      <c r="BS9" s="2" t="s">
        <v>6</v>
      </c>
    </row>
    <row r="10" spans="1:74" ht="12" customHeight="1">
      <c r="B10" s="5"/>
      <c r="D10" s="12" t="s">
        <v>21</v>
      </c>
      <c r="AK10" s="12" t="s">
        <v>22</v>
      </c>
      <c r="AN10" s="10" t="s">
        <v>1</v>
      </c>
      <c r="AR10" s="5"/>
      <c r="BE10" s="188"/>
      <c r="BS10" s="2" t="s">
        <v>6</v>
      </c>
    </row>
    <row r="11" spans="1:74" ht="18" customHeight="1">
      <c r="B11" s="5"/>
      <c r="E11" s="10" t="s">
        <v>23</v>
      </c>
      <c r="AK11" s="12" t="s">
        <v>24</v>
      </c>
      <c r="AN11" s="10" t="s">
        <v>1</v>
      </c>
      <c r="AR11" s="5"/>
      <c r="BE11" s="188"/>
      <c r="BS11" s="2" t="s">
        <v>6</v>
      </c>
    </row>
    <row r="12" spans="1:74" ht="6.75" customHeight="1">
      <c r="B12" s="5"/>
      <c r="AR12" s="5"/>
      <c r="BE12" s="188"/>
      <c r="BS12" s="2" t="s">
        <v>6</v>
      </c>
    </row>
    <row r="13" spans="1:74" ht="12" customHeight="1">
      <c r="B13" s="5"/>
      <c r="D13" s="12" t="s">
        <v>25</v>
      </c>
      <c r="AK13" s="12" t="s">
        <v>22</v>
      </c>
      <c r="AN13" s="14" t="s">
        <v>26</v>
      </c>
      <c r="AR13" s="5"/>
      <c r="BE13" s="188"/>
      <c r="BS13" s="2" t="s">
        <v>6</v>
      </c>
    </row>
    <row r="14" spans="1:74" ht="11.25" customHeight="1">
      <c r="B14" s="5"/>
      <c r="E14" s="193" t="s">
        <v>26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5"/>
      <c r="AK14" s="12" t="s">
        <v>24</v>
      </c>
      <c r="AN14" s="14" t="s">
        <v>26</v>
      </c>
      <c r="AR14" s="5"/>
      <c r="BE14" s="188"/>
      <c r="BS14" s="2" t="s">
        <v>6</v>
      </c>
    </row>
    <row r="15" spans="1:74" ht="6.75" customHeight="1">
      <c r="B15" s="5"/>
      <c r="AR15" s="5"/>
      <c r="BE15" s="188"/>
      <c r="BS15" s="2" t="s">
        <v>4</v>
      </c>
    </row>
    <row r="16" spans="1:74" ht="12" customHeight="1">
      <c r="B16" s="5"/>
      <c r="D16" s="12" t="s">
        <v>27</v>
      </c>
      <c r="AK16" s="12" t="s">
        <v>22</v>
      </c>
      <c r="AN16" s="10" t="s">
        <v>1</v>
      </c>
      <c r="AR16" s="5"/>
      <c r="BE16" s="188"/>
      <c r="BS16" s="2" t="s">
        <v>4</v>
      </c>
    </row>
    <row r="17" spans="1:91" ht="18" customHeight="1">
      <c r="B17" s="5"/>
      <c r="E17" s="10" t="s">
        <v>28</v>
      </c>
      <c r="AK17" s="12" t="s">
        <v>24</v>
      </c>
      <c r="AN17" s="10" t="s">
        <v>1</v>
      </c>
      <c r="AR17" s="5"/>
      <c r="BE17" s="188"/>
      <c r="BS17" s="2" t="s">
        <v>29</v>
      </c>
    </row>
    <row r="18" spans="1:91" ht="6.75" customHeight="1">
      <c r="B18" s="5"/>
      <c r="AR18" s="5"/>
      <c r="BE18" s="188"/>
      <c r="BS18" s="2" t="s">
        <v>6</v>
      </c>
    </row>
    <row r="19" spans="1:91" ht="12" customHeight="1">
      <c r="B19" s="5"/>
      <c r="D19" s="12" t="s">
        <v>30</v>
      </c>
      <c r="AK19" s="12" t="s">
        <v>22</v>
      </c>
      <c r="AN19" s="10" t="s">
        <v>1</v>
      </c>
      <c r="AR19" s="5"/>
      <c r="BE19" s="188"/>
      <c r="BS19" s="2" t="s">
        <v>6</v>
      </c>
    </row>
    <row r="20" spans="1:91" ht="18" customHeight="1">
      <c r="B20" s="5"/>
      <c r="E20" s="10" t="s">
        <v>28</v>
      </c>
      <c r="AK20" s="12" t="s">
        <v>24</v>
      </c>
      <c r="AN20" s="10" t="s">
        <v>1</v>
      </c>
      <c r="AR20" s="5"/>
      <c r="BE20" s="188"/>
      <c r="BS20" s="2" t="s">
        <v>4</v>
      </c>
    </row>
    <row r="21" spans="1:91" ht="6.75" customHeight="1">
      <c r="B21" s="5"/>
      <c r="AR21" s="5"/>
      <c r="BE21" s="188"/>
    </row>
    <row r="22" spans="1:91" ht="12" customHeight="1">
      <c r="B22" s="5"/>
      <c r="D22" s="12" t="s">
        <v>31</v>
      </c>
      <c r="AR22" s="5"/>
      <c r="BE22" s="188"/>
    </row>
    <row r="23" spans="1:91" ht="16.5" customHeight="1">
      <c r="B23" s="5"/>
      <c r="E23" s="196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5"/>
      <c r="BE23" s="188"/>
    </row>
    <row r="24" spans="1:91" ht="6.75" customHeight="1">
      <c r="B24" s="5"/>
      <c r="AR24" s="5"/>
      <c r="BE24" s="188"/>
    </row>
    <row r="25" spans="1:91" ht="6.75" customHeight="1">
      <c r="B25" s="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R25" s="5"/>
      <c r="BE25" s="188"/>
    </row>
    <row r="26" spans="1:91" ht="25.5" customHeight="1">
      <c r="A26" s="17"/>
      <c r="B26" s="18"/>
      <c r="C26" s="17"/>
      <c r="D26" s="19" t="s">
        <v>32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197">
        <f>ROUND(AG94,2)</f>
        <v>0</v>
      </c>
      <c r="AL26" s="198"/>
      <c r="AM26" s="198"/>
      <c r="AN26" s="198"/>
      <c r="AO26" s="198"/>
      <c r="AP26" s="17"/>
      <c r="AQ26" s="17"/>
      <c r="AR26" s="18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88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</row>
    <row r="27" spans="1:91" ht="6.75" customHeight="1">
      <c r="A27" s="17"/>
      <c r="B27" s="1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8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88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</row>
    <row r="28" spans="1:91" ht="11.25" customHeight="1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203" t="s">
        <v>33</v>
      </c>
      <c r="M28" s="188"/>
      <c r="N28" s="188"/>
      <c r="O28" s="188"/>
      <c r="P28" s="188"/>
      <c r="Q28" s="17"/>
      <c r="R28" s="17"/>
      <c r="S28" s="17"/>
      <c r="T28" s="17"/>
      <c r="U28" s="17"/>
      <c r="V28" s="17"/>
      <c r="W28" s="203" t="s">
        <v>34</v>
      </c>
      <c r="X28" s="188"/>
      <c r="Y28" s="188"/>
      <c r="Z28" s="188"/>
      <c r="AA28" s="188"/>
      <c r="AB28" s="188"/>
      <c r="AC28" s="188"/>
      <c r="AD28" s="188"/>
      <c r="AE28" s="188"/>
      <c r="AF28" s="17"/>
      <c r="AG28" s="17"/>
      <c r="AH28" s="17"/>
      <c r="AI28" s="17"/>
      <c r="AJ28" s="17"/>
      <c r="AK28" s="203" t="s">
        <v>35</v>
      </c>
      <c r="AL28" s="188"/>
      <c r="AM28" s="188"/>
      <c r="AN28" s="188"/>
      <c r="AO28" s="188"/>
      <c r="AP28" s="17"/>
      <c r="AQ28" s="17"/>
      <c r="AR28" s="18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88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</row>
    <row r="29" spans="1:91" ht="14.25" customHeight="1">
      <c r="A29" s="22"/>
      <c r="B29" s="23"/>
      <c r="C29" s="22"/>
      <c r="D29" s="12" t="s">
        <v>36</v>
      </c>
      <c r="E29" s="22"/>
      <c r="F29" s="24" t="s">
        <v>37</v>
      </c>
      <c r="G29" s="22"/>
      <c r="H29" s="22"/>
      <c r="I29" s="22"/>
      <c r="J29" s="22"/>
      <c r="K29" s="22"/>
      <c r="L29" s="199">
        <v>0.23</v>
      </c>
      <c r="M29" s="188"/>
      <c r="N29" s="188"/>
      <c r="O29" s="188"/>
      <c r="P29" s="188"/>
      <c r="Q29" s="25"/>
      <c r="R29" s="25"/>
      <c r="S29" s="25"/>
      <c r="T29" s="25"/>
      <c r="U29" s="25"/>
      <c r="V29" s="25"/>
      <c r="W29" s="200">
        <f>ROUND(AZ94,2)</f>
        <v>0</v>
      </c>
      <c r="X29" s="188"/>
      <c r="Y29" s="188"/>
      <c r="Z29" s="188"/>
      <c r="AA29" s="188"/>
      <c r="AB29" s="188"/>
      <c r="AC29" s="188"/>
      <c r="AD29" s="188"/>
      <c r="AE29" s="188"/>
      <c r="AF29" s="25"/>
      <c r="AG29" s="25"/>
      <c r="AH29" s="25"/>
      <c r="AI29" s="25"/>
      <c r="AJ29" s="25"/>
      <c r="AK29" s="200">
        <f>ROUND(AV94,2)</f>
        <v>0</v>
      </c>
      <c r="AL29" s="188"/>
      <c r="AM29" s="188"/>
      <c r="AN29" s="188"/>
      <c r="AO29" s="188"/>
      <c r="AP29" s="25"/>
      <c r="AQ29" s="25"/>
      <c r="AR29" s="26"/>
      <c r="AS29" s="25"/>
      <c r="AT29" s="25"/>
      <c r="AU29" s="25"/>
      <c r="AV29" s="25"/>
      <c r="AW29" s="25"/>
      <c r="AX29" s="25"/>
      <c r="AY29" s="25"/>
      <c r="AZ29" s="25"/>
      <c r="BA29" s="22"/>
      <c r="BB29" s="22"/>
      <c r="BC29" s="22"/>
      <c r="BD29" s="22"/>
      <c r="BE29" s="188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</row>
    <row r="30" spans="1:91" ht="14.25" customHeight="1">
      <c r="A30" s="22"/>
      <c r="B30" s="23"/>
      <c r="C30" s="22"/>
      <c r="D30" s="22"/>
      <c r="E30" s="22"/>
      <c r="F30" s="24" t="s">
        <v>38</v>
      </c>
      <c r="G30" s="22"/>
      <c r="H30" s="22"/>
      <c r="I30" s="22"/>
      <c r="J30" s="22"/>
      <c r="K30" s="22"/>
      <c r="L30" s="199">
        <v>0.23</v>
      </c>
      <c r="M30" s="188"/>
      <c r="N30" s="188"/>
      <c r="O30" s="188"/>
      <c r="P30" s="188"/>
      <c r="Q30" s="25"/>
      <c r="R30" s="25"/>
      <c r="S30" s="25"/>
      <c r="T30" s="25"/>
      <c r="U30" s="25"/>
      <c r="V30" s="25"/>
      <c r="W30" s="200">
        <f>ROUND(BA94,2)</f>
        <v>0</v>
      </c>
      <c r="X30" s="188"/>
      <c r="Y30" s="188"/>
      <c r="Z30" s="188"/>
      <c r="AA30" s="188"/>
      <c r="AB30" s="188"/>
      <c r="AC30" s="188"/>
      <c r="AD30" s="188"/>
      <c r="AE30" s="188"/>
      <c r="AF30" s="25"/>
      <c r="AG30" s="25"/>
      <c r="AH30" s="25"/>
      <c r="AI30" s="25"/>
      <c r="AJ30" s="25"/>
      <c r="AK30" s="200">
        <f>ROUND(AW94,2)</f>
        <v>0</v>
      </c>
      <c r="AL30" s="188"/>
      <c r="AM30" s="188"/>
      <c r="AN30" s="188"/>
      <c r="AO30" s="188"/>
      <c r="AP30" s="25"/>
      <c r="AQ30" s="25"/>
      <c r="AR30" s="26"/>
      <c r="AS30" s="25"/>
      <c r="AT30" s="25"/>
      <c r="AU30" s="25"/>
      <c r="AV30" s="25"/>
      <c r="AW30" s="25"/>
      <c r="AX30" s="25"/>
      <c r="AY30" s="25"/>
      <c r="AZ30" s="25"/>
      <c r="BA30" s="22"/>
      <c r="BB30" s="22"/>
      <c r="BC30" s="22"/>
      <c r="BD30" s="22"/>
      <c r="BE30" s="188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</row>
    <row r="31" spans="1:91" ht="14.25" hidden="1" customHeight="1">
      <c r="A31" s="22"/>
      <c r="B31" s="23"/>
      <c r="C31" s="22"/>
      <c r="D31" s="22"/>
      <c r="E31" s="22"/>
      <c r="F31" s="12" t="s">
        <v>39</v>
      </c>
      <c r="G31" s="22"/>
      <c r="H31" s="22"/>
      <c r="I31" s="22"/>
      <c r="J31" s="22"/>
      <c r="K31" s="22"/>
      <c r="L31" s="201">
        <v>0.23</v>
      </c>
      <c r="M31" s="188"/>
      <c r="N31" s="188"/>
      <c r="O31" s="188"/>
      <c r="P31" s="188"/>
      <c r="Q31" s="22"/>
      <c r="R31" s="22"/>
      <c r="S31" s="22"/>
      <c r="T31" s="22"/>
      <c r="U31" s="22"/>
      <c r="V31" s="22"/>
      <c r="W31" s="202">
        <f>ROUND(BB94,2)</f>
        <v>0</v>
      </c>
      <c r="X31" s="188"/>
      <c r="Y31" s="188"/>
      <c r="Z31" s="188"/>
      <c r="AA31" s="188"/>
      <c r="AB31" s="188"/>
      <c r="AC31" s="188"/>
      <c r="AD31" s="188"/>
      <c r="AE31" s="188"/>
      <c r="AF31" s="22"/>
      <c r="AG31" s="22"/>
      <c r="AH31" s="22"/>
      <c r="AI31" s="22"/>
      <c r="AJ31" s="22"/>
      <c r="AK31" s="202">
        <v>0</v>
      </c>
      <c r="AL31" s="188"/>
      <c r="AM31" s="188"/>
      <c r="AN31" s="188"/>
      <c r="AO31" s="188"/>
      <c r="AP31" s="22"/>
      <c r="AQ31" s="22"/>
      <c r="AR31" s="23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188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</row>
    <row r="32" spans="1:91" ht="14.25" hidden="1" customHeight="1">
      <c r="A32" s="22"/>
      <c r="B32" s="23"/>
      <c r="C32" s="22"/>
      <c r="D32" s="22"/>
      <c r="E32" s="22"/>
      <c r="F32" s="12" t="s">
        <v>40</v>
      </c>
      <c r="G32" s="22"/>
      <c r="H32" s="22"/>
      <c r="I32" s="22"/>
      <c r="J32" s="22"/>
      <c r="K32" s="22"/>
      <c r="L32" s="201">
        <v>0.23</v>
      </c>
      <c r="M32" s="188"/>
      <c r="N32" s="188"/>
      <c r="O32" s="188"/>
      <c r="P32" s="188"/>
      <c r="Q32" s="22"/>
      <c r="R32" s="22"/>
      <c r="S32" s="22"/>
      <c r="T32" s="22"/>
      <c r="U32" s="22"/>
      <c r="V32" s="22"/>
      <c r="W32" s="202">
        <f>ROUND(BC94,2)</f>
        <v>0</v>
      </c>
      <c r="X32" s="188"/>
      <c r="Y32" s="188"/>
      <c r="Z32" s="188"/>
      <c r="AA32" s="188"/>
      <c r="AB32" s="188"/>
      <c r="AC32" s="188"/>
      <c r="AD32" s="188"/>
      <c r="AE32" s="188"/>
      <c r="AF32" s="22"/>
      <c r="AG32" s="22"/>
      <c r="AH32" s="22"/>
      <c r="AI32" s="22"/>
      <c r="AJ32" s="22"/>
      <c r="AK32" s="202">
        <v>0</v>
      </c>
      <c r="AL32" s="188"/>
      <c r="AM32" s="188"/>
      <c r="AN32" s="188"/>
      <c r="AO32" s="188"/>
      <c r="AP32" s="22"/>
      <c r="AQ32" s="22"/>
      <c r="AR32" s="23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188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</row>
    <row r="33" spans="1:91" ht="14.25" hidden="1" customHeight="1">
      <c r="A33" s="22"/>
      <c r="B33" s="23"/>
      <c r="C33" s="22"/>
      <c r="D33" s="22"/>
      <c r="E33" s="22"/>
      <c r="F33" s="24" t="s">
        <v>41</v>
      </c>
      <c r="G33" s="22"/>
      <c r="H33" s="22"/>
      <c r="I33" s="22"/>
      <c r="J33" s="22"/>
      <c r="K33" s="22"/>
      <c r="L33" s="199">
        <v>0</v>
      </c>
      <c r="M33" s="188"/>
      <c r="N33" s="188"/>
      <c r="O33" s="188"/>
      <c r="P33" s="188"/>
      <c r="Q33" s="25"/>
      <c r="R33" s="25"/>
      <c r="S33" s="25"/>
      <c r="T33" s="25"/>
      <c r="U33" s="25"/>
      <c r="V33" s="25"/>
      <c r="W33" s="200">
        <f>ROUND(BD94,2)</f>
        <v>0</v>
      </c>
      <c r="X33" s="188"/>
      <c r="Y33" s="188"/>
      <c r="Z33" s="188"/>
      <c r="AA33" s="188"/>
      <c r="AB33" s="188"/>
      <c r="AC33" s="188"/>
      <c r="AD33" s="188"/>
      <c r="AE33" s="188"/>
      <c r="AF33" s="25"/>
      <c r="AG33" s="25"/>
      <c r="AH33" s="25"/>
      <c r="AI33" s="25"/>
      <c r="AJ33" s="25"/>
      <c r="AK33" s="200">
        <v>0</v>
      </c>
      <c r="AL33" s="188"/>
      <c r="AM33" s="188"/>
      <c r="AN33" s="188"/>
      <c r="AO33" s="188"/>
      <c r="AP33" s="25"/>
      <c r="AQ33" s="25"/>
      <c r="AR33" s="26"/>
      <c r="AS33" s="25"/>
      <c r="AT33" s="25"/>
      <c r="AU33" s="25"/>
      <c r="AV33" s="25"/>
      <c r="AW33" s="25"/>
      <c r="AX33" s="25"/>
      <c r="AY33" s="25"/>
      <c r="AZ33" s="25"/>
      <c r="BA33" s="22"/>
      <c r="BB33" s="22"/>
      <c r="BC33" s="22"/>
      <c r="BD33" s="22"/>
      <c r="BE33" s="188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</row>
    <row r="34" spans="1:91" ht="6.75" customHeight="1">
      <c r="A34" s="17"/>
      <c r="B34" s="1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8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88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</row>
    <row r="35" spans="1:91" ht="25.5" customHeight="1">
      <c r="A35" s="17"/>
      <c r="B35" s="18"/>
      <c r="C35" s="27"/>
      <c r="D35" s="28" t="s">
        <v>42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 t="s">
        <v>43</v>
      </c>
      <c r="U35" s="29"/>
      <c r="V35" s="29"/>
      <c r="W35" s="29"/>
      <c r="X35" s="219" t="s">
        <v>44</v>
      </c>
      <c r="Y35" s="210"/>
      <c r="Z35" s="210"/>
      <c r="AA35" s="210"/>
      <c r="AB35" s="211"/>
      <c r="AC35" s="29"/>
      <c r="AD35" s="29"/>
      <c r="AE35" s="29"/>
      <c r="AF35" s="29"/>
      <c r="AG35" s="29"/>
      <c r="AH35" s="29"/>
      <c r="AI35" s="29"/>
      <c r="AJ35" s="29"/>
      <c r="AK35" s="220">
        <f>SUM(AK26:AK33)</f>
        <v>0</v>
      </c>
      <c r="AL35" s="210"/>
      <c r="AM35" s="210"/>
      <c r="AN35" s="210"/>
      <c r="AO35" s="214"/>
      <c r="AP35" s="27"/>
      <c r="AQ35" s="27"/>
      <c r="AR35" s="18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</row>
    <row r="36" spans="1:91" ht="6.75" customHeight="1">
      <c r="A36" s="17"/>
      <c r="B36" s="18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8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</row>
    <row r="37" spans="1:91" ht="14.25" customHeight="1">
      <c r="A37" s="17"/>
      <c r="B37" s="1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8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</row>
    <row r="38" spans="1:91" ht="14.25" customHeight="1">
      <c r="B38" s="5"/>
      <c r="AR38" s="5"/>
    </row>
    <row r="39" spans="1:91" ht="14.25" customHeight="1">
      <c r="B39" s="5"/>
      <c r="AR39" s="5"/>
    </row>
    <row r="40" spans="1:91" ht="14.25" customHeight="1">
      <c r="B40" s="5"/>
      <c r="AR40" s="5"/>
    </row>
    <row r="41" spans="1:91" ht="14.25" customHeight="1">
      <c r="B41" s="5"/>
      <c r="AR41" s="5"/>
    </row>
    <row r="42" spans="1:91" ht="14.25" customHeight="1">
      <c r="B42" s="5"/>
      <c r="AR42" s="5"/>
    </row>
    <row r="43" spans="1:91" ht="14.25" customHeight="1">
      <c r="B43" s="5"/>
      <c r="AR43" s="5"/>
    </row>
    <row r="44" spans="1:91" ht="14.25" customHeight="1">
      <c r="B44" s="5"/>
      <c r="AR44" s="5"/>
    </row>
    <row r="45" spans="1:91" ht="14.25" customHeight="1">
      <c r="B45" s="5"/>
      <c r="AR45" s="5"/>
    </row>
    <row r="46" spans="1:91" ht="14.25" customHeight="1">
      <c r="B46" s="5"/>
      <c r="AR46" s="5"/>
    </row>
    <row r="47" spans="1:91" ht="14.25" customHeight="1">
      <c r="B47" s="5"/>
      <c r="AR47" s="5"/>
    </row>
    <row r="48" spans="1:91" ht="14.25" customHeight="1">
      <c r="B48" s="5"/>
      <c r="AR48" s="5"/>
    </row>
    <row r="49" spans="1:91" ht="14.25" customHeight="1">
      <c r="A49" s="17"/>
      <c r="B49" s="18"/>
      <c r="C49" s="17"/>
      <c r="D49" s="31" t="s">
        <v>45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1" t="s">
        <v>46</v>
      </c>
      <c r="AI49" s="32"/>
      <c r="AJ49" s="32"/>
      <c r="AK49" s="32"/>
      <c r="AL49" s="32"/>
      <c r="AM49" s="32"/>
      <c r="AN49" s="32"/>
      <c r="AO49" s="32"/>
      <c r="AP49" s="17"/>
      <c r="AQ49" s="17"/>
      <c r="AR49" s="18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</row>
    <row r="50" spans="1:91" ht="11.25" customHeight="1">
      <c r="B50" s="5"/>
      <c r="AR50" s="5"/>
    </row>
    <row r="51" spans="1:91" ht="11.25" customHeight="1">
      <c r="B51" s="5"/>
      <c r="AR51" s="5"/>
    </row>
    <row r="52" spans="1:91" ht="11.25" customHeight="1">
      <c r="B52" s="5"/>
      <c r="AR52" s="5"/>
    </row>
    <row r="53" spans="1:91" ht="11.25" customHeight="1">
      <c r="B53" s="5"/>
      <c r="AR53" s="5"/>
    </row>
    <row r="54" spans="1:91" ht="11.25" customHeight="1">
      <c r="B54" s="5"/>
      <c r="AR54" s="5"/>
    </row>
    <row r="55" spans="1:91" ht="11.25" customHeight="1">
      <c r="B55" s="5"/>
      <c r="AR55" s="5"/>
    </row>
    <row r="56" spans="1:91" ht="11.25" customHeight="1">
      <c r="B56" s="5"/>
      <c r="AR56" s="5"/>
    </row>
    <row r="57" spans="1:91" ht="11.25" customHeight="1">
      <c r="B57" s="5"/>
      <c r="AR57" s="5"/>
    </row>
    <row r="58" spans="1:91" ht="11.25" customHeight="1">
      <c r="B58" s="5"/>
      <c r="AR58" s="5"/>
    </row>
    <row r="59" spans="1:91" ht="11.25" customHeight="1">
      <c r="B59" s="5"/>
      <c r="AR59" s="5"/>
    </row>
    <row r="60" spans="1:91" ht="11.25" customHeight="1">
      <c r="A60" s="17"/>
      <c r="B60" s="18"/>
      <c r="C60" s="17"/>
      <c r="D60" s="33" t="s">
        <v>47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33" t="s">
        <v>48</v>
      </c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33" t="s">
        <v>47</v>
      </c>
      <c r="AI60" s="20"/>
      <c r="AJ60" s="20"/>
      <c r="AK60" s="20"/>
      <c r="AL60" s="20"/>
      <c r="AM60" s="33" t="s">
        <v>48</v>
      </c>
      <c r="AN60" s="20"/>
      <c r="AO60" s="20"/>
      <c r="AP60" s="17"/>
      <c r="AQ60" s="17"/>
      <c r="AR60" s="18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</row>
    <row r="61" spans="1:91" ht="11.25" customHeight="1">
      <c r="B61" s="5"/>
      <c r="AR61" s="5"/>
    </row>
    <row r="62" spans="1:91" ht="11.25" customHeight="1">
      <c r="B62" s="5"/>
      <c r="AR62" s="5"/>
    </row>
    <row r="63" spans="1:91" ht="11.25" customHeight="1">
      <c r="B63" s="5"/>
      <c r="AR63" s="5"/>
    </row>
    <row r="64" spans="1:91" ht="11.25" customHeight="1">
      <c r="A64" s="17"/>
      <c r="B64" s="18"/>
      <c r="C64" s="17"/>
      <c r="D64" s="31" t="s">
        <v>49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1" t="s">
        <v>50</v>
      </c>
      <c r="AI64" s="32"/>
      <c r="AJ64" s="32"/>
      <c r="AK64" s="32"/>
      <c r="AL64" s="32"/>
      <c r="AM64" s="32"/>
      <c r="AN64" s="32"/>
      <c r="AO64" s="32"/>
      <c r="AP64" s="17"/>
      <c r="AQ64" s="17"/>
      <c r="AR64" s="18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</row>
    <row r="65" spans="1:91" ht="11.25" customHeight="1">
      <c r="B65" s="5"/>
      <c r="AR65" s="5"/>
    </row>
    <row r="66" spans="1:91" ht="11.25" customHeight="1">
      <c r="B66" s="5"/>
      <c r="AR66" s="5"/>
    </row>
    <row r="67" spans="1:91" ht="11.25" customHeight="1">
      <c r="B67" s="5"/>
      <c r="AR67" s="5"/>
    </row>
    <row r="68" spans="1:91" ht="11.25" customHeight="1">
      <c r="B68" s="5"/>
      <c r="AR68" s="5"/>
    </row>
    <row r="69" spans="1:91" ht="11.25" customHeight="1">
      <c r="B69" s="5"/>
      <c r="AR69" s="5"/>
    </row>
    <row r="70" spans="1:91" ht="11.25" customHeight="1">
      <c r="B70" s="5"/>
      <c r="AR70" s="5"/>
    </row>
    <row r="71" spans="1:91" ht="11.25" customHeight="1">
      <c r="B71" s="5"/>
      <c r="AR71" s="5"/>
    </row>
    <row r="72" spans="1:91" ht="11.25" customHeight="1">
      <c r="B72" s="5"/>
      <c r="AR72" s="5"/>
    </row>
    <row r="73" spans="1:91" ht="11.25" customHeight="1">
      <c r="B73" s="5"/>
      <c r="AR73" s="5"/>
    </row>
    <row r="74" spans="1:91" ht="11.25" customHeight="1">
      <c r="B74" s="5"/>
      <c r="AR74" s="5"/>
    </row>
    <row r="75" spans="1:91" ht="11.25" customHeight="1">
      <c r="A75" s="17"/>
      <c r="B75" s="18"/>
      <c r="C75" s="17"/>
      <c r="D75" s="33" t="s">
        <v>47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33" t="s">
        <v>48</v>
      </c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33" t="s">
        <v>47</v>
      </c>
      <c r="AI75" s="20"/>
      <c r="AJ75" s="20"/>
      <c r="AK75" s="20"/>
      <c r="AL75" s="20"/>
      <c r="AM75" s="33" t="s">
        <v>48</v>
      </c>
      <c r="AN75" s="20"/>
      <c r="AO75" s="20"/>
      <c r="AP75" s="17"/>
      <c r="AQ75" s="17"/>
      <c r="AR75" s="18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</row>
    <row r="76" spans="1:91" ht="11.25" customHeight="1">
      <c r="A76" s="17"/>
      <c r="B76" s="18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8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</row>
    <row r="77" spans="1:91" ht="6.75" customHeight="1">
      <c r="A77" s="17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18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</row>
    <row r="78" spans="1:91" ht="11.25" customHeight="1"/>
    <row r="79" spans="1:91" ht="11.25" customHeight="1"/>
    <row r="80" spans="1:91" ht="11.25" customHeight="1"/>
    <row r="81" spans="1:91" ht="6.75" customHeight="1">
      <c r="A81" s="17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18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</row>
    <row r="82" spans="1:91" ht="24.75" customHeight="1">
      <c r="A82" s="17"/>
      <c r="B82" s="18"/>
      <c r="C82" s="6" t="s">
        <v>51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8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</row>
    <row r="83" spans="1:91" ht="6.75" customHeight="1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8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</row>
    <row r="84" spans="1:91" ht="12" customHeight="1">
      <c r="A84" s="38"/>
      <c r="B84" s="39"/>
      <c r="C84" s="12" t="s">
        <v>11</v>
      </c>
      <c r="D84" s="38"/>
      <c r="E84" s="38"/>
      <c r="F84" s="38"/>
      <c r="G84" s="38"/>
      <c r="H84" s="38"/>
      <c r="I84" s="38"/>
      <c r="J84" s="38"/>
      <c r="K84" s="38"/>
      <c r="L84" s="38" t="str">
        <f t="shared" ref="L84:L85" si="0">K5</f>
        <v>9138-01</v>
      </c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9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</row>
    <row r="85" spans="1:91" ht="36.75" customHeight="1">
      <c r="A85" s="40"/>
      <c r="B85" s="41"/>
      <c r="C85" s="42" t="s">
        <v>13</v>
      </c>
      <c r="D85" s="40"/>
      <c r="E85" s="40"/>
      <c r="F85" s="40"/>
      <c r="G85" s="40"/>
      <c r="H85" s="40"/>
      <c r="I85" s="40"/>
      <c r="J85" s="40"/>
      <c r="K85" s="40"/>
      <c r="L85" s="217" t="str">
        <f t="shared" si="0"/>
        <v>Vybudovanie cyklotrasy BB - Vlkanová - Sliač, II. etapa - 1. úsek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40"/>
      <c r="AL85" s="40"/>
      <c r="AM85" s="40"/>
      <c r="AN85" s="40"/>
      <c r="AO85" s="40"/>
      <c r="AP85" s="40"/>
      <c r="AQ85" s="40"/>
      <c r="AR85" s="41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</row>
    <row r="86" spans="1:91" ht="6.75" customHeight="1">
      <c r="A86" s="17"/>
      <c r="B86" s="18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8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</row>
    <row r="87" spans="1:91" ht="12" customHeight="1">
      <c r="A87" s="17"/>
      <c r="B87" s="18"/>
      <c r="C87" s="12" t="s">
        <v>17</v>
      </c>
      <c r="D87" s="17"/>
      <c r="E87" s="17"/>
      <c r="F87" s="17"/>
      <c r="G87" s="17"/>
      <c r="H87" s="17"/>
      <c r="I87" s="17"/>
      <c r="J87" s="17"/>
      <c r="K87" s="17"/>
      <c r="L87" s="43" t="str">
        <f>IF(K8="","",K8)</f>
        <v>Badín, Vlkanová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2" t="s">
        <v>19</v>
      </c>
      <c r="AJ87" s="17"/>
      <c r="AK87" s="17"/>
      <c r="AL87" s="17"/>
      <c r="AM87" s="218" t="str">
        <f>IF(AN8= "","",AN8)</f>
        <v>5. 3. 2025</v>
      </c>
      <c r="AN87" s="188"/>
      <c r="AO87" s="17"/>
      <c r="AP87" s="17"/>
      <c r="AQ87" s="17"/>
      <c r="AR87" s="18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</row>
    <row r="88" spans="1:91" ht="6.75" customHeight="1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8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</row>
    <row r="89" spans="1:91" ht="15" customHeight="1">
      <c r="A89" s="17"/>
      <c r="B89" s="18"/>
      <c r="C89" s="12" t="s">
        <v>21</v>
      </c>
      <c r="D89" s="17"/>
      <c r="E89" s="17"/>
      <c r="F89" s="17"/>
      <c r="G89" s="17"/>
      <c r="H89" s="17"/>
      <c r="I89" s="17"/>
      <c r="J89" s="17"/>
      <c r="K89" s="17"/>
      <c r="L89" s="38" t="str">
        <f>IF(E11= "","",E11)</f>
        <v>Banskobystrický samosprávny kraj</v>
      </c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2" t="s">
        <v>27</v>
      </c>
      <c r="AJ89" s="17"/>
      <c r="AK89" s="17"/>
      <c r="AL89" s="17"/>
      <c r="AM89" s="208" t="str">
        <f>IF(E17="","",E17)</f>
        <v>Dopravoprojekt, a.s.</v>
      </c>
      <c r="AN89" s="188"/>
      <c r="AO89" s="188"/>
      <c r="AP89" s="188"/>
      <c r="AQ89" s="17"/>
      <c r="AR89" s="18"/>
      <c r="AS89" s="205" t="s">
        <v>52</v>
      </c>
      <c r="AT89" s="206"/>
      <c r="AU89" s="45"/>
      <c r="AV89" s="45"/>
      <c r="AW89" s="45"/>
      <c r="AX89" s="45"/>
      <c r="AY89" s="45"/>
      <c r="AZ89" s="45"/>
      <c r="BA89" s="45"/>
      <c r="BB89" s="45"/>
      <c r="BC89" s="45"/>
      <c r="BD89" s="46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</row>
    <row r="90" spans="1:91" ht="15" customHeight="1">
      <c r="A90" s="17"/>
      <c r="B90" s="18"/>
      <c r="C90" s="12" t="s">
        <v>25</v>
      </c>
      <c r="D90" s="17"/>
      <c r="E90" s="17"/>
      <c r="F90" s="17"/>
      <c r="G90" s="17"/>
      <c r="H90" s="17"/>
      <c r="I90" s="17"/>
      <c r="J90" s="17"/>
      <c r="K90" s="17"/>
      <c r="L90" s="38" t="str">
        <f>IF(E14= "Vyplň údaj","",E14)</f>
        <v/>
      </c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2" t="s">
        <v>30</v>
      </c>
      <c r="AJ90" s="17"/>
      <c r="AK90" s="17"/>
      <c r="AL90" s="17"/>
      <c r="AM90" s="208" t="str">
        <f>IF(E20="","",E20)</f>
        <v>Dopravoprojekt, a.s.</v>
      </c>
      <c r="AN90" s="188"/>
      <c r="AO90" s="188"/>
      <c r="AP90" s="188"/>
      <c r="AQ90" s="17"/>
      <c r="AR90" s="18"/>
      <c r="AS90" s="207"/>
      <c r="AT90" s="188"/>
      <c r="AU90" s="17"/>
      <c r="AV90" s="17"/>
      <c r="AW90" s="17"/>
      <c r="AX90" s="17"/>
      <c r="AY90" s="17"/>
      <c r="AZ90" s="17"/>
      <c r="BA90" s="17"/>
      <c r="BB90" s="17"/>
      <c r="BC90" s="17"/>
      <c r="BD90" s="4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</row>
    <row r="91" spans="1:91" ht="10.5" customHeight="1">
      <c r="A91" s="17"/>
      <c r="B91" s="18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8"/>
      <c r="AS91" s="207"/>
      <c r="AT91" s="188"/>
      <c r="AU91" s="17"/>
      <c r="AV91" s="17"/>
      <c r="AW91" s="17"/>
      <c r="AX91" s="17"/>
      <c r="AY91" s="17"/>
      <c r="AZ91" s="17"/>
      <c r="BA91" s="17"/>
      <c r="BB91" s="17"/>
      <c r="BC91" s="17"/>
      <c r="BD91" s="4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</row>
    <row r="92" spans="1:91" ht="29.25" customHeight="1">
      <c r="A92" s="17"/>
      <c r="B92" s="18"/>
      <c r="C92" s="209" t="s">
        <v>53</v>
      </c>
      <c r="D92" s="210"/>
      <c r="E92" s="210"/>
      <c r="F92" s="210"/>
      <c r="G92" s="211"/>
      <c r="H92" s="48"/>
      <c r="I92" s="212" t="s">
        <v>54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1"/>
      <c r="AG92" s="213" t="s">
        <v>55</v>
      </c>
      <c r="AH92" s="210"/>
      <c r="AI92" s="210"/>
      <c r="AJ92" s="210"/>
      <c r="AK92" s="210"/>
      <c r="AL92" s="210"/>
      <c r="AM92" s="211"/>
      <c r="AN92" s="212" t="s">
        <v>56</v>
      </c>
      <c r="AO92" s="210"/>
      <c r="AP92" s="214"/>
      <c r="AQ92" s="49" t="s">
        <v>57</v>
      </c>
      <c r="AR92" s="18"/>
      <c r="AS92" s="50" t="s">
        <v>58</v>
      </c>
      <c r="AT92" s="51" t="s">
        <v>59</v>
      </c>
      <c r="AU92" s="51" t="s">
        <v>60</v>
      </c>
      <c r="AV92" s="51" t="s">
        <v>61</v>
      </c>
      <c r="AW92" s="51" t="s">
        <v>62</v>
      </c>
      <c r="AX92" s="51" t="s">
        <v>63</v>
      </c>
      <c r="AY92" s="51" t="s">
        <v>64</v>
      </c>
      <c r="AZ92" s="51" t="s">
        <v>65</v>
      </c>
      <c r="BA92" s="51" t="s">
        <v>66</v>
      </c>
      <c r="BB92" s="51" t="s">
        <v>67</v>
      </c>
      <c r="BC92" s="51" t="s">
        <v>68</v>
      </c>
      <c r="BD92" s="52" t="s">
        <v>69</v>
      </c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</row>
    <row r="93" spans="1:91" ht="10.5" customHeight="1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8"/>
      <c r="AS93" s="53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6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</row>
    <row r="94" spans="1:91" ht="32.25" customHeight="1">
      <c r="A94" s="54"/>
      <c r="B94" s="55"/>
      <c r="C94" s="56" t="s">
        <v>70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215">
        <f>ROUND(SUM(AG95:AG99),2)</f>
        <v>0</v>
      </c>
      <c r="AH94" s="188"/>
      <c r="AI94" s="188"/>
      <c r="AJ94" s="188"/>
      <c r="AK94" s="188"/>
      <c r="AL94" s="188"/>
      <c r="AM94" s="188"/>
      <c r="AN94" s="216">
        <f t="shared" ref="AN94:AN99" si="1">SUM(AG94,AT94)</f>
        <v>0</v>
      </c>
      <c r="AO94" s="188"/>
      <c r="AP94" s="188"/>
      <c r="AQ94" s="59" t="s">
        <v>1</v>
      </c>
      <c r="AR94" s="55"/>
      <c r="AS94" s="60">
        <f>ROUND(SUM(AS95:AS99),2)</f>
        <v>0</v>
      </c>
      <c r="AT94" s="61">
        <f t="shared" ref="AT94:AT99" si="2">ROUND(SUM(AV94:AW94),2)</f>
        <v>0</v>
      </c>
      <c r="AU94" s="62">
        <f>ROUND(SUM(AU95:AU99),5)</f>
        <v>0</v>
      </c>
      <c r="AV94" s="61">
        <f>ROUND(AZ94*L29,2)</f>
        <v>0</v>
      </c>
      <c r="AW94" s="61">
        <f>ROUND(BA94*L30,2)</f>
        <v>0</v>
      </c>
      <c r="AX94" s="61">
        <f>ROUND(BB94*L29,2)</f>
        <v>0</v>
      </c>
      <c r="AY94" s="61">
        <f>ROUND(BC94*L30,2)</f>
        <v>0</v>
      </c>
      <c r="AZ94" s="61">
        <f t="shared" ref="AZ94:BD94" si="3">ROUND(SUM(AZ95:AZ99),2)</f>
        <v>0</v>
      </c>
      <c r="BA94" s="61">
        <f t="shared" si="3"/>
        <v>0</v>
      </c>
      <c r="BB94" s="61">
        <f t="shared" si="3"/>
        <v>0</v>
      </c>
      <c r="BC94" s="61">
        <f t="shared" si="3"/>
        <v>0</v>
      </c>
      <c r="BD94" s="63">
        <f t="shared" si="3"/>
        <v>0</v>
      </c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64" t="s">
        <v>71</v>
      </c>
      <c r="BT94" s="64" t="s">
        <v>72</v>
      </c>
      <c r="BU94" s="65" t="s">
        <v>73</v>
      </c>
      <c r="BV94" s="64" t="s">
        <v>74</v>
      </c>
      <c r="BW94" s="64" t="s">
        <v>5</v>
      </c>
      <c r="BX94" s="64" t="s">
        <v>75</v>
      </c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64" t="s">
        <v>1</v>
      </c>
      <c r="CM94" s="54"/>
    </row>
    <row r="95" spans="1:91" ht="16.5" customHeight="1">
      <c r="A95" s="66" t="s">
        <v>76</v>
      </c>
      <c r="B95" s="67"/>
      <c r="C95" s="68"/>
      <c r="D95" s="187" t="s">
        <v>77</v>
      </c>
      <c r="E95" s="188"/>
      <c r="F95" s="188"/>
      <c r="G95" s="188"/>
      <c r="H95" s="188"/>
      <c r="I95" s="69"/>
      <c r="J95" s="187" t="s">
        <v>78</v>
      </c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204">
        <f>'001-00 - Všeobecné položky'!J30</f>
        <v>0</v>
      </c>
      <c r="AH95" s="188"/>
      <c r="AI95" s="188"/>
      <c r="AJ95" s="188"/>
      <c r="AK95" s="188"/>
      <c r="AL95" s="188"/>
      <c r="AM95" s="188"/>
      <c r="AN95" s="204">
        <f t="shared" si="1"/>
        <v>0</v>
      </c>
      <c r="AO95" s="188"/>
      <c r="AP95" s="188"/>
      <c r="AQ95" s="70" t="s">
        <v>79</v>
      </c>
      <c r="AR95" s="67"/>
      <c r="AS95" s="71">
        <v>0</v>
      </c>
      <c r="AT95" s="72">
        <f t="shared" si="2"/>
        <v>0</v>
      </c>
      <c r="AU95" s="73">
        <f>'001-00 - Všeobecné položky'!P117</f>
        <v>0</v>
      </c>
      <c r="AV95" s="72">
        <f>'001-00 - Všeobecné položky'!J33</f>
        <v>0</v>
      </c>
      <c r="AW95" s="72">
        <f>'001-00 - Všeobecné položky'!J34</f>
        <v>0</v>
      </c>
      <c r="AX95" s="72">
        <f>'001-00 - Všeobecné položky'!J35</f>
        <v>0</v>
      </c>
      <c r="AY95" s="72">
        <f>'001-00 - Všeobecné položky'!J36</f>
        <v>0</v>
      </c>
      <c r="AZ95" s="72">
        <f>'001-00 - Všeobecné položky'!F33</f>
        <v>0</v>
      </c>
      <c r="BA95" s="72">
        <f>'001-00 - Všeobecné položky'!F34</f>
        <v>0</v>
      </c>
      <c r="BB95" s="72">
        <f>'001-00 - Všeobecné položky'!F35</f>
        <v>0</v>
      </c>
      <c r="BC95" s="72">
        <f>'001-00 - Všeobecné položky'!F36</f>
        <v>0</v>
      </c>
      <c r="BD95" s="74">
        <f>'001-00 - Všeobecné položky'!F37</f>
        <v>0</v>
      </c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6" t="s">
        <v>80</v>
      </c>
      <c r="BU95" s="75"/>
      <c r="BV95" s="76" t="s">
        <v>74</v>
      </c>
      <c r="BW95" s="76" t="s">
        <v>81</v>
      </c>
      <c r="BX95" s="76" t="s">
        <v>5</v>
      </c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6" t="s">
        <v>1</v>
      </c>
      <c r="CM95" s="76" t="s">
        <v>72</v>
      </c>
    </row>
    <row r="96" spans="1:91" ht="16.5" customHeight="1">
      <c r="A96" s="66" t="s">
        <v>76</v>
      </c>
      <c r="B96" s="67"/>
      <c r="C96" s="68"/>
      <c r="D96" s="187" t="s">
        <v>82</v>
      </c>
      <c r="E96" s="188"/>
      <c r="F96" s="188"/>
      <c r="G96" s="188"/>
      <c r="H96" s="188"/>
      <c r="I96" s="69"/>
      <c r="J96" s="187" t="s">
        <v>83</v>
      </c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88"/>
      <c r="AF96" s="188"/>
      <c r="AG96" s="204">
        <f>'015-00 - Príprava územia'!J30</f>
        <v>0</v>
      </c>
      <c r="AH96" s="188"/>
      <c r="AI96" s="188"/>
      <c r="AJ96" s="188"/>
      <c r="AK96" s="188"/>
      <c r="AL96" s="188"/>
      <c r="AM96" s="188"/>
      <c r="AN96" s="204">
        <f t="shared" si="1"/>
        <v>0</v>
      </c>
      <c r="AO96" s="188"/>
      <c r="AP96" s="188"/>
      <c r="AQ96" s="70" t="s">
        <v>79</v>
      </c>
      <c r="AR96" s="67"/>
      <c r="AS96" s="71">
        <v>0</v>
      </c>
      <c r="AT96" s="72">
        <f t="shared" si="2"/>
        <v>0</v>
      </c>
      <c r="AU96" s="73">
        <f>'015-00 - Príprava územia'!P119</f>
        <v>0</v>
      </c>
      <c r="AV96" s="72">
        <f>'015-00 - Príprava územia'!J33</f>
        <v>0</v>
      </c>
      <c r="AW96" s="72">
        <f>'015-00 - Príprava územia'!J34</f>
        <v>0</v>
      </c>
      <c r="AX96" s="72">
        <f>'015-00 - Príprava územia'!J35</f>
        <v>0</v>
      </c>
      <c r="AY96" s="72">
        <f>'015-00 - Príprava územia'!J36</f>
        <v>0</v>
      </c>
      <c r="AZ96" s="72">
        <f>'015-00 - Príprava územia'!F33</f>
        <v>0</v>
      </c>
      <c r="BA96" s="72">
        <f>'015-00 - Príprava územia'!F34</f>
        <v>0</v>
      </c>
      <c r="BB96" s="72">
        <f>'015-00 - Príprava územia'!F35</f>
        <v>0</v>
      </c>
      <c r="BC96" s="72">
        <f>'015-00 - Príprava územia'!F36</f>
        <v>0</v>
      </c>
      <c r="BD96" s="74">
        <f>'015-00 - Príprava územia'!F37</f>
        <v>0</v>
      </c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6" t="s">
        <v>80</v>
      </c>
      <c r="BU96" s="75"/>
      <c r="BV96" s="76" t="s">
        <v>74</v>
      </c>
      <c r="BW96" s="76" t="s">
        <v>84</v>
      </c>
      <c r="BX96" s="76" t="s">
        <v>5</v>
      </c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6" t="s">
        <v>1</v>
      </c>
      <c r="CM96" s="76" t="s">
        <v>72</v>
      </c>
    </row>
    <row r="97" spans="1:91" ht="16.5" customHeight="1">
      <c r="A97" s="66" t="s">
        <v>76</v>
      </c>
      <c r="B97" s="67"/>
      <c r="C97" s="68"/>
      <c r="D97" s="187" t="s">
        <v>85</v>
      </c>
      <c r="E97" s="188"/>
      <c r="F97" s="188"/>
      <c r="G97" s="188"/>
      <c r="H97" s="188"/>
      <c r="I97" s="69"/>
      <c r="J97" s="187" t="s">
        <v>86</v>
      </c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204">
        <f>'101-00 - Cyklistická komu...'!J30</f>
        <v>0</v>
      </c>
      <c r="AH97" s="188"/>
      <c r="AI97" s="188"/>
      <c r="AJ97" s="188"/>
      <c r="AK97" s="188"/>
      <c r="AL97" s="188"/>
      <c r="AM97" s="188"/>
      <c r="AN97" s="204">
        <f t="shared" si="1"/>
        <v>0</v>
      </c>
      <c r="AO97" s="188"/>
      <c r="AP97" s="188"/>
      <c r="AQ97" s="70" t="s">
        <v>79</v>
      </c>
      <c r="AR97" s="67"/>
      <c r="AS97" s="71">
        <v>0</v>
      </c>
      <c r="AT97" s="72">
        <f t="shared" si="2"/>
        <v>0</v>
      </c>
      <c r="AU97" s="73">
        <f>'101-00 - Cyklistická komu...'!P131</f>
        <v>0</v>
      </c>
      <c r="AV97" s="72">
        <f>'101-00 - Cyklistická komu...'!J33</f>
        <v>0</v>
      </c>
      <c r="AW97" s="72">
        <f>'101-00 - Cyklistická komu...'!J34</f>
        <v>0</v>
      </c>
      <c r="AX97" s="72">
        <f>'101-00 - Cyklistická komu...'!J35</f>
        <v>0</v>
      </c>
      <c r="AY97" s="72">
        <f>'101-00 - Cyklistická komu...'!J36</f>
        <v>0</v>
      </c>
      <c r="AZ97" s="72">
        <f>'101-00 - Cyklistická komu...'!F33</f>
        <v>0</v>
      </c>
      <c r="BA97" s="72">
        <f>'101-00 - Cyklistická komu...'!F34</f>
        <v>0</v>
      </c>
      <c r="BB97" s="72">
        <f>'101-00 - Cyklistická komu...'!F35</f>
        <v>0</v>
      </c>
      <c r="BC97" s="72">
        <f>'101-00 - Cyklistická komu...'!F36</f>
        <v>0</v>
      </c>
      <c r="BD97" s="74">
        <f>'101-00 - Cyklistická komu...'!F37</f>
        <v>0</v>
      </c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6" t="s">
        <v>80</v>
      </c>
      <c r="BU97" s="75"/>
      <c r="BV97" s="76" t="s">
        <v>74</v>
      </c>
      <c r="BW97" s="76" t="s">
        <v>87</v>
      </c>
      <c r="BX97" s="76" t="s">
        <v>5</v>
      </c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6" t="s">
        <v>1</v>
      </c>
      <c r="CM97" s="76" t="s">
        <v>72</v>
      </c>
    </row>
    <row r="98" spans="1:91" ht="24.75" customHeight="1">
      <c r="A98" s="66" t="s">
        <v>76</v>
      </c>
      <c r="B98" s="67"/>
      <c r="C98" s="68"/>
      <c r="D98" s="187" t="s">
        <v>88</v>
      </c>
      <c r="E98" s="188"/>
      <c r="F98" s="188"/>
      <c r="G98" s="188"/>
      <c r="H98" s="188"/>
      <c r="I98" s="69"/>
      <c r="J98" s="187" t="s">
        <v>89</v>
      </c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204">
        <f>'661-00 - Ochrana optickej...'!J30</f>
        <v>0</v>
      </c>
      <c r="AH98" s="188"/>
      <c r="AI98" s="188"/>
      <c r="AJ98" s="188"/>
      <c r="AK98" s="188"/>
      <c r="AL98" s="188"/>
      <c r="AM98" s="188"/>
      <c r="AN98" s="204">
        <f t="shared" si="1"/>
        <v>0</v>
      </c>
      <c r="AO98" s="188"/>
      <c r="AP98" s="188"/>
      <c r="AQ98" s="70" t="s">
        <v>79</v>
      </c>
      <c r="AR98" s="67"/>
      <c r="AS98" s="71">
        <v>0</v>
      </c>
      <c r="AT98" s="72">
        <f t="shared" si="2"/>
        <v>0</v>
      </c>
      <c r="AU98" s="73">
        <f>'661-00 - Ochrana optickej...'!P121</f>
        <v>0</v>
      </c>
      <c r="AV98" s="72">
        <f>'661-00 - Ochrana optickej...'!J33</f>
        <v>0</v>
      </c>
      <c r="AW98" s="72">
        <f>'661-00 - Ochrana optickej...'!J34</f>
        <v>0</v>
      </c>
      <c r="AX98" s="72">
        <f>'661-00 - Ochrana optickej...'!J35</f>
        <v>0</v>
      </c>
      <c r="AY98" s="72">
        <f>'661-00 - Ochrana optickej...'!J36</f>
        <v>0</v>
      </c>
      <c r="AZ98" s="72">
        <f>'661-00 - Ochrana optickej...'!F33</f>
        <v>0</v>
      </c>
      <c r="BA98" s="72">
        <f>'661-00 - Ochrana optickej...'!F34</f>
        <v>0</v>
      </c>
      <c r="BB98" s="72">
        <f>'661-00 - Ochrana optickej...'!F35</f>
        <v>0</v>
      </c>
      <c r="BC98" s="72">
        <f>'661-00 - Ochrana optickej...'!F36</f>
        <v>0</v>
      </c>
      <c r="BD98" s="74">
        <f>'661-00 - Ochrana optickej...'!F37</f>
        <v>0</v>
      </c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6" t="s">
        <v>80</v>
      </c>
      <c r="BU98" s="75"/>
      <c r="BV98" s="76" t="s">
        <v>74</v>
      </c>
      <c r="BW98" s="76" t="s">
        <v>90</v>
      </c>
      <c r="BX98" s="76" t="s">
        <v>5</v>
      </c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6" t="s">
        <v>1</v>
      </c>
      <c r="CM98" s="76" t="s">
        <v>72</v>
      </c>
    </row>
    <row r="99" spans="1:91" ht="24.75" customHeight="1">
      <c r="A99" s="66" t="s">
        <v>76</v>
      </c>
      <c r="B99" s="67"/>
      <c r="C99" s="68"/>
      <c r="D99" s="187" t="s">
        <v>91</v>
      </c>
      <c r="E99" s="188"/>
      <c r="F99" s="188"/>
      <c r="G99" s="188"/>
      <c r="H99" s="188"/>
      <c r="I99" s="69"/>
      <c r="J99" s="187" t="s">
        <v>92</v>
      </c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204">
        <f>'662-00 - Úprava a ochrana...'!J30</f>
        <v>0</v>
      </c>
      <c r="AH99" s="188"/>
      <c r="AI99" s="188"/>
      <c r="AJ99" s="188"/>
      <c r="AK99" s="188"/>
      <c r="AL99" s="188"/>
      <c r="AM99" s="188"/>
      <c r="AN99" s="204">
        <f t="shared" si="1"/>
        <v>0</v>
      </c>
      <c r="AO99" s="188"/>
      <c r="AP99" s="188"/>
      <c r="AQ99" s="70" t="s">
        <v>79</v>
      </c>
      <c r="AR99" s="67"/>
      <c r="AS99" s="77">
        <v>0</v>
      </c>
      <c r="AT99" s="78">
        <f t="shared" si="2"/>
        <v>0</v>
      </c>
      <c r="AU99" s="79">
        <f>'662-00 - Úprava a ochrana...'!P121</f>
        <v>0</v>
      </c>
      <c r="AV99" s="78">
        <f>'662-00 - Úprava a ochrana...'!J33</f>
        <v>0</v>
      </c>
      <c r="AW99" s="78">
        <f>'662-00 - Úprava a ochrana...'!J34</f>
        <v>0</v>
      </c>
      <c r="AX99" s="78">
        <f>'662-00 - Úprava a ochrana...'!J35</f>
        <v>0</v>
      </c>
      <c r="AY99" s="78">
        <f>'662-00 - Úprava a ochrana...'!J36</f>
        <v>0</v>
      </c>
      <c r="AZ99" s="78">
        <f>'662-00 - Úprava a ochrana...'!F33</f>
        <v>0</v>
      </c>
      <c r="BA99" s="78">
        <f>'662-00 - Úprava a ochrana...'!F34</f>
        <v>0</v>
      </c>
      <c r="BB99" s="78">
        <f>'662-00 - Úprava a ochrana...'!F35</f>
        <v>0</v>
      </c>
      <c r="BC99" s="78">
        <f>'662-00 - Úprava a ochrana...'!F36</f>
        <v>0</v>
      </c>
      <c r="BD99" s="80">
        <f>'662-00 - Úprava a ochrana...'!F37</f>
        <v>0</v>
      </c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6" t="s">
        <v>80</v>
      </c>
      <c r="BU99" s="75"/>
      <c r="BV99" s="76" t="s">
        <v>74</v>
      </c>
      <c r="BW99" s="76" t="s">
        <v>93</v>
      </c>
      <c r="BX99" s="76" t="s">
        <v>5</v>
      </c>
      <c r="BY99" s="75"/>
      <c r="BZ99" s="75"/>
      <c r="CA99" s="75"/>
      <c r="CB99" s="75"/>
      <c r="CC99" s="75"/>
      <c r="CD99" s="75"/>
      <c r="CE99" s="75"/>
      <c r="CF99" s="75"/>
      <c r="CG99" s="75"/>
      <c r="CH99" s="75"/>
      <c r="CI99" s="75"/>
      <c r="CJ99" s="75"/>
      <c r="CK99" s="75"/>
      <c r="CL99" s="76" t="s">
        <v>1</v>
      </c>
      <c r="CM99" s="76" t="s">
        <v>72</v>
      </c>
    </row>
    <row r="100" spans="1:91" ht="30" customHeight="1">
      <c r="A100" s="17"/>
      <c r="B100" s="18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8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</row>
    <row r="101" spans="1:91" ht="6.75" customHeight="1">
      <c r="A101" s="17"/>
      <c r="B101" s="34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18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</row>
    <row r="102" spans="1:91" ht="11.25" customHeight="1"/>
    <row r="103" spans="1:91" ht="11.25" customHeight="1"/>
    <row r="104" spans="1:91" ht="11.25" customHeight="1"/>
    <row r="105" spans="1:91" ht="11.25" customHeight="1"/>
    <row r="106" spans="1:91" ht="11.25" customHeight="1"/>
    <row r="107" spans="1:91" ht="11.25" customHeight="1"/>
    <row r="108" spans="1:91" ht="11.25" customHeight="1"/>
    <row r="109" spans="1:91" ht="11.25" customHeight="1"/>
    <row r="110" spans="1:91" ht="11.25" customHeight="1"/>
    <row r="111" spans="1:91" ht="11.25" customHeight="1"/>
    <row r="112" spans="1:91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  <row r="941" ht="11.25" customHeight="1"/>
    <row r="942" ht="11.25" customHeight="1"/>
    <row r="943" ht="11.25" customHeight="1"/>
    <row r="944" ht="11.25" customHeight="1"/>
    <row r="945" ht="11.25" customHeight="1"/>
    <row r="946" ht="11.25" customHeight="1"/>
    <row r="947" ht="11.25" customHeight="1"/>
    <row r="948" ht="11.25" customHeight="1"/>
    <row r="949" ht="11.25" customHeight="1"/>
    <row r="950" ht="11.25" customHeight="1"/>
    <row r="951" ht="11.25" customHeight="1"/>
    <row r="952" ht="11.25" customHeight="1"/>
    <row r="953" ht="11.25" customHeight="1"/>
    <row r="954" ht="11.25" customHeight="1"/>
    <row r="955" ht="11.25" customHeight="1"/>
    <row r="956" ht="11.25" customHeight="1"/>
    <row r="957" ht="11.25" customHeight="1"/>
    <row r="958" ht="11.25" customHeight="1"/>
    <row r="959" ht="11.25" customHeight="1"/>
    <row r="960" ht="11.25" customHeight="1"/>
    <row r="961" ht="11.25" customHeight="1"/>
    <row r="962" ht="11.25" customHeight="1"/>
    <row r="963" ht="11.25" customHeight="1"/>
    <row r="964" ht="11.25" customHeight="1"/>
    <row r="965" ht="11.25" customHeight="1"/>
    <row r="966" ht="11.25" customHeight="1"/>
    <row r="967" ht="11.25" customHeight="1"/>
    <row r="968" ht="11.25" customHeight="1"/>
    <row r="969" ht="11.25" customHeight="1"/>
    <row r="970" ht="11.25" customHeight="1"/>
    <row r="971" ht="11.25" customHeight="1"/>
    <row r="972" ht="11.25" customHeight="1"/>
    <row r="973" ht="11.25" customHeight="1"/>
    <row r="974" ht="11.25" customHeight="1"/>
    <row r="975" ht="11.25" customHeight="1"/>
    <row r="976" ht="11.25" customHeight="1"/>
    <row r="977" ht="11.25" customHeight="1"/>
    <row r="978" ht="11.25" customHeight="1"/>
    <row r="979" ht="11.25" customHeight="1"/>
    <row r="980" ht="11.25" customHeight="1"/>
    <row r="981" ht="11.25" customHeight="1"/>
    <row r="982" ht="11.25" customHeight="1"/>
    <row r="983" ht="11.25" customHeight="1"/>
    <row r="984" ht="11.25" customHeight="1"/>
    <row r="985" ht="11.25" customHeight="1"/>
    <row r="986" ht="11.25" customHeight="1"/>
    <row r="987" ht="11.25" customHeight="1"/>
    <row r="988" ht="11.25" customHeight="1"/>
    <row r="989" ht="11.25" customHeight="1"/>
    <row r="990" ht="11.25" customHeight="1"/>
    <row r="991" ht="11.25" customHeight="1"/>
    <row r="992" ht="11.25" customHeight="1"/>
    <row r="993" ht="11.25" customHeight="1"/>
    <row r="994" ht="11.25" customHeight="1"/>
    <row r="995" ht="11.25" customHeight="1"/>
    <row r="996" ht="11.25" customHeight="1"/>
    <row r="997" ht="11.25" customHeight="1"/>
    <row r="998" ht="11.25" customHeight="1"/>
    <row r="999" ht="11.25" customHeight="1"/>
    <row r="1000" ht="11.25" customHeight="1"/>
  </sheetData>
  <sheetProtection selectLockedCells="1"/>
  <mergeCells count="58">
    <mergeCell ref="AK32:AO32"/>
    <mergeCell ref="L33:P33"/>
    <mergeCell ref="W33:AE33"/>
    <mergeCell ref="AK33:AO33"/>
    <mergeCell ref="AG94:AM94"/>
    <mergeCell ref="AN94:AP94"/>
    <mergeCell ref="L32:P32"/>
    <mergeCell ref="W32:AE32"/>
    <mergeCell ref="L85:AJ85"/>
    <mergeCell ref="AM87:AN87"/>
    <mergeCell ref="AM89:AP89"/>
    <mergeCell ref="X35:AB35"/>
    <mergeCell ref="AK35:AO35"/>
    <mergeCell ref="AS89:AT91"/>
    <mergeCell ref="AM90:AP90"/>
    <mergeCell ref="C92:G92"/>
    <mergeCell ref="I92:AF92"/>
    <mergeCell ref="AG92:AM92"/>
    <mergeCell ref="AN92:AP92"/>
    <mergeCell ref="J95:AF95"/>
    <mergeCell ref="AG95:AM95"/>
    <mergeCell ref="AN95:AP95"/>
    <mergeCell ref="J97:AF97"/>
    <mergeCell ref="J98:AF98"/>
    <mergeCell ref="AG98:AM98"/>
    <mergeCell ref="AN98:AP98"/>
    <mergeCell ref="D99:H99"/>
    <mergeCell ref="J99:AF99"/>
    <mergeCell ref="AG99:AM99"/>
    <mergeCell ref="AN99:AP99"/>
    <mergeCell ref="J96:AF96"/>
    <mergeCell ref="AG96:AM96"/>
    <mergeCell ref="AN96:AP96"/>
    <mergeCell ref="D97:H97"/>
    <mergeCell ref="AG97:AM97"/>
    <mergeCell ref="AN97:AP97"/>
    <mergeCell ref="D98:H98"/>
    <mergeCell ref="W28:AE28"/>
    <mergeCell ref="AK28:AO28"/>
    <mergeCell ref="L29:P29"/>
    <mergeCell ref="W29:AE29"/>
    <mergeCell ref="AK29:AO29"/>
    <mergeCell ref="D95:H95"/>
    <mergeCell ref="D96:H96"/>
    <mergeCell ref="AR2:BE2"/>
    <mergeCell ref="K5:AJ5"/>
    <mergeCell ref="BE5:BE34"/>
    <mergeCell ref="K6:AJ6"/>
    <mergeCell ref="E14:AJ14"/>
    <mergeCell ref="E23:AN23"/>
    <mergeCell ref="AK26:AO26"/>
    <mergeCell ref="L30:P30"/>
    <mergeCell ref="W30:AE30"/>
    <mergeCell ref="AK30:AO30"/>
    <mergeCell ref="L31:P31"/>
    <mergeCell ref="W31:AE31"/>
    <mergeCell ref="AK31:AO31"/>
    <mergeCell ref="L28:P28"/>
  </mergeCells>
  <hyperlinks>
    <hyperlink ref="A95" location="'001-00 - Všeobecné položky'!C2" display="/" xr:uid="{00000000-0004-0000-0000-000000000000}"/>
    <hyperlink ref="A96" location="'015-00 - Príprava územia'!C2" display="/" xr:uid="{00000000-0004-0000-0000-000001000000}"/>
    <hyperlink ref="A97" location="'101-00 - Cyklistická komu...'!C2" display="/" xr:uid="{00000000-0004-0000-0000-000002000000}"/>
    <hyperlink ref="A98" location="'661-00 - Ochrana optickej...'!C2" display="/" xr:uid="{00000000-0004-0000-0000-000003000000}"/>
    <hyperlink ref="A99" location="'662-00 - Úprava a ochrana...'!C2" display="/" xr:uid="{00000000-0004-0000-0000-000004000000}"/>
  </hyperlinks>
  <pageMargins left="0.39374999999999999" right="0.39374999999999999" top="0.39374999999999999" bottom="0.39374999999999999" header="0" footer="0"/>
  <pageSetup paperSize="9" orientation="portrait"/>
  <headerFooter>
    <oddFooter>&amp;CStrana &amp;P 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000"/>
  <sheetViews>
    <sheetView showGridLines="0" workbookViewId="0"/>
  </sheetViews>
  <sheetFormatPr defaultColWidth="16.83203125" defaultRowHeight="15" customHeight="1"/>
  <cols>
    <col min="1" max="1" width="9.6640625" customWidth="1"/>
    <col min="2" max="2" width="1.33203125" customWidth="1"/>
    <col min="3" max="3" width="4.83203125" customWidth="1"/>
    <col min="4" max="4" width="5" customWidth="1"/>
    <col min="5" max="5" width="20" customWidth="1"/>
    <col min="6" max="6" width="59.33203125" customWidth="1"/>
    <col min="7" max="7" width="8.6640625" customWidth="1"/>
    <col min="8" max="8" width="16.33203125" customWidth="1"/>
    <col min="9" max="9" width="18.5" customWidth="1"/>
    <col min="10" max="10" width="26" customWidth="1"/>
    <col min="11" max="11" width="26" hidden="1" customWidth="1"/>
    <col min="12" max="12" width="10.83203125" customWidth="1"/>
    <col min="13" max="13" width="12.6640625" hidden="1" customWidth="1"/>
    <col min="14" max="14" width="10.83203125" hidden="1" customWidth="1"/>
    <col min="15" max="20" width="16.5" hidden="1" customWidth="1"/>
    <col min="21" max="21" width="19" hidden="1" customWidth="1"/>
    <col min="22" max="22" width="14.33203125" customWidth="1"/>
    <col min="23" max="23" width="19" customWidth="1"/>
    <col min="24" max="24" width="14.33203125" customWidth="1"/>
    <col min="25" max="25" width="17.5" customWidth="1"/>
    <col min="26" max="26" width="12.83203125" customWidth="1"/>
    <col min="27" max="27" width="17.5" customWidth="1"/>
    <col min="28" max="28" width="19" customWidth="1"/>
    <col min="29" max="29" width="12.83203125" customWidth="1"/>
    <col min="30" max="30" width="17.5" customWidth="1"/>
    <col min="31" max="31" width="19" customWidth="1"/>
    <col min="32" max="43" width="10.1640625" customWidth="1"/>
    <col min="44" max="65" width="10.83203125" hidden="1" customWidth="1"/>
  </cols>
  <sheetData>
    <row r="1" spans="1:65" ht="11.25" customHeight="1"/>
    <row r="2" spans="1:65" ht="36.75" customHeight="1">
      <c r="L2" s="189"/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2" t="s">
        <v>81</v>
      </c>
    </row>
    <row r="3" spans="1:65" ht="6.75" hidden="1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72</v>
      </c>
    </row>
    <row r="4" spans="1:65" ht="24.75" hidden="1" customHeight="1">
      <c r="B4" s="5"/>
      <c r="D4" s="6" t="s">
        <v>94</v>
      </c>
      <c r="L4" s="5"/>
      <c r="M4" s="81" t="s">
        <v>9</v>
      </c>
      <c r="AT4" s="2" t="s">
        <v>4</v>
      </c>
    </row>
    <row r="5" spans="1:65" ht="6.75" hidden="1" customHeight="1">
      <c r="B5" s="5"/>
      <c r="L5" s="5"/>
    </row>
    <row r="6" spans="1:65" ht="12" hidden="1" customHeight="1">
      <c r="B6" s="5"/>
      <c r="D6" s="12" t="s">
        <v>13</v>
      </c>
      <c r="L6" s="5"/>
    </row>
    <row r="7" spans="1:65" ht="16.5" hidden="1" customHeight="1">
      <c r="B7" s="5"/>
      <c r="E7" s="221" t="str">
        <f>'Rekapitulácia stavby'!K6</f>
        <v>Vybudovanie cyklotrasy BB - Vlkanová - Sliač, II. etapa - 1. úsek</v>
      </c>
      <c r="F7" s="188"/>
      <c r="G7" s="188"/>
      <c r="H7" s="188"/>
      <c r="L7" s="5"/>
    </row>
    <row r="8" spans="1:65" ht="12" hidden="1" customHeight="1">
      <c r="A8" s="17"/>
      <c r="B8" s="18"/>
      <c r="C8" s="17"/>
      <c r="D8" s="12" t="s">
        <v>95</v>
      </c>
      <c r="E8" s="17"/>
      <c r="F8" s="17"/>
      <c r="G8" s="17"/>
      <c r="H8" s="17"/>
      <c r="I8" s="17"/>
      <c r="J8" s="17"/>
      <c r="K8" s="17"/>
      <c r="L8" s="18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</row>
    <row r="9" spans="1:65" ht="16.5" hidden="1" customHeight="1">
      <c r="A9" s="17"/>
      <c r="B9" s="18"/>
      <c r="C9" s="17"/>
      <c r="D9" s="17"/>
      <c r="E9" s="217" t="s">
        <v>96</v>
      </c>
      <c r="F9" s="188"/>
      <c r="G9" s="188"/>
      <c r="H9" s="188"/>
      <c r="I9" s="17"/>
      <c r="J9" s="17"/>
      <c r="K9" s="17"/>
      <c r="L9" s="18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</row>
    <row r="10" spans="1:65" ht="11.25" hidden="1" customHeight="1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</row>
    <row r="11" spans="1:65" ht="12" hidden="1" customHeight="1">
      <c r="A11" s="17"/>
      <c r="B11" s="18"/>
      <c r="C11" s="17"/>
      <c r="D11" s="12" t="s">
        <v>15</v>
      </c>
      <c r="E11" s="17"/>
      <c r="F11" s="10" t="s">
        <v>1</v>
      </c>
      <c r="G11" s="17"/>
      <c r="H11" s="17"/>
      <c r="I11" s="12" t="s">
        <v>16</v>
      </c>
      <c r="J11" s="10" t="s">
        <v>1</v>
      </c>
      <c r="K11" s="17"/>
      <c r="L11" s="18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</row>
    <row r="12" spans="1:65" ht="12" hidden="1" customHeight="1">
      <c r="A12" s="17"/>
      <c r="B12" s="18"/>
      <c r="C12" s="17"/>
      <c r="D12" s="12" t="s">
        <v>17</v>
      </c>
      <c r="E12" s="17"/>
      <c r="F12" s="10" t="s">
        <v>18</v>
      </c>
      <c r="G12" s="17"/>
      <c r="H12" s="17"/>
      <c r="I12" s="12" t="s">
        <v>19</v>
      </c>
      <c r="J12" s="44" t="str">
        <f>'Rekapitulácia stavby'!AN8</f>
        <v>5. 3. 2025</v>
      </c>
      <c r="K12" s="17"/>
      <c r="L12" s="18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</row>
    <row r="13" spans="1:65" ht="10.5" hidden="1" customHeight="1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8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5" ht="12" hidden="1" customHeight="1">
      <c r="A14" s="17"/>
      <c r="B14" s="18"/>
      <c r="C14" s="17"/>
      <c r="D14" s="12" t="s">
        <v>21</v>
      </c>
      <c r="E14" s="17"/>
      <c r="F14" s="17"/>
      <c r="G14" s="17"/>
      <c r="H14" s="17"/>
      <c r="I14" s="12" t="s">
        <v>22</v>
      </c>
      <c r="J14" s="10" t="s">
        <v>1</v>
      </c>
      <c r="K14" s="17"/>
      <c r="L14" s="18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</row>
    <row r="15" spans="1:65" ht="18" hidden="1" customHeight="1">
      <c r="A15" s="17"/>
      <c r="B15" s="18"/>
      <c r="C15" s="17"/>
      <c r="D15" s="17"/>
      <c r="E15" s="10" t="s">
        <v>23</v>
      </c>
      <c r="F15" s="17"/>
      <c r="G15" s="17"/>
      <c r="H15" s="17"/>
      <c r="I15" s="12" t="s">
        <v>24</v>
      </c>
      <c r="J15" s="10" t="s">
        <v>1</v>
      </c>
      <c r="K15" s="17"/>
      <c r="L15" s="1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</row>
    <row r="16" spans="1:65" ht="6.75" hidden="1" customHeight="1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5" ht="12" hidden="1" customHeight="1">
      <c r="A17" s="17"/>
      <c r="B17" s="18"/>
      <c r="C17" s="17"/>
      <c r="D17" s="12" t="s">
        <v>25</v>
      </c>
      <c r="E17" s="17"/>
      <c r="F17" s="17"/>
      <c r="G17" s="17"/>
      <c r="H17" s="17"/>
      <c r="I17" s="12" t="s">
        <v>22</v>
      </c>
      <c r="J17" s="14" t="str">
        <f>'Rekapitulácia stavby'!AN13</f>
        <v>Vyplň údaj</v>
      </c>
      <c r="K17" s="17"/>
      <c r="L17" s="18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1:65" ht="18" hidden="1" customHeight="1">
      <c r="A18" s="17"/>
      <c r="B18" s="18"/>
      <c r="C18" s="17"/>
      <c r="D18" s="17"/>
      <c r="E18" s="193" t="str">
        <f>'Rekapitulácia stavby'!E14</f>
        <v>Vyplň údaj</v>
      </c>
      <c r="F18" s="194"/>
      <c r="G18" s="194"/>
      <c r="H18" s="195"/>
      <c r="I18" s="12" t="s">
        <v>24</v>
      </c>
      <c r="J18" s="14" t="str">
        <f>'Rekapitulácia stavby'!AN14</f>
        <v>Vyplň údaj</v>
      </c>
      <c r="K18" s="17"/>
      <c r="L18" s="18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</row>
    <row r="19" spans="1:65" ht="6.75" hidden="1" customHeight="1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8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</row>
    <row r="20" spans="1:65" ht="12" hidden="1" customHeight="1">
      <c r="A20" s="17"/>
      <c r="B20" s="18"/>
      <c r="C20" s="17"/>
      <c r="D20" s="12" t="s">
        <v>27</v>
      </c>
      <c r="E20" s="17"/>
      <c r="F20" s="17"/>
      <c r="G20" s="17"/>
      <c r="H20" s="17"/>
      <c r="I20" s="12" t="s">
        <v>22</v>
      </c>
      <c r="J20" s="10" t="s">
        <v>1</v>
      </c>
      <c r="K20" s="17"/>
      <c r="L20" s="18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ht="18" hidden="1" customHeight="1">
      <c r="A21" s="17"/>
      <c r="B21" s="18"/>
      <c r="C21" s="17"/>
      <c r="D21" s="17"/>
      <c r="E21" s="10" t="s">
        <v>28</v>
      </c>
      <c r="F21" s="17"/>
      <c r="G21" s="17"/>
      <c r="H21" s="17"/>
      <c r="I21" s="12" t="s">
        <v>24</v>
      </c>
      <c r="J21" s="10" t="s">
        <v>1</v>
      </c>
      <c r="K21" s="17"/>
      <c r="L21" s="18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6.75" hidden="1" customHeight="1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12" hidden="1" customHeight="1">
      <c r="A23" s="17"/>
      <c r="B23" s="18"/>
      <c r="C23" s="17"/>
      <c r="D23" s="12" t="s">
        <v>30</v>
      </c>
      <c r="E23" s="17"/>
      <c r="F23" s="17"/>
      <c r="G23" s="17"/>
      <c r="H23" s="17"/>
      <c r="I23" s="12" t="s">
        <v>22</v>
      </c>
      <c r="J23" s="10" t="s">
        <v>1</v>
      </c>
      <c r="K23" s="17"/>
      <c r="L23" s="18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18" hidden="1" customHeight="1">
      <c r="A24" s="17"/>
      <c r="B24" s="18"/>
      <c r="C24" s="17"/>
      <c r="D24" s="17"/>
      <c r="E24" s="10" t="s">
        <v>28</v>
      </c>
      <c r="F24" s="17"/>
      <c r="G24" s="17"/>
      <c r="H24" s="17"/>
      <c r="I24" s="12" t="s">
        <v>24</v>
      </c>
      <c r="J24" s="10" t="s">
        <v>1</v>
      </c>
      <c r="K24" s="17"/>
      <c r="L24" s="18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6.75" hidden="1" customHeight="1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18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12" hidden="1" customHeight="1">
      <c r="A26" s="17"/>
      <c r="B26" s="18"/>
      <c r="C26" s="17"/>
      <c r="D26" s="12" t="s">
        <v>31</v>
      </c>
      <c r="E26" s="17"/>
      <c r="F26" s="17"/>
      <c r="G26" s="17"/>
      <c r="H26" s="17"/>
      <c r="I26" s="17"/>
      <c r="J26" s="17"/>
      <c r="K26" s="17"/>
      <c r="L26" s="18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16.5" hidden="1" customHeight="1">
      <c r="A27" s="82"/>
      <c r="B27" s="83"/>
      <c r="C27" s="82"/>
      <c r="D27" s="82"/>
      <c r="E27" s="196" t="s">
        <v>1</v>
      </c>
      <c r="F27" s="188"/>
      <c r="G27" s="188"/>
      <c r="H27" s="188"/>
      <c r="I27" s="82"/>
      <c r="J27" s="82"/>
      <c r="K27" s="82"/>
      <c r="L27" s="83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</row>
    <row r="28" spans="1:65" ht="6.75" hidden="1" customHeight="1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6.75" hidden="1" customHeight="1">
      <c r="A29" s="17"/>
      <c r="B29" s="18"/>
      <c r="C29" s="17"/>
      <c r="D29" s="45"/>
      <c r="E29" s="45"/>
      <c r="F29" s="45"/>
      <c r="G29" s="45"/>
      <c r="H29" s="45"/>
      <c r="I29" s="45"/>
      <c r="J29" s="45"/>
      <c r="K29" s="45"/>
      <c r="L29" s="18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24.75" hidden="1" customHeight="1">
      <c r="A30" s="17"/>
      <c r="B30" s="18"/>
      <c r="C30" s="17"/>
      <c r="D30" s="84" t="s">
        <v>32</v>
      </c>
      <c r="E30" s="17"/>
      <c r="F30" s="17"/>
      <c r="G30" s="17"/>
      <c r="H30" s="17"/>
      <c r="I30" s="17"/>
      <c r="J30" s="58">
        <f>ROUND(J117, 2)</f>
        <v>0</v>
      </c>
      <c r="K30" s="17"/>
      <c r="L30" s="18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6.75" hidden="1" customHeight="1">
      <c r="A31" s="17"/>
      <c r="B31" s="18"/>
      <c r="C31" s="17"/>
      <c r="D31" s="45"/>
      <c r="E31" s="45"/>
      <c r="F31" s="45"/>
      <c r="G31" s="45"/>
      <c r="H31" s="45"/>
      <c r="I31" s="45"/>
      <c r="J31" s="45"/>
      <c r="K31" s="45"/>
      <c r="L31" s="18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</row>
    <row r="32" spans="1:65" ht="14.25" hidden="1" customHeight="1">
      <c r="A32" s="17"/>
      <c r="B32" s="18"/>
      <c r="C32" s="17"/>
      <c r="D32" s="17"/>
      <c r="E32" s="17"/>
      <c r="F32" s="21" t="s">
        <v>34</v>
      </c>
      <c r="G32" s="17"/>
      <c r="H32" s="17"/>
      <c r="I32" s="21" t="s">
        <v>33</v>
      </c>
      <c r="J32" s="21" t="s">
        <v>35</v>
      </c>
      <c r="K32" s="17"/>
      <c r="L32" s="18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</row>
    <row r="33" spans="1:65" ht="14.25" hidden="1" customHeight="1">
      <c r="A33" s="17"/>
      <c r="B33" s="18"/>
      <c r="C33" s="17"/>
      <c r="D33" s="85" t="s">
        <v>36</v>
      </c>
      <c r="E33" s="24" t="s">
        <v>37</v>
      </c>
      <c r="F33" s="86">
        <f>ROUND((SUM(BE117:BE127)),  2)</f>
        <v>0</v>
      </c>
      <c r="G33" s="87"/>
      <c r="H33" s="87"/>
      <c r="I33" s="88">
        <v>0.23</v>
      </c>
      <c r="J33" s="86">
        <f>ROUND(((SUM(BE117:BE127))*I33),  2)</f>
        <v>0</v>
      </c>
      <c r="K33" s="17"/>
      <c r="L33" s="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</row>
    <row r="34" spans="1:65" ht="14.25" hidden="1" customHeight="1">
      <c r="A34" s="17"/>
      <c r="B34" s="18"/>
      <c r="C34" s="17"/>
      <c r="D34" s="17"/>
      <c r="E34" s="24" t="s">
        <v>38</v>
      </c>
      <c r="F34" s="86">
        <f>ROUND((SUM(BF117:BF127)),  2)</f>
        <v>0</v>
      </c>
      <c r="G34" s="87"/>
      <c r="H34" s="87"/>
      <c r="I34" s="88">
        <v>0.23</v>
      </c>
      <c r="J34" s="86">
        <f>ROUND(((SUM(BF117:BF127))*I34),  2)</f>
        <v>0</v>
      </c>
      <c r="K34" s="17"/>
      <c r="L34" s="18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</row>
    <row r="35" spans="1:65" ht="14.25" hidden="1" customHeight="1">
      <c r="A35" s="17"/>
      <c r="B35" s="18"/>
      <c r="C35" s="17"/>
      <c r="D35" s="17"/>
      <c r="E35" s="12" t="s">
        <v>39</v>
      </c>
      <c r="F35" s="89">
        <f>ROUND((SUM(BG117:BG127)),  2)</f>
        <v>0</v>
      </c>
      <c r="G35" s="17"/>
      <c r="H35" s="17"/>
      <c r="I35" s="90">
        <v>0.23</v>
      </c>
      <c r="J35" s="89">
        <f t="shared" ref="J35:J37" si="0">0</f>
        <v>0</v>
      </c>
      <c r="K35" s="17"/>
      <c r="L35" s="18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</row>
    <row r="36" spans="1:65" ht="14.25" hidden="1" customHeight="1">
      <c r="A36" s="17"/>
      <c r="B36" s="18"/>
      <c r="C36" s="17"/>
      <c r="D36" s="17"/>
      <c r="E36" s="12" t="s">
        <v>40</v>
      </c>
      <c r="F36" s="89">
        <f>ROUND((SUM(BH117:BH127)),  2)</f>
        <v>0</v>
      </c>
      <c r="G36" s="17"/>
      <c r="H36" s="17"/>
      <c r="I36" s="90">
        <v>0.23</v>
      </c>
      <c r="J36" s="89">
        <f t="shared" si="0"/>
        <v>0</v>
      </c>
      <c r="K36" s="17"/>
      <c r="L36" s="18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</row>
    <row r="37" spans="1:65" ht="14.25" hidden="1" customHeight="1">
      <c r="A37" s="17"/>
      <c r="B37" s="18"/>
      <c r="C37" s="17"/>
      <c r="D37" s="17"/>
      <c r="E37" s="24" t="s">
        <v>41</v>
      </c>
      <c r="F37" s="86">
        <f>ROUND((SUM(BI117:BI127)),  2)</f>
        <v>0</v>
      </c>
      <c r="G37" s="87"/>
      <c r="H37" s="87"/>
      <c r="I37" s="88">
        <v>0</v>
      </c>
      <c r="J37" s="86">
        <f t="shared" si="0"/>
        <v>0</v>
      </c>
      <c r="K37" s="17"/>
      <c r="L37" s="18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</row>
    <row r="38" spans="1:65" ht="6.75" hidden="1" customHeight="1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</row>
    <row r="39" spans="1:65" ht="24.75" hidden="1" customHeight="1">
      <c r="A39" s="17"/>
      <c r="B39" s="18"/>
      <c r="C39" s="91"/>
      <c r="D39" s="92" t="s">
        <v>42</v>
      </c>
      <c r="E39" s="48"/>
      <c r="F39" s="48"/>
      <c r="G39" s="93" t="s">
        <v>43</v>
      </c>
      <c r="H39" s="94" t="s">
        <v>44</v>
      </c>
      <c r="I39" s="48"/>
      <c r="J39" s="95">
        <f>SUM(J30:J37)</f>
        <v>0</v>
      </c>
      <c r="K39" s="96"/>
      <c r="L39" s="1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1:65" ht="14.25" hidden="1" customHeight="1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8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</row>
    <row r="41" spans="1:65" ht="14.25" hidden="1" customHeight="1">
      <c r="B41" s="5"/>
      <c r="L41" s="5"/>
    </row>
    <row r="42" spans="1:65" ht="14.25" hidden="1" customHeight="1">
      <c r="B42" s="5"/>
      <c r="L42" s="5"/>
    </row>
    <row r="43" spans="1:65" ht="14.25" hidden="1" customHeight="1">
      <c r="B43" s="5"/>
      <c r="L43" s="5"/>
    </row>
    <row r="44" spans="1:65" ht="14.25" hidden="1" customHeight="1">
      <c r="B44" s="5"/>
      <c r="L44" s="5"/>
    </row>
    <row r="45" spans="1:65" ht="14.25" hidden="1" customHeight="1">
      <c r="B45" s="5"/>
      <c r="L45" s="5"/>
    </row>
    <row r="46" spans="1:65" ht="14.25" hidden="1" customHeight="1">
      <c r="B46" s="5"/>
      <c r="L46" s="5"/>
    </row>
    <row r="47" spans="1:65" ht="14.25" hidden="1" customHeight="1">
      <c r="B47" s="5"/>
      <c r="L47" s="5"/>
    </row>
    <row r="48" spans="1:65" ht="14.25" hidden="1" customHeight="1">
      <c r="B48" s="5"/>
      <c r="L48" s="5"/>
    </row>
    <row r="49" spans="1:65" ht="14.25" hidden="1" customHeight="1">
      <c r="B49" s="5"/>
      <c r="L49" s="5"/>
    </row>
    <row r="50" spans="1:65" ht="14.25" hidden="1" customHeight="1">
      <c r="A50" s="17"/>
      <c r="B50" s="18"/>
      <c r="C50" s="17"/>
      <c r="D50" s="31" t="s">
        <v>45</v>
      </c>
      <c r="E50" s="32"/>
      <c r="F50" s="32"/>
      <c r="G50" s="31" t="s">
        <v>46</v>
      </c>
      <c r="H50" s="32"/>
      <c r="I50" s="32"/>
      <c r="J50" s="32"/>
      <c r="K50" s="32"/>
      <c r="L50" s="18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</row>
    <row r="51" spans="1:65" ht="11.25" hidden="1" customHeight="1">
      <c r="B51" s="5"/>
      <c r="L51" s="5"/>
    </row>
    <row r="52" spans="1:65" ht="11.25" hidden="1" customHeight="1">
      <c r="B52" s="5"/>
      <c r="L52" s="5"/>
    </row>
    <row r="53" spans="1:65" ht="11.25" hidden="1" customHeight="1">
      <c r="B53" s="5"/>
      <c r="L53" s="5"/>
    </row>
    <row r="54" spans="1:65" ht="11.25" hidden="1" customHeight="1">
      <c r="B54" s="5"/>
      <c r="L54" s="5"/>
    </row>
    <row r="55" spans="1:65" ht="11.25" hidden="1" customHeight="1">
      <c r="B55" s="5"/>
      <c r="L55" s="5"/>
    </row>
    <row r="56" spans="1:65" ht="11.25" hidden="1" customHeight="1">
      <c r="B56" s="5"/>
      <c r="L56" s="5"/>
    </row>
    <row r="57" spans="1:65" ht="11.25" hidden="1" customHeight="1">
      <c r="B57" s="5"/>
      <c r="L57" s="5"/>
    </row>
    <row r="58" spans="1:65" ht="11.25" hidden="1" customHeight="1">
      <c r="B58" s="5"/>
      <c r="L58" s="5"/>
    </row>
    <row r="59" spans="1:65" ht="11.25" hidden="1" customHeight="1">
      <c r="B59" s="5"/>
      <c r="L59" s="5"/>
    </row>
    <row r="60" spans="1:65" ht="11.25" hidden="1" customHeight="1">
      <c r="B60" s="5"/>
      <c r="L60" s="5"/>
    </row>
    <row r="61" spans="1:65" ht="11.25" hidden="1" customHeight="1">
      <c r="A61" s="17"/>
      <c r="B61" s="18"/>
      <c r="C61" s="17"/>
      <c r="D61" s="33" t="s">
        <v>47</v>
      </c>
      <c r="E61" s="20"/>
      <c r="F61" s="97" t="s">
        <v>48</v>
      </c>
      <c r="G61" s="33" t="s">
        <v>47</v>
      </c>
      <c r="H61" s="20"/>
      <c r="I61" s="20"/>
      <c r="J61" s="98" t="s">
        <v>48</v>
      </c>
      <c r="K61" s="20"/>
      <c r="L61" s="1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</row>
    <row r="62" spans="1:65" ht="11.25" hidden="1" customHeight="1">
      <c r="B62" s="5"/>
      <c r="L62" s="5"/>
    </row>
    <row r="63" spans="1:65" ht="11.25" hidden="1" customHeight="1">
      <c r="B63" s="5"/>
      <c r="L63" s="5"/>
    </row>
    <row r="64" spans="1:65" ht="11.25" hidden="1" customHeight="1">
      <c r="B64" s="5"/>
      <c r="L64" s="5"/>
    </row>
    <row r="65" spans="1:65" ht="11.25" hidden="1" customHeight="1">
      <c r="A65" s="17"/>
      <c r="B65" s="18"/>
      <c r="C65" s="17"/>
      <c r="D65" s="31" t="s">
        <v>49</v>
      </c>
      <c r="E65" s="32"/>
      <c r="F65" s="32"/>
      <c r="G65" s="31" t="s">
        <v>50</v>
      </c>
      <c r="H65" s="32"/>
      <c r="I65" s="32"/>
      <c r="J65" s="32"/>
      <c r="K65" s="32"/>
      <c r="L65" s="18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</row>
    <row r="66" spans="1:65" ht="11.25" hidden="1" customHeight="1">
      <c r="B66" s="5"/>
      <c r="L66" s="5"/>
    </row>
    <row r="67" spans="1:65" ht="11.25" hidden="1" customHeight="1">
      <c r="B67" s="5"/>
      <c r="L67" s="5"/>
    </row>
    <row r="68" spans="1:65" ht="11.25" hidden="1" customHeight="1">
      <c r="B68" s="5"/>
      <c r="L68" s="5"/>
    </row>
    <row r="69" spans="1:65" ht="11.25" hidden="1" customHeight="1">
      <c r="B69" s="5"/>
      <c r="L69" s="5"/>
    </row>
    <row r="70" spans="1:65" ht="11.25" hidden="1" customHeight="1">
      <c r="B70" s="5"/>
      <c r="L70" s="5"/>
    </row>
    <row r="71" spans="1:65" ht="11.25" hidden="1" customHeight="1">
      <c r="B71" s="5"/>
      <c r="L71" s="5"/>
    </row>
    <row r="72" spans="1:65" ht="11.25" hidden="1" customHeight="1">
      <c r="B72" s="5"/>
      <c r="L72" s="5"/>
    </row>
    <row r="73" spans="1:65" ht="11.25" hidden="1" customHeight="1">
      <c r="B73" s="5"/>
      <c r="L73" s="5"/>
    </row>
    <row r="74" spans="1:65" ht="11.25" hidden="1" customHeight="1">
      <c r="B74" s="5"/>
      <c r="L74" s="5"/>
    </row>
    <row r="75" spans="1:65" ht="11.25" hidden="1" customHeight="1">
      <c r="B75" s="5"/>
      <c r="L75" s="5"/>
    </row>
    <row r="76" spans="1:65" ht="11.25" hidden="1" customHeight="1">
      <c r="A76" s="17"/>
      <c r="B76" s="18"/>
      <c r="C76" s="17"/>
      <c r="D76" s="33" t="s">
        <v>47</v>
      </c>
      <c r="E76" s="20"/>
      <c r="F76" s="97" t="s">
        <v>48</v>
      </c>
      <c r="G76" s="33" t="s">
        <v>47</v>
      </c>
      <c r="H76" s="20"/>
      <c r="I76" s="20"/>
      <c r="J76" s="98" t="s">
        <v>48</v>
      </c>
      <c r="K76" s="20"/>
      <c r="L76" s="18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</row>
    <row r="77" spans="1:65" ht="14.25" hidden="1" customHeight="1">
      <c r="A77" s="17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18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</row>
    <row r="78" spans="1:65" ht="11.25" hidden="1" customHeight="1"/>
    <row r="79" spans="1:65" ht="11.25" hidden="1" customHeight="1"/>
    <row r="80" spans="1:65" ht="11.25" hidden="1" customHeight="1"/>
    <row r="81" spans="1:65" ht="6.75" hidden="1" customHeight="1">
      <c r="A81" s="17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8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</row>
    <row r="82" spans="1:65" ht="24.75" hidden="1" customHeight="1">
      <c r="A82" s="17"/>
      <c r="B82" s="18"/>
      <c r="C82" s="6" t="s">
        <v>97</v>
      </c>
      <c r="D82" s="17"/>
      <c r="E82" s="17"/>
      <c r="F82" s="17"/>
      <c r="G82" s="17"/>
      <c r="H82" s="17"/>
      <c r="I82" s="17"/>
      <c r="J82" s="17"/>
      <c r="K82" s="17"/>
      <c r="L82" s="18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</row>
    <row r="83" spans="1:65" ht="6.75" hidden="1" customHeight="1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8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</row>
    <row r="84" spans="1:65" ht="12" hidden="1" customHeight="1">
      <c r="A84" s="17"/>
      <c r="B84" s="18"/>
      <c r="C84" s="12" t="s">
        <v>13</v>
      </c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</row>
    <row r="85" spans="1:65" ht="16.5" hidden="1" customHeight="1">
      <c r="A85" s="17"/>
      <c r="B85" s="18"/>
      <c r="C85" s="17"/>
      <c r="D85" s="17"/>
      <c r="E85" s="221" t="str">
        <f>E7</f>
        <v>Vybudovanie cyklotrasy BB - Vlkanová - Sliač, II. etapa - 1. úsek</v>
      </c>
      <c r="F85" s="188"/>
      <c r="G85" s="188"/>
      <c r="H85" s="188"/>
      <c r="I85" s="17"/>
      <c r="J85" s="17"/>
      <c r="K85" s="17"/>
      <c r="L85" s="18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</row>
    <row r="86" spans="1:65" ht="12" hidden="1" customHeight="1">
      <c r="A86" s="17"/>
      <c r="B86" s="18"/>
      <c r="C86" s="12" t="s">
        <v>95</v>
      </c>
      <c r="D86" s="17"/>
      <c r="E86" s="17"/>
      <c r="F86" s="17"/>
      <c r="G86" s="17"/>
      <c r="H86" s="17"/>
      <c r="I86" s="17"/>
      <c r="J86" s="17"/>
      <c r="K86" s="17"/>
      <c r="L86" s="18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</row>
    <row r="87" spans="1:65" ht="16.5" hidden="1" customHeight="1">
      <c r="A87" s="17"/>
      <c r="B87" s="18"/>
      <c r="C87" s="17"/>
      <c r="D87" s="17"/>
      <c r="E87" s="217" t="str">
        <f>E9</f>
        <v>001-00 - Všeobecné položky</v>
      </c>
      <c r="F87" s="188"/>
      <c r="G87" s="188"/>
      <c r="H87" s="188"/>
      <c r="I87" s="17"/>
      <c r="J87" s="17"/>
      <c r="K87" s="17"/>
      <c r="L87" s="18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</row>
    <row r="88" spans="1:65" ht="6.75" hidden="1" customHeight="1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8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</row>
    <row r="89" spans="1:65" ht="12" hidden="1" customHeight="1">
      <c r="A89" s="17"/>
      <c r="B89" s="18"/>
      <c r="C89" s="12" t="s">
        <v>17</v>
      </c>
      <c r="D89" s="17"/>
      <c r="E89" s="17"/>
      <c r="F89" s="10" t="str">
        <f>F12</f>
        <v>Badín, Vlkanová</v>
      </c>
      <c r="G89" s="17"/>
      <c r="H89" s="17"/>
      <c r="I89" s="12" t="s">
        <v>19</v>
      </c>
      <c r="J89" s="44" t="str">
        <f>IF(J12="","",J12)</f>
        <v>5. 3. 2025</v>
      </c>
      <c r="K89" s="17"/>
      <c r="L89" s="18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</row>
    <row r="90" spans="1:65" ht="6.75" hidden="1" customHeight="1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</row>
    <row r="91" spans="1:65" ht="15" hidden="1" customHeight="1">
      <c r="A91" s="17"/>
      <c r="B91" s="18"/>
      <c r="C91" s="12" t="s">
        <v>21</v>
      </c>
      <c r="D91" s="17"/>
      <c r="E91" s="17"/>
      <c r="F91" s="10" t="str">
        <f>E15</f>
        <v>Banskobystrický samosprávny kraj</v>
      </c>
      <c r="G91" s="17"/>
      <c r="H91" s="17"/>
      <c r="I91" s="12" t="s">
        <v>27</v>
      </c>
      <c r="J91" s="15" t="str">
        <f>E21</f>
        <v>Dopravoprojekt, a.s.</v>
      </c>
      <c r="K91" s="17"/>
      <c r="L91" s="18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</row>
    <row r="92" spans="1:65" ht="15" hidden="1" customHeight="1">
      <c r="A92" s="17"/>
      <c r="B92" s="18"/>
      <c r="C92" s="12" t="s">
        <v>25</v>
      </c>
      <c r="D92" s="17"/>
      <c r="E92" s="17"/>
      <c r="F92" s="99" t="str">
        <f>IF(E18="","",E18)</f>
        <v>Vyplň údaj</v>
      </c>
      <c r="G92" s="17"/>
      <c r="H92" s="17"/>
      <c r="I92" s="12" t="s">
        <v>30</v>
      </c>
      <c r="J92" s="15" t="str">
        <f>E24</f>
        <v>Dopravoprojekt, a.s.</v>
      </c>
      <c r="K92" s="17"/>
      <c r="L92" s="18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</row>
    <row r="93" spans="1:65" ht="9.75" hidden="1" customHeight="1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</row>
    <row r="94" spans="1:65" ht="29.25" hidden="1" customHeight="1">
      <c r="A94" s="17"/>
      <c r="B94" s="18"/>
      <c r="C94" s="100" t="s">
        <v>98</v>
      </c>
      <c r="D94" s="91"/>
      <c r="E94" s="91"/>
      <c r="F94" s="91"/>
      <c r="G94" s="91"/>
      <c r="H94" s="91"/>
      <c r="I94" s="91"/>
      <c r="J94" s="101" t="s">
        <v>99</v>
      </c>
      <c r="K94" s="91"/>
      <c r="L94" s="18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</row>
    <row r="95" spans="1:65" ht="9.75" hidden="1" customHeight="1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</row>
    <row r="96" spans="1:65" ht="22.5" hidden="1" customHeight="1">
      <c r="A96" s="17"/>
      <c r="B96" s="18"/>
      <c r="C96" s="102" t="s">
        <v>100</v>
      </c>
      <c r="D96" s="17"/>
      <c r="E96" s="17"/>
      <c r="F96" s="17"/>
      <c r="G96" s="17"/>
      <c r="H96" s="17"/>
      <c r="I96" s="17"/>
      <c r="J96" s="58">
        <f t="shared" ref="J96:J97" si="1">J117</f>
        <v>0</v>
      </c>
      <c r="K96" s="17"/>
      <c r="L96" s="18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2" t="s">
        <v>101</v>
      </c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</row>
    <row r="97" spans="1:65" ht="24.75" hidden="1" customHeight="1">
      <c r="A97" s="103"/>
      <c r="B97" s="104"/>
      <c r="C97" s="103"/>
      <c r="D97" s="105" t="s">
        <v>102</v>
      </c>
      <c r="E97" s="106"/>
      <c r="F97" s="106"/>
      <c r="G97" s="106"/>
      <c r="H97" s="106"/>
      <c r="I97" s="106"/>
      <c r="J97" s="107">
        <f t="shared" si="1"/>
        <v>0</v>
      </c>
      <c r="K97" s="103"/>
      <c r="L97" s="104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</row>
    <row r="98" spans="1:65" ht="21.75" hidden="1" customHeight="1">
      <c r="A98" s="17"/>
      <c r="B98" s="18"/>
      <c r="C98" s="17"/>
      <c r="D98" s="17"/>
      <c r="E98" s="17"/>
      <c r="F98" s="17"/>
      <c r="G98" s="17"/>
      <c r="H98" s="17"/>
      <c r="I98" s="17"/>
      <c r="J98" s="17"/>
      <c r="K98" s="17"/>
      <c r="L98" s="18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</row>
    <row r="99" spans="1:65" ht="6.75" hidden="1" customHeight="1">
      <c r="A99" s="17"/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18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</row>
    <row r="100" spans="1:65" ht="11.25" hidden="1" customHeight="1"/>
    <row r="101" spans="1:65" ht="11.25" hidden="1" customHeight="1"/>
    <row r="102" spans="1:65" ht="11.25" hidden="1" customHeight="1"/>
    <row r="103" spans="1:65" ht="6.75" customHeight="1">
      <c r="A103" s="17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18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</row>
    <row r="104" spans="1:65" ht="24.75" customHeight="1">
      <c r="A104" s="17"/>
      <c r="B104" s="18"/>
      <c r="C104" s="6" t="s">
        <v>103</v>
      </c>
      <c r="D104" s="17"/>
      <c r="E104" s="17"/>
      <c r="F104" s="17"/>
      <c r="G104" s="17"/>
      <c r="H104" s="17"/>
      <c r="I104" s="17"/>
      <c r="J104" s="17"/>
      <c r="K104" s="17"/>
      <c r="L104" s="18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</row>
    <row r="105" spans="1:65" ht="6.75" customHeight="1">
      <c r="A105" s="17"/>
      <c r="B105" s="18"/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</row>
    <row r="106" spans="1:65" ht="12" customHeight="1">
      <c r="A106" s="17"/>
      <c r="B106" s="18"/>
      <c r="C106" s="12" t="s">
        <v>13</v>
      </c>
      <c r="D106" s="17"/>
      <c r="E106" s="17"/>
      <c r="F106" s="17"/>
      <c r="G106" s="17"/>
      <c r="H106" s="17"/>
      <c r="I106" s="17"/>
      <c r="J106" s="17"/>
      <c r="K106" s="17"/>
      <c r="L106" s="18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</row>
    <row r="107" spans="1:65" ht="16.5" customHeight="1">
      <c r="A107" s="17"/>
      <c r="B107" s="18"/>
      <c r="C107" s="17"/>
      <c r="D107" s="17"/>
      <c r="E107" s="221" t="str">
        <f>E7</f>
        <v>Vybudovanie cyklotrasy BB - Vlkanová - Sliač, II. etapa - 1. úsek</v>
      </c>
      <c r="F107" s="188"/>
      <c r="G107" s="188"/>
      <c r="H107" s="188"/>
      <c r="I107" s="17"/>
      <c r="J107" s="17"/>
      <c r="K107" s="17"/>
      <c r="L107" s="18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</row>
    <row r="108" spans="1:65" ht="12" customHeight="1">
      <c r="A108" s="17"/>
      <c r="B108" s="18"/>
      <c r="C108" s="12" t="s">
        <v>95</v>
      </c>
      <c r="D108" s="17"/>
      <c r="E108" s="17"/>
      <c r="F108" s="17"/>
      <c r="G108" s="17"/>
      <c r="H108" s="17"/>
      <c r="I108" s="17"/>
      <c r="J108" s="17"/>
      <c r="K108" s="17"/>
      <c r="L108" s="18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</row>
    <row r="109" spans="1:65" ht="16.5" customHeight="1">
      <c r="A109" s="17"/>
      <c r="B109" s="18"/>
      <c r="C109" s="17"/>
      <c r="D109" s="17"/>
      <c r="E109" s="217" t="str">
        <f>E9</f>
        <v>001-00 - Všeobecné položky</v>
      </c>
      <c r="F109" s="188"/>
      <c r="G109" s="188"/>
      <c r="H109" s="188"/>
      <c r="I109" s="17"/>
      <c r="J109" s="17"/>
      <c r="K109" s="17"/>
      <c r="L109" s="18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</row>
    <row r="110" spans="1:65" ht="6.75" customHeight="1">
      <c r="A110" s="17"/>
      <c r="B110" s="18"/>
      <c r="C110" s="17"/>
      <c r="D110" s="17"/>
      <c r="E110" s="17"/>
      <c r="F110" s="17"/>
      <c r="G110" s="17"/>
      <c r="H110" s="17"/>
      <c r="I110" s="17"/>
      <c r="J110" s="17"/>
      <c r="K110" s="17"/>
      <c r="L110" s="18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</row>
    <row r="111" spans="1:65" ht="12" customHeight="1">
      <c r="A111" s="17"/>
      <c r="B111" s="18"/>
      <c r="C111" s="12" t="s">
        <v>17</v>
      </c>
      <c r="D111" s="17"/>
      <c r="E111" s="17"/>
      <c r="F111" s="10" t="str">
        <f>F12</f>
        <v>Badín, Vlkanová</v>
      </c>
      <c r="G111" s="17"/>
      <c r="H111" s="17"/>
      <c r="I111" s="12" t="s">
        <v>19</v>
      </c>
      <c r="J111" s="44" t="str">
        <f>IF(J12="","",J12)</f>
        <v>5. 3. 2025</v>
      </c>
      <c r="K111" s="17"/>
      <c r="L111" s="18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</row>
    <row r="112" spans="1:65" ht="6.75" customHeight="1">
      <c r="A112" s="17"/>
      <c r="B112" s="18"/>
      <c r="C112" s="17"/>
      <c r="D112" s="17"/>
      <c r="E112" s="17"/>
      <c r="F112" s="17"/>
      <c r="G112" s="17"/>
      <c r="H112" s="17"/>
      <c r="I112" s="17"/>
      <c r="J112" s="17"/>
      <c r="K112" s="17"/>
      <c r="L112" s="18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</row>
    <row r="113" spans="1:65" ht="15" customHeight="1">
      <c r="A113" s="17"/>
      <c r="B113" s="18"/>
      <c r="C113" s="12" t="s">
        <v>21</v>
      </c>
      <c r="D113" s="17"/>
      <c r="E113" s="17"/>
      <c r="F113" s="10" t="str">
        <f>E15</f>
        <v>Banskobystrický samosprávny kraj</v>
      </c>
      <c r="G113" s="17"/>
      <c r="H113" s="17"/>
      <c r="I113" s="12" t="s">
        <v>27</v>
      </c>
      <c r="J113" s="15" t="str">
        <f>E21</f>
        <v>Dopravoprojekt, a.s.</v>
      </c>
      <c r="K113" s="17"/>
      <c r="L113" s="18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</row>
    <row r="114" spans="1:65" ht="15" customHeight="1">
      <c r="A114" s="17"/>
      <c r="B114" s="18"/>
      <c r="C114" s="12" t="s">
        <v>25</v>
      </c>
      <c r="D114" s="17"/>
      <c r="E114" s="17"/>
      <c r="F114" s="99" t="str">
        <f>IF(E18="","",E18)</f>
        <v>Vyplň údaj</v>
      </c>
      <c r="G114" s="17"/>
      <c r="H114" s="17"/>
      <c r="I114" s="12" t="s">
        <v>30</v>
      </c>
      <c r="J114" s="15" t="str">
        <f>E24</f>
        <v>Dopravoprojekt, a.s.</v>
      </c>
      <c r="K114" s="17"/>
      <c r="L114" s="18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</row>
    <row r="115" spans="1:65" ht="9.75" customHeight="1">
      <c r="A115" s="17"/>
      <c r="B115" s="18"/>
      <c r="C115" s="17"/>
      <c r="D115" s="17"/>
      <c r="E115" s="17"/>
      <c r="F115" s="17"/>
      <c r="G115" s="17"/>
      <c r="H115" s="17"/>
      <c r="I115" s="17"/>
      <c r="J115" s="17"/>
      <c r="K115" s="17"/>
      <c r="L115" s="18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</row>
    <row r="116" spans="1:65" ht="29.25" customHeight="1">
      <c r="A116" s="108"/>
      <c r="B116" s="109"/>
      <c r="C116" s="110" t="s">
        <v>104</v>
      </c>
      <c r="D116" s="111" t="s">
        <v>57</v>
      </c>
      <c r="E116" s="111" t="s">
        <v>53</v>
      </c>
      <c r="F116" s="111" t="s">
        <v>54</v>
      </c>
      <c r="G116" s="111" t="s">
        <v>105</v>
      </c>
      <c r="H116" s="111" t="s">
        <v>106</v>
      </c>
      <c r="I116" s="111" t="s">
        <v>107</v>
      </c>
      <c r="J116" s="112" t="s">
        <v>99</v>
      </c>
      <c r="K116" s="113" t="s">
        <v>108</v>
      </c>
      <c r="L116" s="109"/>
      <c r="M116" s="50" t="s">
        <v>1</v>
      </c>
      <c r="N116" s="51" t="s">
        <v>36</v>
      </c>
      <c r="O116" s="51" t="s">
        <v>109</v>
      </c>
      <c r="P116" s="51" t="s">
        <v>110</v>
      </c>
      <c r="Q116" s="51" t="s">
        <v>111</v>
      </c>
      <c r="R116" s="51" t="s">
        <v>112</v>
      </c>
      <c r="S116" s="51" t="s">
        <v>113</v>
      </c>
      <c r="T116" s="52" t="s">
        <v>114</v>
      </c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108"/>
      <c r="BK116" s="108"/>
      <c r="BL116" s="108"/>
      <c r="BM116" s="108"/>
    </row>
    <row r="117" spans="1:65" ht="22.5" customHeight="1">
      <c r="A117" s="17"/>
      <c r="B117" s="18"/>
      <c r="C117" s="56" t="s">
        <v>100</v>
      </c>
      <c r="D117" s="17"/>
      <c r="E117" s="17"/>
      <c r="F117" s="17"/>
      <c r="G117" s="17"/>
      <c r="H117" s="17"/>
      <c r="I117" s="17"/>
      <c r="J117" s="114">
        <f t="shared" ref="J117:J118" si="2">BK117</f>
        <v>0</v>
      </c>
      <c r="K117" s="17"/>
      <c r="L117" s="18"/>
      <c r="M117" s="53"/>
      <c r="N117" s="45"/>
      <c r="O117" s="45"/>
      <c r="P117" s="115">
        <f>P118</f>
        <v>0</v>
      </c>
      <c r="Q117" s="45"/>
      <c r="R117" s="115">
        <f>R118</f>
        <v>0</v>
      </c>
      <c r="S117" s="45"/>
      <c r="T117" s="116">
        <f>T118</f>
        <v>0</v>
      </c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2" t="s">
        <v>71</v>
      </c>
      <c r="AU117" s="2" t="s">
        <v>101</v>
      </c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17">
        <f>BK118</f>
        <v>0</v>
      </c>
      <c r="BL117" s="17"/>
      <c r="BM117" s="17"/>
    </row>
    <row r="118" spans="1:65" ht="25.5" customHeight="1">
      <c r="A118" s="118"/>
      <c r="B118" s="119"/>
      <c r="C118" s="118"/>
      <c r="D118" s="120" t="s">
        <v>71</v>
      </c>
      <c r="E118" s="121" t="s">
        <v>115</v>
      </c>
      <c r="F118" s="121" t="s">
        <v>78</v>
      </c>
      <c r="G118" s="118"/>
      <c r="H118" s="118"/>
      <c r="I118" s="118"/>
      <c r="J118" s="122">
        <f t="shared" si="2"/>
        <v>0</v>
      </c>
      <c r="K118" s="118"/>
      <c r="L118" s="119"/>
      <c r="M118" s="123"/>
      <c r="N118" s="118"/>
      <c r="O118" s="118"/>
      <c r="P118" s="124">
        <f>SUM(P119:P127)</f>
        <v>0</v>
      </c>
      <c r="Q118" s="118"/>
      <c r="R118" s="124">
        <f>SUM(R119:R127)</f>
        <v>0</v>
      </c>
      <c r="S118" s="118"/>
      <c r="T118" s="125">
        <f>SUM(T119:T127)</f>
        <v>0</v>
      </c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20" t="s">
        <v>116</v>
      </c>
      <c r="AS118" s="118"/>
      <c r="AT118" s="126" t="s">
        <v>71</v>
      </c>
      <c r="AU118" s="126" t="s">
        <v>72</v>
      </c>
      <c r="AV118" s="118"/>
      <c r="AW118" s="118"/>
      <c r="AX118" s="118"/>
      <c r="AY118" s="120" t="s">
        <v>117</v>
      </c>
      <c r="AZ118" s="118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  <c r="BK118" s="127">
        <f>SUM(BK119:BK127)</f>
        <v>0</v>
      </c>
      <c r="BL118" s="118"/>
      <c r="BM118" s="118"/>
    </row>
    <row r="119" spans="1:65" ht="24" customHeight="1">
      <c r="A119" s="17"/>
      <c r="B119" s="18"/>
      <c r="C119" s="128" t="s">
        <v>80</v>
      </c>
      <c r="D119" s="128" t="s">
        <v>118</v>
      </c>
      <c r="E119" s="129" t="s">
        <v>119</v>
      </c>
      <c r="F119" s="130" t="s">
        <v>120</v>
      </c>
      <c r="G119" s="131" t="s">
        <v>121</v>
      </c>
      <c r="H119" s="132">
        <v>1</v>
      </c>
      <c r="I119" s="133"/>
      <c r="J119" s="132">
        <f t="shared" ref="J119:J120" si="3">ROUND(I119*H119,2)</f>
        <v>0</v>
      </c>
      <c r="K119" s="134"/>
      <c r="L119" s="18"/>
      <c r="M119" s="135" t="s">
        <v>1</v>
      </c>
      <c r="N119" s="136" t="s">
        <v>38</v>
      </c>
      <c r="O119" s="17"/>
      <c r="P119" s="137">
        <f t="shared" ref="P119:P120" si="4">O119*H119</f>
        <v>0</v>
      </c>
      <c r="Q119" s="137">
        <v>0</v>
      </c>
      <c r="R119" s="137">
        <f t="shared" ref="R119:R120" si="5">Q119*H119</f>
        <v>0</v>
      </c>
      <c r="S119" s="137">
        <v>0</v>
      </c>
      <c r="T119" s="138">
        <f t="shared" ref="T119:T120" si="6">S119*H119</f>
        <v>0</v>
      </c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39" t="s">
        <v>122</v>
      </c>
      <c r="AS119" s="17"/>
      <c r="AT119" s="139" t="s">
        <v>118</v>
      </c>
      <c r="AU119" s="139" t="s">
        <v>80</v>
      </c>
      <c r="AV119" s="17"/>
      <c r="AW119" s="17"/>
      <c r="AX119" s="17"/>
      <c r="AY119" s="2" t="s">
        <v>117</v>
      </c>
      <c r="AZ119" s="17"/>
      <c r="BA119" s="17"/>
      <c r="BB119" s="17"/>
      <c r="BC119" s="17"/>
      <c r="BD119" s="17"/>
      <c r="BE119" s="140">
        <f t="shared" ref="BE119:BE120" si="7">IF(N119="základná",J119,0)</f>
        <v>0</v>
      </c>
      <c r="BF119" s="140">
        <f t="shared" ref="BF119:BF120" si="8">IF(N119="znížená",J119,0)</f>
        <v>0</v>
      </c>
      <c r="BG119" s="140">
        <f t="shared" ref="BG119:BG120" si="9">IF(N119="zákl. prenesená",J119,0)</f>
        <v>0</v>
      </c>
      <c r="BH119" s="140">
        <f t="shared" ref="BH119:BH120" si="10">IF(N119="zníž. prenesená",J119,0)</f>
        <v>0</v>
      </c>
      <c r="BI119" s="140">
        <f t="shared" ref="BI119:BI120" si="11">IF(N119="nulová",J119,0)</f>
        <v>0</v>
      </c>
      <c r="BJ119" s="2" t="s">
        <v>123</v>
      </c>
      <c r="BK119" s="140">
        <f t="shared" ref="BK119:BK120" si="12">ROUND(I119*H119,2)</f>
        <v>0</v>
      </c>
      <c r="BL119" s="2" t="s">
        <v>122</v>
      </c>
      <c r="BM119" s="139" t="s">
        <v>124</v>
      </c>
    </row>
    <row r="120" spans="1:65" ht="16.5" customHeight="1">
      <c r="A120" s="17"/>
      <c r="B120" s="18"/>
      <c r="C120" s="128" t="s">
        <v>125</v>
      </c>
      <c r="D120" s="128" t="s">
        <v>118</v>
      </c>
      <c r="E120" s="129" t="s">
        <v>126</v>
      </c>
      <c r="F120" s="130" t="s">
        <v>127</v>
      </c>
      <c r="G120" s="131" t="s">
        <v>121</v>
      </c>
      <c r="H120" s="132">
        <v>1</v>
      </c>
      <c r="I120" s="133"/>
      <c r="J120" s="132">
        <f t="shared" si="3"/>
        <v>0</v>
      </c>
      <c r="K120" s="134"/>
      <c r="L120" s="18"/>
      <c r="M120" s="135" t="s">
        <v>1</v>
      </c>
      <c r="N120" s="136" t="s">
        <v>38</v>
      </c>
      <c r="O120" s="17"/>
      <c r="P120" s="137">
        <f t="shared" si="4"/>
        <v>0</v>
      </c>
      <c r="Q120" s="137">
        <v>0</v>
      </c>
      <c r="R120" s="137">
        <f t="shared" si="5"/>
        <v>0</v>
      </c>
      <c r="S120" s="137">
        <v>0</v>
      </c>
      <c r="T120" s="138">
        <f t="shared" si="6"/>
        <v>0</v>
      </c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39" t="s">
        <v>122</v>
      </c>
      <c r="AS120" s="17"/>
      <c r="AT120" s="139" t="s">
        <v>118</v>
      </c>
      <c r="AU120" s="139" t="s">
        <v>80</v>
      </c>
      <c r="AV120" s="17"/>
      <c r="AW120" s="17"/>
      <c r="AX120" s="17"/>
      <c r="AY120" s="2" t="s">
        <v>117</v>
      </c>
      <c r="AZ120" s="17"/>
      <c r="BA120" s="17"/>
      <c r="BB120" s="17"/>
      <c r="BC120" s="17"/>
      <c r="BD120" s="17"/>
      <c r="BE120" s="140">
        <f t="shared" si="7"/>
        <v>0</v>
      </c>
      <c r="BF120" s="140">
        <f t="shared" si="8"/>
        <v>0</v>
      </c>
      <c r="BG120" s="140">
        <f t="shared" si="9"/>
        <v>0</v>
      </c>
      <c r="BH120" s="140">
        <f t="shared" si="10"/>
        <v>0</v>
      </c>
      <c r="BI120" s="140">
        <f t="shared" si="11"/>
        <v>0</v>
      </c>
      <c r="BJ120" s="2" t="s">
        <v>123</v>
      </c>
      <c r="BK120" s="140">
        <f t="shared" si="12"/>
        <v>0</v>
      </c>
      <c r="BL120" s="2" t="s">
        <v>122</v>
      </c>
      <c r="BM120" s="139" t="s">
        <v>128</v>
      </c>
    </row>
    <row r="121" spans="1:65" ht="11.25" customHeight="1">
      <c r="A121" s="141"/>
      <c r="B121" s="142"/>
      <c r="C121" s="141"/>
      <c r="D121" s="143" t="s">
        <v>129</v>
      </c>
      <c r="E121" s="144" t="s">
        <v>1</v>
      </c>
      <c r="F121" s="145" t="s">
        <v>130</v>
      </c>
      <c r="G121" s="141"/>
      <c r="H121" s="146">
        <v>1</v>
      </c>
      <c r="I121" s="141"/>
      <c r="J121" s="141"/>
      <c r="K121" s="141"/>
      <c r="L121" s="142"/>
      <c r="M121" s="147"/>
      <c r="N121" s="141"/>
      <c r="O121" s="141"/>
      <c r="P121" s="141"/>
      <c r="Q121" s="141"/>
      <c r="R121" s="141"/>
      <c r="S121" s="141"/>
      <c r="T121" s="148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4" t="s">
        <v>129</v>
      </c>
      <c r="AU121" s="144" t="s">
        <v>80</v>
      </c>
      <c r="AV121" s="141" t="s">
        <v>123</v>
      </c>
      <c r="AW121" s="141" t="s">
        <v>29</v>
      </c>
      <c r="AX121" s="141" t="s">
        <v>80</v>
      </c>
      <c r="AY121" s="144" t="s">
        <v>117</v>
      </c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  <c r="BJ121" s="141"/>
      <c r="BK121" s="141"/>
      <c r="BL121" s="141"/>
      <c r="BM121" s="141"/>
    </row>
    <row r="122" spans="1:65" ht="11.25" customHeight="1">
      <c r="A122" s="149"/>
      <c r="B122" s="150"/>
      <c r="C122" s="149"/>
      <c r="D122" s="143" t="s">
        <v>129</v>
      </c>
      <c r="E122" s="151" t="s">
        <v>1</v>
      </c>
      <c r="F122" s="152" t="s">
        <v>131</v>
      </c>
      <c r="G122" s="149"/>
      <c r="H122" s="151" t="s">
        <v>1</v>
      </c>
      <c r="I122" s="149"/>
      <c r="J122" s="149"/>
      <c r="K122" s="149"/>
      <c r="L122" s="150"/>
      <c r="M122" s="153"/>
      <c r="N122" s="149"/>
      <c r="O122" s="149"/>
      <c r="P122" s="149"/>
      <c r="Q122" s="149"/>
      <c r="R122" s="149"/>
      <c r="S122" s="149"/>
      <c r="T122" s="154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51" t="s">
        <v>129</v>
      </c>
      <c r="AU122" s="151" t="s">
        <v>80</v>
      </c>
      <c r="AV122" s="149" t="s">
        <v>80</v>
      </c>
      <c r="AW122" s="149" t="s">
        <v>29</v>
      </c>
      <c r="AX122" s="149" t="s">
        <v>72</v>
      </c>
      <c r="AY122" s="151" t="s">
        <v>117</v>
      </c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  <c r="BL122" s="149"/>
      <c r="BM122" s="149"/>
    </row>
    <row r="123" spans="1:65" ht="11.25" customHeight="1">
      <c r="A123" s="149"/>
      <c r="B123" s="150"/>
      <c r="C123" s="149"/>
      <c r="D123" s="143" t="s">
        <v>129</v>
      </c>
      <c r="E123" s="151" t="s">
        <v>1</v>
      </c>
      <c r="F123" s="152" t="s">
        <v>132</v>
      </c>
      <c r="G123" s="149"/>
      <c r="H123" s="151" t="s">
        <v>1</v>
      </c>
      <c r="I123" s="149"/>
      <c r="J123" s="149"/>
      <c r="K123" s="149"/>
      <c r="L123" s="150"/>
      <c r="M123" s="153"/>
      <c r="N123" s="149"/>
      <c r="O123" s="149"/>
      <c r="P123" s="149"/>
      <c r="Q123" s="149"/>
      <c r="R123" s="149"/>
      <c r="S123" s="149"/>
      <c r="T123" s="154"/>
      <c r="U123" s="149"/>
      <c r="V123" s="149"/>
      <c r="W123" s="149"/>
      <c r="X123" s="149"/>
      <c r="Y123" s="149"/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51" t="s">
        <v>129</v>
      </c>
      <c r="AU123" s="151" t="s">
        <v>80</v>
      </c>
      <c r="AV123" s="149" t="s">
        <v>80</v>
      </c>
      <c r="AW123" s="149" t="s">
        <v>29</v>
      </c>
      <c r="AX123" s="149" t="s">
        <v>72</v>
      </c>
      <c r="AY123" s="151" t="s">
        <v>117</v>
      </c>
      <c r="AZ123" s="149"/>
      <c r="BA123" s="149"/>
      <c r="BB123" s="149"/>
      <c r="BC123" s="149"/>
      <c r="BD123" s="149"/>
      <c r="BE123" s="149"/>
      <c r="BF123" s="149"/>
      <c r="BG123" s="149"/>
      <c r="BH123" s="149"/>
      <c r="BI123" s="149"/>
      <c r="BJ123" s="149"/>
      <c r="BK123" s="149"/>
      <c r="BL123" s="149"/>
      <c r="BM123" s="149"/>
    </row>
    <row r="124" spans="1:65" ht="11.25" customHeight="1">
      <c r="A124" s="149"/>
      <c r="B124" s="150"/>
      <c r="C124" s="149"/>
      <c r="D124" s="143" t="s">
        <v>129</v>
      </c>
      <c r="E124" s="151" t="s">
        <v>1</v>
      </c>
      <c r="F124" s="152" t="s">
        <v>133</v>
      </c>
      <c r="G124" s="149"/>
      <c r="H124" s="151" t="s">
        <v>1</v>
      </c>
      <c r="I124" s="149"/>
      <c r="J124" s="149"/>
      <c r="K124" s="149"/>
      <c r="L124" s="150"/>
      <c r="M124" s="153"/>
      <c r="N124" s="149"/>
      <c r="O124" s="149"/>
      <c r="P124" s="149"/>
      <c r="Q124" s="149"/>
      <c r="R124" s="149"/>
      <c r="S124" s="149"/>
      <c r="T124" s="154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51" t="s">
        <v>129</v>
      </c>
      <c r="AU124" s="151" t="s">
        <v>80</v>
      </c>
      <c r="AV124" s="149" t="s">
        <v>80</v>
      </c>
      <c r="AW124" s="149" t="s">
        <v>29</v>
      </c>
      <c r="AX124" s="149" t="s">
        <v>72</v>
      </c>
      <c r="AY124" s="151" t="s">
        <v>117</v>
      </c>
      <c r="AZ124" s="149"/>
      <c r="BA124" s="149"/>
      <c r="BB124" s="149"/>
      <c r="BC124" s="149"/>
      <c r="BD124" s="149"/>
      <c r="BE124" s="149"/>
      <c r="BF124" s="149"/>
      <c r="BG124" s="149"/>
      <c r="BH124" s="149"/>
      <c r="BI124" s="149"/>
      <c r="BJ124" s="149"/>
      <c r="BK124" s="149"/>
      <c r="BL124" s="149"/>
      <c r="BM124" s="149"/>
    </row>
    <row r="125" spans="1:65" ht="11.25" customHeight="1">
      <c r="A125" s="149"/>
      <c r="B125" s="150"/>
      <c r="C125" s="149"/>
      <c r="D125" s="143" t="s">
        <v>129</v>
      </c>
      <c r="E125" s="151" t="s">
        <v>1</v>
      </c>
      <c r="F125" s="152" t="s">
        <v>134</v>
      </c>
      <c r="G125" s="149"/>
      <c r="H125" s="151" t="s">
        <v>1</v>
      </c>
      <c r="I125" s="149"/>
      <c r="J125" s="149"/>
      <c r="K125" s="149"/>
      <c r="L125" s="150"/>
      <c r="M125" s="153"/>
      <c r="N125" s="149"/>
      <c r="O125" s="149"/>
      <c r="P125" s="149"/>
      <c r="Q125" s="149"/>
      <c r="R125" s="149"/>
      <c r="S125" s="149"/>
      <c r="T125" s="154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51" t="s">
        <v>129</v>
      </c>
      <c r="AU125" s="151" t="s">
        <v>80</v>
      </c>
      <c r="AV125" s="149" t="s">
        <v>80</v>
      </c>
      <c r="AW125" s="149" t="s">
        <v>29</v>
      </c>
      <c r="AX125" s="149" t="s">
        <v>72</v>
      </c>
      <c r="AY125" s="151" t="s">
        <v>117</v>
      </c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  <c r="BL125" s="149"/>
      <c r="BM125" s="149"/>
    </row>
    <row r="126" spans="1:65" ht="16.5" customHeight="1">
      <c r="A126" s="17"/>
      <c r="B126" s="18"/>
      <c r="C126" s="128" t="s">
        <v>135</v>
      </c>
      <c r="D126" s="128" t="s">
        <v>118</v>
      </c>
      <c r="E126" s="129" t="s">
        <v>136</v>
      </c>
      <c r="F126" s="130" t="s">
        <v>137</v>
      </c>
      <c r="G126" s="131" t="s">
        <v>121</v>
      </c>
      <c r="H126" s="132">
        <v>1</v>
      </c>
      <c r="I126" s="133"/>
      <c r="J126" s="132">
        <f>ROUND(I126*H126,2)</f>
        <v>0</v>
      </c>
      <c r="K126" s="134"/>
      <c r="L126" s="18"/>
      <c r="M126" s="135" t="s">
        <v>1</v>
      </c>
      <c r="N126" s="136" t="s">
        <v>38</v>
      </c>
      <c r="O126" s="17"/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39" t="s">
        <v>122</v>
      </c>
      <c r="AS126" s="17"/>
      <c r="AT126" s="139" t="s">
        <v>118</v>
      </c>
      <c r="AU126" s="139" t="s">
        <v>80</v>
      </c>
      <c r="AV126" s="17"/>
      <c r="AW126" s="17"/>
      <c r="AX126" s="17"/>
      <c r="AY126" s="2" t="s">
        <v>117</v>
      </c>
      <c r="AZ126" s="17"/>
      <c r="BA126" s="17"/>
      <c r="BB126" s="17"/>
      <c r="BC126" s="17"/>
      <c r="BD126" s="17"/>
      <c r="BE126" s="140">
        <f>IF(N126="základná",J126,0)</f>
        <v>0</v>
      </c>
      <c r="BF126" s="140">
        <f>IF(N126="znížená",J126,0)</f>
        <v>0</v>
      </c>
      <c r="BG126" s="140">
        <f>IF(N126="zákl. prenesená",J126,0)</f>
        <v>0</v>
      </c>
      <c r="BH126" s="140">
        <f>IF(N126="zníž. prenesená",J126,0)</f>
        <v>0</v>
      </c>
      <c r="BI126" s="140">
        <f>IF(N126="nulová",J126,0)</f>
        <v>0</v>
      </c>
      <c r="BJ126" s="2" t="s">
        <v>123</v>
      </c>
      <c r="BK126" s="140">
        <f>ROUND(I126*H126,2)</f>
        <v>0</v>
      </c>
      <c r="BL126" s="2" t="s">
        <v>122</v>
      </c>
      <c r="BM126" s="139" t="s">
        <v>138</v>
      </c>
    </row>
    <row r="127" spans="1:65" ht="11.25" customHeight="1">
      <c r="A127" s="141"/>
      <c r="B127" s="142"/>
      <c r="C127" s="141"/>
      <c r="D127" s="143" t="s">
        <v>129</v>
      </c>
      <c r="E127" s="144" t="s">
        <v>1</v>
      </c>
      <c r="F127" s="145" t="s">
        <v>139</v>
      </c>
      <c r="G127" s="141"/>
      <c r="H127" s="146">
        <v>1</v>
      </c>
      <c r="I127" s="141"/>
      <c r="J127" s="141"/>
      <c r="K127" s="141"/>
      <c r="L127" s="142"/>
      <c r="M127" s="155"/>
      <c r="N127" s="156"/>
      <c r="O127" s="156"/>
      <c r="P127" s="156"/>
      <c r="Q127" s="156"/>
      <c r="R127" s="156"/>
      <c r="S127" s="156"/>
      <c r="T127" s="157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4" t="s">
        <v>129</v>
      </c>
      <c r="AU127" s="144" t="s">
        <v>80</v>
      </c>
      <c r="AV127" s="141" t="s">
        <v>123</v>
      </c>
      <c r="AW127" s="141" t="s">
        <v>29</v>
      </c>
      <c r="AX127" s="141" t="s">
        <v>80</v>
      </c>
      <c r="AY127" s="144" t="s">
        <v>117</v>
      </c>
      <c r="AZ127" s="141"/>
      <c r="BA127" s="141"/>
      <c r="BB127" s="141"/>
      <c r="BC127" s="141"/>
      <c r="BD127" s="141"/>
      <c r="BE127" s="141"/>
      <c r="BF127" s="141"/>
      <c r="BG127" s="141"/>
      <c r="BH127" s="141"/>
      <c r="BI127" s="141"/>
      <c r="BJ127" s="141"/>
      <c r="BK127" s="141"/>
      <c r="BL127" s="141"/>
      <c r="BM127" s="141"/>
    </row>
    <row r="128" spans="1:65" ht="6.75" customHeight="1">
      <c r="A128" s="17"/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18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</row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  <row r="941" ht="11.25" customHeight="1"/>
    <row r="942" ht="11.25" customHeight="1"/>
    <row r="943" ht="11.25" customHeight="1"/>
    <row r="944" ht="11.25" customHeight="1"/>
    <row r="945" ht="11.25" customHeight="1"/>
    <row r="946" ht="11.25" customHeight="1"/>
    <row r="947" ht="11.25" customHeight="1"/>
    <row r="948" ht="11.25" customHeight="1"/>
    <row r="949" ht="11.25" customHeight="1"/>
    <row r="950" ht="11.25" customHeight="1"/>
    <row r="951" ht="11.25" customHeight="1"/>
    <row r="952" ht="11.25" customHeight="1"/>
    <row r="953" ht="11.25" customHeight="1"/>
    <row r="954" ht="11.25" customHeight="1"/>
    <row r="955" ht="11.25" customHeight="1"/>
    <row r="956" ht="11.25" customHeight="1"/>
    <row r="957" ht="11.25" customHeight="1"/>
    <row r="958" ht="11.25" customHeight="1"/>
    <row r="959" ht="11.25" customHeight="1"/>
    <row r="960" ht="11.25" customHeight="1"/>
    <row r="961" ht="11.25" customHeight="1"/>
    <row r="962" ht="11.25" customHeight="1"/>
    <row r="963" ht="11.25" customHeight="1"/>
    <row r="964" ht="11.25" customHeight="1"/>
    <row r="965" ht="11.25" customHeight="1"/>
    <row r="966" ht="11.25" customHeight="1"/>
    <row r="967" ht="11.25" customHeight="1"/>
    <row r="968" ht="11.25" customHeight="1"/>
    <row r="969" ht="11.25" customHeight="1"/>
    <row r="970" ht="11.25" customHeight="1"/>
    <row r="971" ht="11.25" customHeight="1"/>
    <row r="972" ht="11.25" customHeight="1"/>
    <row r="973" ht="11.25" customHeight="1"/>
    <row r="974" ht="11.25" customHeight="1"/>
    <row r="975" ht="11.25" customHeight="1"/>
    <row r="976" ht="11.25" customHeight="1"/>
    <row r="977" ht="11.25" customHeight="1"/>
    <row r="978" ht="11.25" customHeight="1"/>
    <row r="979" ht="11.25" customHeight="1"/>
    <row r="980" ht="11.25" customHeight="1"/>
    <row r="981" ht="11.25" customHeight="1"/>
    <row r="982" ht="11.25" customHeight="1"/>
    <row r="983" ht="11.25" customHeight="1"/>
    <row r="984" ht="11.25" customHeight="1"/>
    <row r="985" ht="11.25" customHeight="1"/>
    <row r="986" ht="11.25" customHeight="1"/>
    <row r="987" ht="11.25" customHeight="1"/>
    <row r="988" ht="11.25" customHeight="1"/>
    <row r="989" ht="11.25" customHeight="1"/>
    <row r="990" ht="11.25" customHeight="1"/>
    <row r="991" ht="11.25" customHeight="1"/>
    <row r="992" ht="11.25" customHeight="1"/>
    <row r="993" ht="11.25" customHeight="1"/>
    <row r="994" ht="11.25" customHeight="1"/>
    <row r="995" ht="11.25" customHeight="1"/>
    <row r="996" ht="11.25" customHeight="1"/>
    <row r="997" ht="11.25" customHeight="1"/>
    <row r="998" ht="11.25" customHeight="1"/>
    <row r="999" ht="11.25" customHeight="1"/>
    <row r="1000" ht="11.25" customHeight="1"/>
  </sheetData>
  <autoFilter ref="C116:K127" xr:uid="{00000000-0009-0000-0000-000001000000}"/>
  <mergeCells count="9">
    <mergeCell ref="E107:H107"/>
    <mergeCell ref="E109:H109"/>
    <mergeCell ref="L2:V2"/>
    <mergeCell ref="E7:H7"/>
    <mergeCell ref="E9:H9"/>
    <mergeCell ref="E18:H18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orientation="portrait"/>
  <headerFooter>
    <oddFooter>&amp;CStrana &amp;P 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000"/>
  <sheetViews>
    <sheetView showGridLines="0" tabSelected="1" topLeftCell="B142" workbookViewId="0">
      <selection activeCell="I163" sqref="I163"/>
    </sheetView>
  </sheetViews>
  <sheetFormatPr defaultColWidth="16.83203125" defaultRowHeight="15" customHeight="1"/>
  <cols>
    <col min="1" max="1" width="9.6640625" customWidth="1"/>
    <col min="2" max="2" width="1.33203125" customWidth="1"/>
    <col min="3" max="3" width="4.83203125" customWidth="1"/>
    <col min="4" max="4" width="5" customWidth="1"/>
    <col min="5" max="5" width="20" customWidth="1"/>
    <col min="6" max="6" width="59.33203125" customWidth="1"/>
    <col min="7" max="7" width="8.6640625" customWidth="1"/>
    <col min="8" max="8" width="16.33203125" customWidth="1"/>
    <col min="9" max="9" width="18.5" customWidth="1"/>
    <col min="10" max="10" width="26" customWidth="1"/>
    <col min="11" max="11" width="26" hidden="1" customWidth="1"/>
    <col min="12" max="12" width="10.83203125" customWidth="1"/>
    <col min="13" max="13" width="12.6640625" hidden="1" customWidth="1"/>
    <col min="14" max="14" width="10.83203125" hidden="1" customWidth="1"/>
    <col min="15" max="20" width="16.5" hidden="1" customWidth="1"/>
    <col min="21" max="21" width="19" hidden="1" customWidth="1"/>
    <col min="22" max="22" width="14.33203125" customWidth="1"/>
    <col min="23" max="23" width="19" customWidth="1"/>
    <col min="24" max="24" width="14.33203125" customWidth="1"/>
    <col min="25" max="25" width="17.5" customWidth="1"/>
    <col min="26" max="26" width="12.83203125" customWidth="1"/>
    <col min="27" max="27" width="17.5" customWidth="1"/>
    <col min="28" max="28" width="19" customWidth="1"/>
    <col min="29" max="29" width="12.83203125" customWidth="1"/>
    <col min="30" max="30" width="17.5" customWidth="1"/>
    <col min="31" max="31" width="19" customWidth="1"/>
    <col min="32" max="43" width="10.1640625" customWidth="1"/>
    <col min="44" max="65" width="10.83203125" hidden="1" customWidth="1"/>
  </cols>
  <sheetData>
    <row r="1" spans="1:65" ht="11.25" customHeight="1"/>
    <row r="2" spans="1:65" ht="36.75" customHeight="1">
      <c r="L2" s="189"/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2" t="s">
        <v>84</v>
      </c>
    </row>
    <row r="3" spans="1:65" ht="6.75" hidden="1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72</v>
      </c>
    </row>
    <row r="4" spans="1:65" ht="24.75" hidden="1" customHeight="1">
      <c r="B4" s="5"/>
      <c r="D4" s="6" t="s">
        <v>94</v>
      </c>
      <c r="L4" s="5"/>
      <c r="M4" s="81" t="s">
        <v>9</v>
      </c>
      <c r="AT4" s="2" t="s">
        <v>4</v>
      </c>
    </row>
    <row r="5" spans="1:65" ht="6.75" hidden="1" customHeight="1">
      <c r="B5" s="5"/>
      <c r="L5" s="5"/>
    </row>
    <row r="6" spans="1:65" ht="12" hidden="1" customHeight="1">
      <c r="B6" s="5"/>
      <c r="D6" s="12" t="s">
        <v>13</v>
      </c>
      <c r="L6" s="5"/>
    </row>
    <row r="7" spans="1:65" ht="16.5" hidden="1" customHeight="1">
      <c r="B7" s="5"/>
      <c r="E7" s="221" t="str">
        <f>'Rekapitulácia stavby'!K6</f>
        <v>Vybudovanie cyklotrasy BB - Vlkanová - Sliač, II. etapa - 1. úsek</v>
      </c>
      <c r="F7" s="188"/>
      <c r="G7" s="188"/>
      <c r="H7" s="188"/>
      <c r="L7" s="5"/>
    </row>
    <row r="8" spans="1:65" ht="12" hidden="1" customHeight="1">
      <c r="A8" s="17"/>
      <c r="B8" s="18"/>
      <c r="C8" s="17"/>
      <c r="D8" s="12" t="s">
        <v>95</v>
      </c>
      <c r="E8" s="17"/>
      <c r="F8" s="17"/>
      <c r="G8" s="17"/>
      <c r="H8" s="17"/>
      <c r="I8" s="17"/>
      <c r="J8" s="17"/>
      <c r="K8" s="17"/>
      <c r="L8" s="18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</row>
    <row r="9" spans="1:65" ht="16.5" hidden="1" customHeight="1">
      <c r="A9" s="17"/>
      <c r="B9" s="18"/>
      <c r="C9" s="17"/>
      <c r="D9" s="17"/>
      <c r="E9" s="217" t="s">
        <v>140</v>
      </c>
      <c r="F9" s="188"/>
      <c r="G9" s="188"/>
      <c r="H9" s="188"/>
      <c r="I9" s="17"/>
      <c r="J9" s="17"/>
      <c r="K9" s="17"/>
      <c r="L9" s="18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</row>
    <row r="10" spans="1:65" ht="11.25" hidden="1" customHeight="1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</row>
    <row r="11" spans="1:65" ht="12" hidden="1" customHeight="1">
      <c r="A11" s="17"/>
      <c r="B11" s="18"/>
      <c r="C11" s="17"/>
      <c r="D11" s="12" t="s">
        <v>15</v>
      </c>
      <c r="E11" s="17"/>
      <c r="F11" s="10" t="s">
        <v>1</v>
      </c>
      <c r="G11" s="17"/>
      <c r="H11" s="17"/>
      <c r="I11" s="12" t="s">
        <v>16</v>
      </c>
      <c r="J11" s="10" t="s">
        <v>1</v>
      </c>
      <c r="K11" s="17"/>
      <c r="L11" s="18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</row>
    <row r="12" spans="1:65" ht="12" hidden="1" customHeight="1">
      <c r="A12" s="17"/>
      <c r="B12" s="18"/>
      <c r="C12" s="17"/>
      <c r="D12" s="12" t="s">
        <v>17</v>
      </c>
      <c r="E12" s="17"/>
      <c r="F12" s="10" t="s">
        <v>18</v>
      </c>
      <c r="G12" s="17"/>
      <c r="H12" s="17"/>
      <c r="I12" s="12" t="s">
        <v>19</v>
      </c>
      <c r="J12" s="44" t="str">
        <f>'Rekapitulácia stavby'!AN8</f>
        <v>5. 3. 2025</v>
      </c>
      <c r="K12" s="17"/>
      <c r="L12" s="18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</row>
    <row r="13" spans="1:65" ht="10.5" hidden="1" customHeight="1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8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5" ht="12" hidden="1" customHeight="1">
      <c r="A14" s="17"/>
      <c r="B14" s="18"/>
      <c r="C14" s="17"/>
      <c r="D14" s="12" t="s">
        <v>21</v>
      </c>
      <c r="E14" s="17"/>
      <c r="F14" s="17"/>
      <c r="G14" s="17"/>
      <c r="H14" s="17"/>
      <c r="I14" s="12" t="s">
        <v>22</v>
      </c>
      <c r="J14" s="10" t="s">
        <v>1</v>
      </c>
      <c r="K14" s="17"/>
      <c r="L14" s="18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</row>
    <row r="15" spans="1:65" ht="18" hidden="1" customHeight="1">
      <c r="A15" s="17"/>
      <c r="B15" s="18"/>
      <c r="C15" s="17"/>
      <c r="D15" s="17"/>
      <c r="E15" s="10" t="s">
        <v>23</v>
      </c>
      <c r="F15" s="17"/>
      <c r="G15" s="17"/>
      <c r="H15" s="17"/>
      <c r="I15" s="12" t="s">
        <v>24</v>
      </c>
      <c r="J15" s="10" t="s">
        <v>1</v>
      </c>
      <c r="K15" s="17"/>
      <c r="L15" s="1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</row>
    <row r="16" spans="1:65" ht="6.75" hidden="1" customHeight="1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5" ht="12" hidden="1" customHeight="1">
      <c r="A17" s="17"/>
      <c r="B17" s="18"/>
      <c r="C17" s="17"/>
      <c r="D17" s="12" t="s">
        <v>25</v>
      </c>
      <c r="E17" s="17"/>
      <c r="F17" s="17"/>
      <c r="G17" s="17"/>
      <c r="H17" s="17"/>
      <c r="I17" s="12" t="s">
        <v>22</v>
      </c>
      <c r="J17" s="14" t="str">
        <f>'Rekapitulácia stavby'!AN13</f>
        <v>Vyplň údaj</v>
      </c>
      <c r="K17" s="17"/>
      <c r="L17" s="18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1:65" ht="18" hidden="1" customHeight="1">
      <c r="A18" s="17"/>
      <c r="B18" s="18"/>
      <c r="C18" s="17"/>
      <c r="D18" s="17"/>
      <c r="E18" s="193" t="str">
        <f>'Rekapitulácia stavby'!E14</f>
        <v>Vyplň údaj</v>
      </c>
      <c r="F18" s="194"/>
      <c r="G18" s="194"/>
      <c r="H18" s="195"/>
      <c r="I18" s="12" t="s">
        <v>24</v>
      </c>
      <c r="J18" s="14" t="str">
        <f>'Rekapitulácia stavby'!AN14</f>
        <v>Vyplň údaj</v>
      </c>
      <c r="K18" s="17"/>
      <c r="L18" s="18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</row>
    <row r="19" spans="1:65" ht="6.75" hidden="1" customHeight="1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8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</row>
    <row r="20" spans="1:65" ht="12" hidden="1" customHeight="1">
      <c r="A20" s="17"/>
      <c r="B20" s="18"/>
      <c r="C20" s="17"/>
      <c r="D20" s="12" t="s">
        <v>27</v>
      </c>
      <c r="E20" s="17"/>
      <c r="F20" s="17"/>
      <c r="G20" s="17"/>
      <c r="H20" s="17"/>
      <c r="I20" s="12" t="s">
        <v>22</v>
      </c>
      <c r="J20" s="10" t="s">
        <v>1</v>
      </c>
      <c r="K20" s="17"/>
      <c r="L20" s="18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ht="18" hidden="1" customHeight="1">
      <c r="A21" s="17"/>
      <c r="B21" s="18"/>
      <c r="C21" s="17"/>
      <c r="D21" s="17"/>
      <c r="E21" s="10" t="s">
        <v>28</v>
      </c>
      <c r="F21" s="17"/>
      <c r="G21" s="17"/>
      <c r="H21" s="17"/>
      <c r="I21" s="12" t="s">
        <v>24</v>
      </c>
      <c r="J21" s="10" t="s">
        <v>1</v>
      </c>
      <c r="K21" s="17"/>
      <c r="L21" s="18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6.75" hidden="1" customHeight="1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12" hidden="1" customHeight="1">
      <c r="A23" s="17"/>
      <c r="B23" s="18"/>
      <c r="C23" s="17"/>
      <c r="D23" s="12" t="s">
        <v>30</v>
      </c>
      <c r="E23" s="17"/>
      <c r="F23" s="17"/>
      <c r="G23" s="17"/>
      <c r="H23" s="17"/>
      <c r="I23" s="12" t="s">
        <v>22</v>
      </c>
      <c r="J23" s="10" t="s">
        <v>1</v>
      </c>
      <c r="K23" s="17"/>
      <c r="L23" s="18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18" hidden="1" customHeight="1">
      <c r="A24" s="17"/>
      <c r="B24" s="18"/>
      <c r="C24" s="17"/>
      <c r="D24" s="17"/>
      <c r="E24" s="10" t="s">
        <v>28</v>
      </c>
      <c r="F24" s="17"/>
      <c r="G24" s="17"/>
      <c r="H24" s="17"/>
      <c r="I24" s="12" t="s">
        <v>24</v>
      </c>
      <c r="J24" s="10" t="s">
        <v>1</v>
      </c>
      <c r="K24" s="17"/>
      <c r="L24" s="18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6.75" hidden="1" customHeight="1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18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12" hidden="1" customHeight="1">
      <c r="A26" s="17"/>
      <c r="B26" s="18"/>
      <c r="C26" s="17"/>
      <c r="D26" s="12" t="s">
        <v>31</v>
      </c>
      <c r="E26" s="17"/>
      <c r="F26" s="17"/>
      <c r="G26" s="17"/>
      <c r="H26" s="17"/>
      <c r="I26" s="17"/>
      <c r="J26" s="17"/>
      <c r="K26" s="17"/>
      <c r="L26" s="18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16.5" hidden="1" customHeight="1">
      <c r="A27" s="82"/>
      <c r="B27" s="83"/>
      <c r="C27" s="82"/>
      <c r="D27" s="82"/>
      <c r="E27" s="196" t="s">
        <v>1</v>
      </c>
      <c r="F27" s="188"/>
      <c r="G27" s="188"/>
      <c r="H27" s="188"/>
      <c r="I27" s="82"/>
      <c r="J27" s="82"/>
      <c r="K27" s="82"/>
      <c r="L27" s="83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</row>
    <row r="28" spans="1:65" ht="6.75" hidden="1" customHeight="1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6.75" hidden="1" customHeight="1">
      <c r="A29" s="17"/>
      <c r="B29" s="18"/>
      <c r="C29" s="17"/>
      <c r="D29" s="45"/>
      <c r="E29" s="45"/>
      <c r="F29" s="45"/>
      <c r="G29" s="45"/>
      <c r="H29" s="45"/>
      <c r="I29" s="45"/>
      <c r="J29" s="45"/>
      <c r="K29" s="45"/>
      <c r="L29" s="18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24.75" hidden="1" customHeight="1">
      <c r="A30" s="17"/>
      <c r="B30" s="18"/>
      <c r="C30" s="17"/>
      <c r="D30" s="84" t="s">
        <v>32</v>
      </c>
      <c r="E30" s="17"/>
      <c r="F30" s="17"/>
      <c r="G30" s="17"/>
      <c r="H30" s="17"/>
      <c r="I30" s="17"/>
      <c r="J30" s="58">
        <f>ROUND(J119, 2)</f>
        <v>0</v>
      </c>
      <c r="K30" s="17"/>
      <c r="L30" s="18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6.75" hidden="1" customHeight="1">
      <c r="A31" s="17"/>
      <c r="B31" s="18"/>
      <c r="C31" s="17"/>
      <c r="D31" s="45"/>
      <c r="E31" s="45"/>
      <c r="F31" s="45"/>
      <c r="G31" s="45"/>
      <c r="H31" s="45"/>
      <c r="I31" s="45"/>
      <c r="J31" s="45"/>
      <c r="K31" s="45"/>
      <c r="L31" s="18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</row>
    <row r="32" spans="1:65" ht="14.25" hidden="1" customHeight="1">
      <c r="A32" s="17"/>
      <c r="B32" s="18"/>
      <c r="C32" s="17"/>
      <c r="D32" s="17"/>
      <c r="E32" s="17"/>
      <c r="F32" s="21" t="s">
        <v>34</v>
      </c>
      <c r="G32" s="17"/>
      <c r="H32" s="17"/>
      <c r="I32" s="21" t="s">
        <v>33</v>
      </c>
      <c r="J32" s="21" t="s">
        <v>35</v>
      </c>
      <c r="K32" s="17"/>
      <c r="L32" s="18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</row>
    <row r="33" spans="1:65" ht="14.25" hidden="1" customHeight="1">
      <c r="A33" s="17"/>
      <c r="B33" s="18"/>
      <c r="C33" s="17"/>
      <c r="D33" s="85" t="s">
        <v>36</v>
      </c>
      <c r="E33" s="24" t="s">
        <v>37</v>
      </c>
      <c r="F33" s="86">
        <f>ROUND((SUM(BE119:BE365)),  2)</f>
        <v>0</v>
      </c>
      <c r="G33" s="87"/>
      <c r="H33" s="87"/>
      <c r="I33" s="88">
        <v>0.23</v>
      </c>
      <c r="J33" s="86">
        <f>ROUND(((SUM(BE119:BE365))*I33),  2)</f>
        <v>0</v>
      </c>
      <c r="K33" s="17"/>
      <c r="L33" s="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</row>
    <row r="34" spans="1:65" ht="14.25" hidden="1" customHeight="1">
      <c r="A34" s="17"/>
      <c r="B34" s="18"/>
      <c r="C34" s="17"/>
      <c r="D34" s="17"/>
      <c r="E34" s="24" t="s">
        <v>38</v>
      </c>
      <c r="F34" s="86">
        <f>ROUND((SUM(BF119:BF365)),  2)</f>
        <v>0</v>
      </c>
      <c r="G34" s="87"/>
      <c r="H34" s="87"/>
      <c r="I34" s="88">
        <v>0.23</v>
      </c>
      <c r="J34" s="86">
        <f>ROUND(((SUM(BF119:BF365))*I34),  2)</f>
        <v>0</v>
      </c>
      <c r="K34" s="17"/>
      <c r="L34" s="18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</row>
    <row r="35" spans="1:65" ht="14.25" hidden="1" customHeight="1">
      <c r="A35" s="17"/>
      <c r="B35" s="18"/>
      <c r="C35" s="17"/>
      <c r="D35" s="17"/>
      <c r="E35" s="12" t="s">
        <v>39</v>
      </c>
      <c r="F35" s="89">
        <f>ROUND((SUM(BG119:BG365)),  2)</f>
        <v>0</v>
      </c>
      <c r="G35" s="17"/>
      <c r="H35" s="17"/>
      <c r="I35" s="90">
        <v>0.23</v>
      </c>
      <c r="J35" s="89">
        <f t="shared" ref="J35:J37" si="0">0</f>
        <v>0</v>
      </c>
      <c r="K35" s="17"/>
      <c r="L35" s="18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</row>
    <row r="36" spans="1:65" ht="14.25" hidden="1" customHeight="1">
      <c r="A36" s="17"/>
      <c r="B36" s="18"/>
      <c r="C36" s="17"/>
      <c r="D36" s="17"/>
      <c r="E36" s="12" t="s">
        <v>40</v>
      </c>
      <c r="F36" s="89">
        <f>ROUND((SUM(BH119:BH365)),  2)</f>
        <v>0</v>
      </c>
      <c r="G36" s="17"/>
      <c r="H36" s="17"/>
      <c r="I36" s="90">
        <v>0.23</v>
      </c>
      <c r="J36" s="89">
        <f t="shared" si="0"/>
        <v>0</v>
      </c>
      <c r="K36" s="17"/>
      <c r="L36" s="18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</row>
    <row r="37" spans="1:65" ht="14.25" hidden="1" customHeight="1">
      <c r="A37" s="17"/>
      <c r="B37" s="18"/>
      <c r="C37" s="17"/>
      <c r="D37" s="17"/>
      <c r="E37" s="24" t="s">
        <v>41</v>
      </c>
      <c r="F37" s="86">
        <f>ROUND((SUM(BI119:BI365)),  2)</f>
        <v>0</v>
      </c>
      <c r="G37" s="87"/>
      <c r="H37" s="87"/>
      <c r="I37" s="88">
        <v>0</v>
      </c>
      <c r="J37" s="86">
        <f t="shared" si="0"/>
        <v>0</v>
      </c>
      <c r="K37" s="17"/>
      <c r="L37" s="18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</row>
    <row r="38" spans="1:65" ht="6.75" hidden="1" customHeight="1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</row>
    <row r="39" spans="1:65" ht="24.75" hidden="1" customHeight="1">
      <c r="A39" s="17"/>
      <c r="B39" s="18"/>
      <c r="C39" s="91"/>
      <c r="D39" s="92" t="s">
        <v>42</v>
      </c>
      <c r="E39" s="48"/>
      <c r="F39" s="48"/>
      <c r="G39" s="93" t="s">
        <v>43</v>
      </c>
      <c r="H39" s="94" t="s">
        <v>44</v>
      </c>
      <c r="I39" s="48"/>
      <c r="J39" s="95">
        <f>SUM(J30:J37)</f>
        <v>0</v>
      </c>
      <c r="K39" s="96"/>
      <c r="L39" s="1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1:65" ht="14.25" hidden="1" customHeight="1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8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</row>
    <row r="41" spans="1:65" ht="14.25" hidden="1" customHeight="1">
      <c r="B41" s="5"/>
      <c r="L41" s="5"/>
    </row>
    <row r="42" spans="1:65" ht="14.25" hidden="1" customHeight="1">
      <c r="B42" s="5"/>
      <c r="L42" s="5"/>
    </row>
    <row r="43" spans="1:65" ht="14.25" hidden="1" customHeight="1">
      <c r="B43" s="5"/>
      <c r="L43" s="5"/>
    </row>
    <row r="44" spans="1:65" ht="14.25" hidden="1" customHeight="1">
      <c r="B44" s="5"/>
      <c r="L44" s="5"/>
    </row>
    <row r="45" spans="1:65" ht="14.25" hidden="1" customHeight="1">
      <c r="B45" s="5"/>
      <c r="L45" s="5"/>
    </row>
    <row r="46" spans="1:65" ht="14.25" hidden="1" customHeight="1">
      <c r="B46" s="5"/>
      <c r="L46" s="5"/>
    </row>
    <row r="47" spans="1:65" ht="14.25" hidden="1" customHeight="1">
      <c r="B47" s="5"/>
      <c r="L47" s="5"/>
    </row>
    <row r="48" spans="1:65" ht="14.25" hidden="1" customHeight="1">
      <c r="B48" s="5"/>
      <c r="L48" s="5"/>
    </row>
    <row r="49" spans="1:65" ht="14.25" hidden="1" customHeight="1">
      <c r="B49" s="5"/>
      <c r="L49" s="5"/>
    </row>
    <row r="50" spans="1:65" ht="14.25" hidden="1" customHeight="1">
      <c r="A50" s="17"/>
      <c r="B50" s="18"/>
      <c r="C50" s="17"/>
      <c r="D50" s="31" t="s">
        <v>45</v>
      </c>
      <c r="E50" s="32"/>
      <c r="F50" s="32"/>
      <c r="G50" s="31" t="s">
        <v>46</v>
      </c>
      <c r="H50" s="32"/>
      <c r="I50" s="32"/>
      <c r="J50" s="32"/>
      <c r="K50" s="32"/>
      <c r="L50" s="18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</row>
    <row r="51" spans="1:65" ht="11.25" hidden="1" customHeight="1">
      <c r="B51" s="5"/>
      <c r="L51" s="5"/>
    </row>
    <row r="52" spans="1:65" ht="11.25" hidden="1" customHeight="1">
      <c r="B52" s="5"/>
      <c r="L52" s="5"/>
    </row>
    <row r="53" spans="1:65" ht="11.25" hidden="1" customHeight="1">
      <c r="B53" s="5"/>
      <c r="L53" s="5"/>
    </row>
    <row r="54" spans="1:65" ht="11.25" hidden="1" customHeight="1">
      <c r="B54" s="5"/>
      <c r="L54" s="5"/>
    </row>
    <row r="55" spans="1:65" ht="11.25" hidden="1" customHeight="1">
      <c r="B55" s="5"/>
      <c r="L55" s="5"/>
    </row>
    <row r="56" spans="1:65" ht="11.25" hidden="1" customHeight="1">
      <c r="B56" s="5"/>
      <c r="L56" s="5"/>
    </row>
    <row r="57" spans="1:65" ht="11.25" hidden="1" customHeight="1">
      <c r="B57" s="5"/>
      <c r="L57" s="5"/>
    </row>
    <row r="58" spans="1:65" ht="11.25" hidden="1" customHeight="1">
      <c r="B58" s="5"/>
      <c r="L58" s="5"/>
    </row>
    <row r="59" spans="1:65" ht="11.25" hidden="1" customHeight="1">
      <c r="B59" s="5"/>
      <c r="L59" s="5"/>
    </row>
    <row r="60" spans="1:65" ht="11.25" hidden="1" customHeight="1">
      <c r="B60" s="5"/>
      <c r="L60" s="5"/>
    </row>
    <row r="61" spans="1:65" ht="11.25" hidden="1" customHeight="1">
      <c r="A61" s="17"/>
      <c r="B61" s="18"/>
      <c r="C61" s="17"/>
      <c r="D61" s="33" t="s">
        <v>47</v>
      </c>
      <c r="E61" s="20"/>
      <c r="F61" s="97" t="s">
        <v>48</v>
      </c>
      <c r="G61" s="33" t="s">
        <v>47</v>
      </c>
      <c r="H61" s="20"/>
      <c r="I61" s="20"/>
      <c r="J61" s="98" t="s">
        <v>48</v>
      </c>
      <c r="K61" s="20"/>
      <c r="L61" s="1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</row>
    <row r="62" spans="1:65" ht="11.25" hidden="1" customHeight="1">
      <c r="B62" s="5"/>
      <c r="L62" s="5"/>
    </row>
    <row r="63" spans="1:65" ht="11.25" hidden="1" customHeight="1">
      <c r="B63" s="5"/>
      <c r="L63" s="5"/>
    </row>
    <row r="64" spans="1:65" ht="11.25" hidden="1" customHeight="1">
      <c r="B64" s="5"/>
      <c r="L64" s="5"/>
    </row>
    <row r="65" spans="1:65" ht="11.25" hidden="1" customHeight="1">
      <c r="A65" s="17"/>
      <c r="B65" s="18"/>
      <c r="C65" s="17"/>
      <c r="D65" s="31" t="s">
        <v>49</v>
      </c>
      <c r="E65" s="32"/>
      <c r="F65" s="32"/>
      <c r="G65" s="31" t="s">
        <v>50</v>
      </c>
      <c r="H65" s="32"/>
      <c r="I65" s="32"/>
      <c r="J65" s="32"/>
      <c r="K65" s="32"/>
      <c r="L65" s="18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</row>
    <row r="66" spans="1:65" ht="11.25" hidden="1" customHeight="1">
      <c r="B66" s="5"/>
      <c r="L66" s="5"/>
    </row>
    <row r="67" spans="1:65" ht="11.25" hidden="1" customHeight="1">
      <c r="B67" s="5"/>
      <c r="L67" s="5"/>
    </row>
    <row r="68" spans="1:65" ht="11.25" hidden="1" customHeight="1">
      <c r="B68" s="5"/>
      <c r="L68" s="5"/>
    </row>
    <row r="69" spans="1:65" ht="11.25" hidden="1" customHeight="1">
      <c r="B69" s="5"/>
      <c r="L69" s="5"/>
    </row>
    <row r="70" spans="1:65" ht="11.25" hidden="1" customHeight="1">
      <c r="B70" s="5"/>
      <c r="L70" s="5"/>
    </row>
    <row r="71" spans="1:65" ht="11.25" hidden="1" customHeight="1">
      <c r="B71" s="5"/>
      <c r="L71" s="5"/>
    </row>
    <row r="72" spans="1:65" ht="11.25" hidden="1" customHeight="1">
      <c r="B72" s="5"/>
      <c r="L72" s="5"/>
    </row>
    <row r="73" spans="1:65" ht="11.25" hidden="1" customHeight="1">
      <c r="B73" s="5"/>
      <c r="L73" s="5"/>
    </row>
    <row r="74" spans="1:65" ht="11.25" hidden="1" customHeight="1">
      <c r="B74" s="5"/>
      <c r="L74" s="5"/>
    </row>
    <row r="75" spans="1:65" ht="11.25" hidden="1" customHeight="1">
      <c r="B75" s="5"/>
      <c r="L75" s="5"/>
    </row>
    <row r="76" spans="1:65" ht="11.25" hidden="1" customHeight="1">
      <c r="A76" s="17"/>
      <c r="B76" s="18"/>
      <c r="C76" s="17"/>
      <c r="D76" s="33" t="s">
        <v>47</v>
      </c>
      <c r="E76" s="20"/>
      <c r="F76" s="97" t="s">
        <v>48</v>
      </c>
      <c r="G76" s="33" t="s">
        <v>47</v>
      </c>
      <c r="H76" s="20"/>
      <c r="I76" s="20"/>
      <c r="J76" s="98" t="s">
        <v>48</v>
      </c>
      <c r="K76" s="20"/>
      <c r="L76" s="18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</row>
    <row r="77" spans="1:65" ht="14.25" hidden="1" customHeight="1">
      <c r="A77" s="17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18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</row>
    <row r="78" spans="1:65" ht="11.25" hidden="1" customHeight="1"/>
    <row r="79" spans="1:65" ht="11.25" hidden="1" customHeight="1"/>
    <row r="80" spans="1:65" ht="11.25" hidden="1" customHeight="1"/>
    <row r="81" spans="1:65" ht="6.75" hidden="1" customHeight="1">
      <c r="A81" s="17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8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</row>
    <row r="82" spans="1:65" ht="24.75" hidden="1" customHeight="1">
      <c r="A82" s="17"/>
      <c r="B82" s="18"/>
      <c r="C82" s="6" t="s">
        <v>97</v>
      </c>
      <c r="D82" s="17"/>
      <c r="E82" s="17"/>
      <c r="F82" s="17"/>
      <c r="G82" s="17"/>
      <c r="H82" s="17"/>
      <c r="I82" s="17"/>
      <c r="J82" s="17"/>
      <c r="K82" s="17"/>
      <c r="L82" s="18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</row>
    <row r="83" spans="1:65" ht="6.75" hidden="1" customHeight="1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8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</row>
    <row r="84" spans="1:65" ht="12" hidden="1" customHeight="1">
      <c r="A84" s="17"/>
      <c r="B84" s="18"/>
      <c r="C84" s="12" t="s">
        <v>13</v>
      </c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</row>
    <row r="85" spans="1:65" ht="16.5" hidden="1" customHeight="1">
      <c r="A85" s="17"/>
      <c r="B85" s="18"/>
      <c r="C85" s="17"/>
      <c r="D85" s="17"/>
      <c r="E85" s="221" t="str">
        <f>E7</f>
        <v>Vybudovanie cyklotrasy BB - Vlkanová - Sliač, II. etapa - 1. úsek</v>
      </c>
      <c r="F85" s="188"/>
      <c r="G85" s="188"/>
      <c r="H85" s="188"/>
      <c r="I85" s="17"/>
      <c r="J85" s="17"/>
      <c r="K85" s="17"/>
      <c r="L85" s="18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</row>
    <row r="86" spans="1:65" ht="12" hidden="1" customHeight="1">
      <c r="A86" s="17"/>
      <c r="B86" s="18"/>
      <c r="C86" s="12" t="s">
        <v>95</v>
      </c>
      <c r="D86" s="17"/>
      <c r="E86" s="17"/>
      <c r="F86" s="17"/>
      <c r="G86" s="17"/>
      <c r="H86" s="17"/>
      <c r="I86" s="17"/>
      <c r="J86" s="17"/>
      <c r="K86" s="17"/>
      <c r="L86" s="18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</row>
    <row r="87" spans="1:65" ht="16.5" hidden="1" customHeight="1">
      <c r="A87" s="17"/>
      <c r="B87" s="18"/>
      <c r="C87" s="17"/>
      <c r="D87" s="17"/>
      <c r="E87" s="217" t="str">
        <f>E9</f>
        <v>015-00 - Príprava územia</v>
      </c>
      <c r="F87" s="188"/>
      <c r="G87" s="188"/>
      <c r="H87" s="188"/>
      <c r="I87" s="17"/>
      <c r="J87" s="17"/>
      <c r="K87" s="17"/>
      <c r="L87" s="18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</row>
    <row r="88" spans="1:65" ht="6.75" hidden="1" customHeight="1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8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</row>
    <row r="89" spans="1:65" ht="12" hidden="1" customHeight="1">
      <c r="A89" s="17"/>
      <c r="B89" s="18"/>
      <c r="C89" s="12" t="s">
        <v>17</v>
      </c>
      <c r="D89" s="17"/>
      <c r="E89" s="17"/>
      <c r="F89" s="10" t="str">
        <f>F12</f>
        <v>Badín, Vlkanová</v>
      </c>
      <c r="G89" s="17"/>
      <c r="H89" s="17"/>
      <c r="I89" s="12" t="s">
        <v>19</v>
      </c>
      <c r="J89" s="44" t="str">
        <f>IF(J12="","",J12)</f>
        <v>5. 3. 2025</v>
      </c>
      <c r="K89" s="17"/>
      <c r="L89" s="18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</row>
    <row r="90" spans="1:65" ht="6.75" hidden="1" customHeight="1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</row>
    <row r="91" spans="1:65" ht="15" hidden="1" customHeight="1">
      <c r="A91" s="17"/>
      <c r="B91" s="18"/>
      <c r="C91" s="12" t="s">
        <v>21</v>
      </c>
      <c r="D91" s="17"/>
      <c r="E91" s="17"/>
      <c r="F91" s="10" t="str">
        <f>E15</f>
        <v>Banskobystrický samosprávny kraj</v>
      </c>
      <c r="G91" s="17"/>
      <c r="H91" s="17"/>
      <c r="I91" s="12" t="s">
        <v>27</v>
      </c>
      <c r="J91" s="15" t="str">
        <f>E21</f>
        <v>Dopravoprojekt, a.s.</v>
      </c>
      <c r="K91" s="17"/>
      <c r="L91" s="18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</row>
    <row r="92" spans="1:65" ht="15" hidden="1" customHeight="1">
      <c r="A92" s="17"/>
      <c r="B92" s="18"/>
      <c r="C92" s="12" t="s">
        <v>25</v>
      </c>
      <c r="D92" s="17"/>
      <c r="E92" s="17"/>
      <c r="F92" s="99" t="str">
        <f>IF(E18="","",E18)</f>
        <v>Vyplň údaj</v>
      </c>
      <c r="G92" s="17"/>
      <c r="H92" s="17"/>
      <c r="I92" s="12" t="s">
        <v>30</v>
      </c>
      <c r="J92" s="15" t="str">
        <f>E24</f>
        <v>Dopravoprojekt, a.s.</v>
      </c>
      <c r="K92" s="17"/>
      <c r="L92" s="18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</row>
    <row r="93" spans="1:65" ht="9.75" hidden="1" customHeight="1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</row>
    <row r="94" spans="1:65" ht="29.25" hidden="1" customHeight="1">
      <c r="A94" s="17"/>
      <c r="B94" s="18"/>
      <c r="C94" s="100" t="s">
        <v>98</v>
      </c>
      <c r="D94" s="91"/>
      <c r="E94" s="91"/>
      <c r="F94" s="91"/>
      <c r="G94" s="91"/>
      <c r="H94" s="91"/>
      <c r="I94" s="91"/>
      <c r="J94" s="101" t="s">
        <v>99</v>
      </c>
      <c r="K94" s="91"/>
      <c r="L94" s="18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</row>
    <row r="95" spans="1:65" ht="9.75" hidden="1" customHeight="1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</row>
    <row r="96" spans="1:65" ht="22.5" hidden="1" customHeight="1">
      <c r="A96" s="17"/>
      <c r="B96" s="18"/>
      <c r="C96" s="102" t="s">
        <v>100</v>
      </c>
      <c r="D96" s="17"/>
      <c r="E96" s="17"/>
      <c r="F96" s="17"/>
      <c r="G96" s="17"/>
      <c r="H96" s="17"/>
      <c r="I96" s="17"/>
      <c r="J96" s="58">
        <f t="shared" ref="J96:J98" si="1">J119</f>
        <v>0</v>
      </c>
      <c r="K96" s="17"/>
      <c r="L96" s="18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2" t="s">
        <v>101</v>
      </c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</row>
    <row r="97" spans="1:65" ht="24.75" hidden="1" customHeight="1">
      <c r="A97" s="103"/>
      <c r="B97" s="104"/>
      <c r="C97" s="103"/>
      <c r="D97" s="105" t="s">
        <v>141</v>
      </c>
      <c r="E97" s="106"/>
      <c r="F97" s="106"/>
      <c r="G97" s="106"/>
      <c r="H97" s="106"/>
      <c r="I97" s="106"/>
      <c r="J97" s="107">
        <f t="shared" si="1"/>
        <v>0</v>
      </c>
      <c r="K97" s="103"/>
      <c r="L97" s="104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</row>
    <row r="98" spans="1:65" ht="19.5" hidden="1" customHeight="1">
      <c r="A98" s="158"/>
      <c r="B98" s="159"/>
      <c r="C98" s="158"/>
      <c r="D98" s="160" t="s">
        <v>142</v>
      </c>
      <c r="E98" s="161"/>
      <c r="F98" s="161"/>
      <c r="G98" s="161"/>
      <c r="H98" s="161"/>
      <c r="I98" s="161"/>
      <c r="J98" s="162">
        <f t="shared" si="1"/>
        <v>0</v>
      </c>
      <c r="K98" s="158"/>
      <c r="L98" s="159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  <c r="AD98" s="158"/>
      <c r="AE98" s="158"/>
      <c r="AF98" s="158"/>
      <c r="AG98" s="158"/>
      <c r="AH98" s="158"/>
      <c r="AI98" s="158"/>
      <c r="AJ98" s="158"/>
      <c r="AK98" s="158"/>
      <c r="AL98" s="158"/>
      <c r="AM98" s="158"/>
      <c r="AN98" s="158"/>
      <c r="AO98" s="158"/>
      <c r="AP98" s="158"/>
      <c r="AQ98" s="158"/>
      <c r="AR98" s="158"/>
      <c r="AS98" s="158"/>
      <c r="AT98" s="158"/>
      <c r="AU98" s="158"/>
      <c r="AV98" s="158"/>
      <c r="AW98" s="158"/>
      <c r="AX98" s="158"/>
      <c r="AY98" s="158"/>
      <c r="AZ98" s="158"/>
      <c r="BA98" s="158"/>
      <c r="BB98" s="158"/>
      <c r="BC98" s="158"/>
      <c r="BD98" s="158"/>
      <c r="BE98" s="158"/>
      <c r="BF98" s="158"/>
      <c r="BG98" s="158"/>
      <c r="BH98" s="158"/>
      <c r="BI98" s="158"/>
      <c r="BJ98" s="158"/>
      <c r="BK98" s="158"/>
      <c r="BL98" s="158"/>
      <c r="BM98" s="158"/>
    </row>
    <row r="99" spans="1:65" ht="19.5" hidden="1" customHeight="1">
      <c r="A99" s="158"/>
      <c r="B99" s="159"/>
      <c r="C99" s="158"/>
      <c r="D99" s="160" t="s">
        <v>143</v>
      </c>
      <c r="E99" s="161"/>
      <c r="F99" s="161"/>
      <c r="G99" s="161"/>
      <c r="H99" s="161"/>
      <c r="I99" s="161"/>
      <c r="J99" s="162">
        <f>J364</f>
        <v>0</v>
      </c>
      <c r="K99" s="158"/>
      <c r="L99" s="159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8"/>
      <c r="AN99" s="158"/>
      <c r="AO99" s="158"/>
      <c r="AP99" s="158"/>
      <c r="AQ99" s="158"/>
      <c r="AR99" s="158"/>
      <c r="AS99" s="158"/>
      <c r="AT99" s="158"/>
      <c r="AU99" s="158"/>
      <c r="AV99" s="158"/>
      <c r="AW99" s="158"/>
      <c r="AX99" s="158"/>
      <c r="AY99" s="158"/>
      <c r="AZ99" s="158"/>
      <c r="BA99" s="158"/>
      <c r="BB99" s="158"/>
      <c r="BC99" s="158"/>
      <c r="BD99" s="158"/>
      <c r="BE99" s="158"/>
      <c r="BF99" s="158"/>
      <c r="BG99" s="158"/>
      <c r="BH99" s="158"/>
      <c r="BI99" s="158"/>
      <c r="BJ99" s="158"/>
      <c r="BK99" s="158"/>
      <c r="BL99" s="158"/>
      <c r="BM99" s="158"/>
    </row>
    <row r="100" spans="1:65" ht="21.75" hidden="1" customHeight="1">
      <c r="A100" s="17"/>
      <c r="B100" s="18"/>
      <c r="C100" s="17"/>
      <c r="D100" s="17"/>
      <c r="E100" s="17"/>
      <c r="F100" s="17"/>
      <c r="G100" s="17"/>
      <c r="H100" s="17"/>
      <c r="I100" s="17"/>
      <c r="J100" s="17"/>
      <c r="K100" s="17"/>
      <c r="L100" s="18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</row>
    <row r="101" spans="1:65" ht="6.75" hidden="1" customHeight="1">
      <c r="A101" s="17"/>
      <c r="B101" s="34"/>
      <c r="C101" s="35"/>
      <c r="D101" s="35"/>
      <c r="E101" s="35"/>
      <c r="F101" s="35"/>
      <c r="G101" s="35"/>
      <c r="H101" s="35"/>
      <c r="I101" s="35"/>
      <c r="J101" s="35"/>
      <c r="K101" s="35"/>
      <c r="L101" s="18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</row>
    <row r="102" spans="1:65" ht="11.25" hidden="1" customHeight="1"/>
    <row r="103" spans="1:65" ht="11.25" hidden="1" customHeight="1"/>
    <row r="104" spans="1:65" ht="11.25" hidden="1" customHeight="1"/>
    <row r="105" spans="1:65" ht="6.75" customHeight="1">
      <c r="A105" s="17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18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</row>
    <row r="106" spans="1:65" ht="24.75" customHeight="1">
      <c r="A106" s="17"/>
      <c r="B106" s="18"/>
      <c r="C106" s="6" t="s">
        <v>103</v>
      </c>
      <c r="D106" s="17"/>
      <c r="E106" s="17"/>
      <c r="F106" s="17"/>
      <c r="G106" s="17"/>
      <c r="H106" s="17"/>
      <c r="I106" s="17"/>
      <c r="J106" s="17"/>
      <c r="K106" s="17"/>
      <c r="L106" s="18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</row>
    <row r="107" spans="1:65" ht="6.75" customHeight="1">
      <c r="A107" s="17"/>
      <c r="B107" s="18"/>
      <c r="C107" s="17"/>
      <c r="D107" s="17"/>
      <c r="E107" s="17"/>
      <c r="F107" s="17"/>
      <c r="G107" s="17"/>
      <c r="H107" s="17"/>
      <c r="I107" s="17"/>
      <c r="J107" s="17"/>
      <c r="K107" s="17"/>
      <c r="L107" s="18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</row>
    <row r="108" spans="1:65" ht="12" customHeight="1">
      <c r="A108" s="17"/>
      <c r="B108" s="18"/>
      <c r="C108" s="12" t="s">
        <v>13</v>
      </c>
      <c r="D108" s="17"/>
      <c r="E108" s="17"/>
      <c r="F108" s="17"/>
      <c r="G108" s="17"/>
      <c r="H108" s="17"/>
      <c r="I108" s="17"/>
      <c r="J108" s="17"/>
      <c r="K108" s="17"/>
      <c r="L108" s="18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</row>
    <row r="109" spans="1:65" ht="16.5" customHeight="1">
      <c r="A109" s="17"/>
      <c r="B109" s="18"/>
      <c r="C109" s="17"/>
      <c r="D109" s="17"/>
      <c r="E109" s="221" t="str">
        <f>E7</f>
        <v>Vybudovanie cyklotrasy BB - Vlkanová - Sliač, II. etapa - 1. úsek</v>
      </c>
      <c r="F109" s="188"/>
      <c r="G109" s="188"/>
      <c r="H109" s="188"/>
      <c r="I109" s="17"/>
      <c r="J109" s="17"/>
      <c r="K109" s="17"/>
      <c r="L109" s="18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</row>
    <row r="110" spans="1:65" ht="12" customHeight="1">
      <c r="A110" s="17"/>
      <c r="B110" s="18"/>
      <c r="C110" s="12" t="s">
        <v>95</v>
      </c>
      <c r="D110" s="17"/>
      <c r="E110" s="17"/>
      <c r="F110" s="17"/>
      <c r="G110" s="17"/>
      <c r="H110" s="17"/>
      <c r="I110" s="17"/>
      <c r="J110" s="17"/>
      <c r="K110" s="17"/>
      <c r="L110" s="18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</row>
    <row r="111" spans="1:65" ht="16.5" customHeight="1">
      <c r="A111" s="17"/>
      <c r="B111" s="18"/>
      <c r="C111" s="17"/>
      <c r="D111" s="17"/>
      <c r="E111" s="217" t="str">
        <f>E9</f>
        <v>015-00 - Príprava územia</v>
      </c>
      <c r="F111" s="188"/>
      <c r="G111" s="188"/>
      <c r="H111" s="188"/>
      <c r="I111" s="17"/>
      <c r="J111" s="17"/>
      <c r="K111" s="17"/>
      <c r="L111" s="18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</row>
    <row r="112" spans="1:65" ht="6.75" customHeight="1">
      <c r="A112" s="17"/>
      <c r="B112" s="18"/>
      <c r="C112" s="17"/>
      <c r="D112" s="17"/>
      <c r="E112" s="17"/>
      <c r="F112" s="17"/>
      <c r="G112" s="17"/>
      <c r="H112" s="17"/>
      <c r="I112" s="17"/>
      <c r="J112" s="17"/>
      <c r="K112" s="17"/>
      <c r="L112" s="18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</row>
    <row r="113" spans="1:65" ht="12" customHeight="1">
      <c r="A113" s="17"/>
      <c r="B113" s="18"/>
      <c r="C113" s="12" t="s">
        <v>17</v>
      </c>
      <c r="D113" s="17"/>
      <c r="E113" s="17"/>
      <c r="F113" s="10" t="str">
        <f>F12</f>
        <v>Badín, Vlkanová</v>
      </c>
      <c r="G113" s="17"/>
      <c r="H113" s="17"/>
      <c r="I113" s="12" t="s">
        <v>19</v>
      </c>
      <c r="J113" s="44" t="str">
        <f>IF(J12="","",J12)</f>
        <v>5. 3. 2025</v>
      </c>
      <c r="K113" s="17"/>
      <c r="L113" s="18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</row>
    <row r="114" spans="1:65" ht="6.75" customHeight="1">
      <c r="A114" s="17"/>
      <c r="B114" s="18"/>
      <c r="C114" s="17"/>
      <c r="D114" s="17"/>
      <c r="E114" s="17"/>
      <c r="F114" s="17"/>
      <c r="G114" s="17"/>
      <c r="H114" s="17"/>
      <c r="I114" s="17"/>
      <c r="J114" s="17"/>
      <c r="K114" s="17"/>
      <c r="L114" s="18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</row>
    <row r="115" spans="1:65" ht="15" customHeight="1">
      <c r="A115" s="17"/>
      <c r="B115" s="18"/>
      <c r="C115" s="12" t="s">
        <v>21</v>
      </c>
      <c r="D115" s="17"/>
      <c r="E115" s="17"/>
      <c r="F115" s="10" t="str">
        <f>E15</f>
        <v>Banskobystrický samosprávny kraj</v>
      </c>
      <c r="G115" s="17"/>
      <c r="H115" s="17"/>
      <c r="I115" s="12" t="s">
        <v>27</v>
      </c>
      <c r="J115" s="15" t="str">
        <f>E21</f>
        <v>Dopravoprojekt, a.s.</v>
      </c>
      <c r="K115" s="17"/>
      <c r="L115" s="18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</row>
    <row r="116" spans="1:65" ht="15" customHeight="1">
      <c r="A116" s="17"/>
      <c r="B116" s="18"/>
      <c r="C116" s="12" t="s">
        <v>25</v>
      </c>
      <c r="D116" s="17"/>
      <c r="E116" s="17"/>
      <c r="F116" s="99" t="str">
        <f>IF(E18="","",E18)</f>
        <v>Vyplň údaj</v>
      </c>
      <c r="G116" s="17"/>
      <c r="H116" s="17"/>
      <c r="I116" s="12" t="s">
        <v>30</v>
      </c>
      <c r="J116" s="15" t="str">
        <f>E24</f>
        <v>Dopravoprojekt, a.s.</v>
      </c>
      <c r="K116" s="17"/>
      <c r="L116" s="18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</row>
    <row r="117" spans="1:65" ht="9.75" customHeight="1">
      <c r="A117" s="17"/>
      <c r="B117" s="18"/>
      <c r="C117" s="17"/>
      <c r="D117" s="17"/>
      <c r="E117" s="17"/>
      <c r="F117" s="17"/>
      <c r="G117" s="17"/>
      <c r="H117" s="17"/>
      <c r="I117" s="17"/>
      <c r="J117" s="17"/>
      <c r="K117" s="17"/>
      <c r="L117" s="18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</row>
    <row r="118" spans="1:65" ht="29.25" customHeight="1">
      <c r="A118" s="108"/>
      <c r="B118" s="109"/>
      <c r="C118" s="110" t="s">
        <v>104</v>
      </c>
      <c r="D118" s="111" t="s">
        <v>57</v>
      </c>
      <c r="E118" s="111" t="s">
        <v>53</v>
      </c>
      <c r="F118" s="111" t="s">
        <v>54</v>
      </c>
      <c r="G118" s="111" t="s">
        <v>105</v>
      </c>
      <c r="H118" s="111" t="s">
        <v>106</v>
      </c>
      <c r="I118" s="111" t="s">
        <v>107</v>
      </c>
      <c r="J118" s="112" t="s">
        <v>99</v>
      </c>
      <c r="K118" s="113" t="s">
        <v>108</v>
      </c>
      <c r="L118" s="109"/>
      <c r="M118" s="50" t="s">
        <v>1</v>
      </c>
      <c r="N118" s="51" t="s">
        <v>36</v>
      </c>
      <c r="O118" s="51" t="s">
        <v>109</v>
      </c>
      <c r="P118" s="51" t="s">
        <v>110</v>
      </c>
      <c r="Q118" s="51" t="s">
        <v>111</v>
      </c>
      <c r="R118" s="51" t="s">
        <v>112</v>
      </c>
      <c r="S118" s="51" t="s">
        <v>113</v>
      </c>
      <c r="T118" s="52" t="s">
        <v>114</v>
      </c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108"/>
      <c r="BC118" s="108"/>
      <c r="BD118" s="108"/>
      <c r="BE118" s="108"/>
      <c r="BF118" s="108"/>
      <c r="BG118" s="108"/>
      <c r="BH118" s="108"/>
      <c r="BI118" s="108"/>
      <c r="BJ118" s="108"/>
      <c r="BK118" s="108"/>
      <c r="BL118" s="108"/>
      <c r="BM118" s="108"/>
    </row>
    <row r="119" spans="1:65" ht="22.5" customHeight="1">
      <c r="A119" s="17"/>
      <c r="B119" s="18"/>
      <c r="C119" s="56" t="s">
        <v>100</v>
      </c>
      <c r="D119" s="17"/>
      <c r="E119" s="17"/>
      <c r="F119" s="17"/>
      <c r="G119" s="17"/>
      <c r="H119" s="17"/>
      <c r="I119" s="17"/>
      <c r="J119" s="114">
        <f t="shared" ref="J119:J121" si="2">BK119</f>
        <v>0</v>
      </c>
      <c r="K119" s="17"/>
      <c r="L119" s="18"/>
      <c r="M119" s="53"/>
      <c r="N119" s="45"/>
      <c r="O119" s="45"/>
      <c r="P119" s="115">
        <f>P120</f>
        <v>0</v>
      </c>
      <c r="Q119" s="45"/>
      <c r="R119" s="115">
        <f>R120</f>
        <v>1.7473922900000001</v>
      </c>
      <c r="S119" s="45"/>
      <c r="T119" s="116">
        <f>T120</f>
        <v>0</v>
      </c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2" t="s">
        <v>71</v>
      </c>
      <c r="AU119" s="2" t="s">
        <v>101</v>
      </c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17">
        <f>BK120</f>
        <v>0</v>
      </c>
      <c r="BL119" s="17"/>
      <c r="BM119" s="17"/>
    </row>
    <row r="120" spans="1:65" ht="25.5" customHeight="1">
      <c r="A120" s="118"/>
      <c r="B120" s="119"/>
      <c r="C120" s="118"/>
      <c r="D120" s="120" t="s">
        <v>71</v>
      </c>
      <c r="E120" s="121" t="s">
        <v>144</v>
      </c>
      <c r="F120" s="121" t="s">
        <v>145</v>
      </c>
      <c r="G120" s="118"/>
      <c r="H120" s="118"/>
      <c r="I120" s="118"/>
      <c r="J120" s="122">
        <f t="shared" si="2"/>
        <v>0</v>
      </c>
      <c r="K120" s="118"/>
      <c r="L120" s="119"/>
      <c r="M120" s="123"/>
      <c r="N120" s="118"/>
      <c r="O120" s="118"/>
      <c r="P120" s="124">
        <f>P121+P364</f>
        <v>0</v>
      </c>
      <c r="Q120" s="118"/>
      <c r="R120" s="124">
        <f>R121+R364</f>
        <v>1.7473922900000001</v>
      </c>
      <c r="S120" s="118"/>
      <c r="T120" s="125">
        <f>T121+T364</f>
        <v>0</v>
      </c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20" t="s">
        <v>80</v>
      </c>
      <c r="AS120" s="118"/>
      <c r="AT120" s="126" t="s">
        <v>71</v>
      </c>
      <c r="AU120" s="126" t="s">
        <v>72</v>
      </c>
      <c r="AV120" s="118"/>
      <c r="AW120" s="118"/>
      <c r="AX120" s="118"/>
      <c r="AY120" s="120" t="s">
        <v>117</v>
      </c>
      <c r="AZ120" s="118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  <c r="BK120" s="127">
        <f>BK121+BK364</f>
        <v>0</v>
      </c>
      <c r="BL120" s="118"/>
      <c r="BM120" s="118"/>
    </row>
    <row r="121" spans="1:65" ht="22.5" customHeight="1">
      <c r="A121" s="118"/>
      <c r="B121" s="119"/>
      <c r="C121" s="118"/>
      <c r="D121" s="120" t="s">
        <v>71</v>
      </c>
      <c r="E121" s="163" t="s">
        <v>80</v>
      </c>
      <c r="F121" s="163" t="s">
        <v>146</v>
      </c>
      <c r="G121" s="118"/>
      <c r="H121" s="118"/>
      <c r="I121" s="118"/>
      <c r="J121" s="164">
        <f t="shared" si="2"/>
        <v>0</v>
      </c>
      <c r="K121" s="118"/>
      <c r="L121" s="119"/>
      <c r="M121" s="123"/>
      <c r="N121" s="118"/>
      <c r="O121" s="118"/>
      <c r="P121" s="124">
        <f>SUM(P122:P363)</f>
        <v>0</v>
      </c>
      <c r="Q121" s="118"/>
      <c r="R121" s="124">
        <f>SUM(R122:R363)</f>
        <v>1.7473922900000001</v>
      </c>
      <c r="S121" s="118"/>
      <c r="T121" s="125">
        <f>SUM(T122:T363)</f>
        <v>0</v>
      </c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20" t="s">
        <v>80</v>
      </c>
      <c r="AS121" s="118"/>
      <c r="AT121" s="126" t="s">
        <v>71</v>
      </c>
      <c r="AU121" s="126" t="s">
        <v>80</v>
      </c>
      <c r="AV121" s="118"/>
      <c r="AW121" s="118"/>
      <c r="AX121" s="118"/>
      <c r="AY121" s="120" t="s">
        <v>117</v>
      </c>
      <c r="AZ121" s="118"/>
      <c r="BA121" s="118"/>
      <c r="BB121" s="118"/>
      <c r="BC121" s="118"/>
      <c r="BD121" s="118"/>
      <c r="BE121" s="118"/>
      <c r="BF121" s="118"/>
      <c r="BG121" s="118"/>
      <c r="BH121" s="118"/>
      <c r="BI121" s="118"/>
      <c r="BJ121" s="118"/>
      <c r="BK121" s="127">
        <f>SUM(BK122:BK363)</f>
        <v>0</v>
      </c>
      <c r="BL121" s="118"/>
      <c r="BM121" s="118"/>
    </row>
    <row r="122" spans="1:65" ht="55.5" customHeight="1">
      <c r="A122" s="17"/>
      <c r="B122" s="18"/>
      <c r="C122" s="128" t="s">
        <v>80</v>
      </c>
      <c r="D122" s="128" t="s">
        <v>118</v>
      </c>
      <c r="E122" s="129" t="s">
        <v>147</v>
      </c>
      <c r="F122" s="130" t="s">
        <v>148</v>
      </c>
      <c r="G122" s="131" t="s">
        <v>149</v>
      </c>
      <c r="H122" s="132">
        <v>0</v>
      </c>
      <c r="I122" s="133">
        <v>0</v>
      </c>
      <c r="J122" s="132">
        <f>ROUND(I122*H122,2)</f>
        <v>0</v>
      </c>
      <c r="K122" s="134"/>
      <c r="L122" s="18" t="s">
        <v>150</v>
      </c>
      <c r="M122" s="135" t="s">
        <v>1</v>
      </c>
      <c r="N122" s="136" t="s">
        <v>38</v>
      </c>
      <c r="O122" s="17"/>
      <c r="P122" s="137">
        <f>O122*H122</f>
        <v>0</v>
      </c>
      <c r="Q122" s="137">
        <v>0</v>
      </c>
      <c r="R122" s="137">
        <f>Q122*H122</f>
        <v>0</v>
      </c>
      <c r="S122" s="137">
        <v>0</v>
      </c>
      <c r="T122" s="138">
        <f>S122*H122</f>
        <v>0</v>
      </c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39" t="s">
        <v>116</v>
      </c>
      <c r="AS122" s="17"/>
      <c r="AT122" s="139" t="s">
        <v>118</v>
      </c>
      <c r="AU122" s="139" t="s">
        <v>123</v>
      </c>
      <c r="AV122" s="17"/>
      <c r="AW122" s="17"/>
      <c r="AX122" s="17"/>
      <c r="AY122" s="2" t="s">
        <v>117</v>
      </c>
      <c r="AZ122" s="17"/>
      <c r="BA122" s="17"/>
      <c r="BB122" s="17"/>
      <c r="BC122" s="17"/>
      <c r="BD122" s="17"/>
      <c r="BE122" s="140">
        <f>IF(N122="základná",J122,0)</f>
        <v>0</v>
      </c>
      <c r="BF122" s="140">
        <f>IF(N122="znížená",J122,0)</f>
        <v>0</v>
      </c>
      <c r="BG122" s="140">
        <f>IF(N122="zákl. prenesená",J122,0)</f>
        <v>0</v>
      </c>
      <c r="BH122" s="140">
        <f>IF(N122="zníž. prenesená",J122,0)</f>
        <v>0</v>
      </c>
      <c r="BI122" s="140">
        <f>IF(N122="nulová",J122,0)</f>
        <v>0</v>
      </c>
      <c r="BJ122" s="2" t="s">
        <v>123</v>
      </c>
      <c r="BK122" s="140">
        <f>ROUND(I122*H122,2)</f>
        <v>0</v>
      </c>
      <c r="BL122" s="2" t="s">
        <v>116</v>
      </c>
      <c r="BM122" s="139" t="s">
        <v>151</v>
      </c>
    </row>
    <row r="123" spans="1:65" ht="11.25" customHeight="1">
      <c r="A123" s="141"/>
      <c r="B123" s="142"/>
      <c r="C123" s="141"/>
      <c r="D123" s="143" t="s">
        <v>129</v>
      </c>
      <c r="E123" s="144" t="s">
        <v>1</v>
      </c>
      <c r="F123" s="145" t="s">
        <v>152</v>
      </c>
      <c r="G123" s="141"/>
      <c r="H123" s="146">
        <v>0</v>
      </c>
      <c r="I123" s="141">
        <v>0</v>
      </c>
      <c r="J123" s="141"/>
      <c r="K123" s="141"/>
      <c r="L123" s="142"/>
      <c r="M123" s="147"/>
      <c r="N123" s="141"/>
      <c r="O123" s="141"/>
      <c r="P123" s="141"/>
      <c r="Q123" s="141"/>
      <c r="R123" s="141"/>
      <c r="S123" s="141"/>
      <c r="T123" s="148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  <c r="AK123" s="141"/>
      <c r="AL123" s="141"/>
      <c r="AM123" s="141"/>
      <c r="AN123" s="141"/>
      <c r="AO123" s="141"/>
      <c r="AP123" s="141"/>
      <c r="AQ123" s="141"/>
      <c r="AR123" s="141"/>
      <c r="AS123" s="141"/>
      <c r="AT123" s="144" t="s">
        <v>129</v>
      </c>
      <c r="AU123" s="144" t="s">
        <v>123</v>
      </c>
      <c r="AV123" s="141" t="s">
        <v>123</v>
      </c>
      <c r="AW123" s="141" t="s">
        <v>29</v>
      </c>
      <c r="AX123" s="141" t="s">
        <v>72</v>
      </c>
      <c r="AY123" s="144" t="s">
        <v>117</v>
      </c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  <c r="BJ123" s="141"/>
      <c r="BK123" s="141"/>
      <c r="BL123" s="141"/>
      <c r="BM123" s="141"/>
    </row>
    <row r="124" spans="1:65" ht="11.25" customHeight="1">
      <c r="A124" s="141"/>
      <c r="B124" s="142"/>
      <c r="C124" s="141"/>
      <c r="D124" s="143" t="s">
        <v>129</v>
      </c>
      <c r="E124" s="144" t="s">
        <v>1</v>
      </c>
      <c r="F124" s="145" t="s">
        <v>153</v>
      </c>
      <c r="G124" s="141"/>
      <c r="H124" s="146">
        <v>0</v>
      </c>
      <c r="I124" s="141">
        <v>0</v>
      </c>
      <c r="J124" s="141"/>
      <c r="K124" s="141"/>
      <c r="L124" s="142"/>
      <c r="M124" s="147"/>
      <c r="N124" s="141"/>
      <c r="O124" s="141"/>
      <c r="P124" s="141"/>
      <c r="Q124" s="141"/>
      <c r="R124" s="141"/>
      <c r="S124" s="141"/>
      <c r="T124" s="148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  <c r="AG124" s="141"/>
      <c r="AH124" s="141"/>
      <c r="AI124" s="141"/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4" t="s">
        <v>129</v>
      </c>
      <c r="AU124" s="144" t="s">
        <v>123</v>
      </c>
      <c r="AV124" s="141" t="s">
        <v>123</v>
      </c>
      <c r="AW124" s="141" t="s">
        <v>29</v>
      </c>
      <c r="AX124" s="141" t="s">
        <v>72</v>
      </c>
      <c r="AY124" s="144" t="s">
        <v>117</v>
      </c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  <c r="BJ124" s="141"/>
      <c r="BK124" s="141"/>
      <c r="BL124" s="141"/>
      <c r="BM124" s="141"/>
    </row>
    <row r="125" spans="1:65" ht="11.25" customHeight="1">
      <c r="A125" s="165"/>
      <c r="B125" s="166"/>
      <c r="C125" s="165"/>
      <c r="D125" s="143" t="s">
        <v>129</v>
      </c>
      <c r="E125" s="167" t="s">
        <v>1</v>
      </c>
      <c r="F125" s="168" t="s">
        <v>154</v>
      </c>
      <c r="G125" s="165"/>
      <c r="H125" s="169">
        <v>0</v>
      </c>
      <c r="I125" s="165">
        <v>0</v>
      </c>
      <c r="J125" s="165"/>
      <c r="K125" s="165"/>
      <c r="L125" s="166"/>
      <c r="M125" s="170"/>
      <c r="N125" s="165"/>
      <c r="O125" s="165"/>
      <c r="P125" s="165"/>
      <c r="Q125" s="165"/>
      <c r="R125" s="165"/>
      <c r="S125" s="165"/>
      <c r="T125" s="171"/>
      <c r="U125" s="165"/>
      <c r="V125" s="165"/>
      <c r="W125" s="165"/>
      <c r="X125" s="165"/>
      <c r="Y125" s="165"/>
      <c r="Z125" s="165"/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65"/>
      <c r="AK125" s="165"/>
      <c r="AL125" s="165"/>
      <c r="AM125" s="165"/>
      <c r="AN125" s="165"/>
      <c r="AO125" s="165"/>
      <c r="AP125" s="165"/>
      <c r="AQ125" s="165"/>
      <c r="AR125" s="165"/>
      <c r="AS125" s="165"/>
      <c r="AT125" s="167" t="s">
        <v>129</v>
      </c>
      <c r="AU125" s="167" t="s">
        <v>123</v>
      </c>
      <c r="AV125" s="165" t="s">
        <v>116</v>
      </c>
      <c r="AW125" s="165" t="s">
        <v>29</v>
      </c>
      <c r="AX125" s="165" t="s">
        <v>80</v>
      </c>
      <c r="AY125" s="167" t="s">
        <v>117</v>
      </c>
      <c r="AZ125" s="165"/>
      <c r="BA125" s="165"/>
      <c r="BB125" s="165"/>
      <c r="BC125" s="165"/>
      <c r="BD125" s="165"/>
      <c r="BE125" s="165"/>
      <c r="BF125" s="165"/>
      <c r="BG125" s="165"/>
      <c r="BH125" s="165"/>
      <c r="BI125" s="165"/>
      <c r="BJ125" s="165"/>
      <c r="BK125" s="165"/>
      <c r="BL125" s="165"/>
      <c r="BM125" s="165"/>
    </row>
    <row r="126" spans="1:65" ht="55.5" customHeight="1">
      <c r="A126" s="17"/>
      <c r="B126" s="18"/>
      <c r="C126" s="128" t="s">
        <v>123</v>
      </c>
      <c r="D126" s="128" t="s">
        <v>118</v>
      </c>
      <c r="E126" s="129" t="s">
        <v>155</v>
      </c>
      <c r="F126" s="130" t="s">
        <v>156</v>
      </c>
      <c r="G126" s="131" t="s">
        <v>149</v>
      </c>
      <c r="H126" s="132">
        <v>0</v>
      </c>
      <c r="I126" s="133">
        <v>0</v>
      </c>
      <c r="J126" s="132">
        <f>ROUND(I126*H126,2)</f>
        <v>0</v>
      </c>
      <c r="K126" s="134"/>
      <c r="L126" s="18" t="s">
        <v>150</v>
      </c>
      <c r="M126" s="135" t="s">
        <v>1</v>
      </c>
      <c r="N126" s="136" t="s">
        <v>38</v>
      </c>
      <c r="O126" s="17"/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39" t="s">
        <v>116</v>
      </c>
      <c r="AS126" s="17"/>
      <c r="AT126" s="139" t="s">
        <v>118</v>
      </c>
      <c r="AU126" s="139" t="s">
        <v>123</v>
      </c>
      <c r="AV126" s="17"/>
      <c r="AW126" s="17"/>
      <c r="AX126" s="17"/>
      <c r="AY126" s="2" t="s">
        <v>117</v>
      </c>
      <c r="AZ126" s="17"/>
      <c r="BA126" s="17"/>
      <c r="BB126" s="17"/>
      <c r="BC126" s="17"/>
      <c r="BD126" s="17"/>
      <c r="BE126" s="140">
        <f>IF(N126="základná",J126,0)</f>
        <v>0</v>
      </c>
      <c r="BF126" s="140">
        <f>IF(N126="znížená",J126,0)</f>
        <v>0</v>
      </c>
      <c r="BG126" s="140">
        <f>IF(N126="zákl. prenesená",J126,0)</f>
        <v>0</v>
      </c>
      <c r="BH126" s="140">
        <f>IF(N126="zníž. prenesená",J126,0)</f>
        <v>0</v>
      </c>
      <c r="BI126" s="140">
        <f>IF(N126="nulová",J126,0)</f>
        <v>0</v>
      </c>
      <c r="BJ126" s="2" t="s">
        <v>123</v>
      </c>
      <c r="BK126" s="140">
        <f>ROUND(I126*H126,2)</f>
        <v>0</v>
      </c>
      <c r="BL126" s="2" t="s">
        <v>116</v>
      </c>
      <c r="BM126" s="139" t="s">
        <v>157</v>
      </c>
    </row>
    <row r="127" spans="1:65" ht="11.25" customHeight="1">
      <c r="A127" s="141"/>
      <c r="B127" s="142"/>
      <c r="C127" s="141"/>
      <c r="D127" s="143" t="s">
        <v>129</v>
      </c>
      <c r="E127" s="144" t="s">
        <v>1</v>
      </c>
      <c r="F127" s="145" t="s">
        <v>158</v>
      </c>
      <c r="G127" s="141"/>
      <c r="H127" s="146">
        <v>0</v>
      </c>
      <c r="I127" s="141">
        <v>0</v>
      </c>
      <c r="J127" s="141"/>
      <c r="K127" s="141"/>
      <c r="L127" s="142"/>
      <c r="M127" s="147"/>
      <c r="N127" s="141"/>
      <c r="O127" s="141"/>
      <c r="P127" s="141"/>
      <c r="Q127" s="141"/>
      <c r="R127" s="141"/>
      <c r="S127" s="141"/>
      <c r="T127" s="148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4" t="s">
        <v>129</v>
      </c>
      <c r="AU127" s="144" t="s">
        <v>123</v>
      </c>
      <c r="AV127" s="141" t="s">
        <v>123</v>
      </c>
      <c r="AW127" s="141" t="s">
        <v>29</v>
      </c>
      <c r="AX127" s="141" t="s">
        <v>72</v>
      </c>
      <c r="AY127" s="144" t="s">
        <v>117</v>
      </c>
      <c r="AZ127" s="141"/>
      <c r="BA127" s="141"/>
      <c r="BB127" s="141"/>
      <c r="BC127" s="141"/>
      <c r="BD127" s="141"/>
      <c r="BE127" s="141"/>
      <c r="BF127" s="141"/>
      <c r="BG127" s="141"/>
      <c r="BH127" s="141"/>
      <c r="BI127" s="141"/>
      <c r="BJ127" s="141"/>
      <c r="BK127" s="141"/>
      <c r="BL127" s="141"/>
      <c r="BM127" s="141"/>
    </row>
    <row r="128" spans="1:65" ht="11.25" customHeight="1">
      <c r="A128" s="141"/>
      <c r="B128" s="142"/>
      <c r="C128" s="141"/>
      <c r="D128" s="143" t="s">
        <v>129</v>
      </c>
      <c r="E128" s="144" t="s">
        <v>1</v>
      </c>
      <c r="F128" s="145" t="s">
        <v>153</v>
      </c>
      <c r="G128" s="141"/>
      <c r="H128" s="146">
        <v>0</v>
      </c>
      <c r="I128" s="141">
        <v>0</v>
      </c>
      <c r="J128" s="141"/>
      <c r="K128" s="141"/>
      <c r="L128" s="142"/>
      <c r="M128" s="147"/>
      <c r="N128" s="141"/>
      <c r="O128" s="141"/>
      <c r="P128" s="141"/>
      <c r="Q128" s="141"/>
      <c r="R128" s="141"/>
      <c r="S128" s="141"/>
      <c r="T128" s="148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  <c r="AK128" s="141"/>
      <c r="AL128" s="141"/>
      <c r="AM128" s="141"/>
      <c r="AN128" s="141"/>
      <c r="AO128" s="141"/>
      <c r="AP128" s="141"/>
      <c r="AQ128" s="141"/>
      <c r="AR128" s="141"/>
      <c r="AS128" s="141"/>
      <c r="AT128" s="144" t="s">
        <v>129</v>
      </c>
      <c r="AU128" s="144" t="s">
        <v>123</v>
      </c>
      <c r="AV128" s="141" t="s">
        <v>123</v>
      </c>
      <c r="AW128" s="141" t="s">
        <v>29</v>
      </c>
      <c r="AX128" s="141" t="s">
        <v>72</v>
      </c>
      <c r="AY128" s="144" t="s">
        <v>117</v>
      </c>
      <c r="AZ128" s="141"/>
      <c r="BA128" s="141"/>
      <c r="BB128" s="141"/>
      <c r="BC128" s="141"/>
      <c r="BD128" s="141"/>
      <c r="BE128" s="141"/>
      <c r="BF128" s="141"/>
      <c r="BG128" s="141"/>
      <c r="BH128" s="141"/>
      <c r="BI128" s="141"/>
      <c r="BJ128" s="141"/>
      <c r="BK128" s="141"/>
      <c r="BL128" s="141"/>
      <c r="BM128" s="141"/>
    </row>
    <row r="129" spans="1:65" ht="11.25" customHeight="1">
      <c r="A129" s="165"/>
      <c r="B129" s="166"/>
      <c r="C129" s="165"/>
      <c r="D129" s="143" t="s">
        <v>129</v>
      </c>
      <c r="E129" s="167" t="s">
        <v>1</v>
      </c>
      <c r="F129" s="168" t="s">
        <v>154</v>
      </c>
      <c r="G129" s="165"/>
      <c r="H129" s="169">
        <v>0</v>
      </c>
      <c r="I129" s="165">
        <v>0</v>
      </c>
      <c r="J129" s="165"/>
      <c r="K129" s="165"/>
      <c r="L129" s="166"/>
      <c r="M129" s="170"/>
      <c r="N129" s="165"/>
      <c r="O129" s="165"/>
      <c r="P129" s="165"/>
      <c r="Q129" s="165"/>
      <c r="R129" s="165"/>
      <c r="S129" s="165"/>
      <c r="T129" s="171"/>
      <c r="U129" s="165"/>
      <c r="V129" s="165"/>
      <c r="W129" s="165"/>
      <c r="X129" s="165"/>
      <c r="Y129" s="165"/>
      <c r="Z129" s="165"/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165"/>
      <c r="AQ129" s="165"/>
      <c r="AR129" s="165"/>
      <c r="AS129" s="165"/>
      <c r="AT129" s="167" t="s">
        <v>129</v>
      </c>
      <c r="AU129" s="167" t="s">
        <v>123</v>
      </c>
      <c r="AV129" s="165" t="s">
        <v>116</v>
      </c>
      <c r="AW129" s="165" t="s">
        <v>29</v>
      </c>
      <c r="AX129" s="165" t="s">
        <v>80</v>
      </c>
      <c r="AY129" s="167" t="s">
        <v>117</v>
      </c>
      <c r="AZ129" s="165"/>
      <c r="BA129" s="165"/>
      <c r="BB129" s="165"/>
      <c r="BC129" s="165"/>
      <c r="BD129" s="165"/>
      <c r="BE129" s="165"/>
      <c r="BF129" s="165"/>
      <c r="BG129" s="165"/>
      <c r="BH129" s="165"/>
      <c r="BI129" s="165"/>
      <c r="BJ129" s="165"/>
      <c r="BK129" s="165"/>
      <c r="BL129" s="165"/>
      <c r="BM129" s="165"/>
    </row>
    <row r="130" spans="1:65" ht="55.5" customHeight="1">
      <c r="A130" s="17"/>
      <c r="B130" s="18"/>
      <c r="C130" s="128" t="s">
        <v>159</v>
      </c>
      <c r="D130" s="128" t="s">
        <v>118</v>
      </c>
      <c r="E130" s="129" t="s">
        <v>160</v>
      </c>
      <c r="F130" s="130" t="s">
        <v>161</v>
      </c>
      <c r="G130" s="131" t="s">
        <v>149</v>
      </c>
      <c r="H130" s="132">
        <v>0</v>
      </c>
      <c r="I130" s="133">
        <v>0</v>
      </c>
      <c r="J130" s="132">
        <f>ROUND(I130*H130,2)</f>
        <v>0</v>
      </c>
      <c r="K130" s="134"/>
      <c r="L130" s="18" t="s">
        <v>150</v>
      </c>
      <c r="M130" s="135" t="s">
        <v>1</v>
      </c>
      <c r="N130" s="136" t="s">
        <v>38</v>
      </c>
      <c r="O130" s="17"/>
      <c r="P130" s="137">
        <f>O130*H130</f>
        <v>0</v>
      </c>
      <c r="Q130" s="137">
        <v>0</v>
      </c>
      <c r="R130" s="137">
        <f>Q130*H130</f>
        <v>0</v>
      </c>
      <c r="S130" s="137">
        <v>0</v>
      </c>
      <c r="T130" s="138">
        <f>S130*H130</f>
        <v>0</v>
      </c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39" t="s">
        <v>116</v>
      </c>
      <c r="AS130" s="17"/>
      <c r="AT130" s="139" t="s">
        <v>118</v>
      </c>
      <c r="AU130" s="139" t="s">
        <v>123</v>
      </c>
      <c r="AV130" s="17"/>
      <c r="AW130" s="17"/>
      <c r="AX130" s="17"/>
      <c r="AY130" s="2" t="s">
        <v>117</v>
      </c>
      <c r="AZ130" s="17"/>
      <c r="BA130" s="17"/>
      <c r="BB130" s="17"/>
      <c r="BC130" s="17"/>
      <c r="BD130" s="17"/>
      <c r="BE130" s="140">
        <f>IF(N130="základná",J130,0)</f>
        <v>0</v>
      </c>
      <c r="BF130" s="140">
        <f>IF(N130="znížená",J130,0)</f>
        <v>0</v>
      </c>
      <c r="BG130" s="140">
        <f>IF(N130="zákl. prenesená",J130,0)</f>
        <v>0</v>
      </c>
      <c r="BH130" s="140">
        <f>IF(N130="zníž. prenesená",J130,0)</f>
        <v>0</v>
      </c>
      <c r="BI130" s="140">
        <f>IF(N130="nulová",J130,0)</f>
        <v>0</v>
      </c>
      <c r="BJ130" s="2" t="s">
        <v>123</v>
      </c>
      <c r="BK130" s="140">
        <f>ROUND(I130*H130,2)</f>
        <v>0</v>
      </c>
      <c r="BL130" s="2" t="s">
        <v>116</v>
      </c>
      <c r="BM130" s="139" t="s">
        <v>162</v>
      </c>
    </row>
    <row r="131" spans="1:65" ht="11.25" customHeight="1">
      <c r="A131" s="141"/>
      <c r="B131" s="142"/>
      <c r="C131" s="141"/>
      <c r="D131" s="143" t="s">
        <v>129</v>
      </c>
      <c r="E131" s="144" t="s">
        <v>1</v>
      </c>
      <c r="F131" s="145" t="s">
        <v>152</v>
      </c>
      <c r="G131" s="141"/>
      <c r="H131" s="146">
        <v>0</v>
      </c>
      <c r="I131" s="141">
        <v>0</v>
      </c>
      <c r="J131" s="141"/>
      <c r="K131" s="141"/>
      <c r="L131" s="142"/>
      <c r="M131" s="147"/>
      <c r="N131" s="141"/>
      <c r="O131" s="141"/>
      <c r="P131" s="141"/>
      <c r="Q131" s="141"/>
      <c r="R131" s="141"/>
      <c r="S131" s="141"/>
      <c r="T131" s="148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4" t="s">
        <v>129</v>
      </c>
      <c r="AU131" s="144" t="s">
        <v>123</v>
      </c>
      <c r="AV131" s="141" t="s">
        <v>123</v>
      </c>
      <c r="AW131" s="141" t="s">
        <v>29</v>
      </c>
      <c r="AX131" s="141" t="s">
        <v>72</v>
      </c>
      <c r="AY131" s="144" t="s">
        <v>117</v>
      </c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  <c r="BJ131" s="141"/>
      <c r="BK131" s="141"/>
      <c r="BL131" s="141"/>
      <c r="BM131" s="141"/>
    </row>
    <row r="132" spans="1:65" ht="11.25" customHeight="1">
      <c r="A132" s="141"/>
      <c r="B132" s="142"/>
      <c r="C132" s="141"/>
      <c r="D132" s="143" t="s">
        <v>129</v>
      </c>
      <c r="E132" s="144" t="s">
        <v>1</v>
      </c>
      <c r="F132" s="145" t="s">
        <v>153</v>
      </c>
      <c r="G132" s="141"/>
      <c r="H132" s="146">
        <v>0</v>
      </c>
      <c r="I132" s="141">
        <v>0</v>
      </c>
      <c r="J132" s="141"/>
      <c r="K132" s="141"/>
      <c r="L132" s="142"/>
      <c r="M132" s="147"/>
      <c r="N132" s="141"/>
      <c r="O132" s="141"/>
      <c r="P132" s="141"/>
      <c r="Q132" s="141"/>
      <c r="R132" s="141"/>
      <c r="S132" s="141"/>
      <c r="T132" s="148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4" t="s">
        <v>129</v>
      </c>
      <c r="AU132" s="144" t="s">
        <v>123</v>
      </c>
      <c r="AV132" s="141" t="s">
        <v>123</v>
      </c>
      <c r="AW132" s="141" t="s">
        <v>29</v>
      </c>
      <c r="AX132" s="141" t="s">
        <v>72</v>
      </c>
      <c r="AY132" s="144" t="s">
        <v>117</v>
      </c>
      <c r="AZ132" s="141"/>
      <c r="BA132" s="141"/>
      <c r="BB132" s="141"/>
      <c r="BC132" s="141"/>
      <c r="BD132" s="141"/>
      <c r="BE132" s="141"/>
      <c r="BF132" s="141"/>
      <c r="BG132" s="141"/>
      <c r="BH132" s="141"/>
      <c r="BI132" s="141"/>
      <c r="BJ132" s="141"/>
      <c r="BK132" s="141"/>
      <c r="BL132" s="141"/>
      <c r="BM132" s="141"/>
    </row>
    <row r="133" spans="1:65" ht="11.25" customHeight="1">
      <c r="A133" s="165"/>
      <c r="B133" s="166"/>
      <c r="C133" s="165"/>
      <c r="D133" s="143" t="s">
        <v>129</v>
      </c>
      <c r="E133" s="167" t="s">
        <v>1</v>
      </c>
      <c r="F133" s="168" t="s">
        <v>154</v>
      </c>
      <c r="G133" s="165"/>
      <c r="H133" s="169">
        <v>0</v>
      </c>
      <c r="I133" s="165">
        <v>0</v>
      </c>
      <c r="J133" s="165"/>
      <c r="K133" s="165"/>
      <c r="L133" s="166"/>
      <c r="M133" s="170"/>
      <c r="N133" s="165"/>
      <c r="O133" s="165"/>
      <c r="P133" s="165"/>
      <c r="Q133" s="165"/>
      <c r="R133" s="165"/>
      <c r="S133" s="165"/>
      <c r="T133" s="171"/>
      <c r="U133" s="165"/>
      <c r="V133" s="165"/>
      <c r="W133" s="165"/>
      <c r="X133" s="165"/>
      <c r="Y133" s="165"/>
      <c r="Z133" s="165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65"/>
      <c r="AQ133" s="165"/>
      <c r="AR133" s="165"/>
      <c r="AS133" s="165"/>
      <c r="AT133" s="167" t="s">
        <v>129</v>
      </c>
      <c r="AU133" s="167" t="s">
        <v>123</v>
      </c>
      <c r="AV133" s="165" t="s">
        <v>116</v>
      </c>
      <c r="AW133" s="165" t="s">
        <v>29</v>
      </c>
      <c r="AX133" s="165" t="s">
        <v>80</v>
      </c>
      <c r="AY133" s="167" t="s">
        <v>117</v>
      </c>
      <c r="AZ133" s="165"/>
      <c r="BA133" s="165"/>
      <c r="BB133" s="165"/>
      <c r="BC133" s="165"/>
      <c r="BD133" s="165"/>
      <c r="BE133" s="165"/>
      <c r="BF133" s="165"/>
      <c r="BG133" s="165"/>
      <c r="BH133" s="165"/>
      <c r="BI133" s="165"/>
      <c r="BJ133" s="165"/>
      <c r="BK133" s="165"/>
      <c r="BL133" s="165"/>
      <c r="BM133" s="165"/>
    </row>
    <row r="134" spans="1:65" ht="55.5" customHeight="1">
      <c r="A134" s="17"/>
      <c r="B134" s="18"/>
      <c r="C134" s="128" t="s">
        <v>116</v>
      </c>
      <c r="D134" s="128" t="s">
        <v>118</v>
      </c>
      <c r="E134" s="129" t="s">
        <v>163</v>
      </c>
      <c r="F134" s="130" t="s">
        <v>164</v>
      </c>
      <c r="G134" s="131" t="s">
        <v>149</v>
      </c>
      <c r="H134" s="132">
        <v>0</v>
      </c>
      <c r="I134" s="133">
        <v>0</v>
      </c>
      <c r="J134" s="132">
        <f>ROUND(I134*H134,2)</f>
        <v>0</v>
      </c>
      <c r="K134" s="134"/>
      <c r="L134" s="18" t="s">
        <v>150</v>
      </c>
      <c r="M134" s="135" t="s">
        <v>1</v>
      </c>
      <c r="N134" s="136" t="s">
        <v>38</v>
      </c>
      <c r="O134" s="17"/>
      <c r="P134" s="137">
        <f>O134*H134</f>
        <v>0</v>
      </c>
      <c r="Q134" s="137">
        <v>0</v>
      </c>
      <c r="R134" s="137">
        <f>Q134*H134</f>
        <v>0</v>
      </c>
      <c r="S134" s="137">
        <v>0</v>
      </c>
      <c r="T134" s="138">
        <f>S134*H134</f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39" t="s">
        <v>116</v>
      </c>
      <c r="AS134" s="17"/>
      <c r="AT134" s="139" t="s">
        <v>118</v>
      </c>
      <c r="AU134" s="139" t="s">
        <v>123</v>
      </c>
      <c r="AV134" s="17"/>
      <c r="AW134" s="17"/>
      <c r="AX134" s="17"/>
      <c r="AY134" s="2" t="s">
        <v>117</v>
      </c>
      <c r="AZ134" s="17"/>
      <c r="BA134" s="17"/>
      <c r="BB134" s="17"/>
      <c r="BC134" s="17"/>
      <c r="BD134" s="17"/>
      <c r="BE134" s="140">
        <f>IF(N134="základná",J134,0)</f>
        <v>0</v>
      </c>
      <c r="BF134" s="140">
        <f>IF(N134="znížená",J134,0)</f>
        <v>0</v>
      </c>
      <c r="BG134" s="140">
        <f>IF(N134="zákl. prenesená",J134,0)</f>
        <v>0</v>
      </c>
      <c r="BH134" s="140">
        <f>IF(N134="zníž. prenesená",J134,0)</f>
        <v>0</v>
      </c>
      <c r="BI134" s="140">
        <f>IF(N134="nulová",J134,0)</f>
        <v>0</v>
      </c>
      <c r="BJ134" s="2" t="s">
        <v>123</v>
      </c>
      <c r="BK134" s="140">
        <f>ROUND(I134*H134,2)</f>
        <v>0</v>
      </c>
      <c r="BL134" s="2" t="s">
        <v>116</v>
      </c>
      <c r="BM134" s="139" t="s">
        <v>165</v>
      </c>
    </row>
    <row r="135" spans="1:65" ht="11.25" customHeight="1">
      <c r="A135" s="141"/>
      <c r="B135" s="142"/>
      <c r="C135" s="141"/>
      <c r="D135" s="143" t="s">
        <v>129</v>
      </c>
      <c r="E135" s="144" t="s">
        <v>1</v>
      </c>
      <c r="F135" s="145" t="s">
        <v>166</v>
      </c>
      <c r="G135" s="141"/>
      <c r="H135" s="146">
        <v>0</v>
      </c>
      <c r="I135" s="141">
        <v>0</v>
      </c>
      <c r="J135" s="141"/>
      <c r="K135" s="141"/>
      <c r="L135" s="142"/>
      <c r="M135" s="147"/>
      <c r="N135" s="141"/>
      <c r="O135" s="141"/>
      <c r="P135" s="141"/>
      <c r="Q135" s="141"/>
      <c r="R135" s="141"/>
      <c r="S135" s="141"/>
      <c r="T135" s="148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4" t="s">
        <v>129</v>
      </c>
      <c r="AU135" s="144" t="s">
        <v>123</v>
      </c>
      <c r="AV135" s="141" t="s">
        <v>123</v>
      </c>
      <c r="AW135" s="141" t="s">
        <v>29</v>
      </c>
      <c r="AX135" s="141" t="s">
        <v>72</v>
      </c>
      <c r="AY135" s="144" t="s">
        <v>117</v>
      </c>
      <c r="AZ135" s="141"/>
      <c r="BA135" s="141"/>
      <c r="BB135" s="141"/>
      <c r="BC135" s="141"/>
      <c r="BD135" s="141"/>
      <c r="BE135" s="141"/>
      <c r="BF135" s="141"/>
      <c r="BG135" s="141"/>
      <c r="BH135" s="141"/>
      <c r="BI135" s="141"/>
      <c r="BJ135" s="141"/>
      <c r="BK135" s="141"/>
      <c r="BL135" s="141"/>
      <c r="BM135" s="141"/>
    </row>
    <row r="136" spans="1:65" ht="11.25" customHeight="1">
      <c r="A136" s="141"/>
      <c r="B136" s="142"/>
      <c r="C136" s="141"/>
      <c r="D136" s="143" t="s">
        <v>129</v>
      </c>
      <c r="E136" s="144" t="s">
        <v>1</v>
      </c>
      <c r="F136" s="145" t="s">
        <v>167</v>
      </c>
      <c r="G136" s="141"/>
      <c r="H136" s="146">
        <v>0</v>
      </c>
      <c r="I136" s="141">
        <v>0</v>
      </c>
      <c r="J136" s="141"/>
      <c r="K136" s="141"/>
      <c r="L136" s="142"/>
      <c r="M136" s="147"/>
      <c r="N136" s="141"/>
      <c r="O136" s="141"/>
      <c r="P136" s="141"/>
      <c r="Q136" s="141"/>
      <c r="R136" s="141"/>
      <c r="S136" s="141"/>
      <c r="T136" s="148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1"/>
      <c r="AJ136" s="141"/>
      <c r="AK136" s="141"/>
      <c r="AL136" s="141"/>
      <c r="AM136" s="141"/>
      <c r="AN136" s="141"/>
      <c r="AO136" s="141"/>
      <c r="AP136" s="141"/>
      <c r="AQ136" s="141"/>
      <c r="AR136" s="141"/>
      <c r="AS136" s="141"/>
      <c r="AT136" s="144" t="s">
        <v>129</v>
      </c>
      <c r="AU136" s="144" t="s">
        <v>123</v>
      </c>
      <c r="AV136" s="141" t="s">
        <v>123</v>
      </c>
      <c r="AW136" s="141" t="s">
        <v>29</v>
      </c>
      <c r="AX136" s="141" t="s">
        <v>72</v>
      </c>
      <c r="AY136" s="144" t="s">
        <v>117</v>
      </c>
      <c r="AZ136" s="141"/>
      <c r="BA136" s="141"/>
      <c r="BB136" s="141"/>
      <c r="BC136" s="141"/>
      <c r="BD136" s="141"/>
      <c r="BE136" s="141"/>
      <c r="BF136" s="141"/>
      <c r="BG136" s="141"/>
      <c r="BH136" s="141"/>
      <c r="BI136" s="141"/>
      <c r="BJ136" s="141"/>
      <c r="BK136" s="141"/>
      <c r="BL136" s="141"/>
      <c r="BM136" s="141"/>
    </row>
    <row r="137" spans="1:65" ht="11.25" customHeight="1">
      <c r="A137" s="141"/>
      <c r="B137" s="142"/>
      <c r="C137" s="141"/>
      <c r="D137" s="143" t="s">
        <v>129</v>
      </c>
      <c r="E137" s="144" t="s">
        <v>1</v>
      </c>
      <c r="F137" s="145" t="s">
        <v>153</v>
      </c>
      <c r="G137" s="141"/>
      <c r="H137" s="146">
        <v>0</v>
      </c>
      <c r="I137" s="141">
        <v>0</v>
      </c>
      <c r="J137" s="141"/>
      <c r="K137" s="141"/>
      <c r="L137" s="142"/>
      <c r="M137" s="147"/>
      <c r="N137" s="141"/>
      <c r="O137" s="141"/>
      <c r="P137" s="141"/>
      <c r="Q137" s="141"/>
      <c r="R137" s="141"/>
      <c r="S137" s="141"/>
      <c r="T137" s="148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4" t="s">
        <v>129</v>
      </c>
      <c r="AU137" s="144" t="s">
        <v>123</v>
      </c>
      <c r="AV137" s="141" t="s">
        <v>123</v>
      </c>
      <c r="AW137" s="141" t="s">
        <v>29</v>
      </c>
      <c r="AX137" s="141" t="s">
        <v>72</v>
      </c>
      <c r="AY137" s="144" t="s">
        <v>117</v>
      </c>
      <c r="AZ137" s="141"/>
      <c r="BA137" s="141"/>
      <c r="BB137" s="141"/>
      <c r="BC137" s="141"/>
      <c r="BD137" s="141"/>
      <c r="BE137" s="141"/>
      <c r="BF137" s="141"/>
      <c r="BG137" s="141"/>
      <c r="BH137" s="141"/>
      <c r="BI137" s="141"/>
      <c r="BJ137" s="141"/>
      <c r="BK137" s="141"/>
      <c r="BL137" s="141"/>
      <c r="BM137" s="141"/>
    </row>
    <row r="138" spans="1:65" ht="11.25" customHeight="1">
      <c r="A138" s="141"/>
      <c r="B138" s="142"/>
      <c r="C138" s="141"/>
      <c r="D138" s="143" t="s">
        <v>129</v>
      </c>
      <c r="E138" s="144" t="s">
        <v>1</v>
      </c>
      <c r="F138" s="145" t="s">
        <v>168</v>
      </c>
      <c r="G138" s="141"/>
      <c r="H138" s="146">
        <v>0</v>
      </c>
      <c r="I138" s="141">
        <v>0</v>
      </c>
      <c r="J138" s="141"/>
      <c r="K138" s="141"/>
      <c r="L138" s="142"/>
      <c r="M138" s="147"/>
      <c r="N138" s="141"/>
      <c r="O138" s="141"/>
      <c r="P138" s="141"/>
      <c r="Q138" s="141"/>
      <c r="R138" s="141"/>
      <c r="S138" s="141"/>
      <c r="T138" s="148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1"/>
      <c r="AK138" s="141"/>
      <c r="AL138" s="141"/>
      <c r="AM138" s="141"/>
      <c r="AN138" s="141"/>
      <c r="AO138" s="141"/>
      <c r="AP138" s="141"/>
      <c r="AQ138" s="141"/>
      <c r="AR138" s="141"/>
      <c r="AS138" s="141"/>
      <c r="AT138" s="144" t="s">
        <v>129</v>
      </c>
      <c r="AU138" s="144" t="s">
        <v>123</v>
      </c>
      <c r="AV138" s="141" t="s">
        <v>123</v>
      </c>
      <c r="AW138" s="141" t="s">
        <v>29</v>
      </c>
      <c r="AX138" s="141" t="s">
        <v>72</v>
      </c>
      <c r="AY138" s="144" t="s">
        <v>117</v>
      </c>
      <c r="AZ138" s="141"/>
      <c r="BA138" s="141"/>
      <c r="BB138" s="141"/>
      <c r="BC138" s="141"/>
      <c r="BD138" s="141"/>
      <c r="BE138" s="141"/>
      <c r="BF138" s="141"/>
      <c r="BG138" s="141"/>
      <c r="BH138" s="141"/>
      <c r="BI138" s="141"/>
      <c r="BJ138" s="141"/>
      <c r="BK138" s="141"/>
      <c r="BL138" s="141"/>
      <c r="BM138" s="141"/>
    </row>
    <row r="139" spans="1:65" ht="11.25" customHeight="1">
      <c r="A139" s="141"/>
      <c r="B139" s="142"/>
      <c r="C139" s="141"/>
      <c r="D139" s="143" t="s">
        <v>129</v>
      </c>
      <c r="E139" s="144" t="s">
        <v>1</v>
      </c>
      <c r="F139" s="145" t="s">
        <v>169</v>
      </c>
      <c r="G139" s="141"/>
      <c r="H139" s="146">
        <v>0</v>
      </c>
      <c r="I139" s="141">
        <v>0</v>
      </c>
      <c r="J139" s="141"/>
      <c r="K139" s="141"/>
      <c r="L139" s="142"/>
      <c r="M139" s="147"/>
      <c r="N139" s="141"/>
      <c r="O139" s="141"/>
      <c r="P139" s="141"/>
      <c r="Q139" s="141"/>
      <c r="R139" s="141"/>
      <c r="S139" s="141"/>
      <c r="T139" s="148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4" t="s">
        <v>129</v>
      </c>
      <c r="AU139" s="144" t="s">
        <v>123</v>
      </c>
      <c r="AV139" s="141" t="s">
        <v>123</v>
      </c>
      <c r="AW139" s="141" t="s">
        <v>29</v>
      </c>
      <c r="AX139" s="141" t="s">
        <v>72</v>
      </c>
      <c r="AY139" s="144" t="s">
        <v>117</v>
      </c>
      <c r="AZ139" s="141"/>
      <c r="BA139" s="141"/>
      <c r="BB139" s="141"/>
      <c r="BC139" s="141"/>
      <c r="BD139" s="141"/>
      <c r="BE139" s="141"/>
      <c r="BF139" s="141"/>
      <c r="BG139" s="141"/>
      <c r="BH139" s="141"/>
      <c r="BI139" s="141"/>
      <c r="BJ139" s="141"/>
      <c r="BK139" s="141"/>
      <c r="BL139" s="141"/>
      <c r="BM139" s="141"/>
    </row>
    <row r="140" spans="1:65" ht="11.25" customHeight="1">
      <c r="A140" s="165"/>
      <c r="B140" s="166"/>
      <c r="C140" s="165"/>
      <c r="D140" s="143" t="s">
        <v>129</v>
      </c>
      <c r="E140" s="167" t="s">
        <v>1</v>
      </c>
      <c r="F140" s="168" t="s">
        <v>154</v>
      </c>
      <c r="G140" s="165"/>
      <c r="H140" s="169">
        <v>0</v>
      </c>
      <c r="I140" s="165">
        <v>0</v>
      </c>
      <c r="J140" s="165"/>
      <c r="K140" s="165"/>
      <c r="L140" s="166"/>
      <c r="M140" s="170"/>
      <c r="N140" s="165"/>
      <c r="O140" s="165"/>
      <c r="P140" s="165"/>
      <c r="Q140" s="165"/>
      <c r="R140" s="165"/>
      <c r="S140" s="165"/>
      <c r="T140" s="171"/>
      <c r="U140" s="165"/>
      <c r="V140" s="165"/>
      <c r="W140" s="165"/>
      <c r="X140" s="165"/>
      <c r="Y140" s="165"/>
      <c r="Z140" s="165"/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65"/>
      <c r="AK140" s="165"/>
      <c r="AL140" s="165"/>
      <c r="AM140" s="165"/>
      <c r="AN140" s="165"/>
      <c r="AO140" s="165"/>
      <c r="AP140" s="165"/>
      <c r="AQ140" s="165"/>
      <c r="AR140" s="165"/>
      <c r="AS140" s="165"/>
      <c r="AT140" s="167" t="s">
        <v>129</v>
      </c>
      <c r="AU140" s="167" t="s">
        <v>123</v>
      </c>
      <c r="AV140" s="165" t="s">
        <v>116</v>
      </c>
      <c r="AW140" s="165" t="s">
        <v>29</v>
      </c>
      <c r="AX140" s="165" t="s">
        <v>80</v>
      </c>
      <c r="AY140" s="167" t="s">
        <v>117</v>
      </c>
      <c r="AZ140" s="165"/>
      <c r="BA140" s="165"/>
      <c r="BB140" s="165"/>
      <c r="BC140" s="165"/>
      <c r="BD140" s="165"/>
      <c r="BE140" s="165"/>
      <c r="BF140" s="165"/>
      <c r="BG140" s="165"/>
      <c r="BH140" s="165"/>
      <c r="BI140" s="165"/>
      <c r="BJ140" s="165"/>
      <c r="BK140" s="165"/>
      <c r="BL140" s="165"/>
      <c r="BM140" s="165"/>
    </row>
    <row r="141" spans="1:65" ht="66.75" customHeight="1">
      <c r="A141" s="17"/>
      <c r="B141" s="18"/>
      <c r="C141" s="128" t="s">
        <v>125</v>
      </c>
      <c r="D141" s="128" t="s">
        <v>118</v>
      </c>
      <c r="E141" s="129" t="s">
        <v>170</v>
      </c>
      <c r="F141" s="130" t="s">
        <v>171</v>
      </c>
      <c r="G141" s="131" t="s">
        <v>149</v>
      </c>
      <c r="H141" s="132">
        <v>2</v>
      </c>
      <c r="I141" s="133"/>
      <c r="J141" s="132">
        <f>ROUND(I141*H141,2)</f>
        <v>0</v>
      </c>
      <c r="K141" s="134"/>
      <c r="L141" s="18"/>
      <c r="M141" s="135" t="s">
        <v>1</v>
      </c>
      <c r="N141" s="136" t="s">
        <v>38</v>
      </c>
      <c r="O141" s="17"/>
      <c r="P141" s="137">
        <f>O141*H141</f>
        <v>0</v>
      </c>
      <c r="Q141" s="137">
        <v>1.5204999999999999E-5</v>
      </c>
      <c r="R141" s="137">
        <f>Q141*H141</f>
        <v>3.0409999999999999E-5</v>
      </c>
      <c r="S141" s="137">
        <v>0</v>
      </c>
      <c r="T141" s="138">
        <f>S141*H141</f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39" t="s">
        <v>116</v>
      </c>
      <c r="AS141" s="17"/>
      <c r="AT141" s="139" t="s">
        <v>118</v>
      </c>
      <c r="AU141" s="139" t="s">
        <v>123</v>
      </c>
      <c r="AV141" s="17"/>
      <c r="AW141" s="17"/>
      <c r="AX141" s="17"/>
      <c r="AY141" s="2" t="s">
        <v>117</v>
      </c>
      <c r="AZ141" s="17"/>
      <c r="BA141" s="17"/>
      <c r="BB141" s="17"/>
      <c r="BC141" s="17"/>
      <c r="BD141" s="17"/>
      <c r="BE141" s="140">
        <f>IF(N141="základná",J141,0)</f>
        <v>0</v>
      </c>
      <c r="BF141" s="140">
        <f>IF(N141="znížená",J141,0)</f>
        <v>0</v>
      </c>
      <c r="BG141" s="140">
        <f>IF(N141="zákl. prenesená",J141,0)</f>
        <v>0</v>
      </c>
      <c r="BH141" s="140">
        <f>IF(N141="zníž. prenesená",J141,0)</f>
        <v>0</v>
      </c>
      <c r="BI141" s="140">
        <f>IF(N141="nulová",J141,0)</f>
        <v>0</v>
      </c>
      <c r="BJ141" s="2" t="s">
        <v>123</v>
      </c>
      <c r="BK141" s="140">
        <f>ROUND(I141*H141,2)</f>
        <v>0</v>
      </c>
      <c r="BL141" s="2" t="s">
        <v>116</v>
      </c>
      <c r="BM141" s="139" t="s">
        <v>172</v>
      </c>
    </row>
    <row r="142" spans="1:65" ht="11.25" customHeight="1">
      <c r="A142" s="141"/>
      <c r="B142" s="142"/>
      <c r="C142" s="141"/>
      <c r="D142" s="143" t="s">
        <v>129</v>
      </c>
      <c r="E142" s="144" t="s">
        <v>1</v>
      </c>
      <c r="F142" s="145" t="s">
        <v>152</v>
      </c>
      <c r="G142" s="141"/>
      <c r="H142" s="146">
        <v>1</v>
      </c>
      <c r="I142" s="141">
        <v>0</v>
      </c>
      <c r="J142" s="141"/>
      <c r="K142" s="141"/>
      <c r="L142" s="142"/>
      <c r="M142" s="147"/>
      <c r="N142" s="141"/>
      <c r="O142" s="141"/>
      <c r="P142" s="141"/>
      <c r="Q142" s="141"/>
      <c r="R142" s="141"/>
      <c r="S142" s="141"/>
      <c r="T142" s="148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4" t="s">
        <v>129</v>
      </c>
      <c r="AU142" s="144" t="s">
        <v>123</v>
      </c>
      <c r="AV142" s="141" t="s">
        <v>123</v>
      </c>
      <c r="AW142" s="141" t="s">
        <v>29</v>
      </c>
      <c r="AX142" s="141" t="s">
        <v>72</v>
      </c>
      <c r="AY142" s="144" t="s">
        <v>117</v>
      </c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</row>
    <row r="143" spans="1:65" ht="11.25" customHeight="1">
      <c r="A143" s="141"/>
      <c r="B143" s="142"/>
      <c r="C143" s="141"/>
      <c r="D143" s="143" t="s">
        <v>129</v>
      </c>
      <c r="E143" s="144" t="s">
        <v>1</v>
      </c>
      <c r="F143" s="145" t="s">
        <v>153</v>
      </c>
      <c r="G143" s="141"/>
      <c r="H143" s="146">
        <v>1</v>
      </c>
      <c r="I143" s="141">
        <v>0</v>
      </c>
      <c r="J143" s="141"/>
      <c r="K143" s="141"/>
      <c r="L143" s="142"/>
      <c r="M143" s="147"/>
      <c r="N143" s="141"/>
      <c r="O143" s="141"/>
      <c r="P143" s="141"/>
      <c r="Q143" s="141"/>
      <c r="R143" s="141"/>
      <c r="S143" s="141"/>
      <c r="T143" s="148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4" t="s">
        <v>129</v>
      </c>
      <c r="AU143" s="144" t="s">
        <v>123</v>
      </c>
      <c r="AV143" s="141" t="s">
        <v>123</v>
      </c>
      <c r="AW143" s="141" t="s">
        <v>29</v>
      </c>
      <c r="AX143" s="141" t="s">
        <v>72</v>
      </c>
      <c r="AY143" s="144" t="s">
        <v>117</v>
      </c>
      <c r="AZ143" s="141"/>
      <c r="BA143" s="141"/>
      <c r="BB143" s="141"/>
      <c r="BC143" s="141"/>
      <c r="BD143" s="141"/>
      <c r="BE143" s="141"/>
      <c r="BF143" s="141"/>
      <c r="BG143" s="141"/>
      <c r="BH143" s="141"/>
      <c r="BI143" s="141"/>
      <c r="BJ143" s="141"/>
      <c r="BK143" s="141"/>
      <c r="BL143" s="141"/>
      <c r="BM143" s="141"/>
    </row>
    <row r="144" spans="1:65" ht="11.25" customHeight="1">
      <c r="A144" s="165"/>
      <c r="B144" s="166"/>
      <c r="C144" s="165"/>
      <c r="D144" s="143" t="s">
        <v>129</v>
      </c>
      <c r="E144" s="167" t="s">
        <v>1</v>
      </c>
      <c r="F144" s="168" t="s">
        <v>154</v>
      </c>
      <c r="G144" s="165"/>
      <c r="H144" s="169">
        <v>2</v>
      </c>
      <c r="I144" s="165">
        <v>0</v>
      </c>
      <c r="J144" s="165"/>
      <c r="K144" s="165"/>
      <c r="L144" s="166"/>
      <c r="M144" s="170"/>
      <c r="N144" s="165"/>
      <c r="O144" s="165"/>
      <c r="P144" s="165"/>
      <c r="Q144" s="165"/>
      <c r="R144" s="165"/>
      <c r="S144" s="165"/>
      <c r="T144" s="171"/>
      <c r="U144" s="165"/>
      <c r="V144" s="165"/>
      <c r="W144" s="165"/>
      <c r="X144" s="165"/>
      <c r="Y144" s="165"/>
      <c r="Z144" s="165"/>
      <c r="AA144" s="165"/>
      <c r="AB144" s="165"/>
      <c r="AC144" s="165"/>
      <c r="AD144" s="165"/>
      <c r="AE144" s="165"/>
      <c r="AF144" s="165"/>
      <c r="AG144" s="165"/>
      <c r="AH144" s="165"/>
      <c r="AI144" s="165"/>
      <c r="AJ144" s="165"/>
      <c r="AK144" s="165"/>
      <c r="AL144" s="165"/>
      <c r="AM144" s="165"/>
      <c r="AN144" s="165"/>
      <c r="AO144" s="165"/>
      <c r="AP144" s="165"/>
      <c r="AQ144" s="165"/>
      <c r="AR144" s="165"/>
      <c r="AS144" s="165"/>
      <c r="AT144" s="167" t="s">
        <v>129</v>
      </c>
      <c r="AU144" s="167" t="s">
        <v>123</v>
      </c>
      <c r="AV144" s="165" t="s">
        <v>116</v>
      </c>
      <c r="AW144" s="165" t="s">
        <v>29</v>
      </c>
      <c r="AX144" s="165" t="s">
        <v>80</v>
      </c>
      <c r="AY144" s="167" t="s">
        <v>117</v>
      </c>
      <c r="AZ144" s="165"/>
      <c r="BA144" s="165"/>
      <c r="BB144" s="165"/>
      <c r="BC144" s="165"/>
      <c r="BD144" s="165"/>
      <c r="BE144" s="165"/>
      <c r="BF144" s="165"/>
      <c r="BG144" s="165"/>
      <c r="BH144" s="165"/>
      <c r="BI144" s="165"/>
      <c r="BJ144" s="165"/>
      <c r="BK144" s="165"/>
      <c r="BL144" s="165"/>
      <c r="BM144" s="165"/>
    </row>
    <row r="145" spans="1:65" ht="66.75" customHeight="1">
      <c r="A145" s="17"/>
      <c r="B145" s="18"/>
      <c r="C145" s="128" t="s">
        <v>135</v>
      </c>
      <c r="D145" s="128" t="s">
        <v>118</v>
      </c>
      <c r="E145" s="129" t="s">
        <v>173</v>
      </c>
      <c r="F145" s="130" t="s">
        <v>174</v>
      </c>
      <c r="G145" s="131" t="s">
        <v>149</v>
      </c>
      <c r="H145" s="132">
        <v>3</v>
      </c>
      <c r="I145" s="133"/>
      <c r="J145" s="132">
        <f>ROUND(I145*H145,2)</f>
        <v>0</v>
      </c>
      <c r="K145" s="134"/>
      <c r="L145" s="18"/>
      <c r="M145" s="135" t="s">
        <v>1</v>
      </c>
      <c r="N145" s="136" t="s">
        <v>38</v>
      </c>
      <c r="O145" s="17"/>
      <c r="P145" s="137">
        <f>O145*H145</f>
        <v>0</v>
      </c>
      <c r="Q145" s="137">
        <v>3.0000000000000001E-5</v>
      </c>
      <c r="R145" s="137">
        <f>Q145*H145</f>
        <v>9.0000000000000006E-5</v>
      </c>
      <c r="S145" s="137">
        <v>0</v>
      </c>
      <c r="T145" s="138">
        <f>S145*H145</f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39" t="s">
        <v>116</v>
      </c>
      <c r="AS145" s="17"/>
      <c r="AT145" s="139" t="s">
        <v>118</v>
      </c>
      <c r="AU145" s="139" t="s">
        <v>123</v>
      </c>
      <c r="AV145" s="17"/>
      <c r="AW145" s="17"/>
      <c r="AX145" s="17"/>
      <c r="AY145" s="2" t="s">
        <v>117</v>
      </c>
      <c r="AZ145" s="17"/>
      <c r="BA145" s="17"/>
      <c r="BB145" s="17"/>
      <c r="BC145" s="17"/>
      <c r="BD145" s="17"/>
      <c r="BE145" s="140">
        <f>IF(N145="základná",J145,0)</f>
        <v>0</v>
      </c>
      <c r="BF145" s="140">
        <f>IF(N145="znížená",J145,0)</f>
        <v>0</v>
      </c>
      <c r="BG145" s="140">
        <f>IF(N145="zákl. prenesená",J145,0)</f>
        <v>0</v>
      </c>
      <c r="BH145" s="140">
        <f>IF(N145="zníž. prenesená",J145,0)</f>
        <v>0</v>
      </c>
      <c r="BI145" s="140">
        <f>IF(N145="nulová",J145,0)</f>
        <v>0</v>
      </c>
      <c r="BJ145" s="2" t="s">
        <v>123</v>
      </c>
      <c r="BK145" s="140">
        <f>ROUND(I145*H145,2)</f>
        <v>0</v>
      </c>
      <c r="BL145" s="2" t="s">
        <v>116</v>
      </c>
      <c r="BM145" s="139" t="s">
        <v>175</v>
      </c>
    </row>
    <row r="146" spans="1:65" ht="11.25" customHeight="1">
      <c r="A146" s="141"/>
      <c r="B146" s="142"/>
      <c r="C146" s="141"/>
      <c r="D146" s="143" t="s">
        <v>129</v>
      </c>
      <c r="E146" s="144" t="s">
        <v>1</v>
      </c>
      <c r="F146" s="145" t="s">
        <v>158</v>
      </c>
      <c r="G146" s="141"/>
      <c r="H146" s="146">
        <v>2</v>
      </c>
      <c r="I146" s="141">
        <v>0</v>
      </c>
      <c r="J146" s="141"/>
      <c r="K146" s="141"/>
      <c r="L146" s="142"/>
      <c r="M146" s="147"/>
      <c r="N146" s="141"/>
      <c r="O146" s="141"/>
      <c r="P146" s="141"/>
      <c r="Q146" s="141"/>
      <c r="R146" s="141"/>
      <c r="S146" s="141"/>
      <c r="T146" s="148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4" t="s">
        <v>129</v>
      </c>
      <c r="AU146" s="144" t="s">
        <v>123</v>
      </c>
      <c r="AV146" s="141" t="s">
        <v>123</v>
      </c>
      <c r="AW146" s="141" t="s">
        <v>29</v>
      </c>
      <c r="AX146" s="141" t="s">
        <v>72</v>
      </c>
      <c r="AY146" s="144" t="s">
        <v>117</v>
      </c>
      <c r="AZ146" s="141"/>
      <c r="BA146" s="141"/>
      <c r="BB146" s="141"/>
      <c r="BC146" s="141"/>
      <c r="BD146" s="141"/>
      <c r="BE146" s="141"/>
      <c r="BF146" s="141"/>
      <c r="BG146" s="141"/>
      <c r="BH146" s="141"/>
      <c r="BI146" s="141"/>
      <c r="BJ146" s="141"/>
      <c r="BK146" s="141"/>
      <c r="BL146" s="141"/>
      <c r="BM146" s="141"/>
    </row>
    <row r="147" spans="1:65" ht="11.25" customHeight="1">
      <c r="A147" s="141"/>
      <c r="B147" s="142"/>
      <c r="C147" s="141"/>
      <c r="D147" s="143" t="s">
        <v>129</v>
      </c>
      <c r="E147" s="144" t="s">
        <v>1</v>
      </c>
      <c r="F147" s="145" t="s">
        <v>153</v>
      </c>
      <c r="G147" s="141"/>
      <c r="H147" s="146">
        <v>1</v>
      </c>
      <c r="I147" s="141">
        <v>0</v>
      </c>
      <c r="J147" s="141"/>
      <c r="K147" s="141"/>
      <c r="L147" s="142"/>
      <c r="M147" s="147"/>
      <c r="N147" s="141"/>
      <c r="O147" s="141"/>
      <c r="P147" s="141"/>
      <c r="Q147" s="141"/>
      <c r="R147" s="141"/>
      <c r="S147" s="141"/>
      <c r="T147" s="148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1"/>
      <c r="AK147" s="141"/>
      <c r="AL147" s="141"/>
      <c r="AM147" s="141"/>
      <c r="AN147" s="141"/>
      <c r="AO147" s="141"/>
      <c r="AP147" s="141"/>
      <c r="AQ147" s="141"/>
      <c r="AR147" s="141"/>
      <c r="AS147" s="141"/>
      <c r="AT147" s="144" t="s">
        <v>129</v>
      </c>
      <c r="AU147" s="144" t="s">
        <v>123</v>
      </c>
      <c r="AV147" s="141" t="s">
        <v>123</v>
      </c>
      <c r="AW147" s="141" t="s">
        <v>29</v>
      </c>
      <c r="AX147" s="141" t="s">
        <v>72</v>
      </c>
      <c r="AY147" s="144" t="s">
        <v>117</v>
      </c>
      <c r="AZ147" s="141"/>
      <c r="BA147" s="141"/>
      <c r="BB147" s="141"/>
      <c r="BC147" s="141"/>
      <c r="BD147" s="141"/>
      <c r="BE147" s="141"/>
      <c r="BF147" s="141"/>
      <c r="BG147" s="141"/>
      <c r="BH147" s="141"/>
      <c r="BI147" s="141"/>
      <c r="BJ147" s="141"/>
      <c r="BK147" s="141"/>
      <c r="BL147" s="141"/>
      <c r="BM147" s="141"/>
    </row>
    <row r="148" spans="1:65" ht="11.25" customHeight="1">
      <c r="A148" s="165"/>
      <c r="B148" s="166"/>
      <c r="C148" s="165"/>
      <c r="D148" s="143" t="s">
        <v>129</v>
      </c>
      <c r="E148" s="167" t="s">
        <v>1</v>
      </c>
      <c r="F148" s="168" t="s">
        <v>154</v>
      </c>
      <c r="G148" s="165"/>
      <c r="H148" s="169">
        <v>3</v>
      </c>
      <c r="I148" s="165">
        <v>0</v>
      </c>
      <c r="J148" s="165"/>
      <c r="K148" s="165"/>
      <c r="L148" s="166"/>
      <c r="M148" s="170"/>
      <c r="N148" s="165"/>
      <c r="O148" s="165"/>
      <c r="P148" s="165"/>
      <c r="Q148" s="165"/>
      <c r="R148" s="165"/>
      <c r="S148" s="165"/>
      <c r="T148" s="171"/>
      <c r="U148" s="165"/>
      <c r="V148" s="165"/>
      <c r="W148" s="165"/>
      <c r="X148" s="165"/>
      <c r="Y148" s="165"/>
      <c r="Z148" s="165"/>
      <c r="AA148" s="165"/>
      <c r="AB148" s="165"/>
      <c r="AC148" s="165"/>
      <c r="AD148" s="165"/>
      <c r="AE148" s="165"/>
      <c r="AF148" s="165"/>
      <c r="AG148" s="165"/>
      <c r="AH148" s="165"/>
      <c r="AI148" s="165"/>
      <c r="AJ148" s="165"/>
      <c r="AK148" s="165"/>
      <c r="AL148" s="165"/>
      <c r="AM148" s="165"/>
      <c r="AN148" s="165"/>
      <c r="AO148" s="165"/>
      <c r="AP148" s="165"/>
      <c r="AQ148" s="165"/>
      <c r="AR148" s="165"/>
      <c r="AS148" s="165"/>
      <c r="AT148" s="167" t="s">
        <v>129</v>
      </c>
      <c r="AU148" s="167" t="s">
        <v>123</v>
      </c>
      <c r="AV148" s="165" t="s">
        <v>116</v>
      </c>
      <c r="AW148" s="165" t="s">
        <v>29</v>
      </c>
      <c r="AX148" s="165" t="s">
        <v>80</v>
      </c>
      <c r="AY148" s="167" t="s">
        <v>117</v>
      </c>
      <c r="AZ148" s="165"/>
      <c r="BA148" s="165"/>
      <c r="BB148" s="165"/>
      <c r="BC148" s="165"/>
      <c r="BD148" s="165"/>
      <c r="BE148" s="165"/>
      <c r="BF148" s="165"/>
      <c r="BG148" s="165"/>
      <c r="BH148" s="165"/>
      <c r="BI148" s="165"/>
      <c r="BJ148" s="165"/>
      <c r="BK148" s="165"/>
      <c r="BL148" s="165"/>
      <c r="BM148" s="165"/>
    </row>
    <row r="149" spans="1:65" ht="66.75" customHeight="1">
      <c r="A149" s="17"/>
      <c r="B149" s="18"/>
      <c r="C149" s="128" t="s">
        <v>176</v>
      </c>
      <c r="D149" s="128" t="s">
        <v>118</v>
      </c>
      <c r="E149" s="129" t="s">
        <v>177</v>
      </c>
      <c r="F149" s="130" t="s">
        <v>178</v>
      </c>
      <c r="G149" s="131" t="s">
        <v>149</v>
      </c>
      <c r="H149" s="132">
        <v>2</v>
      </c>
      <c r="I149" s="133"/>
      <c r="J149" s="132">
        <f>ROUND(I149*H149,2)</f>
        <v>0</v>
      </c>
      <c r="K149" s="134"/>
      <c r="L149" s="18"/>
      <c r="M149" s="135" t="s">
        <v>1</v>
      </c>
      <c r="N149" s="136" t="s">
        <v>38</v>
      </c>
      <c r="O149" s="17"/>
      <c r="P149" s="137">
        <f>O149*H149</f>
        <v>0</v>
      </c>
      <c r="Q149" s="137">
        <v>3.0939999999999999E-5</v>
      </c>
      <c r="R149" s="137">
        <f>Q149*H149</f>
        <v>6.1879999999999997E-5</v>
      </c>
      <c r="S149" s="137">
        <v>0</v>
      </c>
      <c r="T149" s="138">
        <f>S149*H149</f>
        <v>0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39" t="s">
        <v>116</v>
      </c>
      <c r="AS149" s="17"/>
      <c r="AT149" s="139" t="s">
        <v>118</v>
      </c>
      <c r="AU149" s="139" t="s">
        <v>123</v>
      </c>
      <c r="AV149" s="17"/>
      <c r="AW149" s="17"/>
      <c r="AX149" s="17"/>
      <c r="AY149" s="2" t="s">
        <v>117</v>
      </c>
      <c r="AZ149" s="17"/>
      <c r="BA149" s="17"/>
      <c r="BB149" s="17"/>
      <c r="BC149" s="17"/>
      <c r="BD149" s="17"/>
      <c r="BE149" s="140">
        <f>IF(N149="základná",J149,0)</f>
        <v>0</v>
      </c>
      <c r="BF149" s="140">
        <f>IF(N149="znížená",J149,0)</f>
        <v>0</v>
      </c>
      <c r="BG149" s="140">
        <f>IF(N149="zákl. prenesená",J149,0)</f>
        <v>0</v>
      </c>
      <c r="BH149" s="140">
        <f>IF(N149="zníž. prenesená",J149,0)</f>
        <v>0</v>
      </c>
      <c r="BI149" s="140">
        <f>IF(N149="nulová",J149,0)</f>
        <v>0</v>
      </c>
      <c r="BJ149" s="2" t="s">
        <v>123</v>
      </c>
      <c r="BK149" s="140">
        <f>ROUND(I149*H149,2)</f>
        <v>0</v>
      </c>
      <c r="BL149" s="2" t="s">
        <v>116</v>
      </c>
      <c r="BM149" s="139" t="s">
        <v>179</v>
      </c>
    </row>
    <row r="150" spans="1:65" ht="11.25" customHeight="1">
      <c r="A150" s="141"/>
      <c r="B150" s="142"/>
      <c r="C150" s="141"/>
      <c r="D150" s="143" t="s">
        <v>129</v>
      </c>
      <c r="E150" s="144" t="s">
        <v>1</v>
      </c>
      <c r="F150" s="145" t="s">
        <v>152</v>
      </c>
      <c r="G150" s="141"/>
      <c r="H150" s="146">
        <v>1</v>
      </c>
      <c r="I150" s="141">
        <v>0</v>
      </c>
      <c r="J150" s="141"/>
      <c r="K150" s="141"/>
      <c r="L150" s="142"/>
      <c r="M150" s="147"/>
      <c r="N150" s="141"/>
      <c r="O150" s="141"/>
      <c r="P150" s="141"/>
      <c r="Q150" s="141"/>
      <c r="R150" s="141"/>
      <c r="S150" s="141"/>
      <c r="T150" s="148"/>
      <c r="U150" s="141"/>
      <c r="V150" s="141"/>
      <c r="W150" s="141"/>
      <c r="X150" s="141"/>
      <c r="Y150" s="141"/>
      <c r="Z150" s="141"/>
      <c r="AA150" s="141"/>
      <c r="AB150" s="141"/>
      <c r="AC150" s="141"/>
      <c r="AD150" s="141"/>
      <c r="AE150" s="141"/>
      <c r="AF150" s="141"/>
      <c r="AG150" s="141"/>
      <c r="AH150" s="141"/>
      <c r="AI150" s="141"/>
      <c r="AJ150" s="141"/>
      <c r="AK150" s="141"/>
      <c r="AL150" s="141"/>
      <c r="AM150" s="141"/>
      <c r="AN150" s="141"/>
      <c r="AO150" s="141"/>
      <c r="AP150" s="141"/>
      <c r="AQ150" s="141"/>
      <c r="AR150" s="141"/>
      <c r="AS150" s="141"/>
      <c r="AT150" s="144" t="s">
        <v>129</v>
      </c>
      <c r="AU150" s="144" t="s">
        <v>123</v>
      </c>
      <c r="AV150" s="141" t="s">
        <v>123</v>
      </c>
      <c r="AW150" s="141" t="s">
        <v>29</v>
      </c>
      <c r="AX150" s="141" t="s">
        <v>72</v>
      </c>
      <c r="AY150" s="144" t="s">
        <v>117</v>
      </c>
      <c r="AZ150" s="141"/>
      <c r="BA150" s="141"/>
      <c r="BB150" s="141"/>
      <c r="BC150" s="141"/>
      <c r="BD150" s="141"/>
      <c r="BE150" s="141"/>
      <c r="BF150" s="141"/>
      <c r="BG150" s="141"/>
      <c r="BH150" s="141"/>
      <c r="BI150" s="141"/>
      <c r="BJ150" s="141"/>
      <c r="BK150" s="141"/>
      <c r="BL150" s="141"/>
      <c r="BM150" s="141"/>
    </row>
    <row r="151" spans="1:65" ht="11.25" customHeight="1">
      <c r="A151" s="141"/>
      <c r="B151" s="142"/>
      <c r="C151" s="141"/>
      <c r="D151" s="143" t="s">
        <v>129</v>
      </c>
      <c r="E151" s="144" t="s">
        <v>1</v>
      </c>
      <c r="F151" s="145" t="s">
        <v>153</v>
      </c>
      <c r="G151" s="141"/>
      <c r="H151" s="146">
        <v>1</v>
      </c>
      <c r="I151" s="141">
        <v>0</v>
      </c>
      <c r="J151" s="141"/>
      <c r="K151" s="141"/>
      <c r="L151" s="142"/>
      <c r="M151" s="147"/>
      <c r="N151" s="141"/>
      <c r="O151" s="141"/>
      <c r="P151" s="141"/>
      <c r="Q151" s="141"/>
      <c r="R151" s="141"/>
      <c r="S151" s="141"/>
      <c r="T151" s="148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4" t="s">
        <v>129</v>
      </c>
      <c r="AU151" s="144" t="s">
        <v>123</v>
      </c>
      <c r="AV151" s="141" t="s">
        <v>123</v>
      </c>
      <c r="AW151" s="141" t="s">
        <v>29</v>
      </c>
      <c r="AX151" s="141" t="s">
        <v>72</v>
      </c>
      <c r="AY151" s="144" t="s">
        <v>117</v>
      </c>
      <c r="AZ151" s="141"/>
      <c r="BA151" s="141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1"/>
      <c r="BM151" s="141"/>
    </row>
    <row r="152" spans="1:65" ht="11.25" customHeight="1">
      <c r="A152" s="165"/>
      <c r="B152" s="166"/>
      <c r="C152" s="165"/>
      <c r="D152" s="143" t="s">
        <v>129</v>
      </c>
      <c r="E152" s="167" t="s">
        <v>1</v>
      </c>
      <c r="F152" s="168" t="s">
        <v>154</v>
      </c>
      <c r="G152" s="165"/>
      <c r="H152" s="169">
        <v>2</v>
      </c>
      <c r="I152" s="165">
        <v>0</v>
      </c>
      <c r="J152" s="165"/>
      <c r="K152" s="165"/>
      <c r="L152" s="166"/>
      <c r="M152" s="170"/>
      <c r="N152" s="165"/>
      <c r="O152" s="165"/>
      <c r="P152" s="165"/>
      <c r="Q152" s="165"/>
      <c r="R152" s="165"/>
      <c r="S152" s="165"/>
      <c r="T152" s="171"/>
      <c r="U152" s="165"/>
      <c r="V152" s="165"/>
      <c r="W152" s="165"/>
      <c r="X152" s="165"/>
      <c r="Y152" s="165"/>
      <c r="Z152" s="165"/>
      <c r="AA152" s="165"/>
      <c r="AB152" s="165"/>
      <c r="AC152" s="165"/>
      <c r="AD152" s="165"/>
      <c r="AE152" s="165"/>
      <c r="AF152" s="165"/>
      <c r="AG152" s="165"/>
      <c r="AH152" s="165"/>
      <c r="AI152" s="165"/>
      <c r="AJ152" s="165"/>
      <c r="AK152" s="165"/>
      <c r="AL152" s="165"/>
      <c r="AM152" s="165"/>
      <c r="AN152" s="165"/>
      <c r="AO152" s="165"/>
      <c r="AP152" s="165"/>
      <c r="AQ152" s="165"/>
      <c r="AR152" s="165"/>
      <c r="AS152" s="165"/>
      <c r="AT152" s="167" t="s">
        <v>129</v>
      </c>
      <c r="AU152" s="167" t="s">
        <v>123</v>
      </c>
      <c r="AV152" s="165" t="s">
        <v>116</v>
      </c>
      <c r="AW152" s="165" t="s">
        <v>29</v>
      </c>
      <c r="AX152" s="165" t="s">
        <v>80</v>
      </c>
      <c r="AY152" s="167" t="s">
        <v>117</v>
      </c>
      <c r="AZ152" s="165"/>
      <c r="BA152" s="165"/>
      <c r="BB152" s="165"/>
      <c r="BC152" s="165"/>
      <c r="BD152" s="165"/>
      <c r="BE152" s="165"/>
      <c r="BF152" s="165"/>
      <c r="BG152" s="165"/>
      <c r="BH152" s="165"/>
      <c r="BI152" s="165"/>
      <c r="BJ152" s="165"/>
      <c r="BK152" s="165"/>
      <c r="BL152" s="165"/>
      <c r="BM152" s="165"/>
    </row>
    <row r="153" spans="1:65" ht="62.25" customHeight="1">
      <c r="A153" s="17"/>
      <c r="B153" s="18"/>
      <c r="C153" s="128" t="s">
        <v>180</v>
      </c>
      <c r="D153" s="128" t="s">
        <v>118</v>
      </c>
      <c r="E153" s="129" t="s">
        <v>181</v>
      </c>
      <c r="F153" s="130" t="s">
        <v>182</v>
      </c>
      <c r="G153" s="131" t="s">
        <v>149</v>
      </c>
      <c r="H153" s="132">
        <v>6</v>
      </c>
      <c r="I153" s="133"/>
      <c r="J153" s="132">
        <f>ROUND(I153*H153,2)</f>
        <v>0</v>
      </c>
      <c r="K153" s="134"/>
      <c r="L153" s="18"/>
      <c r="M153" s="135" t="s">
        <v>1</v>
      </c>
      <c r="N153" s="136" t="s">
        <v>38</v>
      </c>
      <c r="O153" s="17"/>
      <c r="P153" s="137">
        <f>O153*H153</f>
        <v>0</v>
      </c>
      <c r="Q153" s="137">
        <v>3.0000000000000001E-5</v>
      </c>
      <c r="R153" s="137">
        <f>Q153*H153</f>
        <v>1.8000000000000001E-4</v>
      </c>
      <c r="S153" s="137">
        <v>0</v>
      </c>
      <c r="T153" s="138">
        <f>S153*H153</f>
        <v>0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39" t="s">
        <v>116</v>
      </c>
      <c r="AS153" s="17"/>
      <c r="AT153" s="139" t="s">
        <v>118</v>
      </c>
      <c r="AU153" s="139" t="s">
        <v>123</v>
      </c>
      <c r="AV153" s="17"/>
      <c r="AW153" s="17"/>
      <c r="AX153" s="17"/>
      <c r="AY153" s="2" t="s">
        <v>117</v>
      </c>
      <c r="AZ153" s="17"/>
      <c r="BA153" s="17"/>
      <c r="BB153" s="17"/>
      <c r="BC153" s="17"/>
      <c r="BD153" s="17"/>
      <c r="BE153" s="140">
        <f>IF(N153="základná",J153,0)</f>
        <v>0</v>
      </c>
      <c r="BF153" s="140">
        <f>IF(N153="znížená",J153,0)</f>
        <v>0</v>
      </c>
      <c r="BG153" s="140">
        <f>IF(N153="zákl. prenesená",J153,0)</f>
        <v>0</v>
      </c>
      <c r="BH153" s="140">
        <f>IF(N153="zníž. prenesená",J153,0)</f>
        <v>0</v>
      </c>
      <c r="BI153" s="140">
        <f>IF(N153="nulová",J153,0)</f>
        <v>0</v>
      </c>
      <c r="BJ153" s="2" t="s">
        <v>123</v>
      </c>
      <c r="BK153" s="140">
        <f>ROUND(I153*H153,2)</f>
        <v>0</v>
      </c>
      <c r="BL153" s="2" t="s">
        <v>116</v>
      </c>
      <c r="BM153" s="139" t="s">
        <v>183</v>
      </c>
    </row>
    <row r="154" spans="1:65" ht="11.25" customHeight="1">
      <c r="A154" s="141"/>
      <c r="B154" s="142"/>
      <c r="C154" s="141"/>
      <c r="D154" s="143" t="s">
        <v>129</v>
      </c>
      <c r="E154" s="144" t="s">
        <v>1</v>
      </c>
      <c r="F154" s="145" t="s">
        <v>166</v>
      </c>
      <c r="G154" s="141"/>
      <c r="H154" s="146">
        <v>1</v>
      </c>
      <c r="I154" s="141">
        <v>0</v>
      </c>
      <c r="J154" s="141"/>
      <c r="K154" s="141"/>
      <c r="L154" s="142"/>
      <c r="M154" s="147"/>
      <c r="N154" s="141"/>
      <c r="O154" s="141"/>
      <c r="P154" s="141"/>
      <c r="Q154" s="141"/>
      <c r="R154" s="141"/>
      <c r="S154" s="141"/>
      <c r="T154" s="148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4" t="s">
        <v>129</v>
      </c>
      <c r="AU154" s="144" t="s">
        <v>123</v>
      </c>
      <c r="AV154" s="141" t="s">
        <v>123</v>
      </c>
      <c r="AW154" s="141" t="s">
        <v>29</v>
      </c>
      <c r="AX154" s="141" t="s">
        <v>72</v>
      </c>
      <c r="AY154" s="144" t="s">
        <v>117</v>
      </c>
      <c r="AZ154" s="141"/>
      <c r="BA154" s="141"/>
      <c r="BB154" s="141"/>
      <c r="BC154" s="141"/>
      <c r="BD154" s="141"/>
      <c r="BE154" s="141"/>
      <c r="BF154" s="141"/>
      <c r="BG154" s="141"/>
      <c r="BH154" s="141"/>
      <c r="BI154" s="141"/>
      <c r="BJ154" s="141"/>
      <c r="BK154" s="141"/>
      <c r="BL154" s="141"/>
      <c r="BM154" s="141"/>
    </row>
    <row r="155" spans="1:65" ht="11.25" customHeight="1">
      <c r="A155" s="141"/>
      <c r="B155" s="142"/>
      <c r="C155" s="141"/>
      <c r="D155" s="143" t="s">
        <v>129</v>
      </c>
      <c r="E155" s="144" t="s">
        <v>1</v>
      </c>
      <c r="F155" s="145" t="s">
        <v>167</v>
      </c>
      <c r="G155" s="141"/>
      <c r="H155" s="146">
        <v>1</v>
      </c>
      <c r="I155" s="141">
        <v>0</v>
      </c>
      <c r="J155" s="141"/>
      <c r="K155" s="141"/>
      <c r="L155" s="142"/>
      <c r="M155" s="147"/>
      <c r="N155" s="141"/>
      <c r="O155" s="141"/>
      <c r="P155" s="141"/>
      <c r="Q155" s="141"/>
      <c r="R155" s="141"/>
      <c r="S155" s="141"/>
      <c r="T155" s="148"/>
      <c r="U155" s="141"/>
      <c r="V155" s="141"/>
      <c r="W155" s="141"/>
      <c r="X155" s="141"/>
      <c r="Y155" s="141"/>
      <c r="Z155" s="141"/>
      <c r="AA155" s="141"/>
      <c r="AB155" s="141"/>
      <c r="AC155" s="141"/>
      <c r="AD155" s="141"/>
      <c r="AE155" s="141"/>
      <c r="AF155" s="141"/>
      <c r="AG155" s="141"/>
      <c r="AH155" s="141"/>
      <c r="AI155" s="141"/>
      <c r="AJ155" s="141"/>
      <c r="AK155" s="141"/>
      <c r="AL155" s="141"/>
      <c r="AM155" s="141"/>
      <c r="AN155" s="141"/>
      <c r="AO155" s="141"/>
      <c r="AP155" s="141"/>
      <c r="AQ155" s="141"/>
      <c r="AR155" s="141"/>
      <c r="AS155" s="141"/>
      <c r="AT155" s="144" t="s">
        <v>129</v>
      </c>
      <c r="AU155" s="144" t="s">
        <v>123</v>
      </c>
      <c r="AV155" s="141" t="s">
        <v>123</v>
      </c>
      <c r="AW155" s="141" t="s">
        <v>29</v>
      </c>
      <c r="AX155" s="141" t="s">
        <v>72</v>
      </c>
      <c r="AY155" s="144" t="s">
        <v>117</v>
      </c>
      <c r="AZ155" s="141"/>
      <c r="BA155" s="141"/>
      <c r="BB155" s="141"/>
      <c r="BC155" s="141"/>
      <c r="BD155" s="141"/>
      <c r="BE155" s="141"/>
      <c r="BF155" s="141"/>
      <c r="BG155" s="141"/>
      <c r="BH155" s="141"/>
      <c r="BI155" s="141"/>
      <c r="BJ155" s="141"/>
      <c r="BK155" s="141"/>
      <c r="BL155" s="141"/>
      <c r="BM155" s="141"/>
    </row>
    <row r="156" spans="1:65" ht="11.25" customHeight="1">
      <c r="A156" s="141"/>
      <c r="B156" s="142"/>
      <c r="C156" s="141"/>
      <c r="D156" s="143" t="s">
        <v>129</v>
      </c>
      <c r="E156" s="144" t="s">
        <v>1</v>
      </c>
      <c r="F156" s="145" t="s">
        <v>153</v>
      </c>
      <c r="G156" s="141"/>
      <c r="H156" s="146">
        <v>1</v>
      </c>
      <c r="I156" s="141">
        <v>0</v>
      </c>
      <c r="J156" s="141"/>
      <c r="K156" s="141"/>
      <c r="L156" s="142"/>
      <c r="M156" s="147"/>
      <c r="N156" s="141"/>
      <c r="O156" s="141"/>
      <c r="P156" s="141"/>
      <c r="Q156" s="141"/>
      <c r="R156" s="141"/>
      <c r="S156" s="141"/>
      <c r="T156" s="148"/>
      <c r="U156" s="141"/>
      <c r="V156" s="141"/>
      <c r="W156" s="141"/>
      <c r="X156" s="141"/>
      <c r="Y156" s="141"/>
      <c r="Z156" s="141"/>
      <c r="AA156" s="141"/>
      <c r="AB156" s="141"/>
      <c r="AC156" s="141"/>
      <c r="AD156" s="141"/>
      <c r="AE156" s="141"/>
      <c r="AF156" s="141"/>
      <c r="AG156" s="141"/>
      <c r="AH156" s="141"/>
      <c r="AI156" s="141"/>
      <c r="AJ156" s="141"/>
      <c r="AK156" s="141"/>
      <c r="AL156" s="141"/>
      <c r="AM156" s="141"/>
      <c r="AN156" s="141"/>
      <c r="AO156" s="141"/>
      <c r="AP156" s="141"/>
      <c r="AQ156" s="141"/>
      <c r="AR156" s="141"/>
      <c r="AS156" s="141"/>
      <c r="AT156" s="144" t="s">
        <v>129</v>
      </c>
      <c r="AU156" s="144" t="s">
        <v>123</v>
      </c>
      <c r="AV156" s="141" t="s">
        <v>123</v>
      </c>
      <c r="AW156" s="141" t="s">
        <v>29</v>
      </c>
      <c r="AX156" s="141" t="s">
        <v>72</v>
      </c>
      <c r="AY156" s="144" t="s">
        <v>117</v>
      </c>
      <c r="AZ156" s="141"/>
      <c r="BA156" s="141"/>
      <c r="BB156" s="141"/>
      <c r="BC156" s="141"/>
      <c r="BD156" s="141"/>
      <c r="BE156" s="141"/>
      <c r="BF156" s="141"/>
      <c r="BG156" s="141"/>
      <c r="BH156" s="141"/>
      <c r="BI156" s="141"/>
      <c r="BJ156" s="141"/>
      <c r="BK156" s="141"/>
      <c r="BL156" s="141"/>
      <c r="BM156" s="141"/>
    </row>
    <row r="157" spans="1:65" ht="11.25" customHeight="1">
      <c r="A157" s="141"/>
      <c r="B157" s="142"/>
      <c r="C157" s="141"/>
      <c r="D157" s="143" t="s">
        <v>129</v>
      </c>
      <c r="E157" s="144" t="s">
        <v>1</v>
      </c>
      <c r="F157" s="145" t="s">
        <v>168</v>
      </c>
      <c r="G157" s="141"/>
      <c r="H157" s="146">
        <v>1</v>
      </c>
      <c r="I157" s="141">
        <v>0</v>
      </c>
      <c r="J157" s="141"/>
      <c r="K157" s="141"/>
      <c r="L157" s="142"/>
      <c r="M157" s="147"/>
      <c r="N157" s="141"/>
      <c r="O157" s="141"/>
      <c r="P157" s="141"/>
      <c r="Q157" s="141"/>
      <c r="R157" s="141"/>
      <c r="S157" s="141"/>
      <c r="T157" s="148"/>
      <c r="U157" s="141"/>
      <c r="V157" s="141"/>
      <c r="W157" s="141"/>
      <c r="X157" s="141"/>
      <c r="Y157" s="141"/>
      <c r="Z157" s="141"/>
      <c r="AA157" s="141"/>
      <c r="AB157" s="141"/>
      <c r="AC157" s="141"/>
      <c r="AD157" s="141"/>
      <c r="AE157" s="141"/>
      <c r="AF157" s="141"/>
      <c r="AG157" s="141"/>
      <c r="AH157" s="141"/>
      <c r="AI157" s="141"/>
      <c r="AJ157" s="141"/>
      <c r="AK157" s="141"/>
      <c r="AL157" s="141"/>
      <c r="AM157" s="141"/>
      <c r="AN157" s="141"/>
      <c r="AO157" s="141"/>
      <c r="AP157" s="141"/>
      <c r="AQ157" s="141"/>
      <c r="AR157" s="141"/>
      <c r="AS157" s="141"/>
      <c r="AT157" s="144" t="s">
        <v>129</v>
      </c>
      <c r="AU157" s="144" t="s">
        <v>123</v>
      </c>
      <c r="AV157" s="141" t="s">
        <v>123</v>
      </c>
      <c r="AW157" s="141" t="s">
        <v>29</v>
      </c>
      <c r="AX157" s="141" t="s">
        <v>72</v>
      </c>
      <c r="AY157" s="144" t="s">
        <v>117</v>
      </c>
      <c r="AZ157" s="141"/>
      <c r="BA157" s="141"/>
      <c r="BB157" s="141"/>
      <c r="BC157" s="141"/>
      <c r="BD157" s="141"/>
      <c r="BE157" s="141"/>
      <c r="BF157" s="141"/>
      <c r="BG157" s="141"/>
      <c r="BH157" s="141"/>
      <c r="BI157" s="141"/>
      <c r="BJ157" s="141"/>
      <c r="BK157" s="141"/>
      <c r="BL157" s="141"/>
      <c r="BM157" s="141"/>
    </row>
    <row r="158" spans="1:65" ht="11.25" customHeight="1">
      <c r="A158" s="141"/>
      <c r="B158" s="142"/>
      <c r="C158" s="141"/>
      <c r="D158" s="143" t="s">
        <v>129</v>
      </c>
      <c r="E158" s="144" t="s">
        <v>1</v>
      </c>
      <c r="F158" s="145" t="s">
        <v>169</v>
      </c>
      <c r="G158" s="141"/>
      <c r="H158" s="146">
        <v>2</v>
      </c>
      <c r="I158" s="141">
        <v>0</v>
      </c>
      <c r="J158" s="141"/>
      <c r="K158" s="141"/>
      <c r="L158" s="142"/>
      <c r="M158" s="147"/>
      <c r="N158" s="141"/>
      <c r="O158" s="141"/>
      <c r="P158" s="141"/>
      <c r="Q158" s="141"/>
      <c r="R158" s="141"/>
      <c r="S158" s="141"/>
      <c r="T158" s="148"/>
      <c r="U158" s="141"/>
      <c r="V158" s="141"/>
      <c r="W158" s="141"/>
      <c r="X158" s="141"/>
      <c r="Y158" s="141"/>
      <c r="Z158" s="141"/>
      <c r="AA158" s="141"/>
      <c r="AB158" s="141"/>
      <c r="AC158" s="141"/>
      <c r="AD158" s="141"/>
      <c r="AE158" s="141"/>
      <c r="AF158" s="141"/>
      <c r="AG158" s="141"/>
      <c r="AH158" s="141"/>
      <c r="AI158" s="141"/>
      <c r="AJ158" s="141"/>
      <c r="AK158" s="141"/>
      <c r="AL158" s="141"/>
      <c r="AM158" s="141"/>
      <c r="AN158" s="141"/>
      <c r="AO158" s="141"/>
      <c r="AP158" s="141"/>
      <c r="AQ158" s="141"/>
      <c r="AR158" s="141"/>
      <c r="AS158" s="141"/>
      <c r="AT158" s="144" t="s">
        <v>129</v>
      </c>
      <c r="AU158" s="144" t="s">
        <v>123</v>
      </c>
      <c r="AV158" s="141" t="s">
        <v>123</v>
      </c>
      <c r="AW158" s="141" t="s">
        <v>29</v>
      </c>
      <c r="AX158" s="141" t="s">
        <v>72</v>
      </c>
      <c r="AY158" s="144" t="s">
        <v>117</v>
      </c>
      <c r="AZ158" s="141"/>
      <c r="BA158" s="141"/>
      <c r="BB158" s="141"/>
      <c r="BC158" s="141"/>
      <c r="BD158" s="141"/>
      <c r="BE158" s="141"/>
      <c r="BF158" s="141"/>
      <c r="BG158" s="141"/>
      <c r="BH158" s="141"/>
      <c r="BI158" s="141"/>
      <c r="BJ158" s="141"/>
      <c r="BK158" s="141"/>
      <c r="BL158" s="141"/>
      <c r="BM158" s="141"/>
    </row>
    <row r="159" spans="1:65" ht="11.25" customHeight="1">
      <c r="A159" s="165"/>
      <c r="B159" s="166"/>
      <c r="C159" s="165"/>
      <c r="D159" s="143" t="s">
        <v>129</v>
      </c>
      <c r="E159" s="167" t="s">
        <v>1</v>
      </c>
      <c r="F159" s="168" t="s">
        <v>154</v>
      </c>
      <c r="G159" s="165"/>
      <c r="H159" s="169">
        <v>6</v>
      </c>
      <c r="I159" s="165">
        <v>0</v>
      </c>
      <c r="J159" s="165"/>
      <c r="K159" s="165"/>
      <c r="L159" s="166"/>
      <c r="M159" s="170"/>
      <c r="N159" s="165"/>
      <c r="O159" s="165"/>
      <c r="P159" s="165"/>
      <c r="Q159" s="165"/>
      <c r="R159" s="165"/>
      <c r="S159" s="165"/>
      <c r="T159" s="171"/>
      <c r="U159" s="165"/>
      <c r="V159" s="165"/>
      <c r="W159" s="165"/>
      <c r="X159" s="165"/>
      <c r="Y159" s="165"/>
      <c r="Z159" s="165"/>
      <c r="AA159" s="165"/>
      <c r="AB159" s="165"/>
      <c r="AC159" s="165"/>
      <c r="AD159" s="165"/>
      <c r="AE159" s="165"/>
      <c r="AF159" s="165"/>
      <c r="AG159" s="165"/>
      <c r="AH159" s="165"/>
      <c r="AI159" s="165"/>
      <c r="AJ159" s="165"/>
      <c r="AK159" s="165"/>
      <c r="AL159" s="165"/>
      <c r="AM159" s="165"/>
      <c r="AN159" s="165"/>
      <c r="AO159" s="165"/>
      <c r="AP159" s="165"/>
      <c r="AQ159" s="165"/>
      <c r="AR159" s="165"/>
      <c r="AS159" s="165"/>
      <c r="AT159" s="167" t="s">
        <v>129</v>
      </c>
      <c r="AU159" s="167" t="s">
        <v>123</v>
      </c>
      <c r="AV159" s="165" t="s">
        <v>116</v>
      </c>
      <c r="AW159" s="165" t="s">
        <v>29</v>
      </c>
      <c r="AX159" s="165" t="s">
        <v>80</v>
      </c>
      <c r="AY159" s="167" t="s">
        <v>117</v>
      </c>
      <c r="AZ159" s="165"/>
      <c r="BA159" s="165"/>
      <c r="BB159" s="165"/>
      <c r="BC159" s="165"/>
      <c r="BD159" s="165"/>
      <c r="BE159" s="165"/>
      <c r="BF159" s="165"/>
      <c r="BG159" s="165"/>
      <c r="BH159" s="165"/>
      <c r="BI159" s="165"/>
      <c r="BJ159" s="165"/>
      <c r="BK159" s="165"/>
      <c r="BL159" s="165"/>
      <c r="BM159" s="165"/>
    </row>
    <row r="160" spans="1:65" ht="55.5" customHeight="1">
      <c r="A160" s="17"/>
      <c r="B160" s="18"/>
      <c r="C160" s="128" t="s">
        <v>184</v>
      </c>
      <c r="D160" s="128" t="s">
        <v>118</v>
      </c>
      <c r="E160" s="129" t="s">
        <v>185</v>
      </c>
      <c r="F160" s="130" t="s">
        <v>186</v>
      </c>
      <c r="G160" s="131" t="s">
        <v>187</v>
      </c>
      <c r="H160" s="132">
        <v>247</v>
      </c>
      <c r="I160" s="133"/>
      <c r="J160" s="132">
        <f>ROUND(I160*H160,2)</f>
        <v>0</v>
      </c>
      <c r="K160" s="134"/>
      <c r="L160" s="18"/>
      <c r="M160" s="135" t="s">
        <v>1</v>
      </c>
      <c r="N160" s="136" t="s">
        <v>38</v>
      </c>
      <c r="O160" s="17"/>
      <c r="P160" s="137">
        <f>O160*H160</f>
        <v>0</v>
      </c>
      <c r="Q160" s="137">
        <v>0</v>
      </c>
      <c r="R160" s="137">
        <f>Q160*H160</f>
        <v>0</v>
      </c>
      <c r="S160" s="137">
        <v>0</v>
      </c>
      <c r="T160" s="138">
        <f>S160*H160</f>
        <v>0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39" t="s">
        <v>116</v>
      </c>
      <c r="AS160" s="17"/>
      <c r="AT160" s="139" t="s">
        <v>118</v>
      </c>
      <c r="AU160" s="139" t="s">
        <v>123</v>
      </c>
      <c r="AV160" s="17"/>
      <c r="AW160" s="17"/>
      <c r="AX160" s="17"/>
      <c r="AY160" s="2" t="s">
        <v>117</v>
      </c>
      <c r="AZ160" s="17"/>
      <c r="BA160" s="17"/>
      <c r="BB160" s="17"/>
      <c r="BC160" s="17"/>
      <c r="BD160" s="17"/>
      <c r="BE160" s="140">
        <f>IF(N160="základná",J160,0)</f>
        <v>0</v>
      </c>
      <c r="BF160" s="140">
        <f>IF(N160="znížená",J160,0)</f>
        <v>0</v>
      </c>
      <c r="BG160" s="140">
        <f>IF(N160="zákl. prenesená",J160,0)</f>
        <v>0</v>
      </c>
      <c r="BH160" s="140">
        <f>IF(N160="zníž. prenesená",J160,0)</f>
        <v>0</v>
      </c>
      <c r="BI160" s="140">
        <f>IF(N160="nulová",J160,0)</f>
        <v>0</v>
      </c>
      <c r="BJ160" s="2" t="s">
        <v>123</v>
      </c>
      <c r="BK160" s="140">
        <f>ROUND(I160*H160,2)</f>
        <v>0</v>
      </c>
      <c r="BL160" s="2" t="s">
        <v>116</v>
      </c>
      <c r="BM160" s="139" t="s">
        <v>188</v>
      </c>
    </row>
    <row r="161" spans="1:65" ht="11.25" customHeight="1">
      <c r="A161" s="141"/>
      <c r="B161" s="142"/>
      <c r="C161" s="141"/>
      <c r="D161" s="143" t="s">
        <v>129</v>
      </c>
      <c r="E161" s="144" t="s">
        <v>1</v>
      </c>
      <c r="F161" s="145" t="s">
        <v>189</v>
      </c>
      <c r="G161" s="141"/>
      <c r="H161" s="146">
        <v>247</v>
      </c>
      <c r="I161" s="141"/>
      <c r="J161" s="141"/>
      <c r="K161" s="141"/>
      <c r="L161" s="142"/>
      <c r="M161" s="147"/>
      <c r="N161" s="141"/>
      <c r="O161" s="141"/>
      <c r="P161" s="141"/>
      <c r="Q161" s="141"/>
      <c r="R161" s="141"/>
      <c r="S161" s="141"/>
      <c r="T161" s="148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1"/>
      <c r="AJ161" s="141"/>
      <c r="AK161" s="141"/>
      <c r="AL161" s="141"/>
      <c r="AM161" s="141"/>
      <c r="AN161" s="141"/>
      <c r="AO161" s="141"/>
      <c r="AP161" s="141"/>
      <c r="AQ161" s="141"/>
      <c r="AR161" s="141"/>
      <c r="AS161" s="141"/>
      <c r="AT161" s="144" t="s">
        <v>129</v>
      </c>
      <c r="AU161" s="144" t="s">
        <v>123</v>
      </c>
      <c r="AV161" s="141" t="s">
        <v>123</v>
      </c>
      <c r="AW161" s="141" t="s">
        <v>29</v>
      </c>
      <c r="AX161" s="141" t="s">
        <v>80</v>
      </c>
      <c r="AY161" s="144" t="s">
        <v>117</v>
      </c>
      <c r="AZ161" s="141"/>
      <c r="BA161" s="141"/>
      <c r="BB161" s="141"/>
      <c r="BC161" s="141"/>
      <c r="BD161" s="141"/>
      <c r="BE161" s="141"/>
      <c r="BF161" s="141"/>
      <c r="BG161" s="141"/>
      <c r="BH161" s="141"/>
      <c r="BI161" s="141"/>
      <c r="BJ161" s="141"/>
      <c r="BK161" s="141"/>
      <c r="BL161" s="141"/>
      <c r="BM161" s="141"/>
    </row>
    <row r="162" spans="1:65" ht="48.75" customHeight="1">
      <c r="A162" s="17"/>
      <c r="B162" s="18"/>
      <c r="C162" s="128" t="s">
        <v>190</v>
      </c>
      <c r="D162" s="128" t="s">
        <v>118</v>
      </c>
      <c r="E162" s="129" t="s">
        <v>191</v>
      </c>
      <c r="F162" s="130" t="s">
        <v>192</v>
      </c>
      <c r="G162" s="131" t="s">
        <v>187</v>
      </c>
      <c r="H162" s="132">
        <v>138.9</v>
      </c>
      <c r="I162" s="133"/>
      <c r="J162" s="132">
        <f>ROUND(I162*H162,2)</f>
        <v>0</v>
      </c>
      <c r="K162" s="134"/>
      <c r="L162" s="18"/>
      <c r="M162" s="135" t="s">
        <v>1</v>
      </c>
      <c r="N162" s="136" t="s">
        <v>38</v>
      </c>
      <c r="O162" s="17"/>
      <c r="P162" s="137">
        <f>O162*H162</f>
        <v>0</v>
      </c>
      <c r="Q162" s="137">
        <v>0</v>
      </c>
      <c r="R162" s="137">
        <f>Q162*H162</f>
        <v>0</v>
      </c>
      <c r="S162" s="137">
        <v>0</v>
      </c>
      <c r="T162" s="138">
        <f>S162*H162</f>
        <v>0</v>
      </c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39" t="s">
        <v>116</v>
      </c>
      <c r="AS162" s="17"/>
      <c r="AT162" s="139" t="s">
        <v>118</v>
      </c>
      <c r="AU162" s="139" t="s">
        <v>123</v>
      </c>
      <c r="AV162" s="17"/>
      <c r="AW162" s="17"/>
      <c r="AX162" s="17"/>
      <c r="AY162" s="2" t="s">
        <v>117</v>
      </c>
      <c r="AZ162" s="17"/>
      <c r="BA162" s="17"/>
      <c r="BB162" s="17"/>
      <c r="BC162" s="17"/>
      <c r="BD162" s="17"/>
      <c r="BE162" s="140">
        <f>IF(N162="základná",J162,0)</f>
        <v>0</v>
      </c>
      <c r="BF162" s="140">
        <f>IF(N162="znížená",J162,0)</f>
        <v>0</v>
      </c>
      <c r="BG162" s="140">
        <f>IF(N162="zákl. prenesená",J162,0)</f>
        <v>0</v>
      </c>
      <c r="BH162" s="140">
        <f>IF(N162="zníž. prenesená",J162,0)</f>
        <v>0</v>
      </c>
      <c r="BI162" s="140">
        <f>IF(N162="nulová",J162,0)</f>
        <v>0</v>
      </c>
      <c r="BJ162" s="2" t="s">
        <v>123</v>
      </c>
      <c r="BK162" s="140">
        <f>ROUND(I162*H162,2)</f>
        <v>0</v>
      </c>
      <c r="BL162" s="2" t="s">
        <v>116</v>
      </c>
      <c r="BM162" s="139" t="s">
        <v>193</v>
      </c>
    </row>
    <row r="163" spans="1:65" ht="11.25" customHeight="1">
      <c r="A163" s="141"/>
      <c r="B163" s="142"/>
      <c r="C163" s="141"/>
      <c r="D163" s="143" t="s">
        <v>129</v>
      </c>
      <c r="E163" s="144" t="s">
        <v>1</v>
      </c>
      <c r="F163" s="145" t="s">
        <v>194</v>
      </c>
      <c r="G163" s="141"/>
      <c r="H163" s="146">
        <v>138.9</v>
      </c>
      <c r="I163" s="141"/>
      <c r="J163" s="141"/>
      <c r="K163" s="141"/>
      <c r="L163" s="142"/>
      <c r="M163" s="147"/>
      <c r="N163" s="141"/>
      <c r="O163" s="141"/>
      <c r="P163" s="141"/>
      <c r="Q163" s="141"/>
      <c r="R163" s="141"/>
      <c r="S163" s="141"/>
      <c r="T163" s="148"/>
      <c r="U163" s="141"/>
      <c r="V163" s="141"/>
      <c r="W163" s="141"/>
      <c r="X163" s="141"/>
      <c r="Y163" s="141"/>
      <c r="Z163" s="141"/>
      <c r="AA163" s="141"/>
      <c r="AB163" s="141"/>
      <c r="AC163" s="141"/>
      <c r="AD163" s="141"/>
      <c r="AE163" s="141"/>
      <c r="AF163" s="141"/>
      <c r="AG163" s="141"/>
      <c r="AH163" s="141"/>
      <c r="AI163" s="141"/>
      <c r="AJ163" s="141"/>
      <c r="AK163" s="141"/>
      <c r="AL163" s="141"/>
      <c r="AM163" s="141"/>
      <c r="AN163" s="141"/>
      <c r="AO163" s="141"/>
      <c r="AP163" s="141"/>
      <c r="AQ163" s="141"/>
      <c r="AR163" s="141"/>
      <c r="AS163" s="141"/>
      <c r="AT163" s="144" t="s">
        <v>129</v>
      </c>
      <c r="AU163" s="144" t="s">
        <v>123</v>
      </c>
      <c r="AV163" s="141" t="s">
        <v>123</v>
      </c>
      <c r="AW163" s="141" t="s">
        <v>29</v>
      </c>
      <c r="AX163" s="141" t="s">
        <v>80</v>
      </c>
      <c r="AY163" s="144" t="s">
        <v>117</v>
      </c>
      <c r="AZ163" s="141"/>
      <c r="BA163" s="141"/>
      <c r="BB163" s="141"/>
      <c r="BC163" s="141"/>
      <c r="BD163" s="141"/>
      <c r="BE163" s="141"/>
      <c r="BF163" s="141"/>
      <c r="BG163" s="141"/>
      <c r="BH163" s="141"/>
      <c r="BI163" s="141"/>
      <c r="BJ163" s="141"/>
      <c r="BK163" s="141"/>
      <c r="BL163" s="141"/>
      <c r="BM163" s="141"/>
    </row>
    <row r="164" spans="1:65" ht="44.25" customHeight="1">
      <c r="A164" s="17"/>
      <c r="B164" s="18"/>
      <c r="C164" s="128" t="s">
        <v>195</v>
      </c>
      <c r="D164" s="128" t="s">
        <v>118</v>
      </c>
      <c r="E164" s="129" t="s">
        <v>196</v>
      </c>
      <c r="F164" s="130" t="s">
        <v>197</v>
      </c>
      <c r="G164" s="131" t="s">
        <v>149</v>
      </c>
      <c r="H164" s="132">
        <v>2</v>
      </c>
      <c r="I164" s="133"/>
      <c r="J164" s="132">
        <f>ROUND(I164*H164,2)</f>
        <v>0</v>
      </c>
      <c r="K164" s="134"/>
      <c r="L164" s="18"/>
      <c r="M164" s="135" t="s">
        <v>1</v>
      </c>
      <c r="N164" s="136" t="s">
        <v>38</v>
      </c>
      <c r="O164" s="17"/>
      <c r="P164" s="137">
        <f>O164*H164</f>
        <v>0</v>
      </c>
      <c r="Q164" s="137">
        <v>0</v>
      </c>
      <c r="R164" s="137">
        <f>Q164*H164</f>
        <v>0</v>
      </c>
      <c r="S164" s="137">
        <v>0</v>
      </c>
      <c r="T164" s="138">
        <f>S164*H164</f>
        <v>0</v>
      </c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39" t="s">
        <v>116</v>
      </c>
      <c r="AS164" s="17"/>
      <c r="AT164" s="139" t="s">
        <v>118</v>
      </c>
      <c r="AU164" s="139" t="s">
        <v>123</v>
      </c>
      <c r="AV164" s="17"/>
      <c r="AW164" s="17"/>
      <c r="AX164" s="17"/>
      <c r="AY164" s="2" t="s">
        <v>117</v>
      </c>
      <c r="AZ164" s="17"/>
      <c r="BA164" s="17"/>
      <c r="BB164" s="17"/>
      <c r="BC164" s="17"/>
      <c r="BD164" s="17"/>
      <c r="BE164" s="140">
        <f>IF(N164="základná",J164,0)</f>
        <v>0</v>
      </c>
      <c r="BF164" s="140">
        <f>IF(N164="znížená",J164,0)</f>
        <v>0</v>
      </c>
      <c r="BG164" s="140">
        <f>IF(N164="zákl. prenesená",J164,0)</f>
        <v>0</v>
      </c>
      <c r="BH164" s="140">
        <f>IF(N164="zníž. prenesená",J164,0)</f>
        <v>0</v>
      </c>
      <c r="BI164" s="140">
        <f>IF(N164="nulová",J164,0)</f>
        <v>0</v>
      </c>
      <c r="BJ164" s="2" t="s">
        <v>123</v>
      </c>
      <c r="BK164" s="140">
        <f>ROUND(I164*H164,2)</f>
        <v>0</v>
      </c>
      <c r="BL164" s="2" t="s">
        <v>116</v>
      </c>
      <c r="BM164" s="139" t="s">
        <v>198</v>
      </c>
    </row>
    <row r="165" spans="1:65" ht="11.25" customHeight="1">
      <c r="A165" s="149"/>
      <c r="B165" s="150"/>
      <c r="C165" s="149"/>
      <c r="D165" s="143" t="s">
        <v>129</v>
      </c>
      <c r="E165" s="151" t="s">
        <v>1</v>
      </c>
      <c r="F165" s="152" t="s">
        <v>199</v>
      </c>
      <c r="G165" s="149"/>
      <c r="H165" s="151" t="s">
        <v>1</v>
      </c>
      <c r="I165" s="149"/>
      <c r="J165" s="149"/>
      <c r="K165" s="149"/>
      <c r="L165" s="150"/>
      <c r="M165" s="153"/>
      <c r="N165" s="149"/>
      <c r="O165" s="149"/>
      <c r="P165" s="149"/>
      <c r="Q165" s="149"/>
      <c r="R165" s="149"/>
      <c r="S165" s="149"/>
      <c r="T165" s="154"/>
      <c r="U165" s="149"/>
      <c r="V165" s="149"/>
      <c r="W165" s="149"/>
      <c r="X165" s="149"/>
      <c r="Y165" s="149"/>
      <c r="Z165" s="149"/>
      <c r="AA165" s="149"/>
      <c r="AB165" s="149"/>
      <c r="AC165" s="149"/>
      <c r="AD165" s="149"/>
      <c r="AE165" s="149"/>
      <c r="AF165" s="149"/>
      <c r="AG165" s="149"/>
      <c r="AH165" s="149"/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51" t="s">
        <v>129</v>
      </c>
      <c r="AU165" s="151" t="s">
        <v>123</v>
      </c>
      <c r="AV165" s="149" t="s">
        <v>80</v>
      </c>
      <c r="AW165" s="149" t="s">
        <v>29</v>
      </c>
      <c r="AX165" s="149" t="s">
        <v>72</v>
      </c>
      <c r="AY165" s="151" t="s">
        <v>117</v>
      </c>
      <c r="AZ165" s="149"/>
      <c r="BA165" s="149"/>
      <c r="BB165" s="149"/>
      <c r="BC165" s="149"/>
      <c r="BD165" s="149"/>
      <c r="BE165" s="149"/>
      <c r="BF165" s="149"/>
      <c r="BG165" s="149"/>
      <c r="BH165" s="149"/>
      <c r="BI165" s="149"/>
      <c r="BJ165" s="149"/>
      <c r="BK165" s="149"/>
      <c r="BL165" s="149"/>
      <c r="BM165" s="149"/>
    </row>
    <row r="166" spans="1:65" ht="11.25" customHeight="1">
      <c r="A166" s="141"/>
      <c r="B166" s="142"/>
      <c r="C166" s="141"/>
      <c r="D166" s="143" t="s">
        <v>129</v>
      </c>
      <c r="E166" s="144" t="s">
        <v>1</v>
      </c>
      <c r="F166" s="145" t="s">
        <v>152</v>
      </c>
      <c r="G166" s="141"/>
      <c r="H166" s="146">
        <v>1</v>
      </c>
      <c r="I166" s="141"/>
      <c r="J166" s="141"/>
      <c r="K166" s="141"/>
      <c r="L166" s="142"/>
      <c r="M166" s="147"/>
      <c r="N166" s="141"/>
      <c r="O166" s="141"/>
      <c r="P166" s="141"/>
      <c r="Q166" s="141"/>
      <c r="R166" s="141"/>
      <c r="S166" s="141"/>
      <c r="T166" s="148"/>
      <c r="U166" s="141"/>
      <c r="V166" s="141"/>
      <c r="W166" s="141"/>
      <c r="X166" s="141"/>
      <c r="Y166" s="141"/>
      <c r="Z166" s="141"/>
      <c r="AA166" s="141"/>
      <c r="AB166" s="141"/>
      <c r="AC166" s="141"/>
      <c r="AD166" s="141"/>
      <c r="AE166" s="141"/>
      <c r="AF166" s="141"/>
      <c r="AG166" s="141"/>
      <c r="AH166" s="141"/>
      <c r="AI166" s="141"/>
      <c r="AJ166" s="141"/>
      <c r="AK166" s="141"/>
      <c r="AL166" s="141"/>
      <c r="AM166" s="141"/>
      <c r="AN166" s="141"/>
      <c r="AO166" s="141"/>
      <c r="AP166" s="141"/>
      <c r="AQ166" s="141"/>
      <c r="AR166" s="141"/>
      <c r="AS166" s="141"/>
      <c r="AT166" s="144" t="s">
        <v>129</v>
      </c>
      <c r="AU166" s="144" t="s">
        <v>123</v>
      </c>
      <c r="AV166" s="141" t="s">
        <v>123</v>
      </c>
      <c r="AW166" s="141" t="s">
        <v>29</v>
      </c>
      <c r="AX166" s="141" t="s">
        <v>72</v>
      </c>
      <c r="AY166" s="144" t="s">
        <v>117</v>
      </c>
      <c r="AZ166" s="141"/>
      <c r="BA166" s="141"/>
      <c r="BB166" s="141"/>
      <c r="BC166" s="141"/>
      <c r="BD166" s="141"/>
      <c r="BE166" s="141"/>
      <c r="BF166" s="141"/>
      <c r="BG166" s="141"/>
      <c r="BH166" s="141"/>
      <c r="BI166" s="141"/>
      <c r="BJ166" s="141"/>
      <c r="BK166" s="141"/>
      <c r="BL166" s="141"/>
      <c r="BM166" s="141"/>
    </row>
    <row r="167" spans="1:65" ht="11.25" customHeight="1">
      <c r="A167" s="141"/>
      <c r="B167" s="142"/>
      <c r="C167" s="141"/>
      <c r="D167" s="143" t="s">
        <v>129</v>
      </c>
      <c r="E167" s="144" t="s">
        <v>1</v>
      </c>
      <c r="F167" s="145" t="s">
        <v>153</v>
      </c>
      <c r="G167" s="141"/>
      <c r="H167" s="146">
        <v>1</v>
      </c>
      <c r="I167" s="141"/>
      <c r="J167" s="141"/>
      <c r="K167" s="141"/>
      <c r="L167" s="142"/>
      <c r="M167" s="147"/>
      <c r="N167" s="141"/>
      <c r="O167" s="141"/>
      <c r="P167" s="141"/>
      <c r="Q167" s="141"/>
      <c r="R167" s="141"/>
      <c r="S167" s="141"/>
      <c r="T167" s="148"/>
      <c r="U167" s="141"/>
      <c r="V167" s="141"/>
      <c r="W167" s="141"/>
      <c r="X167" s="141"/>
      <c r="Y167" s="141"/>
      <c r="Z167" s="141"/>
      <c r="AA167" s="141"/>
      <c r="AB167" s="141"/>
      <c r="AC167" s="141"/>
      <c r="AD167" s="141"/>
      <c r="AE167" s="141"/>
      <c r="AF167" s="141"/>
      <c r="AG167" s="141"/>
      <c r="AH167" s="141"/>
      <c r="AI167" s="141"/>
      <c r="AJ167" s="141"/>
      <c r="AK167" s="141"/>
      <c r="AL167" s="141"/>
      <c r="AM167" s="141"/>
      <c r="AN167" s="141"/>
      <c r="AO167" s="141"/>
      <c r="AP167" s="141"/>
      <c r="AQ167" s="141"/>
      <c r="AR167" s="141"/>
      <c r="AS167" s="141"/>
      <c r="AT167" s="144" t="s">
        <v>129</v>
      </c>
      <c r="AU167" s="144" t="s">
        <v>123</v>
      </c>
      <c r="AV167" s="141" t="s">
        <v>123</v>
      </c>
      <c r="AW167" s="141" t="s">
        <v>29</v>
      </c>
      <c r="AX167" s="141" t="s">
        <v>72</v>
      </c>
      <c r="AY167" s="144" t="s">
        <v>117</v>
      </c>
      <c r="AZ167" s="141"/>
      <c r="BA167" s="141"/>
      <c r="BB167" s="141"/>
      <c r="BC167" s="141"/>
      <c r="BD167" s="141"/>
      <c r="BE167" s="141"/>
      <c r="BF167" s="141"/>
      <c r="BG167" s="141"/>
      <c r="BH167" s="141"/>
      <c r="BI167" s="141"/>
      <c r="BJ167" s="141"/>
      <c r="BK167" s="141"/>
      <c r="BL167" s="141"/>
      <c r="BM167" s="141"/>
    </row>
    <row r="168" spans="1:65" ht="11.25" customHeight="1">
      <c r="A168" s="165"/>
      <c r="B168" s="166"/>
      <c r="C168" s="165"/>
      <c r="D168" s="143" t="s">
        <v>129</v>
      </c>
      <c r="E168" s="167" t="s">
        <v>1</v>
      </c>
      <c r="F168" s="168" t="s">
        <v>154</v>
      </c>
      <c r="G168" s="165"/>
      <c r="H168" s="169">
        <v>2</v>
      </c>
      <c r="I168" s="165"/>
      <c r="J168" s="165"/>
      <c r="K168" s="165"/>
      <c r="L168" s="166"/>
      <c r="M168" s="170"/>
      <c r="N168" s="165"/>
      <c r="O168" s="165"/>
      <c r="P168" s="165"/>
      <c r="Q168" s="165"/>
      <c r="R168" s="165"/>
      <c r="S168" s="165"/>
      <c r="T168" s="171"/>
      <c r="U168" s="165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65"/>
      <c r="AP168" s="165"/>
      <c r="AQ168" s="165"/>
      <c r="AR168" s="165"/>
      <c r="AS168" s="165"/>
      <c r="AT168" s="167" t="s">
        <v>129</v>
      </c>
      <c r="AU168" s="167" t="s">
        <v>123</v>
      </c>
      <c r="AV168" s="165" t="s">
        <v>116</v>
      </c>
      <c r="AW168" s="165" t="s">
        <v>29</v>
      </c>
      <c r="AX168" s="165" t="s">
        <v>80</v>
      </c>
      <c r="AY168" s="167" t="s">
        <v>117</v>
      </c>
      <c r="AZ168" s="165"/>
      <c r="BA168" s="165"/>
      <c r="BB168" s="165"/>
      <c r="BC168" s="165"/>
      <c r="BD168" s="165"/>
      <c r="BE168" s="165"/>
      <c r="BF168" s="165"/>
      <c r="BG168" s="165"/>
      <c r="BH168" s="165"/>
      <c r="BI168" s="165"/>
      <c r="BJ168" s="165"/>
      <c r="BK168" s="165"/>
      <c r="BL168" s="165"/>
      <c r="BM168" s="165"/>
    </row>
    <row r="169" spans="1:65" ht="44.25" customHeight="1">
      <c r="A169" s="17"/>
      <c r="B169" s="18"/>
      <c r="C169" s="128" t="s">
        <v>200</v>
      </c>
      <c r="D169" s="128" t="s">
        <v>118</v>
      </c>
      <c r="E169" s="129" t="s">
        <v>201</v>
      </c>
      <c r="F169" s="130" t="s">
        <v>202</v>
      </c>
      <c r="G169" s="131" t="s">
        <v>149</v>
      </c>
      <c r="H169" s="132">
        <v>3</v>
      </c>
      <c r="I169" s="133"/>
      <c r="J169" s="132">
        <f>ROUND(I169*H169,2)</f>
        <v>0</v>
      </c>
      <c r="K169" s="134"/>
      <c r="L169" s="18"/>
      <c r="M169" s="135" t="s">
        <v>1</v>
      </c>
      <c r="N169" s="136" t="s">
        <v>38</v>
      </c>
      <c r="O169" s="17"/>
      <c r="P169" s="137">
        <f>O169*H169</f>
        <v>0</v>
      </c>
      <c r="Q169" s="137">
        <v>0</v>
      </c>
      <c r="R169" s="137">
        <f>Q169*H169</f>
        <v>0</v>
      </c>
      <c r="S169" s="137">
        <v>0</v>
      </c>
      <c r="T169" s="138">
        <f>S169*H169</f>
        <v>0</v>
      </c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39" t="s">
        <v>116</v>
      </c>
      <c r="AS169" s="17"/>
      <c r="AT169" s="139" t="s">
        <v>118</v>
      </c>
      <c r="AU169" s="139" t="s">
        <v>123</v>
      </c>
      <c r="AV169" s="17"/>
      <c r="AW169" s="17"/>
      <c r="AX169" s="17"/>
      <c r="AY169" s="2" t="s">
        <v>117</v>
      </c>
      <c r="AZ169" s="17"/>
      <c r="BA169" s="17"/>
      <c r="BB169" s="17"/>
      <c r="BC169" s="17"/>
      <c r="BD169" s="17"/>
      <c r="BE169" s="140">
        <f>IF(N169="základná",J169,0)</f>
        <v>0</v>
      </c>
      <c r="BF169" s="140">
        <f>IF(N169="znížená",J169,0)</f>
        <v>0</v>
      </c>
      <c r="BG169" s="140">
        <f>IF(N169="zákl. prenesená",J169,0)</f>
        <v>0</v>
      </c>
      <c r="BH169" s="140">
        <f>IF(N169="zníž. prenesená",J169,0)</f>
        <v>0</v>
      </c>
      <c r="BI169" s="140">
        <f>IF(N169="nulová",J169,0)</f>
        <v>0</v>
      </c>
      <c r="BJ169" s="2" t="s">
        <v>123</v>
      </c>
      <c r="BK169" s="140">
        <f>ROUND(I169*H169,2)</f>
        <v>0</v>
      </c>
      <c r="BL169" s="2" t="s">
        <v>116</v>
      </c>
      <c r="BM169" s="139" t="s">
        <v>203</v>
      </c>
    </row>
    <row r="170" spans="1:65" ht="11.25" customHeight="1">
      <c r="A170" s="149"/>
      <c r="B170" s="150"/>
      <c r="C170" s="149"/>
      <c r="D170" s="143" t="s">
        <v>129</v>
      </c>
      <c r="E170" s="151" t="s">
        <v>1</v>
      </c>
      <c r="F170" s="152" t="s">
        <v>199</v>
      </c>
      <c r="G170" s="149"/>
      <c r="H170" s="151" t="s">
        <v>1</v>
      </c>
      <c r="I170" s="149"/>
      <c r="J170" s="149"/>
      <c r="K170" s="149"/>
      <c r="L170" s="150"/>
      <c r="M170" s="153"/>
      <c r="N170" s="149"/>
      <c r="O170" s="149"/>
      <c r="P170" s="149"/>
      <c r="Q170" s="149"/>
      <c r="R170" s="149"/>
      <c r="S170" s="149"/>
      <c r="T170" s="154"/>
      <c r="U170" s="149"/>
      <c r="V170" s="149"/>
      <c r="W170" s="149"/>
      <c r="X170" s="149"/>
      <c r="Y170" s="149"/>
      <c r="Z170" s="149"/>
      <c r="AA170" s="149"/>
      <c r="AB170" s="149"/>
      <c r="AC170" s="149"/>
      <c r="AD170" s="149"/>
      <c r="AE170" s="149"/>
      <c r="AF170" s="149"/>
      <c r="AG170" s="149"/>
      <c r="AH170" s="149"/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51" t="s">
        <v>129</v>
      </c>
      <c r="AU170" s="151" t="s">
        <v>123</v>
      </c>
      <c r="AV170" s="149" t="s">
        <v>80</v>
      </c>
      <c r="AW170" s="149" t="s">
        <v>29</v>
      </c>
      <c r="AX170" s="149" t="s">
        <v>72</v>
      </c>
      <c r="AY170" s="151" t="s">
        <v>117</v>
      </c>
      <c r="AZ170" s="149"/>
      <c r="BA170" s="149"/>
      <c r="BB170" s="149"/>
      <c r="BC170" s="149"/>
      <c r="BD170" s="149"/>
      <c r="BE170" s="149"/>
      <c r="BF170" s="149"/>
      <c r="BG170" s="149"/>
      <c r="BH170" s="149"/>
      <c r="BI170" s="149"/>
      <c r="BJ170" s="149"/>
      <c r="BK170" s="149"/>
      <c r="BL170" s="149"/>
      <c r="BM170" s="149"/>
    </row>
    <row r="171" spans="1:65" ht="11.25" customHeight="1">
      <c r="A171" s="141"/>
      <c r="B171" s="142"/>
      <c r="C171" s="141"/>
      <c r="D171" s="143" t="s">
        <v>129</v>
      </c>
      <c r="E171" s="144" t="s">
        <v>1</v>
      </c>
      <c r="F171" s="145" t="s">
        <v>158</v>
      </c>
      <c r="G171" s="141"/>
      <c r="H171" s="146">
        <v>2</v>
      </c>
      <c r="I171" s="141"/>
      <c r="J171" s="141"/>
      <c r="K171" s="141"/>
      <c r="L171" s="142"/>
      <c r="M171" s="147"/>
      <c r="N171" s="141"/>
      <c r="O171" s="141"/>
      <c r="P171" s="141"/>
      <c r="Q171" s="141"/>
      <c r="R171" s="141"/>
      <c r="S171" s="141"/>
      <c r="T171" s="148"/>
      <c r="U171" s="141"/>
      <c r="V171" s="141"/>
      <c r="W171" s="141"/>
      <c r="X171" s="141"/>
      <c r="Y171" s="141"/>
      <c r="Z171" s="141"/>
      <c r="AA171" s="141"/>
      <c r="AB171" s="141"/>
      <c r="AC171" s="141"/>
      <c r="AD171" s="141"/>
      <c r="AE171" s="141"/>
      <c r="AF171" s="141"/>
      <c r="AG171" s="141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144" t="s">
        <v>129</v>
      </c>
      <c r="AU171" s="144" t="s">
        <v>123</v>
      </c>
      <c r="AV171" s="141" t="s">
        <v>123</v>
      </c>
      <c r="AW171" s="141" t="s">
        <v>29</v>
      </c>
      <c r="AX171" s="141" t="s">
        <v>72</v>
      </c>
      <c r="AY171" s="144" t="s">
        <v>117</v>
      </c>
      <c r="AZ171" s="141"/>
      <c r="BA171" s="141"/>
      <c r="BB171" s="141"/>
      <c r="BC171" s="141"/>
      <c r="BD171" s="141"/>
      <c r="BE171" s="141"/>
      <c r="BF171" s="141"/>
      <c r="BG171" s="141"/>
      <c r="BH171" s="141"/>
      <c r="BI171" s="141"/>
      <c r="BJ171" s="141"/>
      <c r="BK171" s="141"/>
      <c r="BL171" s="141"/>
      <c r="BM171" s="141"/>
    </row>
    <row r="172" spans="1:65" ht="11.25" customHeight="1">
      <c r="A172" s="141"/>
      <c r="B172" s="142"/>
      <c r="C172" s="141"/>
      <c r="D172" s="143" t="s">
        <v>129</v>
      </c>
      <c r="E172" s="144" t="s">
        <v>1</v>
      </c>
      <c r="F172" s="145" t="s">
        <v>153</v>
      </c>
      <c r="G172" s="141"/>
      <c r="H172" s="146">
        <v>1</v>
      </c>
      <c r="I172" s="141"/>
      <c r="J172" s="141"/>
      <c r="K172" s="141"/>
      <c r="L172" s="142"/>
      <c r="M172" s="147"/>
      <c r="N172" s="141"/>
      <c r="O172" s="141"/>
      <c r="P172" s="141"/>
      <c r="Q172" s="141"/>
      <c r="R172" s="141"/>
      <c r="S172" s="141"/>
      <c r="T172" s="148"/>
      <c r="U172" s="141"/>
      <c r="V172" s="141"/>
      <c r="W172" s="141"/>
      <c r="X172" s="141"/>
      <c r="Y172" s="141"/>
      <c r="Z172" s="141"/>
      <c r="AA172" s="141"/>
      <c r="AB172" s="141"/>
      <c r="AC172" s="141"/>
      <c r="AD172" s="141"/>
      <c r="AE172" s="141"/>
      <c r="AF172" s="141"/>
      <c r="AG172" s="141"/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4" t="s">
        <v>129</v>
      </c>
      <c r="AU172" s="144" t="s">
        <v>123</v>
      </c>
      <c r="AV172" s="141" t="s">
        <v>123</v>
      </c>
      <c r="AW172" s="141" t="s">
        <v>29</v>
      </c>
      <c r="AX172" s="141" t="s">
        <v>72</v>
      </c>
      <c r="AY172" s="144" t="s">
        <v>117</v>
      </c>
      <c r="AZ172" s="141"/>
      <c r="BA172" s="141"/>
      <c r="BB172" s="141"/>
      <c r="BC172" s="141"/>
      <c r="BD172" s="141"/>
      <c r="BE172" s="141"/>
      <c r="BF172" s="141"/>
      <c r="BG172" s="141"/>
      <c r="BH172" s="141"/>
      <c r="BI172" s="141"/>
      <c r="BJ172" s="141"/>
      <c r="BK172" s="141"/>
      <c r="BL172" s="141"/>
      <c r="BM172" s="141"/>
    </row>
    <row r="173" spans="1:65" ht="11.25" customHeight="1">
      <c r="A173" s="165"/>
      <c r="B173" s="166"/>
      <c r="C173" s="165"/>
      <c r="D173" s="143" t="s">
        <v>129</v>
      </c>
      <c r="E173" s="167" t="s">
        <v>1</v>
      </c>
      <c r="F173" s="168" t="s">
        <v>154</v>
      </c>
      <c r="G173" s="165"/>
      <c r="H173" s="169">
        <v>3</v>
      </c>
      <c r="I173" s="165"/>
      <c r="J173" s="165"/>
      <c r="K173" s="165"/>
      <c r="L173" s="166"/>
      <c r="M173" s="170"/>
      <c r="N173" s="165"/>
      <c r="O173" s="165"/>
      <c r="P173" s="165"/>
      <c r="Q173" s="165"/>
      <c r="R173" s="165"/>
      <c r="S173" s="165"/>
      <c r="T173" s="171"/>
      <c r="U173" s="165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  <c r="AH173" s="165"/>
      <c r="AI173" s="165"/>
      <c r="AJ173" s="165"/>
      <c r="AK173" s="165"/>
      <c r="AL173" s="165"/>
      <c r="AM173" s="165"/>
      <c r="AN173" s="165"/>
      <c r="AO173" s="165"/>
      <c r="AP173" s="165"/>
      <c r="AQ173" s="165"/>
      <c r="AR173" s="165"/>
      <c r="AS173" s="165"/>
      <c r="AT173" s="167" t="s">
        <v>129</v>
      </c>
      <c r="AU173" s="167" t="s">
        <v>123</v>
      </c>
      <c r="AV173" s="165" t="s">
        <v>116</v>
      </c>
      <c r="AW173" s="165" t="s">
        <v>29</v>
      </c>
      <c r="AX173" s="165" t="s">
        <v>80</v>
      </c>
      <c r="AY173" s="167" t="s">
        <v>117</v>
      </c>
      <c r="AZ173" s="165"/>
      <c r="BA173" s="165"/>
      <c r="BB173" s="165"/>
      <c r="BC173" s="165"/>
      <c r="BD173" s="165"/>
      <c r="BE173" s="165"/>
      <c r="BF173" s="165"/>
      <c r="BG173" s="165"/>
      <c r="BH173" s="165"/>
      <c r="BI173" s="165"/>
      <c r="BJ173" s="165"/>
      <c r="BK173" s="165"/>
      <c r="BL173" s="165"/>
      <c r="BM173" s="165"/>
    </row>
    <row r="174" spans="1:65" ht="44.25" customHeight="1">
      <c r="A174" s="17"/>
      <c r="B174" s="18"/>
      <c r="C174" s="128" t="s">
        <v>204</v>
      </c>
      <c r="D174" s="128" t="s">
        <v>118</v>
      </c>
      <c r="E174" s="129" t="s">
        <v>205</v>
      </c>
      <c r="F174" s="130" t="s">
        <v>206</v>
      </c>
      <c r="G174" s="131" t="s">
        <v>149</v>
      </c>
      <c r="H174" s="132">
        <v>2</v>
      </c>
      <c r="I174" s="133"/>
      <c r="J174" s="132">
        <f>ROUND(I174*H174,2)</f>
        <v>0</v>
      </c>
      <c r="K174" s="134"/>
      <c r="L174" s="18"/>
      <c r="M174" s="135" t="s">
        <v>1</v>
      </c>
      <c r="N174" s="136" t="s">
        <v>38</v>
      </c>
      <c r="O174" s="17"/>
      <c r="P174" s="137">
        <f>O174*H174</f>
        <v>0</v>
      </c>
      <c r="Q174" s="137">
        <v>0</v>
      </c>
      <c r="R174" s="137">
        <f>Q174*H174</f>
        <v>0</v>
      </c>
      <c r="S174" s="137">
        <v>0</v>
      </c>
      <c r="T174" s="138">
        <f>S174*H174</f>
        <v>0</v>
      </c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39" t="s">
        <v>116</v>
      </c>
      <c r="AS174" s="17"/>
      <c r="AT174" s="139" t="s">
        <v>118</v>
      </c>
      <c r="AU174" s="139" t="s">
        <v>123</v>
      </c>
      <c r="AV174" s="17"/>
      <c r="AW174" s="17"/>
      <c r="AX174" s="17"/>
      <c r="AY174" s="2" t="s">
        <v>117</v>
      </c>
      <c r="AZ174" s="17"/>
      <c r="BA174" s="17"/>
      <c r="BB174" s="17"/>
      <c r="BC174" s="17"/>
      <c r="BD174" s="17"/>
      <c r="BE174" s="140">
        <f>IF(N174="základná",J174,0)</f>
        <v>0</v>
      </c>
      <c r="BF174" s="140">
        <f>IF(N174="znížená",J174,0)</f>
        <v>0</v>
      </c>
      <c r="BG174" s="140">
        <f>IF(N174="zákl. prenesená",J174,0)</f>
        <v>0</v>
      </c>
      <c r="BH174" s="140">
        <f>IF(N174="zníž. prenesená",J174,0)</f>
        <v>0</v>
      </c>
      <c r="BI174" s="140">
        <f>IF(N174="nulová",J174,0)</f>
        <v>0</v>
      </c>
      <c r="BJ174" s="2" t="s">
        <v>123</v>
      </c>
      <c r="BK174" s="140">
        <f>ROUND(I174*H174,2)</f>
        <v>0</v>
      </c>
      <c r="BL174" s="2" t="s">
        <v>116</v>
      </c>
      <c r="BM174" s="139" t="s">
        <v>207</v>
      </c>
    </row>
    <row r="175" spans="1:65" ht="11.25" customHeight="1">
      <c r="A175" s="149"/>
      <c r="B175" s="150"/>
      <c r="C175" s="149"/>
      <c r="D175" s="143" t="s">
        <v>129</v>
      </c>
      <c r="E175" s="151" t="s">
        <v>1</v>
      </c>
      <c r="F175" s="152" t="s">
        <v>199</v>
      </c>
      <c r="G175" s="149"/>
      <c r="H175" s="151" t="s">
        <v>1</v>
      </c>
      <c r="I175" s="149"/>
      <c r="J175" s="149"/>
      <c r="K175" s="149"/>
      <c r="L175" s="150"/>
      <c r="M175" s="153"/>
      <c r="N175" s="149"/>
      <c r="O175" s="149"/>
      <c r="P175" s="149"/>
      <c r="Q175" s="149"/>
      <c r="R175" s="149"/>
      <c r="S175" s="149"/>
      <c r="T175" s="154"/>
      <c r="U175" s="149"/>
      <c r="V175" s="149"/>
      <c r="W175" s="149"/>
      <c r="X175" s="149"/>
      <c r="Y175" s="149"/>
      <c r="Z175" s="149"/>
      <c r="AA175" s="149"/>
      <c r="AB175" s="149"/>
      <c r="AC175" s="149"/>
      <c r="AD175" s="149"/>
      <c r="AE175" s="149"/>
      <c r="AF175" s="149"/>
      <c r="AG175" s="149"/>
      <c r="AH175" s="149"/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51" t="s">
        <v>129</v>
      </c>
      <c r="AU175" s="151" t="s">
        <v>123</v>
      </c>
      <c r="AV175" s="149" t="s">
        <v>80</v>
      </c>
      <c r="AW175" s="149" t="s">
        <v>29</v>
      </c>
      <c r="AX175" s="149" t="s">
        <v>72</v>
      </c>
      <c r="AY175" s="151" t="s">
        <v>117</v>
      </c>
      <c r="AZ175" s="149"/>
      <c r="BA175" s="149"/>
      <c r="BB175" s="149"/>
      <c r="BC175" s="149"/>
      <c r="BD175" s="149"/>
      <c r="BE175" s="149"/>
      <c r="BF175" s="149"/>
      <c r="BG175" s="149"/>
      <c r="BH175" s="149"/>
      <c r="BI175" s="149"/>
      <c r="BJ175" s="149"/>
      <c r="BK175" s="149"/>
      <c r="BL175" s="149"/>
      <c r="BM175" s="149"/>
    </row>
    <row r="176" spans="1:65" ht="11.25" customHeight="1">
      <c r="A176" s="141"/>
      <c r="B176" s="142"/>
      <c r="C176" s="141"/>
      <c r="D176" s="143" t="s">
        <v>129</v>
      </c>
      <c r="E176" s="144" t="s">
        <v>1</v>
      </c>
      <c r="F176" s="145" t="s">
        <v>152</v>
      </c>
      <c r="G176" s="141"/>
      <c r="H176" s="146">
        <v>1</v>
      </c>
      <c r="I176" s="141"/>
      <c r="J176" s="141"/>
      <c r="K176" s="141"/>
      <c r="L176" s="142"/>
      <c r="M176" s="147"/>
      <c r="N176" s="141"/>
      <c r="O176" s="141"/>
      <c r="P176" s="141"/>
      <c r="Q176" s="141"/>
      <c r="R176" s="141"/>
      <c r="S176" s="141"/>
      <c r="T176" s="148"/>
      <c r="U176" s="141"/>
      <c r="V176" s="141"/>
      <c r="W176" s="141"/>
      <c r="X176" s="141"/>
      <c r="Y176" s="141"/>
      <c r="Z176" s="141"/>
      <c r="AA176" s="141"/>
      <c r="AB176" s="141"/>
      <c r="AC176" s="141"/>
      <c r="AD176" s="141"/>
      <c r="AE176" s="141"/>
      <c r="AF176" s="141"/>
      <c r="AG176" s="141"/>
      <c r="AH176" s="141"/>
      <c r="AI176" s="141"/>
      <c r="AJ176" s="141"/>
      <c r="AK176" s="141"/>
      <c r="AL176" s="141"/>
      <c r="AM176" s="141"/>
      <c r="AN176" s="141"/>
      <c r="AO176" s="141"/>
      <c r="AP176" s="141"/>
      <c r="AQ176" s="141"/>
      <c r="AR176" s="141"/>
      <c r="AS176" s="141"/>
      <c r="AT176" s="144" t="s">
        <v>129</v>
      </c>
      <c r="AU176" s="144" t="s">
        <v>123</v>
      </c>
      <c r="AV176" s="141" t="s">
        <v>123</v>
      </c>
      <c r="AW176" s="141" t="s">
        <v>29</v>
      </c>
      <c r="AX176" s="141" t="s">
        <v>72</v>
      </c>
      <c r="AY176" s="144" t="s">
        <v>117</v>
      </c>
      <c r="AZ176" s="141"/>
      <c r="BA176" s="141"/>
      <c r="BB176" s="141"/>
      <c r="BC176" s="141"/>
      <c r="BD176" s="141"/>
      <c r="BE176" s="141"/>
      <c r="BF176" s="141"/>
      <c r="BG176" s="141"/>
      <c r="BH176" s="141"/>
      <c r="BI176" s="141"/>
      <c r="BJ176" s="141"/>
      <c r="BK176" s="141"/>
      <c r="BL176" s="141"/>
      <c r="BM176" s="141"/>
    </row>
    <row r="177" spans="1:65" ht="11.25" customHeight="1">
      <c r="A177" s="141"/>
      <c r="B177" s="142"/>
      <c r="C177" s="141"/>
      <c r="D177" s="143" t="s">
        <v>129</v>
      </c>
      <c r="E177" s="144" t="s">
        <v>1</v>
      </c>
      <c r="F177" s="145" t="s">
        <v>153</v>
      </c>
      <c r="G177" s="141"/>
      <c r="H177" s="146">
        <v>1</v>
      </c>
      <c r="I177" s="141"/>
      <c r="J177" s="141"/>
      <c r="K177" s="141"/>
      <c r="L177" s="142"/>
      <c r="M177" s="147"/>
      <c r="N177" s="141"/>
      <c r="O177" s="141"/>
      <c r="P177" s="141"/>
      <c r="Q177" s="141"/>
      <c r="R177" s="141"/>
      <c r="S177" s="141"/>
      <c r="T177" s="148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4" t="s">
        <v>129</v>
      </c>
      <c r="AU177" s="144" t="s">
        <v>123</v>
      </c>
      <c r="AV177" s="141" t="s">
        <v>123</v>
      </c>
      <c r="AW177" s="141" t="s">
        <v>29</v>
      </c>
      <c r="AX177" s="141" t="s">
        <v>72</v>
      </c>
      <c r="AY177" s="144" t="s">
        <v>117</v>
      </c>
      <c r="AZ177" s="141"/>
      <c r="BA177" s="141"/>
      <c r="BB177" s="141"/>
      <c r="BC177" s="141"/>
      <c r="BD177" s="141"/>
      <c r="BE177" s="141"/>
      <c r="BF177" s="141"/>
      <c r="BG177" s="141"/>
      <c r="BH177" s="141"/>
      <c r="BI177" s="141"/>
      <c r="BJ177" s="141"/>
      <c r="BK177" s="141"/>
      <c r="BL177" s="141"/>
      <c r="BM177" s="141"/>
    </row>
    <row r="178" spans="1:65" ht="11.25" customHeight="1">
      <c r="A178" s="165"/>
      <c r="B178" s="166"/>
      <c r="C178" s="165"/>
      <c r="D178" s="143" t="s">
        <v>129</v>
      </c>
      <c r="E178" s="167" t="s">
        <v>1</v>
      </c>
      <c r="F178" s="168" t="s">
        <v>154</v>
      </c>
      <c r="G178" s="165"/>
      <c r="H178" s="169">
        <v>2</v>
      </c>
      <c r="I178" s="165"/>
      <c r="J178" s="165"/>
      <c r="K178" s="165"/>
      <c r="L178" s="166"/>
      <c r="M178" s="170"/>
      <c r="N178" s="165"/>
      <c r="O178" s="165"/>
      <c r="P178" s="165"/>
      <c r="Q178" s="165"/>
      <c r="R178" s="165"/>
      <c r="S178" s="165"/>
      <c r="T178" s="171"/>
      <c r="U178" s="165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  <c r="AH178" s="165"/>
      <c r="AI178" s="165"/>
      <c r="AJ178" s="165"/>
      <c r="AK178" s="165"/>
      <c r="AL178" s="165"/>
      <c r="AM178" s="165"/>
      <c r="AN178" s="165"/>
      <c r="AO178" s="165"/>
      <c r="AP178" s="165"/>
      <c r="AQ178" s="165"/>
      <c r="AR178" s="165"/>
      <c r="AS178" s="165"/>
      <c r="AT178" s="167" t="s">
        <v>129</v>
      </c>
      <c r="AU178" s="167" t="s">
        <v>123</v>
      </c>
      <c r="AV178" s="165" t="s">
        <v>116</v>
      </c>
      <c r="AW178" s="165" t="s">
        <v>29</v>
      </c>
      <c r="AX178" s="165" t="s">
        <v>80</v>
      </c>
      <c r="AY178" s="167" t="s">
        <v>117</v>
      </c>
      <c r="AZ178" s="165"/>
      <c r="BA178" s="165"/>
      <c r="BB178" s="165"/>
      <c r="BC178" s="165"/>
      <c r="BD178" s="165"/>
      <c r="BE178" s="165"/>
      <c r="BF178" s="165"/>
      <c r="BG178" s="165"/>
      <c r="BH178" s="165"/>
      <c r="BI178" s="165"/>
      <c r="BJ178" s="165"/>
      <c r="BK178" s="165"/>
      <c r="BL178" s="165"/>
      <c r="BM178" s="165"/>
    </row>
    <row r="179" spans="1:65" ht="44.25" customHeight="1">
      <c r="A179" s="17"/>
      <c r="B179" s="18"/>
      <c r="C179" s="128" t="s">
        <v>208</v>
      </c>
      <c r="D179" s="128" t="s">
        <v>118</v>
      </c>
      <c r="E179" s="129" t="s">
        <v>209</v>
      </c>
      <c r="F179" s="130" t="s">
        <v>210</v>
      </c>
      <c r="G179" s="131" t="s">
        <v>149</v>
      </c>
      <c r="H179" s="132">
        <v>6</v>
      </c>
      <c r="I179" s="133"/>
      <c r="J179" s="132">
        <f>ROUND(I179*H179,2)</f>
        <v>0</v>
      </c>
      <c r="K179" s="134"/>
      <c r="L179" s="18"/>
      <c r="M179" s="135" t="s">
        <v>1</v>
      </c>
      <c r="N179" s="136" t="s">
        <v>38</v>
      </c>
      <c r="O179" s="17"/>
      <c r="P179" s="137">
        <f>O179*H179</f>
        <v>0</v>
      </c>
      <c r="Q179" s="137">
        <v>0</v>
      </c>
      <c r="R179" s="137">
        <f>Q179*H179</f>
        <v>0</v>
      </c>
      <c r="S179" s="137">
        <v>0</v>
      </c>
      <c r="T179" s="138">
        <f>S179*H179</f>
        <v>0</v>
      </c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39" t="s">
        <v>116</v>
      </c>
      <c r="AS179" s="17"/>
      <c r="AT179" s="139" t="s">
        <v>118</v>
      </c>
      <c r="AU179" s="139" t="s">
        <v>123</v>
      </c>
      <c r="AV179" s="17"/>
      <c r="AW179" s="17"/>
      <c r="AX179" s="17"/>
      <c r="AY179" s="2" t="s">
        <v>117</v>
      </c>
      <c r="AZ179" s="17"/>
      <c r="BA179" s="17"/>
      <c r="BB179" s="17"/>
      <c r="BC179" s="17"/>
      <c r="BD179" s="17"/>
      <c r="BE179" s="140">
        <f>IF(N179="základná",J179,0)</f>
        <v>0</v>
      </c>
      <c r="BF179" s="140">
        <f>IF(N179="znížená",J179,0)</f>
        <v>0</v>
      </c>
      <c r="BG179" s="140">
        <f>IF(N179="zákl. prenesená",J179,0)</f>
        <v>0</v>
      </c>
      <c r="BH179" s="140">
        <f>IF(N179="zníž. prenesená",J179,0)</f>
        <v>0</v>
      </c>
      <c r="BI179" s="140">
        <f>IF(N179="nulová",J179,0)</f>
        <v>0</v>
      </c>
      <c r="BJ179" s="2" t="s">
        <v>123</v>
      </c>
      <c r="BK179" s="140">
        <f>ROUND(I179*H179,2)</f>
        <v>0</v>
      </c>
      <c r="BL179" s="2" t="s">
        <v>116</v>
      </c>
      <c r="BM179" s="139" t="s">
        <v>211</v>
      </c>
    </row>
    <row r="180" spans="1:65" ht="11.25" customHeight="1">
      <c r="A180" s="149"/>
      <c r="B180" s="150"/>
      <c r="C180" s="149"/>
      <c r="D180" s="143" t="s">
        <v>129</v>
      </c>
      <c r="E180" s="151" t="s">
        <v>1</v>
      </c>
      <c r="F180" s="152" t="s">
        <v>199</v>
      </c>
      <c r="G180" s="149"/>
      <c r="H180" s="151" t="s">
        <v>1</v>
      </c>
      <c r="I180" s="149"/>
      <c r="J180" s="149"/>
      <c r="K180" s="149"/>
      <c r="L180" s="150"/>
      <c r="M180" s="153"/>
      <c r="N180" s="149"/>
      <c r="O180" s="149"/>
      <c r="P180" s="149"/>
      <c r="Q180" s="149"/>
      <c r="R180" s="149"/>
      <c r="S180" s="149"/>
      <c r="T180" s="154"/>
      <c r="U180" s="149"/>
      <c r="V180" s="149"/>
      <c r="W180" s="149"/>
      <c r="X180" s="149"/>
      <c r="Y180" s="149"/>
      <c r="Z180" s="149"/>
      <c r="AA180" s="149"/>
      <c r="AB180" s="149"/>
      <c r="AC180" s="149"/>
      <c r="AD180" s="149"/>
      <c r="AE180" s="149"/>
      <c r="AF180" s="149"/>
      <c r="AG180" s="149"/>
      <c r="AH180" s="149"/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51" t="s">
        <v>129</v>
      </c>
      <c r="AU180" s="151" t="s">
        <v>123</v>
      </c>
      <c r="AV180" s="149" t="s">
        <v>80</v>
      </c>
      <c r="AW180" s="149" t="s">
        <v>29</v>
      </c>
      <c r="AX180" s="149" t="s">
        <v>72</v>
      </c>
      <c r="AY180" s="151" t="s">
        <v>117</v>
      </c>
      <c r="AZ180" s="149"/>
      <c r="BA180" s="149"/>
      <c r="BB180" s="149"/>
      <c r="BC180" s="149"/>
      <c r="BD180" s="149"/>
      <c r="BE180" s="149"/>
      <c r="BF180" s="149"/>
      <c r="BG180" s="149"/>
      <c r="BH180" s="149"/>
      <c r="BI180" s="149"/>
      <c r="BJ180" s="149"/>
      <c r="BK180" s="149"/>
      <c r="BL180" s="149"/>
      <c r="BM180" s="149"/>
    </row>
    <row r="181" spans="1:65" ht="11.25" customHeight="1">
      <c r="A181" s="141"/>
      <c r="B181" s="142"/>
      <c r="C181" s="141"/>
      <c r="D181" s="143" t="s">
        <v>129</v>
      </c>
      <c r="E181" s="144" t="s">
        <v>1</v>
      </c>
      <c r="F181" s="145" t="s">
        <v>166</v>
      </c>
      <c r="G181" s="141"/>
      <c r="H181" s="146">
        <v>1</v>
      </c>
      <c r="I181" s="141"/>
      <c r="J181" s="141"/>
      <c r="K181" s="141"/>
      <c r="L181" s="142"/>
      <c r="M181" s="147"/>
      <c r="N181" s="141"/>
      <c r="O181" s="141"/>
      <c r="P181" s="141"/>
      <c r="Q181" s="141"/>
      <c r="R181" s="141"/>
      <c r="S181" s="141"/>
      <c r="T181" s="148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41"/>
      <c r="AG181" s="141"/>
      <c r="AH181" s="141"/>
      <c r="AI181" s="141"/>
      <c r="AJ181" s="141"/>
      <c r="AK181" s="141"/>
      <c r="AL181" s="141"/>
      <c r="AM181" s="141"/>
      <c r="AN181" s="141"/>
      <c r="AO181" s="141"/>
      <c r="AP181" s="141"/>
      <c r="AQ181" s="141"/>
      <c r="AR181" s="141"/>
      <c r="AS181" s="141"/>
      <c r="AT181" s="144" t="s">
        <v>129</v>
      </c>
      <c r="AU181" s="144" t="s">
        <v>123</v>
      </c>
      <c r="AV181" s="141" t="s">
        <v>123</v>
      </c>
      <c r="AW181" s="141" t="s">
        <v>29</v>
      </c>
      <c r="AX181" s="141" t="s">
        <v>72</v>
      </c>
      <c r="AY181" s="144" t="s">
        <v>117</v>
      </c>
      <c r="AZ181" s="141"/>
      <c r="BA181" s="141"/>
      <c r="BB181" s="141"/>
      <c r="BC181" s="141"/>
      <c r="BD181" s="141"/>
      <c r="BE181" s="141"/>
      <c r="BF181" s="141"/>
      <c r="BG181" s="141"/>
      <c r="BH181" s="141"/>
      <c r="BI181" s="141"/>
      <c r="BJ181" s="141"/>
      <c r="BK181" s="141"/>
      <c r="BL181" s="141"/>
      <c r="BM181" s="141"/>
    </row>
    <row r="182" spans="1:65" ht="11.25" customHeight="1">
      <c r="A182" s="141"/>
      <c r="B182" s="142"/>
      <c r="C182" s="141"/>
      <c r="D182" s="143" t="s">
        <v>129</v>
      </c>
      <c r="E182" s="144" t="s">
        <v>1</v>
      </c>
      <c r="F182" s="145" t="s">
        <v>167</v>
      </c>
      <c r="G182" s="141"/>
      <c r="H182" s="146">
        <v>1</v>
      </c>
      <c r="I182" s="141"/>
      <c r="J182" s="141"/>
      <c r="K182" s="141"/>
      <c r="L182" s="142"/>
      <c r="M182" s="147"/>
      <c r="N182" s="141"/>
      <c r="O182" s="141"/>
      <c r="P182" s="141"/>
      <c r="Q182" s="141"/>
      <c r="R182" s="141"/>
      <c r="S182" s="141"/>
      <c r="T182" s="148"/>
      <c r="U182" s="141"/>
      <c r="V182" s="141"/>
      <c r="W182" s="141"/>
      <c r="X182" s="141"/>
      <c r="Y182" s="141"/>
      <c r="Z182" s="141"/>
      <c r="AA182" s="141"/>
      <c r="AB182" s="141"/>
      <c r="AC182" s="141"/>
      <c r="AD182" s="141"/>
      <c r="AE182" s="141"/>
      <c r="AF182" s="141"/>
      <c r="AG182" s="141"/>
      <c r="AH182" s="141"/>
      <c r="AI182" s="141"/>
      <c r="AJ182" s="141"/>
      <c r="AK182" s="141"/>
      <c r="AL182" s="141"/>
      <c r="AM182" s="141"/>
      <c r="AN182" s="141"/>
      <c r="AO182" s="141"/>
      <c r="AP182" s="141"/>
      <c r="AQ182" s="141"/>
      <c r="AR182" s="141"/>
      <c r="AS182" s="141"/>
      <c r="AT182" s="144" t="s">
        <v>129</v>
      </c>
      <c r="AU182" s="144" t="s">
        <v>123</v>
      </c>
      <c r="AV182" s="141" t="s">
        <v>123</v>
      </c>
      <c r="AW182" s="141" t="s">
        <v>29</v>
      </c>
      <c r="AX182" s="141" t="s">
        <v>72</v>
      </c>
      <c r="AY182" s="144" t="s">
        <v>117</v>
      </c>
      <c r="AZ182" s="141"/>
      <c r="BA182" s="141"/>
      <c r="BB182" s="141"/>
      <c r="BC182" s="141"/>
      <c r="BD182" s="141"/>
      <c r="BE182" s="141"/>
      <c r="BF182" s="141"/>
      <c r="BG182" s="141"/>
      <c r="BH182" s="141"/>
      <c r="BI182" s="141"/>
      <c r="BJ182" s="141"/>
      <c r="BK182" s="141"/>
      <c r="BL182" s="141"/>
      <c r="BM182" s="141"/>
    </row>
    <row r="183" spans="1:65" ht="11.25" customHeight="1">
      <c r="A183" s="141"/>
      <c r="B183" s="142"/>
      <c r="C183" s="141"/>
      <c r="D183" s="143" t="s">
        <v>129</v>
      </c>
      <c r="E183" s="144" t="s">
        <v>1</v>
      </c>
      <c r="F183" s="145" t="s">
        <v>153</v>
      </c>
      <c r="G183" s="141"/>
      <c r="H183" s="146">
        <v>1</v>
      </c>
      <c r="I183" s="141"/>
      <c r="J183" s="141"/>
      <c r="K183" s="141"/>
      <c r="L183" s="142"/>
      <c r="M183" s="147"/>
      <c r="N183" s="141"/>
      <c r="O183" s="141"/>
      <c r="P183" s="141"/>
      <c r="Q183" s="141"/>
      <c r="R183" s="141"/>
      <c r="S183" s="141"/>
      <c r="T183" s="148"/>
      <c r="U183" s="141"/>
      <c r="V183" s="141"/>
      <c r="W183" s="141"/>
      <c r="X183" s="141"/>
      <c r="Y183" s="141"/>
      <c r="Z183" s="141"/>
      <c r="AA183" s="141"/>
      <c r="AB183" s="141"/>
      <c r="AC183" s="141"/>
      <c r="AD183" s="141"/>
      <c r="AE183" s="141"/>
      <c r="AF183" s="141"/>
      <c r="AG183" s="141"/>
      <c r="AH183" s="141"/>
      <c r="AI183" s="141"/>
      <c r="AJ183" s="141"/>
      <c r="AK183" s="141"/>
      <c r="AL183" s="141"/>
      <c r="AM183" s="141"/>
      <c r="AN183" s="141"/>
      <c r="AO183" s="141"/>
      <c r="AP183" s="141"/>
      <c r="AQ183" s="141"/>
      <c r="AR183" s="141"/>
      <c r="AS183" s="141"/>
      <c r="AT183" s="144" t="s">
        <v>129</v>
      </c>
      <c r="AU183" s="144" t="s">
        <v>123</v>
      </c>
      <c r="AV183" s="141" t="s">
        <v>123</v>
      </c>
      <c r="AW183" s="141" t="s">
        <v>29</v>
      </c>
      <c r="AX183" s="141" t="s">
        <v>72</v>
      </c>
      <c r="AY183" s="144" t="s">
        <v>117</v>
      </c>
      <c r="AZ183" s="141"/>
      <c r="BA183" s="141"/>
      <c r="BB183" s="141"/>
      <c r="BC183" s="141"/>
      <c r="BD183" s="141"/>
      <c r="BE183" s="141"/>
      <c r="BF183" s="141"/>
      <c r="BG183" s="141"/>
      <c r="BH183" s="141"/>
      <c r="BI183" s="141"/>
      <c r="BJ183" s="141"/>
      <c r="BK183" s="141"/>
      <c r="BL183" s="141"/>
      <c r="BM183" s="141"/>
    </row>
    <row r="184" spans="1:65" ht="11.25" customHeight="1">
      <c r="A184" s="141"/>
      <c r="B184" s="142"/>
      <c r="C184" s="141"/>
      <c r="D184" s="143" t="s">
        <v>129</v>
      </c>
      <c r="E184" s="144" t="s">
        <v>1</v>
      </c>
      <c r="F184" s="145" t="s">
        <v>168</v>
      </c>
      <c r="G184" s="141"/>
      <c r="H184" s="146">
        <v>1</v>
      </c>
      <c r="I184" s="141"/>
      <c r="J184" s="141"/>
      <c r="K184" s="141"/>
      <c r="L184" s="142"/>
      <c r="M184" s="147"/>
      <c r="N184" s="141"/>
      <c r="O184" s="141"/>
      <c r="P184" s="141"/>
      <c r="Q184" s="141"/>
      <c r="R184" s="141"/>
      <c r="S184" s="141"/>
      <c r="T184" s="148"/>
      <c r="U184" s="141"/>
      <c r="V184" s="141"/>
      <c r="W184" s="141"/>
      <c r="X184" s="141"/>
      <c r="Y184" s="141"/>
      <c r="Z184" s="141"/>
      <c r="AA184" s="141"/>
      <c r="AB184" s="141"/>
      <c r="AC184" s="141"/>
      <c r="AD184" s="141"/>
      <c r="AE184" s="141"/>
      <c r="AF184" s="141"/>
      <c r="AG184" s="141"/>
      <c r="AH184" s="141"/>
      <c r="AI184" s="141"/>
      <c r="AJ184" s="141"/>
      <c r="AK184" s="141"/>
      <c r="AL184" s="141"/>
      <c r="AM184" s="141"/>
      <c r="AN184" s="141"/>
      <c r="AO184" s="141"/>
      <c r="AP184" s="141"/>
      <c r="AQ184" s="141"/>
      <c r="AR184" s="141"/>
      <c r="AS184" s="141"/>
      <c r="AT184" s="144" t="s">
        <v>129</v>
      </c>
      <c r="AU184" s="144" t="s">
        <v>123</v>
      </c>
      <c r="AV184" s="141" t="s">
        <v>123</v>
      </c>
      <c r="AW184" s="141" t="s">
        <v>29</v>
      </c>
      <c r="AX184" s="141" t="s">
        <v>72</v>
      </c>
      <c r="AY184" s="144" t="s">
        <v>117</v>
      </c>
      <c r="AZ184" s="141"/>
      <c r="BA184" s="141"/>
      <c r="BB184" s="141"/>
      <c r="BC184" s="141"/>
      <c r="BD184" s="141"/>
      <c r="BE184" s="141"/>
      <c r="BF184" s="141"/>
      <c r="BG184" s="141"/>
      <c r="BH184" s="141"/>
      <c r="BI184" s="141"/>
      <c r="BJ184" s="141"/>
      <c r="BK184" s="141"/>
      <c r="BL184" s="141"/>
      <c r="BM184" s="141"/>
    </row>
    <row r="185" spans="1:65" ht="11.25" customHeight="1">
      <c r="A185" s="141"/>
      <c r="B185" s="142"/>
      <c r="C185" s="141"/>
      <c r="D185" s="143" t="s">
        <v>129</v>
      </c>
      <c r="E185" s="144" t="s">
        <v>1</v>
      </c>
      <c r="F185" s="145" t="s">
        <v>169</v>
      </c>
      <c r="G185" s="141"/>
      <c r="H185" s="146">
        <v>2</v>
      </c>
      <c r="I185" s="141"/>
      <c r="J185" s="141"/>
      <c r="K185" s="141"/>
      <c r="L185" s="142"/>
      <c r="M185" s="147"/>
      <c r="N185" s="141"/>
      <c r="O185" s="141"/>
      <c r="P185" s="141"/>
      <c r="Q185" s="141"/>
      <c r="R185" s="141"/>
      <c r="S185" s="141"/>
      <c r="T185" s="148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4" t="s">
        <v>129</v>
      </c>
      <c r="AU185" s="144" t="s">
        <v>123</v>
      </c>
      <c r="AV185" s="141" t="s">
        <v>123</v>
      </c>
      <c r="AW185" s="141" t="s">
        <v>29</v>
      </c>
      <c r="AX185" s="141" t="s">
        <v>72</v>
      </c>
      <c r="AY185" s="144" t="s">
        <v>117</v>
      </c>
      <c r="AZ185" s="141"/>
      <c r="BA185" s="141"/>
      <c r="BB185" s="141"/>
      <c r="BC185" s="141"/>
      <c r="BD185" s="141"/>
      <c r="BE185" s="141"/>
      <c r="BF185" s="141"/>
      <c r="BG185" s="141"/>
      <c r="BH185" s="141"/>
      <c r="BI185" s="141"/>
      <c r="BJ185" s="141"/>
      <c r="BK185" s="141"/>
      <c r="BL185" s="141"/>
      <c r="BM185" s="141"/>
    </row>
    <row r="186" spans="1:65" ht="11.25" customHeight="1">
      <c r="A186" s="165"/>
      <c r="B186" s="166"/>
      <c r="C186" s="165"/>
      <c r="D186" s="143" t="s">
        <v>129</v>
      </c>
      <c r="E186" s="167" t="s">
        <v>1</v>
      </c>
      <c r="F186" s="168" t="s">
        <v>154</v>
      </c>
      <c r="G186" s="165"/>
      <c r="H186" s="169">
        <v>6</v>
      </c>
      <c r="I186" s="165"/>
      <c r="J186" s="165"/>
      <c r="K186" s="165"/>
      <c r="L186" s="166"/>
      <c r="M186" s="170"/>
      <c r="N186" s="165"/>
      <c r="O186" s="165"/>
      <c r="P186" s="165"/>
      <c r="Q186" s="165"/>
      <c r="R186" s="165"/>
      <c r="S186" s="165"/>
      <c r="T186" s="171"/>
      <c r="U186" s="165"/>
      <c r="V186" s="165"/>
      <c r="W186" s="165"/>
      <c r="X186" s="165"/>
      <c r="Y186" s="165"/>
      <c r="Z186" s="165"/>
      <c r="AA186" s="165"/>
      <c r="AB186" s="165"/>
      <c r="AC186" s="165"/>
      <c r="AD186" s="165"/>
      <c r="AE186" s="165"/>
      <c r="AF186" s="165"/>
      <c r="AG186" s="165"/>
      <c r="AH186" s="165"/>
      <c r="AI186" s="165"/>
      <c r="AJ186" s="165"/>
      <c r="AK186" s="165"/>
      <c r="AL186" s="165"/>
      <c r="AM186" s="165"/>
      <c r="AN186" s="165"/>
      <c r="AO186" s="165"/>
      <c r="AP186" s="165"/>
      <c r="AQ186" s="165"/>
      <c r="AR186" s="165"/>
      <c r="AS186" s="165"/>
      <c r="AT186" s="167" t="s">
        <v>129</v>
      </c>
      <c r="AU186" s="167" t="s">
        <v>123</v>
      </c>
      <c r="AV186" s="165" t="s">
        <v>116</v>
      </c>
      <c r="AW186" s="165" t="s">
        <v>29</v>
      </c>
      <c r="AX186" s="165" t="s">
        <v>80</v>
      </c>
      <c r="AY186" s="167" t="s">
        <v>117</v>
      </c>
      <c r="AZ186" s="165"/>
      <c r="BA186" s="165"/>
      <c r="BB186" s="165"/>
      <c r="BC186" s="165"/>
      <c r="BD186" s="165"/>
      <c r="BE186" s="165"/>
      <c r="BF186" s="165"/>
      <c r="BG186" s="165"/>
      <c r="BH186" s="165"/>
      <c r="BI186" s="165"/>
      <c r="BJ186" s="165"/>
      <c r="BK186" s="165"/>
      <c r="BL186" s="165"/>
      <c r="BM186" s="165"/>
    </row>
    <row r="187" spans="1:65" ht="44.25" customHeight="1">
      <c r="A187" s="17"/>
      <c r="B187" s="18"/>
      <c r="C187" s="128" t="s">
        <v>212</v>
      </c>
      <c r="D187" s="128" t="s">
        <v>118</v>
      </c>
      <c r="E187" s="129" t="s">
        <v>213</v>
      </c>
      <c r="F187" s="130" t="s">
        <v>214</v>
      </c>
      <c r="G187" s="131" t="s">
        <v>149</v>
      </c>
      <c r="H187" s="132">
        <v>14</v>
      </c>
      <c r="I187" s="133"/>
      <c r="J187" s="132">
        <f>ROUND(I187*H187,2)</f>
        <v>0</v>
      </c>
      <c r="K187" s="134"/>
      <c r="L187" s="18"/>
      <c r="M187" s="135" t="s">
        <v>1</v>
      </c>
      <c r="N187" s="136" t="s">
        <v>38</v>
      </c>
      <c r="O187" s="17"/>
      <c r="P187" s="137">
        <f>O187*H187</f>
        <v>0</v>
      </c>
      <c r="Q187" s="137">
        <v>0</v>
      </c>
      <c r="R187" s="137">
        <f>Q187*H187</f>
        <v>0</v>
      </c>
      <c r="S187" s="137">
        <v>0</v>
      </c>
      <c r="T187" s="138">
        <f>S187*H187</f>
        <v>0</v>
      </c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39" t="s">
        <v>116</v>
      </c>
      <c r="AS187" s="17"/>
      <c r="AT187" s="139" t="s">
        <v>118</v>
      </c>
      <c r="AU187" s="139" t="s">
        <v>123</v>
      </c>
      <c r="AV187" s="17"/>
      <c r="AW187" s="17"/>
      <c r="AX187" s="17"/>
      <c r="AY187" s="2" t="s">
        <v>117</v>
      </c>
      <c r="AZ187" s="17"/>
      <c r="BA187" s="17"/>
      <c r="BB187" s="17"/>
      <c r="BC187" s="17"/>
      <c r="BD187" s="17"/>
      <c r="BE187" s="140">
        <f>IF(N187="základná",J187,0)</f>
        <v>0</v>
      </c>
      <c r="BF187" s="140">
        <f>IF(N187="znížená",J187,0)</f>
        <v>0</v>
      </c>
      <c r="BG187" s="140">
        <f>IF(N187="zákl. prenesená",J187,0)</f>
        <v>0</v>
      </c>
      <c r="BH187" s="140">
        <f>IF(N187="zníž. prenesená",J187,0)</f>
        <v>0</v>
      </c>
      <c r="BI187" s="140">
        <f>IF(N187="nulová",J187,0)</f>
        <v>0</v>
      </c>
      <c r="BJ187" s="2" t="s">
        <v>123</v>
      </c>
      <c r="BK187" s="140">
        <f>ROUND(I187*H187,2)</f>
        <v>0</v>
      </c>
      <c r="BL187" s="2" t="s">
        <v>116</v>
      </c>
      <c r="BM187" s="139" t="s">
        <v>215</v>
      </c>
    </row>
    <row r="188" spans="1:65" ht="11.25" customHeight="1">
      <c r="A188" s="141"/>
      <c r="B188" s="142"/>
      <c r="C188" s="141"/>
      <c r="D188" s="143" t="s">
        <v>129</v>
      </c>
      <c r="E188" s="144" t="s">
        <v>1</v>
      </c>
      <c r="F188" s="145" t="s">
        <v>152</v>
      </c>
      <c r="G188" s="141"/>
      <c r="H188" s="146">
        <v>1</v>
      </c>
      <c r="I188" s="141"/>
      <c r="J188" s="141"/>
      <c r="K188" s="141"/>
      <c r="L188" s="142"/>
      <c r="M188" s="147"/>
      <c r="N188" s="141"/>
      <c r="O188" s="141"/>
      <c r="P188" s="141"/>
      <c r="Q188" s="141"/>
      <c r="R188" s="141"/>
      <c r="S188" s="141"/>
      <c r="T188" s="148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4" t="s">
        <v>129</v>
      </c>
      <c r="AU188" s="144" t="s">
        <v>123</v>
      </c>
      <c r="AV188" s="141" t="s">
        <v>123</v>
      </c>
      <c r="AW188" s="141" t="s">
        <v>29</v>
      </c>
      <c r="AX188" s="141" t="s">
        <v>72</v>
      </c>
      <c r="AY188" s="144" t="s">
        <v>117</v>
      </c>
      <c r="AZ188" s="141"/>
      <c r="BA188" s="141"/>
      <c r="BB188" s="141"/>
      <c r="BC188" s="141"/>
      <c r="BD188" s="141"/>
      <c r="BE188" s="141"/>
      <c r="BF188" s="141"/>
      <c r="BG188" s="141"/>
      <c r="BH188" s="141"/>
      <c r="BI188" s="141"/>
      <c r="BJ188" s="141"/>
      <c r="BK188" s="141"/>
      <c r="BL188" s="141"/>
      <c r="BM188" s="141"/>
    </row>
    <row r="189" spans="1:65" ht="11.25" customHeight="1">
      <c r="A189" s="141"/>
      <c r="B189" s="142"/>
      <c r="C189" s="141"/>
      <c r="D189" s="143" t="s">
        <v>129</v>
      </c>
      <c r="E189" s="144" t="s">
        <v>1</v>
      </c>
      <c r="F189" s="145" t="s">
        <v>153</v>
      </c>
      <c r="G189" s="141"/>
      <c r="H189" s="146">
        <v>1</v>
      </c>
      <c r="I189" s="141"/>
      <c r="J189" s="141"/>
      <c r="K189" s="141"/>
      <c r="L189" s="142"/>
      <c r="M189" s="147"/>
      <c r="N189" s="141"/>
      <c r="O189" s="141"/>
      <c r="P189" s="141"/>
      <c r="Q189" s="141"/>
      <c r="R189" s="141"/>
      <c r="S189" s="141"/>
      <c r="T189" s="148"/>
      <c r="U189" s="141"/>
      <c r="V189" s="141"/>
      <c r="W189" s="141"/>
      <c r="X189" s="141"/>
      <c r="Y189" s="141"/>
      <c r="Z189" s="141"/>
      <c r="AA189" s="141"/>
      <c r="AB189" s="141"/>
      <c r="AC189" s="141"/>
      <c r="AD189" s="141"/>
      <c r="AE189" s="141"/>
      <c r="AF189" s="141"/>
      <c r="AG189" s="141"/>
      <c r="AH189" s="141"/>
      <c r="AI189" s="141"/>
      <c r="AJ189" s="141"/>
      <c r="AK189" s="141"/>
      <c r="AL189" s="141"/>
      <c r="AM189" s="141"/>
      <c r="AN189" s="141"/>
      <c r="AO189" s="141"/>
      <c r="AP189" s="141"/>
      <c r="AQ189" s="141"/>
      <c r="AR189" s="141"/>
      <c r="AS189" s="141"/>
      <c r="AT189" s="144" t="s">
        <v>129</v>
      </c>
      <c r="AU189" s="144" t="s">
        <v>123</v>
      </c>
      <c r="AV189" s="141" t="s">
        <v>123</v>
      </c>
      <c r="AW189" s="141" t="s">
        <v>29</v>
      </c>
      <c r="AX189" s="141" t="s">
        <v>72</v>
      </c>
      <c r="AY189" s="144" t="s">
        <v>117</v>
      </c>
      <c r="AZ189" s="141"/>
      <c r="BA189" s="141"/>
      <c r="BB189" s="141"/>
      <c r="BC189" s="141"/>
      <c r="BD189" s="141"/>
      <c r="BE189" s="141"/>
      <c r="BF189" s="141"/>
      <c r="BG189" s="141"/>
      <c r="BH189" s="141"/>
      <c r="BI189" s="141"/>
      <c r="BJ189" s="141"/>
      <c r="BK189" s="141"/>
      <c r="BL189" s="141"/>
      <c r="BM189" s="141"/>
    </row>
    <row r="190" spans="1:65" ht="11.25" customHeight="1">
      <c r="A190" s="165"/>
      <c r="B190" s="166"/>
      <c r="C190" s="165"/>
      <c r="D190" s="143" t="s">
        <v>129</v>
      </c>
      <c r="E190" s="167" t="s">
        <v>1</v>
      </c>
      <c r="F190" s="168" t="s">
        <v>154</v>
      </c>
      <c r="G190" s="165"/>
      <c r="H190" s="169">
        <v>2</v>
      </c>
      <c r="I190" s="165"/>
      <c r="J190" s="165"/>
      <c r="K190" s="165"/>
      <c r="L190" s="166"/>
      <c r="M190" s="170"/>
      <c r="N190" s="165"/>
      <c r="O190" s="165"/>
      <c r="P190" s="165"/>
      <c r="Q190" s="165"/>
      <c r="R190" s="165"/>
      <c r="S190" s="165"/>
      <c r="T190" s="171"/>
      <c r="U190" s="165"/>
      <c r="V190" s="165"/>
      <c r="W190" s="165"/>
      <c r="X190" s="165"/>
      <c r="Y190" s="165"/>
      <c r="Z190" s="165"/>
      <c r="AA190" s="165"/>
      <c r="AB190" s="165"/>
      <c r="AC190" s="165"/>
      <c r="AD190" s="165"/>
      <c r="AE190" s="165"/>
      <c r="AF190" s="165"/>
      <c r="AG190" s="165"/>
      <c r="AH190" s="165"/>
      <c r="AI190" s="165"/>
      <c r="AJ190" s="165"/>
      <c r="AK190" s="165"/>
      <c r="AL190" s="165"/>
      <c r="AM190" s="165"/>
      <c r="AN190" s="165"/>
      <c r="AO190" s="165"/>
      <c r="AP190" s="165"/>
      <c r="AQ190" s="165"/>
      <c r="AR190" s="165"/>
      <c r="AS190" s="165"/>
      <c r="AT190" s="167" t="s">
        <v>129</v>
      </c>
      <c r="AU190" s="167" t="s">
        <v>123</v>
      </c>
      <c r="AV190" s="165" t="s">
        <v>116</v>
      </c>
      <c r="AW190" s="165" t="s">
        <v>29</v>
      </c>
      <c r="AX190" s="165" t="s">
        <v>80</v>
      </c>
      <c r="AY190" s="167" t="s">
        <v>117</v>
      </c>
      <c r="AZ190" s="165"/>
      <c r="BA190" s="165"/>
      <c r="BB190" s="165"/>
      <c r="BC190" s="165"/>
      <c r="BD190" s="165"/>
      <c r="BE190" s="165"/>
      <c r="BF190" s="165"/>
      <c r="BG190" s="165"/>
      <c r="BH190" s="165"/>
      <c r="BI190" s="165"/>
      <c r="BJ190" s="165"/>
      <c r="BK190" s="165"/>
      <c r="BL190" s="165"/>
      <c r="BM190" s="165"/>
    </row>
    <row r="191" spans="1:65" ht="11.25" customHeight="1">
      <c r="A191" s="141"/>
      <c r="B191" s="142"/>
      <c r="C191" s="141"/>
      <c r="D191" s="143" t="s">
        <v>129</v>
      </c>
      <c r="E191" s="141"/>
      <c r="F191" s="145" t="s">
        <v>216</v>
      </c>
      <c r="G191" s="141"/>
      <c r="H191" s="146">
        <v>14</v>
      </c>
      <c r="I191" s="141"/>
      <c r="J191" s="141"/>
      <c r="K191" s="141"/>
      <c r="L191" s="142"/>
      <c r="M191" s="147"/>
      <c r="N191" s="141"/>
      <c r="O191" s="141"/>
      <c r="P191" s="141"/>
      <c r="Q191" s="141"/>
      <c r="R191" s="141"/>
      <c r="S191" s="141"/>
      <c r="T191" s="148"/>
      <c r="U191" s="141"/>
      <c r="V191" s="141"/>
      <c r="W191" s="141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41"/>
      <c r="AH191" s="141"/>
      <c r="AI191" s="141"/>
      <c r="AJ191" s="141"/>
      <c r="AK191" s="141"/>
      <c r="AL191" s="141"/>
      <c r="AM191" s="141"/>
      <c r="AN191" s="141"/>
      <c r="AO191" s="141"/>
      <c r="AP191" s="141"/>
      <c r="AQ191" s="141"/>
      <c r="AR191" s="141"/>
      <c r="AS191" s="141"/>
      <c r="AT191" s="144" t="s">
        <v>129</v>
      </c>
      <c r="AU191" s="144" t="s">
        <v>123</v>
      </c>
      <c r="AV191" s="141" t="s">
        <v>123</v>
      </c>
      <c r="AW191" s="141" t="s">
        <v>4</v>
      </c>
      <c r="AX191" s="141" t="s">
        <v>80</v>
      </c>
      <c r="AY191" s="144" t="s">
        <v>117</v>
      </c>
      <c r="AZ191" s="141"/>
      <c r="BA191" s="141"/>
      <c r="BB191" s="141"/>
      <c r="BC191" s="141"/>
      <c r="BD191" s="141"/>
      <c r="BE191" s="141"/>
      <c r="BF191" s="141"/>
      <c r="BG191" s="141"/>
      <c r="BH191" s="141"/>
      <c r="BI191" s="141"/>
      <c r="BJ191" s="141"/>
      <c r="BK191" s="141"/>
      <c r="BL191" s="141"/>
      <c r="BM191" s="141"/>
    </row>
    <row r="192" spans="1:65" ht="44.25" customHeight="1">
      <c r="A192" s="17"/>
      <c r="B192" s="18"/>
      <c r="C192" s="128" t="s">
        <v>217</v>
      </c>
      <c r="D192" s="128" t="s">
        <v>118</v>
      </c>
      <c r="E192" s="129" t="s">
        <v>218</v>
      </c>
      <c r="F192" s="130" t="s">
        <v>219</v>
      </c>
      <c r="G192" s="131" t="s">
        <v>149</v>
      </c>
      <c r="H192" s="132">
        <v>21</v>
      </c>
      <c r="I192" s="133"/>
      <c r="J192" s="132">
        <f>ROUND(I192*H192,2)</f>
        <v>0</v>
      </c>
      <c r="K192" s="134"/>
      <c r="L192" s="18"/>
      <c r="M192" s="135" t="s">
        <v>1</v>
      </c>
      <c r="N192" s="136" t="s">
        <v>38</v>
      </c>
      <c r="O192" s="17"/>
      <c r="P192" s="137">
        <f>O192*H192</f>
        <v>0</v>
      </c>
      <c r="Q192" s="137">
        <v>0</v>
      </c>
      <c r="R192" s="137">
        <f>Q192*H192</f>
        <v>0</v>
      </c>
      <c r="S192" s="137">
        <v>0</v>
      </c>
      <c r="T192" s="138">
        <f>S192*H192</f>
        <v>0</v>
      </c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39" t="s">
        <v>116</v>
      </c>
      <c r="AS192" s="17"/>
      <c r="AT192" s="139" t="s">
        <v>118</v>
      </c>
      <c r="AU192" s="139" t="s">
        <v>123</v>
      </c>
      <c r="AV192" s="17"/>
      <c r="AW192" s="17"/>
      <c r="AX192" s="17"/>
      <c r="AY192" s="2" t="s">
        <v>117</v>
      </c>
      <c r="AZ192" s="17"/>
      <c r="BA192" s="17"/>
      <c r="BB192" s="17"/>
      <c r="BC192" s="17"/>
      <c r="BD192" s="17"/>
      <c r="BE192" s="140">
        <f>IF(N192="základná",J192,0)</f>
        <v>0</v>
      </c>
      <c r="BF192" s="140">
        <f>IF(N192="znížená",J192,0)</f>
        <v>0</v>
      </c>
      <c r="BG192" s="140">
        <f>IF(N192="zákl. prenesená",J192,0)</f>
        <v>0</v>
      </c>
      <c r="BH192" s="140">
        <f>IF(N192="zníž. prenesená",J192,0)</f>
        <v>0</v>
      </c>
      <c r="BI192" s="140">
        <f>IF(N192="nulová",J192,0)</f>
        <v>0</v>
      </c>
      <c r="BJ192" s="2" t="s">
        <v>123</v>
      </c>
      <c r="BK192" s="140">
        <f>ROUND(I192*H192,2)</f>
        <v>0</v>
      </c>
      <c r="BL192" s="2" t="s">
        <v>116</v>
      </c>
      <c r="BM192" s="139" t="s">
        <v>220</v>
      </c>
    </row>
    <row r="193" spans="1:65" ht="11.25" customHeight="1">
      <c r="A193" s="141"/>
      <c r="B193" s="142"/>
      <c r="C193" s="141"/>
      <c r="D193" s="143" t="s">
        <v>129</v>
      </c>
      <c r="E193" s="144" t="s">
        <v>1</v>
      </c>
      <c r="F193" s="145" t="s">
        <v>158</v>
      </c>
      <c r="G193" s="141"/>
      <c r="H193" s="146">
        <v>2</v>
      </c>
      <c r="I193" s="141"/>
      <c r="J193" s="141"/>
      <c r="K193" s="141"/>
      <c r="L193" s="142"/>
      <c r="M193" s="147"/>
      <c r="N193" s="141"/>
      <c r="O193" s="141"/>
      <c r="P193" s="141"/>
      <c r="Q193" s="141"/>
      <c r="R193" s="141"/>
      <c r="S193" s="141"/>
      <c r="T193" s="148"/>
      <c r="U193" s="141"/>
      <c r="V193" s="141"/>
      <c r="W193" s="141"/>
      <c r="X193" s="141"/>
      <c r="Y193" s="141"/>
      <c r="Z193" s="141"/>
      <c r="AA193" s="141"/>
      <c r="AB193" s="141"/>
      <c r="AC193" s="141"/>
      <c r="AD193" s="141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4" t="s">
        <v>129</v>
      </c>
      <c r="AU193" s="144" t="s">
        <v>123</v>
      </c>
      <c r="AV193" s="141" t="s">
        <v>123</v>
      </c>
      <c r="AW193" s="141" t="s">
        <v>29</v>
      </c>
      <c r="AX193" s="141" t="s">
        <v>72</v>
      </c>
      <c r="AY193" s="144" t="s">
        <v>117</v>
      </c>
      <c r="AZ193" s="141"/>
      <c r="BA193" s="141"/>
      <c r="BB193" s="141"/>
      <c r="BC193" s="141"/>
      <c r="BD193" s="141"/>
      <c r="BE193" s="141"/>
      <c r="BF193" s="141"/>
      <c r="BG193" s="141"/>
      <c r="BH193" s="141"/>
      <c r="BI193" s="141"/>
      <c r="BJ193" s="141"/>
      <c r="BK193" s="141"/>
      <c r="BL193" s="141"/>
      <c r="BM193" s="141"/>
    </row>
    <row r="194" spans="1:65" ht="11.25" customHeight="1">
      <c r="A194" s="141"/>
      <c r="B194" s="142"/>
      <c r="C194" s="141"/>
      <c r="D194" s="143" t="s">
        <v>129</v>
      </c>
      <c r="E194" s="144" t="s">
        <v>1</v>
      </c>
      <c r="F194" s="145" t="s">
        <v>153</v>
      </c>
      <c r="G194" s="141"/>
      <c r="H194" s="146">
        <v>1</v>
      </c>
      <c r="I194" s="141"/>
      <c r="J194" s="141"/>
      <c r="K194" s="141"/>
      <c r="L194" s="142"/>
      <c r="M194" s="147"/>
      <c r="N194" s="141"/>
      <c r="O194" s="141"/>
      <c r="P194" s="141"/>
      <c r="Q194" s="141"/>
      <c r="R194" s="141"/>
      <c r="S194" s="141"/>
      <c r="T194" s="148"/>
      <c r="U194" s="141"/>
      <c r="V194" s="141"/>
      <c r="W194" s="141"/>
      <c r="X194" s="141"/>
      <c r="Y194" s="141"/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4" t="s">
        <v>129</v>
      </c>
      <c r="AU194" s="144" t="s">
        <v>123</v>
      </c>
      <c r="AV194" s="141" t="s">
        <v>123</v>
      </c>
      <c r="AW194" s="141" t="s">
        <v>29</v>
      </c>
      <c r="AX194" s="141" t="s">
        <v>72</v>
      </c>
      <c r="AY194" s="144" t="s">
        <v>117</v>
      </c>
      <c r="AZ194" s="141"/>
      <c r="BA194" s="141"/>
      <c r="BB194" s="141"/>
      <c r="BC194" s="141"/>
      <c r="BD194" s="141"/>
      <c r="BE194" s="141"/>
      <c r="BF194" s="141"/>
      <c r="BG194" s="141"/>
      <c r="BH194" s="141"/>
      <c r="BI194" s="141"/>
      <c r="BJ194" s="141"/>
      <c r="BK194" s="141"/>
      <c r="BL194" s="141"/>
      <c r="BM194" s="141"/>
    </row>
    <row r="195" spans="1:65" ht="11.25" customHeight="1">
      <c r="A195" s="165"/>
      <c r="B195" s="166"/>
      <c r="C195" s="165"/>
      <c r="D195" s="143" t="s">
        <v>129</v>
      </c>
      <c r="E195" s="167" t="s">
        <v>1</v>
      </c>
      <c r="F195" s="168" t="s">
        <v>154</v>
      </c>
      <c r="G195" s="165"/>
      <c r="H195" s="169">
        <v>3</v>
      </c>
      <c r="I195" s="165"/>
      <c r="J195" s="165"/>
      <c r="K195" s="165"/>
      <c r="L195" s="166"/>
      <c r="M195" s="170"/>
      <c r="N195" s="165"/>
      <c r="O195" s="165"/>
      <c r="P195" s="165"/>
      <c r="Q195" s="165"/>
      <c r="R195" s="165"/>
      <c r="S195" s="165"/>
      <c r="T195" s="171"/>
      <c r="U195" s="165"/>
      <c r="V195" s="165"/>
      <c r="W195" s="165"/>
      <c r="X195" s="165"/>
      <c r="Y195" s="165"/>
      <c r="Z195" s="165"/>
      <c r="AA195" s="165"/>
      <c r="AB195" s="165"/>
      <c r="AC195" s="165"/>
      <c r="AD195" s="165"/>
      <c r="AE195" s="165"/>
      <c r="AF195" s="165"/>
      <c r="AG195" s="165"/>
      <c r="AH195" s="165"/>
      <c r="AI195" s="165"/>
      <c r="AJ195" s="165"/>
      <c r="AK195" s="165"/>
      <c r="AL195" s="165"/>
      <c r="AM195" s="165"/>
      <c r="AN195" s="165"/>
      <c r="AO195" s="165"/>
      <c r="AP195" s="165"/>
      <c r="AQ195" s="165"/>
      <c r="AR195" s="165"/>
      <c r="AS195" s="165"/>
      <c r="AT195" s="167" t="s">
        <v>129</v>
      </c>
      <c r="AU195" s="167" t="s">
        <v>123</v>
      </c>
      <c r="AV195" s="165" t="s">
        <v>116</v>
      </c>
      <c r="AW195" s="165" t="s">
        <v>29</v>
      </c>
      <c r="AX195" s="165" t="s">
        <v>80</v>
      </c>
      <c r="AY195" s="167" t="s">
        <v>117</v>
      </c>
      <c r="AZ195" s="165"/>
      <c r="BA195" s="165"/>
      <c r="BB195" s="165"/>
      <c r="BC195" s="165"/>
      <c r="BD195" s="165"/>
      <c r="BE195" s="165"/>
      <c r="BF195" s="165"/>
      <c r="BG195" s="165"/>
      <c r="BH195" s="165"/>
      <c r="BI195" s="165"/>
      <c r="BJ195" s="165"/>
      <c r="BK195" s="165"/>
      <c r="BL195" s="165"/>
      <c r="BM195" s="165"/>
    </row>
    <row r="196" spans="1:65" ht="11.25" customHeight="1">
      <c r="A196" s="141"/>
      <c r="B196" s="142"/>
      <c r="C196" s="141"/>
      <c r="D196" s="143" t="s">
        <v>129</v>
      </c>
      <c r="E196" s="141"/>
      <c r="F196" s="145" t="s">
        <v>221</v>
      </c>
      <c r="G196" s="141"/>
      <c r="H196" s="146">
        <v>21</v>
      </c>
      <c r="I196" s="141"/>
      <c r="J196" s="141"/>
      <c r="K196" s="141"/>
      <c r="L196" s="142"/>
      <c r="M196" s="147"/>
      <c r="N196" s="141"/>
      <c r="O196" s="141"/>
      <c r="P196" s="141"/>
      <c r="Q196" s="141"/>
      <c r="R196" s="141"/>
      <c r="S196" s="141"/>
      <c r="T196" s="148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4" t="s">
        <v>129</v>
      </c>
      <c r="AU196" s="144" t="s">
        <v>123</v>
      </c>
      <c r="AV196" s="141" t="s">
        <v>123</v>
      </c>
      <c r="AW196" s="141" t="s">
        <v>4</v>
      </c>
      <c r="AX196" s="141" t="s">
        <v>80</v>
      </c>
      <c r="AY196" s="144" t="s">
        <v>117</v>
      </c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</row>
    <row r="197" spans="1:65" ht="44.25" customHeight="1">
      <c r="A197" s="17"/>
      <c r="B197" s="18"/>
      <c r="C197" s="128" t="s">
        <v>222</v>
      </c>
      <c r="D197" s="128" t="s">
        <v>118</v>
      </c>
      <c r="E197" s="129" t="s">
        <v>223</v>
      </c>
      <c r="F197" s="130" t="s">
        <v>224</v>
      </c>
      <c r="G197" s="131" t="s">
        <v>149</v>
      </c>
      <c r="H197" s="132">
        <v>14</v>
      </c>
      <c r="I197" s="133"/>
      <c r="J197" s="132">
        <f>ROUND(I197*H197,2)</f>
        <v>0</v>
      </c>
      <c r="K197" s="134"/>
      <c r="L197" s="18"/>
      <c r="M197" s="135" t="s">
        <v>1</v>
      </c>
      <c r="N197" s="136" t="s">
        <v>38</v>
      </c>
      <c r="O197" s="17"/>
      <c r="P197" s="137">
        <f>O197*H197</f>
        <v>0</v>
      </c>
      <c r="Q197" s="137">
        <v>0</v>
      </c>
      <c r="R197" s="137">
        <f>Q197*H197</f>
        <v>0</v>
      </c>
      <c r="S197" s="137">
        <v>0</v>
      </c>
      <c r="T197" s="138">
        <f>S197*H197</f>
        <v>0</v>
      </c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39" t="s">
        <v>116</v>
      </c>
      <c r="AS197" s="17"/>
      <c r="AT197" s="139" t="s">
        <v>118</v>
      </c>
      <c r="AU197" s="139" t="s">
        <v>123</v>
      </c>
      <c r="AV197" s="17"/>
      <c r="AW197" s="17"/>
      <c r="AX197" s="17"/>
      <c r="AY197" s="2" t="s">
        <v>117</v>
      </c>
      <c r="AZ197" s="17"/>
      <c r="BA197" s="17"/>
      <c r="BB197" s="17"/>
      <c r="BC197" s="17"/>
      <c r="BD197" s="17"/>
      <c r="BE197" s="140">
        <f>IF(N197="základná",J197,0)</f>
        <v>0</v>
      </c>
      <c r="BF197" s="140">
        <f>IF(N197="znížená",J197,0)</f>
        <v>0</v>
      </c>
      <c r="BG197" s="140">
        <f>IF(N197="zákl. prenesená",J197,0)</f>
        <v>0</v>
      </c>
      <c r="BH197" s="140">
        <f>IF(N197="zníž. prenesená",J197,0)</f>
        <v>0</v>
      </c>
      <c r="BI197" s="140">
        <f>IF(N197="nulová",J197,0)</f>
        <v>0</v>
      </c>
      <c r="BJ197" s="2" t="s">
        <v>123</v>
      </c>
      <c r="BK197" s="140">
        <f>ROUND(I197*H197,2)</f>
        <v>0</v>
      </c>
      <c r="BL197" s="2" t="s">
        <v>116</v>
      </c>
      <c r="BM197" s="139" t="s">
        <v>225</v>
      </c>
    </row>
    <row r="198" spans="1:65" ht="11.25" customHeight="1">
      <c r="A198" s="141"/>
      <c r="B198" s="142"/>
      <c r="C198" s="141"/>
      <c r="D198" s="143" t="s">
        <v>129</v>
      </c>
      <c r="E198" s="144" t="s">
        <v>1</v>
      </c>
      <c r="F198" s="145" t="s">
        <v>152</v>
      </c>
      <c r="G198" s="141"/>
      <c r="H198" s="146">
        <v>1</v>
      </c>
      <c r="I198" s="141"/>
      <c r="J198" s="141"/>
      <c r="K198" s="141"/>
      <c r="L198" s="142"/>
      <c r="M198" s="147"/>
      <c r="N198" s="141"/>
      <c r="O198" s="141"/>
      <c r="P198" s="141"/>
      <c r="Q198" s="141"/>
      <c r="R198" s="141"/>
      <c r="S198" s="141"/>
      <c r="T198" s="148"/>
      <c r="U198" s="141"/>
      <c r="V198" s="141"/>
      <c r="W198" s="141"/>
      <c r="X198" s="141"/>
      <c r="Y198" s="141"/>
      <c r="Z198" s="141"/>
      <c r="AA198" s="141"/>
      <c r="AB198" s="141"/>
      <c r="AC198" s="141"/>
      <c r="AD198" s="141"/>
      <c r="AE198" s="141"/>
      <c r="AF198" s="141"/>
      <c r="AG198" s="141"/>
      <c r="AH198" s="141"/>
      <c r="AI198" s="141"/>
      <c r="AJ198" s="141"/>
      <c r="AK198" s="141"/>
      <c r="AL198" s="141"/>
      <c r="AM198" s="141"/>
      <c r="AN198" s="141"/>
      <c r="AO198" s="141"/>
      <c r="AP198" s="141"/>
      <c r="AQ198" s="141"/>
      <c r="AR198" s="141"/>
      <c r="AS198" s="141"/>
      <c r="AT198" s="144" t="s">
        <v>129</v>
      </c>
      <c r="AU198" s="144" t="s">
        <v>123</v>
      </c>
      <c r="AV198" s="141" t="s">
        <v>123</v>
      </c>
      <c r="AW198" s="141" t="s">
        <v>29</v>
      </c>
      <c r="AX198" s="141" t="s">
        <v>72</v>
      </c>
      <c r="AY198" s="144" t="s">
        <v>117</v>
      </c>
      <c r="AZ198" s="141"/>
      <c r="BA198" s="141"/>
      <c r="BB198" s="141"/>
      <c r="BC198" s="141"/>
      <c r="BD198" s="141"/>
      <c r="BE198" s="141"/>
      <c r="BF198" s="141"/>
      <c r="BG198" s="141"/>
      <c r="BH198" s="141"/>
      <c r="BI198" s="141"/>
      <c r="BJ198" s="141"/>
      <c r="BK198" s="141"/>
      <c r="BL198" s="141"/>
      <c r="BM198" s="141"/>
    </row>
    <row r="199" spans="1:65" ht="11.25" customHeight="1">
      <c r="A199" s="141"/>
      <c r="B199" s="142"/>
      <c r="C199" s="141"/>
      <c r="D199" s="143" t="s">
        <v>129</v>
      </c>
      <c r="E199" s="144" t="s">
        <v>1</v>
      </c>
      <c r="F199" s="145" t="s">
        <v>153</v>
      </c>
      <c r="G199" s="141"/>
      <c r="H199" s="146">
        <v>1</v>
      </c>
      <c r="I199" s="141"/>
      <c r="J199" s="141"/>
      <c r="K199" s="141"/>
      <c r="L199" s="142"/>
      <c r="M199" s="147"/>
      <c r="N199" s="141"/>
      <c r="O199" s="141"/>
      <c r="P199" s="141"/>
      <c r="Q199" s="141"/>
      <c r="R199" s="141"/>
      <c r="S199" s="141"/>
      <c r="T199" s="148"/>
      <c r="U199" s="141"/>
      <c r="V199" s="141"/>
      <c r="W199" s="141"/>
      <c r="X199" s="141"/>
      <c r="Y199" s="141"/>
      <c r="Z199" s="141"/>
      <c r="AA199" s="141"/>
      <c r="AB199" s="141"/>
      <c r="AC199" s="141"/>
      <c r="AD199" s="141"/>
      <c r="AE199" s="141"/>
      <c r="AF199" s="141"/>
      <c r="AG199" s="141"/>
      <c r="AH199" s="141"/>
      <c r="AI199" s="141"/>
      <c r="AJ199" s="141"/>
      <c r="AK199" s="141"/>
      <c r="AL199" s="141"/>
      <c r="AM199" s="141"/>
      <c r="AN199" s="141"/>
      <c r="AO199" s="141"/>
      <c r="AP199" s="141"/>
      <c r="AQ199" s="141"/>
      <c r="AR199" s="141"/>
      <c r="AS199" s="141"/>
      <c r="AT199" s="144" t="s">
        <v>129</v>
      </c>
      <c r="AU199" s="144" t="s">
        <v>123</v>
      </c>
      <c r="AV199" s="141" t="s">
        <v>123</v>
      </c>
      <c r="AW199" s="141" t="s">
        <v>29</v>
      </c>
      <c r="AX199" s="141" t="s">
        <v>72</v>
      </c>
      <c r="AY199" s="144" t="s">
        <v>117</v>
      </c>
      <c r="AZ199" s="141"/>
      <c r="BA199" s="141"/>
      <c r="BB199" s="141"/>
      <c r="BC199" s="141"/>
      <c r="BD199" s="141"/>
      <c r="BE199" s="141"/>
      <c r="BF199" s="141"/>
      <c r="BG199" s="141"/>
      <c r="BH199" s="141"/>
      <c r="BI199" s="141"/>
      <c r="BJ199" s="141"/>
      <c r="BK199" s="141"/>
      <c r="BL199" s="141"/>
      <c r="BM199" s="141"/>
    </row>
    <row r="200" spans="1:65" ht="11.25" customHeight="1">
      <c r="A200" s="165"/>
      <c r="B200" s="166"/>
      <c r="C200" s="165"/>
      <c r="D200" s="143" t="s">
        <v>129</v>
      </c>
      <c r="E200" s="167" t="s">
        <v>1</v>
      </c>
      <c r="F200" s="168" t="s">
        <v>154</v>
      </c>
      <c r="G200" s="165"/>
      <c r="H200" s="169">
        <v>2</v>
      </c>
      <c r="I200" s="165"/>
      <c r="J200" s="165"/>
      <c r="K200" s="165"/>
      <c r="L200" s="166"/>
      <c r="M200" s="170"/>
      <c r="N200" s="165"/>
      <c r="O200" s="165"/>
      <c r="P200" s="165"/>
      <c r="Q200" s="165"/>
      <c r="R200" s="165"/>
      <c r="S200" s="165"/>
      <c r="T200" s="171"/>
      <c r="U200" s="165"/>
      <c r="V200" s="165"/>
      <c r="W200" s="165"/>
      <c r="X200" s="165"/>
      <c r="Y200" s="165"/>
      <c r="Z200" s="165"/>
      <c r="AA200" s="165"/>
      <c r="AB200" s="165"/>
      <c r="AC200" s="165"/>
      <c r="AD200" s="165"/>
      <c r="AE200" s="165"/>
      <c r="AF200" s="165"/>
      <c r="AG200" s="165"/>
      <c r="AH200" s="165"/>
      <c r="AI200" s="165"/>
      <c r="AJ200" s="165"/>
      <c r="AK200" s="165"/>
      <c r="AL200" s="165"/>
      <c r="AM200" s="165"/>
      <c r="AN200" s="165"/>
      <c r="AO200" s="165"/>
      <c r="AP200" s="165"/>
      <c r="AQ200" s="165"/>
      <c r="AR200" s="165"/>
      <c r="AS200" s="165"/>
      <c r="AT200" s="167" t="s">
        <v>129</v>
      </c>
      <c r="AU200" s="167" t="s">
        <v>123</v>
      </c>
      <c r="AV200" s="165" t="s">
        <v>116</v>
      </c>
      <c r="AW200" s="165" t="s">
        <v>29</v>
      </c>
      <c r="AX200" s="165" t="s">
        <v>80</v>
      </c>
      <c r="AY200" s="167" t="s">
        <v>117</v>
      </c>
      <c r="AZ200" s="165"/>
      <c r="BA200" s="165"/>
      <c r="BB200" s="165"/>
      <c r="BC200" s="165"/>
      <c r="BD200" s="165"/>
      <c r="BE200" s="165"/>
      <c r="BF200" s="165"/>
      <c r="BG200" s="165"/>
      <c r="BH200" s="165"/>
      <c r="BI200" s="165"/>
      <c r="BJ200" s="165"/>
      <c r="BK200" s="165"/>
      <c r="BL200" s="165"/>
      <c r="BM200" s="165"/>
    </row>
    <row r="201" spans="1:65" ht="11.25" customHeight="1">
      <c r="A201" s="141"/>
      <c r="B201" s="142"/>
      <c r="C201" s="141"/>
      <c r="D201" s="143" t="s">
        <v>129</v>
      </c>
      <c r="E201" s="141"/>
      <c r="F201" s="145" t="s">
        <v>216</v>
      </c>
      <c r="G201" s="141"/>
      <c r="H201" s="146">
        <v>14</v>
      </c>
      <c r="I201" s="141"/>
      <c r="J201" s="141"/>
      <c r="K201" s="141"/>
      <c r="L201" s="142"/>
      <c r="M201" s="147"/>
      <c r="N201" s="141"/>
      <c r="O201" s="141"/>
      <c r="P201" s="141"/>
      <c r="Q201" s="141"/>
      <c r="R201" s="141"/>
      <c r="S201" s="141"/>
      <c r="T201" s="148"/>
      <c r="U201" s="141"/>
      <c r="V201" s="141"/>
      <c r="W201" s="141"/>
      <c r="X201" s="141"/>
      <c r="Y201" s="141"/>
      <c r="Z201" s="141"/>
      <c r="AA201" s="141"/>
      <c r="AB201" s="141"/>
      <c r="AC201" s="141"/>
      <c r="AD201" s="141"/>
      <c r="AE201" s="141"/>
      <c r="AF201" s="141"/>
      <c r="AG201" s="141"/>
      <c r="AH201" s="141"/>
      <c r="AI201" s="141"/>
      <c r="AJ201" s="141"/>
      <c r="AK201" s="141"/>
      <c r="AL201" s="141"/>
      <c r="AM201" s="141"/>
      <c r="AN201" s="141"/>
      <c r="AO201" s="141"/>
      <c r="AP201" s="141"/>
      <c r="AQ201" s="141"/>
      <c r="AR201" s="141"/>
      <c r="AS201" s="141"/>
      <c r="AT201" s="144" t="s">
        <v>129</v>
      </c>
      <c r="AU201" s="144" t="s">
        <v>123</v>
      </c>
      <c r="AV201" s="141" t="s">
        <v>123</v>
      </c>
      <c r="AW201" s="141" t="s">
        <v>4</v>
      </c>
      <c r="AX201" s="141" t="s">
        <v>80</v>
      </c>
      <c r="AY201" s="144" t="s">
        <v>117</v>
      </c>
      <c r="AZ201" s="141"/>
      <c r="BA201" s="141"/>
      <c r="BB201" s="141"/>
      <c r="BC201" s="141"/>
      <c r="BD201" s="141"/>
      <c r="BE201" s="141"/>
      <c r="BF201" s="141"/>
      <c r="BG201" s="141"/>
      <c r="BH201" s="141"/>
      <c r="BI201" s="141"/>
      <c r="BJ201" s="141"/>
      <c r="BK201" s="141"/>
      <c r="BL201" s="141"/>
      <c r="BM201" s="141"/>
    </row>
    <row r="202" spans="1:65" ht="44.25" customHeight="1">
      <c r="A202" s="17"/>
      <c r="B202" s="18"/>
      <c r="C202" s="128" t="s">
        <v>226</v>
      </c>
      <c r="D202" s="128" t="s">
        <v>118</v>
      </c>
      <c r="E202" s="129" t="s">
        <v>227</v>
      </c>
      <c r="F202" s="130" t="s">
        <v>228</v>
      </c>
      <c r="G202" s="131" t="s">
        <v>149</v>
      </c>
      <c r="H202" s="132">
        <v>42</v>
      </c>
      <c r="I202" s="133"/>
      <c r="J202" s="132">
        <f>ROUND(I202*H202,2)</f>
        <v>0</v>
      </c>
      <c r="K202" s="134"/>
      <c r="L202" s="18"/>
      <c r="M202" s="135" t="s">
        <v>1</v>
      </c>
      <c r="N202" s="136" t="s">
        <v>38</v>
      </c>
      <c r="O202" s="17"/>
      <c r="P202" s="137">
        <f>O202*H202</f>
        <v>0</v>
      </c>
      <c r="Q202" s="137">
        <v>0</v>
      </c>
      <c r="R202" s="137">
        <f>Q202*H202</f>
        <v>0</v>
      </c>
      <c r="S202" s="137">
        <v>0</v>
      </c>
      <c r="T202" s="138">
        <f>S202*H202</f>
        <v>0</v>
      </c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39" t="s">
        <v>116</v>
      </c>
      <c r="AS202" s="17"/>
      <c r="AT202" s="139" t="s">
        <v>118</v>
      </c>
      <c r="AU202" s="139" t="s">
        <v>123</v>
      </c>
      <c r="AV202" s="17"/>
      <c r="AW202" s="17"/>
      <c r="AX202" s="17"/>
      <c r="AY202" s="2" t="s">
        <v>117</v>
      </c>
      <c r="AZ202" s="17"/>
      <c r="BA202" s="17"/>
      <c r="BB202" s="17"/>
      <c r="BC202" s="17"/>
      <c r="BD202" s="17"/>
      <c r="BE202" s="140">
        <f>IF(N202="základná",J202,0)</f>
        <v>0</v>
      </c>
      <c r="BF202" s="140">
        <f>IF(N202="znížená",J202,0)</f>
        <v>0</v>
      </c>
      <c r="BG202" s="140">
        <f>IF(N202="zákl. prenesená",J202,0)</f>
        <v>0</v>
      </c>
      <c r="BH202" s="140">
        <f>IF(N202="zníž. prenesená",J202,0)</f>
        <v>0</v>
      </c>
      <c r="BI202" s="140">
        <f>IF(N202="nulová",J202,0)</f>
        <v>0</v>
      </c>
      <c r="BJ202" s="2" t="s">
        <v>123</v>
      </c>
      <c r="BK202" s="140">
        <f>ROUND(I202*H202,2)</f>
        <v>0</v>
      </c>
      <c r="BL202" s="2" t="s">
        <v>116</v>
      </c>
      <c r="BM202" s="139" t="s">
        <v>229</v>
      </c>
    </row>
    <row r="203" spans="1:65" ht="11.25" customHeight="1">
      <c r="A203" s="141"/>
      <c r="B203" s="142"/>
      <c r="C203" s="141"/>
      <c r="D203" s="143" t="s">
        <v>129</v>
      </c>
      <c r="E203" s="144" t="s">
        <v>1</v>
      </c>
      <c r="F203" s="145" t="s">
        <v>166</v>
      </c>
      <c r="G203" s="141"/>
      <c r="H203" s="146">
        <v>1</v>
      </c>
      <c r="I203" s="141"/>
      <c r="J203" s="141"/>
      <c r="K203" s="141"/>
      <c r="L203" s="142"/>
      <c r="M203" s="147"/>
      <c r="N203" s="141"/>
      <c r="O203" s="141"/>
      <c r="P203" s="141"/>
      <c r="Q203" s="141"/>
      <c r="R203" s="141"/>
      <c r="S203" s="141"/>
      <c r="T203" s="148"/>
      <c r="U203" s="141"/>
      <c r="V203" s="141"/>
      <c r="W203" s="141"/>
      <c r="X203" s="141"/>
      <c r="Y203" s="141"/>
      <c r="Z203" s="141"/>
      <c r="AA203" s="141"/>
      <c r="AB203" s="141"/>
      <c r="AC203" s="141"/>
      <c r="AD203" s="141"/>
      <c r="AE203" s="141"/>
      <c r="AF203" s="141"/>
      <c r="AG203" s="141"/>
      <c r="AH203" s="141"/>
      <c r="AI203" s="141"/>
      <c r="AJ203" s="141"/>
      <c r="AK203" s="141"/>
      <c r="AL203" s="141"/>
      <c r="AM203" s="141"/>
      <c r="AN203" s="141"/>
      <c r="AO203" s="141"/>
      <c r="AP203" s="141"/>
      <c r="AQ203" s="141"/>
      <c r="AR203" s="141"/>
      <c r="AS203" s="141"/>
      <c r="AT203" s="144" t="s">
        <v>129</v>
      </c>
      <c r="AU203" s="144" t="s">
        <v>123</v>
      </c>
      <c r="AV203" s="141" t="s">
        <v>123</v>
      </c>
      <c r="AW203" s="141" t="s">
        <v>29</v>
      </c>
      <c r="AX203" s="141" t="s">
        <v>72</v>
      </c>
      <c r="AY203" s="144" t="s">
        <v>117</v>
      </c>
      <c r="AZ203" s="141"/>
      <c r="BA203" s="141"/>
      <c r="BB203" s="141"/>
      <c r="BC203" s="141"/>
      <c r="BD203" s="141"/>
      <c r="BE203" s="141"/>
      <c r="BF203" s="141"/>
      <c r="BG203" s="141"/>
      <c r="BH203" s="141"/>
      <c r="BI203" s="141"/>
      <c r="BJ203" s="141"/>
      <c r="BK203" s="141"/>
      <c r="BL203" s="141"/>
      <c r="BM203" s="141"/>
    </row>
    <row r="204" spans="1:65" ht="11.25" customHeight="1">
      <c r="A204" s="141"/>
      <c r="B204" s="142"/>
      <c r="C204" s="141"/>
      <c r="D204" s="143" t="s">
        <v>129</v>
      </c>
      <c r="E204" s="144" t="s">
        <v>1</v>
      </c>
      <c r="F204" s="145" t="s">
        <v>167</v>
      </c>
      <c r="G204" s="141"/>
      <c r="H204" s="146">
        <v>1</v>
      </c>
      <c r="I204" s="141"/>
      <c r="J204" s="141"/>
      <c r="K204" s="141"/>
      <c r="L204" s="142"/>
      <c r="M204" s="147"/>
      <c r="N204" s="141"/>
      <c r="O204" s="141"/>
      <c r="P204" s="141"/>
      <c r="Q204" s="141"/>
      <c r="R204" s="141"/>
      <c r="S204" s="141"/>
      <c r="T204" s="148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4" t="s">
        <v>129</v>
      </c>
      <c r="AU204" s="144" t="s">
        <v>123</v>
      </c>
      <c r="AV204" s="141" t="s">
        <v>123</v>
      </c>
      <c r="AW204" s="141" t="s">
        <v>29</v>
      </c>
      <c r="AX204" s="141" t="s">
        <v>72</v>
      </c>
      <c r="AY204" s="144" t="s">
        <v>117</v>
      </c>
      <c r="AZ204" s="141"/>
      <c r="BA204" s="141"/>
      <c r="BB204" s="141"/>
      <c r="BC204" s="141"/>
      <c r="BD204" s="141"/>
      <c r="BE204" s="141"/>
      <c r="BF204" s="141"/>
      <c r="BG204" s="141"/>
      <c r="BH204" s="141"/>
      <c r="BI204" s="141"/>
      <c r="BJ204" s="141"/>
      <c r="BK204" s="141"/>
      <c r="BL204" s="141"/>
      <c r="BM204" s="141"/>
    </row>
    <row r="205" spans="1:65" ht="11.25" customHeight="1">
      <c r="A205" s="141"/>
      <c r="B205" s="142"/>
      <c r="C205" s="141"/>
      <c r="D205" s="143" t="s">
        <v>129</v>
      </c>
      <c r="E205" s="144" t="s">
        <v>1</v>
      </c>
      <c r="F205" s="145" t="s">
        <v>153</v>
      </c>
      <c r="G205" s="141"/>
      <c r="H205" s="146">
        <v>1</v>
      </c>
      <c r="I205" s="141"/>
      <c r="J205" s="141"/>
      <c r="K205" s="141"/>
      <c r="L205" s="142"/>
      <c r="M205" s="147"/>
      <c r="N205" s="141"/>
      <c r="O205" s="141"/>
      <c r="P205" s="141"/>
      <c r="Q205" s="141"/>
      <c r="R205" s="141"/>
      <c r="S205" s="141"/>
      <c r="T205" s="148"/>
      <c r="U205" s="141"/>
      <c r="V205" s="141"/>
      <c r="W205" s="141"/>
      <c r="X205" s="141"/>
      <c r="Y205" s="141"/>
      <c r="Z205" s="141"/>
      <c r="AA205" s="141"/>
      <c r="AB205" s="141"/>
      <c r="AC205" s="141"/>
      <c r="AD205" s="141"/>
      <c r="AE205" s="141"/>
      <c r="AF205" s="141"/>
      <c r="AG205" s="141"/>
      <c r="AH205" s="141"/>
      <c r="AI205" s="141"/>
      <c r="AJ205" s="141"/>
      <c r="AK205" s="141"/>
      <c r="AL205" s="141"/>
      <c r="AM205" s="141"/>
      <c r="AN205" s="141"/>
      <c r="AO205" s="141"/>
      <c r="AP205" s="141"/>
      <c r="AQ205" s="141"/>
      <c r="AR205" s="141"/>
      <c r="AS205" s="141"/>
      <c r="AT205" s="144" t="s">
        <v>129</v>
      </c>
      <c r="AU205" s="144" t="s">
        <v>123</v>
      </c>
      <c r="AV205" s="141" t="s">
        <v>123</v>
      </c>
      <c r="AW205" s="141" t="s">
        <v>29</v>
      </c>
      <c r="AX205" s="141" t="s">
        <v>72</v>
      </c>
      <c r="AY205" s="144" t="s">
        <v>117</v>
      </c>
      <c r="AZ205" s="141"/>
      <c r="BA205" s="141"/>
      <c r="BB205" s="141"/>
      <c r="BC205" s="141"/>
      <c r="BD205" s="141"/>
      <c r="BE205" s="141"/>
      <c r="BF205" s="141"/>
      <c r="BG205" s="141"/>
      <c r="BH205" s="141"/>
      <c r="BI205" s="141"/>
      <c r="BJ205" s="141"/>
      <c r="BK205" s="141"/>
      <c r="BL205" s="141"/>
      <c r="BM205" s="141"/>
    </row>
    <row r="206" spans="1:65" ht="11.25" customHeight="1">
      <c r="A206" s="141"/>
      <c r="B206" s="142"/>
      <c r="C206" s="141"/>
      <c r="D206" s="143" t="s">
        <v>129</v>
      </c>
      <c r="E206" s="144" t="s">
        <v>1</v>
      </c>
      <c r="F206" s="145" t="s">
        <v>168</v>
      </c>
      <c r="G206" s="141"/>
      <c r="H206" s="146">
        <v>1</v>
      </c>
      <c r="I206" s="141"/>
      <c r="J206" s="141"/>
      <c r="K206" s="141"/>
      <c r="L206" s="142"/>
      <c r="M206" s="147"/>
      <c r="N206" s="141"/>
      <c r="O206" s="141"/>
      <c r="P206" s="141"/>
      <c r="Q206" s="141"/>
      <c r="R206" s="141"/>
      <c r="S206" s="141"/>
      <c r="T206" s="148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  <c r="AE206" s="141"/>
      <c r="AF206" s="141"/>
      <c r="AG206" s="141"/>
      <c r="AH206" s="141"/>
      <c r="AI206" s="141"/>
      <c r="AJ206" s="141"/>
      <c r="AK206" s="141"/>
      <c r="AL206" s="141"/>
      <c r="AM206" s="141"/>
      <c r="AN206" s="141"/>
      <c r="AO206" s="141"/>
      <c r="AP206" s="141"/>
      <c r="AQ206" s="141"/>
      <c r="AR206" s="141"/>
      <c r="AS206" s="141"/>
      <c r="AT206" s="144" t="s">
        <v>129</v>
      </c>
      <c r="AU206" s="144" t="s">
        <v>123</v>
      </c>
      <c r="AV206" s="141" t="s">
        <v>123</v>
      </c>
      <c r="AW206" s="141" t="s">
        <v>29</v>
      </c>
      <c r="AX206" s="141" t="s">
        <v>72</v>
      </c>
      <c r="AY206" s="144" t="s">
        <v>117</v>
      </c>
      <c r="AZ206" s="141"/>
      <c r="BA206" s="141"/>
      <c r="BB206" s="141"/>
      <c r="BC206" s="141"/>
      <c r="BD206" s="141"/>
      <c r="BE206" s="141"/>
      <c r="BF206" s="141"/>
      <c r="BG206" s="141"/>
      <c r="BH206" s="141"/>
      <c r="BI206" s="141"/>
      <c r="BJ206" s="141"/>
      <c r="BK206" s="141"/>
      <c r="BL206" s="141"/>
      <c r="BM206" s="141"/>
    </row>
    <row r="207" spans="1:65" ht="11.25" customHeight="1">
      <c r="A207" s="141"/>
      <c r="B207" s="142"/>
      <c r="C207" s="141"/>
      <c r="D207" s="143" t="s">
        <v>129</v>
      </c>
      <c r="E207" s="144" t="s">
        <v>1</v>
      </c>
      <c r="F207" s="145" t="s">
        <v>169</v>
      </c>
      <c r="G207" s="141"/>
      <c r="H207" s="146">
        <v>2</v>
      </c>
      <c r="I207" s="141"/>
      <c r="J207" s="141"/>
      <c r="K207" s="141"/>
      <c r="L207" s="142"/>
      <c r="M207" s="147"/>
      <c r="N207" s="141"/>
      <c r="O207" s="141"/>
      <c r="P207" s="141"/>
      <c r="Q207" s="141"/>
      <c r="R207" s="141"/>
      <c r="S207" s="141"/>
      <c r="T207" s="148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141"/>
      <c r="AK207" s="141"/>
      <c r="AL207" s="141"/>
      <c r="AM207" s="141"/>
      <c r="AN207" s="141"/>
      <c r="AO207" s="141"/>
      <c r="AP207" s="141"/>
      <c r="AQ207" s="141"/>
      <c r="AR207" s="141"/>
      <c r="AS207" s="141"/>
      <c r="AT207" s="144" t="s">
        <v>129</v>
      </c>
      <c r="AU207" s="144" t="s">
        <v>123</v>
      </c>
      <c r="AV207" s="141" t="s">
        <v>123</v>
      </c>
      <c r="AW207" s="141" t="s">
        <v>29</v>
      </c>
      <c r="AX207" s="141" t="s">
        <v>72</v>
      </c>
      <c r="AY207" s="144" t="s">
        <v>117</v>
      </c>
      <c r="AZ207" s="141"/>
      <c r="BA207" s="141"/>
      <c r="BB207" s="141"/>
      <c r="BC207" s="141"/>
      <c r="BD207" s="141"/>
      <c r="BE207" s="141"/>
      <c r="BF207" s="141"/>
      <c r="BG207" s="141"/>
      <c r="BH207" s="141"/>
      <c r="BI207" s="141"/>
      <c r="BJ207" s="141"/>
      <c r="BK207" s="141"/>
      <c r="BL207" s="141"/>
      <c r="BM207" s="141"/>
    </row>
    <row r="208" spans="1:65" ht="11.25" customHeight="1">
      <c r="A208" s="165"/>
      <c r="B208" s="166"/>
      <c r="C208" s="165"/>
      <c r="D208" s="143" t="s">
        <v>129</v>
      </c>
      <c r="E208" s="167" t="s">
        <v>1</v>
      </c>
      <c r="F208" s="168" t="s">
        <v>154</v>
      </c>
      <c r="G208" s="165"/>
      <c r="H208" s="169">
        <v>6</v>
      </c>
      <c r="I208" s="165"/>
      <c r="J208" s="165"/>
      <c r="K208" s="165"/>
      <c r="L208" s="166"/>
      <c r="M208" s="170"/>
      <c r="N208" s="165"/>
      <c r="O208" s="165"/>
      <c r="P208" s="165"/>
      <c r="Q208" s="165"/>
      <c r="R208" s="165"/>
      <c r="S208" s="165"/>
      <c r="T208" s="171"/>
      <c r="U208" s="165"/>
      <c r="V208" s="165"/>
      <c r="W208" s="165"/>
      <c r="X208" s="165"/>
      <c r="Y208" s="165"/>
      <c r="Z208" s="165"/>
      <c r="AA208" s="165"/>
      <c r="AB208" s="165"/>
      <c r="AC208" s="165"/>
      <c r="AD208" s="165"/>
      <c r="AE208" s="165"/>
      <c r="AF208" s="165"/>
      <c r="AG208" s="165"/>
      <c r="AH208" s="165"/>
      <c r="AI208" s="165"/>
      <c r="AJ208" s="165"/>
      <c r="AK208" s="165"/>
      <c r="AL208" s="165"/>
      <c r="AM208" s="165"/>
      <c r="AN208" s="165"/>
      <c r="AO208" s="165"/>
      <c r="AP208" s="165"/>
      <c r="AQ208" s="165"/>
      <c r="AR208" s="165"/>
      <c r="AS208" s="165"/>
      <c r="AT208" s="167" t="s">
        <v>129</v>
      </c>
      <c r="AU208" s="167" t="s">
        <v>123</v>
      </c>
      <c r="AV208" s="165" t="s">
        <v>116</v>
      </c>
      <c r="AW208" s="165" t="s">
        <v>29</v>
      </c>
      <c r="AX208" s="165" t="s">
        <v>80</v>
      </c>
      <c r="AY208" s="167" t="s">
        <v>117</v>
      </c>
      <c r="AZ208" s="165"/>
      <c r="BA208" s="165"/>
      <c r="BB208" s="165"/>
      <c r="BC208" s="165"/>
      <c r="BD208" s="165"/>
      <c r="BE208" s="165"/>
      <c r="BF208" s="165"/>
      <c r="BG208" s="165"/>
      <c r="BH208" s="165"/>
      <c r="BI208" s="165"/>
      <c r="BJ208" s="165"/>
      <c r="BK208" s="165"/>
      <c r="BL208" s="165"/>
      <c r="BM208" s="165"/>
    </row>
    <row r="209" spans="1:65" ht="11.25" customHeight="1">
      <c r="A209" s="141"/>
      <c r="B209" s="142"/>
      <c r="C209" s="141"/>
      <c r="D209" s="143" t="s">
        <v>129</v>
      </c>
      <c r="E209" s="141"/>
      <c r="F209" s="145" t="s">
        <v>230</v>
      </c>
      <c r="G209" s="141"/>
      <c r="H209" s="146">
        <v>42</v>
      </c>
      <c r="I209" s="141"/>
      <c r="J209" s="141"/>
      <c r="K209" s="141"/>
      <c r="L209" s="142"/>
      <c r="M209" s="147"/>
      <c r="N209" s="141"/>
      <c r="O209" s="141"/>
      <c r="P209" s="141"/>
      <c r="Q209" s="141"/>
      <c r="R209" s="141"/>
      <c r="S209" s="141"/>
      <c r="T209" s="148"/>
      <c r="U209" s="141"/>
      <c r="V209" s="141"/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41"/>
      <c r="AG209" s="141"/>
      <c r="AH209" s="141"/>
      <c r="AI209" s="141"/>
      <c r="AJ209" s="141"/>
      <c r="AK209" s="141"/>
      <c r="AL209" s="141"/>
      <c r="AM209" s="141"/>
      <c r="AN209" s="141"/>
      <c r="AO209" s="141"/>
      <c r="AP209" s="141"/>
      <c r="AQ209" s="141"/>
      <c r="AR209" s="141"/>
      <c r="AS209" s="141"/>
      <c r="AT209" s="144" t="s">
        <v>129</v>
      </c>
      <c r="AU209" s="144" t="s">
        <v>123</v>
      </c>
      <c r="AV209" s="141" t="s">
        <v>123</v>
      </c>
      <c r="AW209" s="141" t="s">
        <v>4</v>
      </c>
      <c r="AX209" s="141" t="s">
        <v>80</v>
      </c>
      <c r="AY209" s="144" t="s">
        <v>117</v>
      </c>
      <c r="AZ209" s="141"/>
      <c r="BA209" s="141"/>
      <c r="BB209" s="141"/>
      <c r="BC209" s="141"/>
      <c r="BD209" s="141"/>
      <c r="BE209" s="141"/>
      <c r="BF209" s="141"/>
      <c r="BG209" s="141"/>
      <c r="BH209" s="141"/>
      <c r="BI209" s="141"/>
      <c r="BJ209" s="141"/>
      <c r="BK209" s="141"/>
      <c r="BL209" s="141"/>
      <c r="BM209" s="141"/>
    </row>
    <row r="210" spans="1:65" ht="66.75" customHeight="1">
      <c r="A210" s="17"/>
      <c r="B210" s="18"/>
      <c r="C210" s="128" t="s">
        <v>231</v>
      </c>
      <c r="D210" s="128" t="s">
        <v>118</v>
      </c>
      <c r="E210" s="129" t="s">
        <v>232</v>
      </c>
      <c r="F210" s="130" t="s">
        <v>233</v>
      </c>
      <c r="G210" s="131" t="s">
        <v>187</v>
      </c>
      <c r="H210" s="132">
        <v>138.9</v>
      </c>
      <c r="I210" s="133"/>
      <c r="J210" s="132">
        <f>ROUND(I210*H210,2)</f>
        <v>0</v>
      </c>
      <c r="K210" s="134"/>
      <c r="L210" s="18"/>
      <c r="M210" s="135" t="s">
        <v>1</v>
      </c>
      <c r="N210" s="136" t="s">
        <v>38</v>
      </c>
      <c r="O210" s="17"/>
      <c r="P210" s="137">
        <f>O210*H210</f>
        <v>0</v>
      </c>
      <c r="Q210" s="137">
        <v>0</v>
      </c>
      <c r="R210" s="137">
        <f>Q210*H210</f>
        <v>0</v>
      </c>
      <c r="S210" s="137">
        <v>0</v>
      </c>
      <c r="T210" s="138">
        <f>S210*H210</f>
        <v>0</v>
      </c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39" t="s">
        <v>116</v>
      </c>
      <c r="AS210" s="17"/>
      <c r="AT210" s="139" t="s">
        <v>118</v>
      </c>
      <c r="AU210" s="139" t="s">
        <v>123</v>
      </c>
      <c r="AV210" s="17"/>
      <c r="AW210" s="17"/>
      <c r="AX210" s="17"/>
      <c r="AY210" s="2" t="s">
        <v>117</v>
      </c>
      <c r="AZ210" s="17"/>
      <c r="BA210" s="17"/>
      <c r="BB210" s="17"/>
      <c r="BC210" s="17"/>
      <c r="BD210" s="17"/>
      <c r="BE210" s="140">
        <f>IF(N210="základná",J210,0)</f>
        <v>0</v>
      </c>
      <c r="BF210" s="140">
        <f>IF(N210="znížená",J210,0)</f>
        <v>0</v>
      </c>
      <c r="BG210" s="140">
        <f>IF(N210="zákl. prenesená",J210,0)</f>
        <v>0</v>
      </c>
      <c r="BH210" s="140">
        <f>IF(N210="zníž. prenesená",J210,0)</f>
        <v>0</v>
      </c>
      <c r="BI210" s="140">
        <f>IF(N210="nulová",J210,0)</f>
        <v>0</v>
      </c>
      <c r="BJ210" s="2" t="s">
        <v>123</v>
      </c>
      <c r="BK210" s="140">
        <f>ROUND(I210*H210,2)</f>
        <v>0</v>
      </c>
      <c r="BL210" s="2" t="s">
        <v>116</v>
      </c>
      <c r="BM210" s="139" t="s">
        <v>234</v>
      </c>
    </row>
    <row r="211" spans="1:65" ht="11.25" customHeight="1">
      <c r="A211" s="141"/>
      <c r="B211" s="142"/>
      <c r="C211" s="141"/>
      <c r="D211" s="143" t="s">
        <v>129</v>
      </c>
      <c r="E211" s="144" t="s">
        <v>1</v>
      </c>
      <c r="F211" s="145" t="s">
        <v>235</v>
      </c>
      <c r="G211" s="141"/>
      <c r="H211" s="146">
        <v>138.9</v>
      </c>
      <c r="I211" s="141"/>
      <c r="J211" s="141"/>
      <c r="K211" s="141"/>
      <c r="L211" s="142"/>
      <c r="M211" s="147"/>
      <c r="N211" s="141"/>
      <c r="O211" s="141"/>
      <c r="P211" s="141"/>
      <c r="Q211" s="141"/>
      <c r="R211" s="141"/>
      <c r="S211" s="141"/>
      <c r="T211" s="148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141"/>
      <c r="AK211" s="141"/>
      <c r="AL211" s="141"/>
      <c r="AM211" s="141"/>
      <c r="AN211" s="141"/>
      <c r="AO211" s="141"/>
      <c r="AP211" s="141"/>
      <c r="AQ211" s="141"/>
      <c r="AR211" s="141"/>
      <c r="AS211" s="141"/>
      <c r="AT211" s="144" t="s">
        <v>129</v>
      </c>
      <c r="AU211" s="144" t="s">
        <v>123</v>
      </c>
      <c r="AV211" s="141" t="s">
        <v>123</v>
      </c>
      <c r="AW211" s="141" t="s">
        <v>29</v>
      </c>
      <c r="AX211" s="141" t="s">
        <v>80</v>
      </c>
      <c r="AY211" s="144" t="s">
        <v>117</v>
      </c>
      <c r="AZ211" s="141"/>
      <c r="BA211" s="141"/>
      <c r="BB211" s="141"/>
      <c r="BC211" s="141"/>
      <c r="BD211" s="141"/>
      <c r="BE211" s="141"/>
      <c r="BF211" s="141"/>
      <c r="BG211" s="141"/>
      <c r="BH211" s="141"/>
      <c r="BI211" s="141"/>
      <c r="BJ211" s="141"/>
      <c r="BK211" s="141"/>
      <c r="BL211" s="141"/>
      <c r="BM211" s="141"/>
    </row>
    <row r="212" spans="1:65" ht="78" customHeight="1">
      <c r="A212" s="17"/>
      <c r="B212" s="18"/>
      <c r="C212" s="128" t="s">
        <v>236</v>
      </c>
      <c r="D212" s="128" t="s">
        <v>118</v>
      </c>
      <c r="E212" s="129" t="s">
        <v>237</v>
      </c>
      <c r="F212" s="130" t="s">
        <v>238</v>
      </c>
      <c r="G212" s="131" t="s">
        <v>187</v>
      </c>
      <c r="H212" s="132">
        <v>972.3</v>
      </c>
      <c r="I212" s="133"/>
      <c r="J212" s="132">
        <f>ROUND(I212*H212,2)</f>
        <v>0</v>
      </c>
      <c r="K212" s="134"/>
      <c r="L212" s="18"/>
      <c r="M212" s="135" t="s">
        <v>1</v>
      </c>
      <c r="N212" s="136" t="s">
        <v>38</v>
      </c>
      <c r="O212" s="17"/>
      <c r="P212" s="137">
        <f>O212*H212</f>
        <v>0</v>
      </c>
      <c r="Q212" s="137">
        <v>0</v>
      </c>
      <c r="R212" s="137">
        <f>Q212*H212</f>
        <v>0</v>
      </c>
      <c r="S212" s="137">
        <v>0</v>
      </c>
      <c r="T212" s="138">
        <f>S212*H212</f>
        <v>0</v>
      </c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39" t="s">
        <v>116</v>
      </c>
      <c r="AS212" s="17"/>
      <c r="AT212" s="139" t="s">
        <v>118</v>
      </c>
      <c r="AU212" s="139" t="s">
        <v>123</v>
      </c>
      <c r="AV212" s="17"/>
      <c r="AW212" s="17"/>
      <c r="AX212" s="17"/>
      <c r="AY212" s="2" t="s">
        <v>117</v>
      </c>
      <c r="AZ212" s="17"/>
      <c r="BA212" s="17"/>
      <c r="BB212" s="17"/>
      <c r="BC212" s="17"/>
      <c r="BD212" s="17"/>
      <c r="BE212" s="140">
        <f>IF(N212="základná",J212,0)</f>
        <v>0</v>
      </c>
      <c r="BF212" s="140">
        <f>IF(N212="znížená",J212,0)</f>
        <v>0</v>
      </c>
      <c r="BG212" s="140">
        <f>IF(N212="zákl. prenesená",J212,0)</f>
        <v>0</v>
      </c>
      <c r="BH212" s="140">
        <f>IF(N212="zníž. prenesená",J212,0)</f>
        <v>0</v>
      </c>
      <c r="BI212" s="140">
        <f>IF(N212="nulová",J212,0)</f>
        <v>0</v>
      </c>
      <c r="BJ212" s="2" t="s">
        <v>123</v>
      </c>
      <c r="BK212" s="140">
        <f>ROUND(I212*H212,2)</f>
        <v>0</v>
      </c>
      <c r="BL212" s="2" t="s">
        <v>116</v>
      </c>
      <c r="BM212" s="139" t="s">
        <v>239</v>
      </c>
    </row>
    <row r="213" spans="1:65" ht="11.25" customHeight="1">
      <c r="A213" s="141"/>
      <c r="B213" s="142"/>
      <c r="C213" s="141"/>
      <c r="D213" s="143" t="s">
        <v>129</v>
      </c>
      <c r="E213" s="144" t="s">
        <v>1</v>
      </c>
      <c r="F213" s="145" t="s">
        <v>235</v>
      </c>
      <c r="G213" s="141"/>
      <c r="H213" s="146">
        <v>138.9</v>
      </c>
      <c r="I213" s="141"/>
      <c r="J213" s="141"/>
      <c r="K213" s="141"/>
      <c r="L213" s="142"/>
      <c r="M213" s="147"/>
      <c r="N213" s="141"/>
      <c r="O213" s="141"/>
      <c r="P213" s="141"/>
      <c r="Q213" s="141"/>
      <c r="R213" s="141"/>
      <c r="S213" s="141"/>
      <c r="T213" s="148"/>
      <c r="U213" s="141"/>
      <c r="V213" s="141"/>
      <c r="W213" s="141"/>
      <c r="X213" s="141"/>
      <c r="Y213" s="141"/>
      <c r="Z213" s="141"/>
      <c r="AA213" s="141"/>
      <c r="AB213" s="141"/>
      <c r="AC213" s="141"/>
      <c r="AD213" s="141"/>
      <c r="AE213" s="141"/>
      <c r="AF213" s="141"/>
      <c r="AG213" s="141"/>
      <c r="AH213" s="141"/>
      <c r="AI213" s="141"/>
      <c r="AJ213" s="141"/>
      <c r="AK213" s="141"/>
      <c r="AL213" s="141"/>
      <c r="AM213" s="141"/>
      <c r="AN213" s="141"/>
      <c r="AO213" s="141"/>
      <c r="AP213" s="141"/>
      <c r="AQ213" s="141"/>
      <c r="AR213" s="141"/>
      <c r="AS213" s="141"/>
      <c r="AT213" s="144" t="s">
        <v>129</v>
      </c>
      <c r="AU213" s="144" t="s">
        <v>123</v>
      </c>
      <c r="AV213" s="141" t="s">
        <v>123</v>
      </c>
      <c r="AW213" s="141" t="s">
        <v>29</v>
      </c>
      <c r="AX213" s="141" t="s">
        <v>80</v>
      </c>
      <c r="AY213" s="144" t="s">
        <v>117</v>
      </c>
      <c r="AZ213" s="141"/>
      <c r="BA213" s="141"/>
      <c r="BB213" s="141"/>
      <c r="BC213" s="141"/>
      <c r="BD213" s="141"/>
      <c r="BE213" s="141"/>
      <c r="BF213" s="141"/>
      <c r="BG213" s="141"/>
      <c r="BH213" s="141"/>
      <c r="BI213" s="141"/>
      <c r="BJ213" s="141"/>
      <c r="BK213" s="141"/>
      <c r="BL213" s="141"/>
      <c r="BM213" s="141"/>
    </row>
    <row r="214" spans="1:65" ht="11.25" customHeight="1">
      <c r="A214" s="141"/>
      <c r="B214" s="142"/>
      <c r="C214" s="141"/>
      <c r="D214" s="143" t="s">
        <v>129</v>
      </c>
      <c r="E214" s="141"/>
      <c r="F214" s="145" t="s">
        <v>240</v>
      </c>
      <c r="G214" s="141"/>
      <c r="H214" s="146">
        <v>972.3</v>
      </c>
      <c r="I214" s="141"/>
      <c r="J214" s="141"/>
      <c r="K214" s="141"/>
      <c r="L214" s="142"/>
      <c r="M214" s="147"/>
      <c r="N214" s="141"/>
      <c r="O214" s="141"/>
      <c r="P214" s="141"/>
      <c r="Q214" s="141"/>
      <c r="R214" s="141"/>
      <c r="S214" s="141"/>
      <c r="T214" s="148"/>
      <c r="U214" s="141"/>
      <c r="V214" s="141"/>
      <c r="W214" s="141"/>
      <c r="X214" s="141"/>
      <c r="Y214" s="141"/>
      <c r="Z214" s="141"/>
      <c r="AA214" s="141"/>
      <c r="AB214" s="141"/>
      <c r="AC214" s="141"/>
      <c r="AD214" s="141"/>
      <c r="AE214" s="141"/>
      <c r="AF214" s="141"/>
      <c r="AG214" s="141"/>
      <c r="AH214" s="141"/>
      <c r="AI214" s="141"/>
      <c r="AJ214" s="141"/>
      <c r="AK214" s="141"/>
      <c r="AL214" s="141"/>
      <c r="AM214" s="141"/>
      <c r="AN214" s="141"/>
      <c r="AO214" s="141"/>
      <c r="AP214" s="141"/>
      <c r="AQ214" s="141"/>
      <c r="AR214" s="141"/>
      <c r="AS214" s="141"/>
      <c r="AT214" s="144" t="s">
        <v>129</v>
      </c>
      <c r="AU214" s="144" t="s">
        <v>123</v>
      </c>
      <c r="AV214" s="141" t="s">
        <v>123</v>
      </c>
      <c r="AW214" s="141" t="s">
        <v>4</v>
      </c>
      <c r="AX214" s="141" t="s">
        <v>80</v>
      </c>
      <c r="AY214" s="144" t="s">
        <v>117</v>
      </c>
      <c r="AZ214" s="141"/>
      <c r="BA214" s="141"/>
      <c r="BB214" s="141"/>
      <c r="BC214" s="141"/>
      <c r="BD214" s="141"/>
      <c r="BE214" s="141"/>
      <c r="BF214" s="141"/>
      <c r="BG214" s="141"/>
      <c r="BH214" s="141"/>
      <c r="BI214" s="141"/>
      <c r="BJ214" s="141"/>
      <c r="BK214" s="141"/>
      <c r="BL214" s="141"/>
      <c r="BM214" s="141"/>
    </row>
    <row r="215" spans="1:65" ht="44.25" customHeight="1">
      <c r="A215" s="17"/>
      <c r="B215" s="18"/>
      <c r="C215" s="128" t="s">
        <v>241</v>
      </c>
      <c r="D215" s="128" t="s">
        <v>118</v>
      </c>
      <c r="E215" s="129" t="s">
        <v>242</v>
      </c>
      <c r="F215" s="130" t="s">
        <v>243</v>
      </c>
      <c r="G215" s="131" t="s">
        <v>149</v>
      </c>
      <c r="H215" s="132">
        <v>2</v>
      </c>
      <c r="I215" s="133"/>
      <c r="J215" s="132">
        <f>ROUND(I215*H215,2)</f>
        <v>0</v>
      </c>
      <c r="K215" s="134"/>
      <c r="L215" s="18"/>
      <c r="M215" s="135" t="s">
        <v>1</v>
      </c>
      <c r="N215" s="136" t="s">
        <v>38</v>
      </c>
      <c r="O215" s="17"/>
      <c r="P215" s="137">
        <f>O215*H215</f>
        <v>0</v>
      </c>
      <c r="Q215" s="137">
        <v>0</v>
      </c>
      <c r="R215" s="137">
        <f>Q215*H215</f>
        <v>0</v>
      </c>
      <c r="S215" s="137">
        <v>0</v>
      </c>
      <c r="T215" s="138">
        <f>S215*H215</f>
        <v>0</v>
      </c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39" t="s">
        <v>116</v>
      </c>
      <c r="AS215" s="17"/>
      <c r="AT215" s="139" t="s">
        <v>118</v>
      </c>
      <c r="AU215" s="139" t="s">
        <v>123</v>
      </c>
      <c r="AV215" s="17"/>
      <c r="AW215" s="17"/>
      <c r="AX215" s="17"/>
      <c r="AY215" s="2" t="s">
        <v>117</v>
      </c>
      <c r="AZ215" s="17"/>
      <c r="BA215" s="17"/>
      <c r="BB215" s="17"/>
      <c r="BC215" s="17"/>
      <c r="BD215" s="17"/>
      <c r="BE215" s="140">
        <f>IF(N215="základná",J215,0)</f>
        <v>0</v>
      </c>
      <c r="BF215" s="140">
        <f>IF(N215="znížená",J215,0)</f>
        <v>0</v>
      </c>
      <c r="BG215" s="140">
        <f>IF(N215="zákl. prenesená",J215,0)</f>
        <v>0</v>
      </c>
      <c r="BH215" s="140">
        <f>IF(N215="zníž. prenesená",J215,0)</f>
        <v>0</v>
      </c>
      <c r="BI215" s="140">
        <f>IF(N215="nulová",J215,0)</f>
        <v>0</v>
      </c>
      <c r="BJ215" s="2" t="s">
        <v>123</v>
      </c>
      <c r="BK215" s="140">
        <f>ROUND(I215*H215,2)</f>
        <v>0</v>
      </c>
      <c r="BL215" s="2" t="s">
        <v>116</v>
      </c>
      <c r="BM215" s="139" t="s">
        <v>244</v>
      </c>
    </row>
    <row r="216" spans="1:65" ht="11.25" customHeight="1">
      <c r="A216" s="149"/>
      <c r="B216" s="150"/>
      <c r="C216" s="149"/>
      <c r="D216" s="143" t="s">
        <v>129</v>
      </c>
      <c r="E216" s="151" t="s">
        <v>1</v>
      </c>
      <c r="F216" s="152" t="s">
        <v>245</v>
      </c>
      <c r="G216" s="149"/>
      <c r="H216" s="151" t="s">
        <v>1</v>
      </c>
      <c r="I216" s="149"/>
      <c r="J216" s="149"/>
      <c r="K216" s="149"/>
      <c r="L216" s="150"/>
      <c r="M216" s="153"/>
      <c r="N216" s="149"/>
      <c r="O216" s="149"/>
      <c r="P216" s="149"/>
      <c r="Q216" s="149"/>
      <c r="R216" s="149"/>
      <c r="S216" s="149"/>
      <c r="T216" s="154"/>
      <c r="U216" s="149"/>
      <c r="V216" s="149"/>
      <c r="W216" s="149"/>
      <c r="X216" s="149"/>
      <c r="Y216" s="149"/>
      <c r="Z216" s="149"/>
      <c r="AA216" s="149"/>
      <c r="AB216" s="149"/>
      <c r="AC216" s="149"/>
      <c r="AD216" s="149"/>
      <c r="AE216" s="149"/>
      <c r="AF216" s="149"/>
      <c r="AG216" s="149"/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49"/>
      <c r="AS216" s="149"/>
      <c r="AT216" s="151" t="s">
        <v>129</v>
      </c>
      <c r="AU216" s="151" t="s">
        <v>123</v>
      </c>
      <c r="AV216" s="149" t="s">
        <v>80</v>
      </c>
      <c r="AW216" s="149" t="s">
        <v>29</v>
      </c>
      <c r="AX216" s="149" t="s">
        <v>72</v>
      </c>
      <c r="AY216" s="151" t="s">
        <v>117</v>
      </c>
      <c r="AZ216" s="149"/>
      <c r="BA216" s="149"/>
      <c r="BB216" s="149"/>
      <c r="BC216" s="149"/>
      <c r="BD216" s="149"/>
      <c r="BE216" s="149"/>
      <c r="BF216" s="149"/>
      <c r="BG216" s="149"/>
      <c r="BH216" s="149"/>
      <c r="BI216" s="149"/>
      <c r="BJ216" s="149"/>
      <c r="BK216" s="149"/>
      <c r="BL216" s="149"/>
      <c r="BM216" s="149"/>
    </row>
    <row r="217" spans="1:65" ht="11.25" customHeight="1">
      <c r="A217" s="141"/>
      <c r="B217" s="142"/>
      <c r="C217" s="141"/>
      <c r="D217" s="143" t="s">
        <v>129</v>
      </c>
      <c r="E217" s="144" t="s">
        <v>1</v>
      </c>
      <c r="F217" s="145" t="s">
        <v>152</v>
      </c>
      <c r="G217" s="141"/>
      <c r="H217" s="146">
        <v>1</v>
      </c>
      <c r="I217" s="141"/>
      <c r="J217" s="141"/>
      <c r="K217" s="141"/>
      <c r="L217" s="142"/>
      <c r="M217" s="147"/>
      <c r="N217" s="141"/>
      <c r="O217" s="141"/>
      <c r="P217" s="141"/>
      <c r="Q217" s="141"/>
      <c r="R217" s="141"/>
      <c r="S217" s="141"/>
      <c r="T217" s="148"/>
      <c r="U217" s="141"/>
      <c r="V217" s="141"/>
      <c r="W217" s="141"/>
      <c r="X217" s="141"/>
      <c r="Y217" s="141"/>
      <c r="Z217" s="141"/>
      <c r="AA217" s="141"/>
      <c r="AB217" s="141"/>
      <c r="AC217" s="141"/>
      <c r="AD217" s="141"/>
      <c r="AE217" s="141"/>
      <c r="AF217" s="141"/>
      <c r="AG217" s="141"/>
      <c r="AH217" s="141"/>
      <c r="AI217" s="141"/>
      <c r="AJ217" s="141"/>
      <c r="AK217" s="141"/>
      <c r="AL217" s="141"/>
      <c r="AM217" s="141"/>
      <c r="AN217" s="141"/>
      <c r="AO217" s="141"/>
      <c r="AP217" s="141"/>
      <c r="AQ217" s="141"/>
      <c r="AR217" s="141"/>
      <c r="AS217" s="141"/>
      <c r="AT217" s="144" t="s">
        <v>129</v>
      </c>
      <c r="AU217" s="144" t="s">
        <v>123</v>
      </c>
      <c r="AV217" s="141" t="s">
        <v>123</v>
      </c>
      <c r="AW217" s="141" t="s">
        <v>29</v>
      </c>
      <c r="AX217" s="141" t="s">
        <v>72</v>
      </c>
      <c r="AY217" s="144" t="s">
        <v>117</v>
      </c>
      <c r="AZ217" s="141"/>
      <c r="BA217" s="141"/>
      <c r="BB217" s="141"/>
      <c r="BC217" s="141"/>
      <c r="BD217" s="141"/>
      <c r="BE217" s="141"/>
      <c r="BF217" s="141"/>
      <c r="BG217" s="141"/>
      <c r="BH217" s="141"/>
      <c r="BI217" s="141"/>
      <c r="BJ217" s="141"/>
      <c r="BK217" s="141"/>
      <c r="BL217" s="141"/>
      <c r="BM217" s="141"/>
    </row>
    <row r="218" spans="1:65" ht="11.25" customHeight="1">
      <c r="A218" s="141"/>
      <c r="B218" s="142"/>
      <c r="C218" s="141"/>
      <c r="D218" s="143" t="s">
        <v>129</v>
      </c>
      <c r="E218" s="144" t="s">
        <v>1</v>
      </c>
      <c r="F218" s="145" t="s">
        <v>153</v>
      </c>
      <c r="G218" s="141"/>
      <c r="H218" s="146">
        <v>1</v>
      </c>
      <c r="I218" s="141"/>
      <c r="J218" s="141"/>
      <c r="K218" s="141"/>
      <c r="L218" s="142"/>
      <c r="M218" s="147"/>
      <c r="N218" s="141"/>
      <c r="O218" s="141"/>
      <c r="P218" s="141"/>
      <c r="Q218" s="141"/>
      <c r="R218" s="141"/>
      <c r="S218" s="141"/>
      <c r="T218" s="148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41"/>
      <c r="AH218" s="141"/>
      <c r="AI218" s="141"/>
      <c r="AJ218" s="141"/>
      <c r="AK218" s="141"/>
      <c r="AL218" s="141"/>
      <c r="AM218" s="141"/>
      <c r="AN218" s="141"/>
      <c r="AO218" s="141"/>
      <c r="AP218" s="141"/>
      <c r="AQ218" s="141"/>
      <c r="AR218" s="141"/>
      <c r="AS218" s="141"/>
      <c r="AT218" s="144" t="s">
        <v>129</v>
      </c>
      <c r="AU218" s="144" t="s">
        <v>123</v>
      </c>
      <c r="AV218" s="141" t="s">
        <v>123</v>
      </c>
      <c r="AW218" s="141" t="s">
        <v>29</v>
      </c>
      <c r="AX218" s="141" t="s">
        <v>72</v>
      </c>
      <c r="AY218" s="144" t="s">
        <v>117</v>
      </c>
      <c r="AZ218" s="141"/>
      <c r="BA218" s="141"/>
      <c r="BB218" s="141"/>
      <c r="BC218" s="141"/>
      <c r="BD218" s="141"/>
      <c r="BE218" s="141"/>
      <c r="BF218" s="141"/>
      <c r="BG218" s="141"/>
      <c r="BH218" s="141"/>
      <c r="BI218" s="141"/>
      <c r="BJ218" s="141"/>
      <c r="BK218" s="141"/>
      <c r="BL218" s="141"/>
      <c r="BM218" s="141"/>
    </row>
    <row r="219" spans="1:65" ht="11.25" customHeight="1">
      <c r="A219" s="165"/>
      <c r="B219" s="166"/>
      <c r="C219" s="165"/>
      <c r="D219" s="143" t="s">
        <v>129</v>
      </c>
      <c r="E219" s="167" t="s">
        <v>1</v>
      </c>
      <c r="F219" s="168" t="s">
        <v>154</v>
      </c>
      <c r="G219" s="165"/>
      <c r="H219" s="169">
        <v>2</v>
      </c>
      <c r="I219" s="165"/>
      <c r="J219" s="165"/>
      <c r="K219" s="165"/>
      <c r="L219" s="166"/>
      <c r="M219" s="170"/>
      <c r="N219" s="165"/>
      <c r="O219" s="165"/>
      <c r="P219" s="165"/>
      <c r="Q219" s="165"/>
      <c r="R219" s="165"/>
      <c r="S219" s="165"/>
      <c r="T219" s="171"/>
      <c r="U219" s="165"/>
      <c r="V219" s="165"/>
      <c r="W219" s="165"/>
      <c r="X219" s="165"/>
      <c r="Y219" s="165"/>
      <c r="Z219" s="165"/>
      <c r="AA219" s="165"/>
      <c r="AB219" s="165"/>
      <c r="AC219" s="165"/>
      <c r="AD219" s="165"/>
      <c r="AE219" s="165"/>
      <c r="AF219" s="165"/>
      <c r="AG219" s="165"/>
      <c r="AH219" s="165"/>
      <c r="AI219" s="165"/>
      <c r="AJ219" s="165"/>
      <c r="AK219" s="165"/>
      <c r="AL219" s="165"/>
      <c r="AM219" s="165"/>
      <c r="AN219" s="165"/>
      <c r="AO219" s="165"/>
      <c r="AP219" s="165"/>
      <c r="AQ219" s="165"/>
      <c r="AR219" s="165"/>
      <c r="AS219" s="165"/>
      <c r="AT219" s="167" t="s">
        <v>129</v>
      </c>
      <c r="AU219" s="167" t="s">
        <v>123</v>
      </c>
      <c r="AV219" s="165" t="s">
        <v>116</v>
      </c>
      <c r="AW219" s="165" t="s">
        <v>29</v>
      </c>
      <c r="AX219" s="165" t="s">
        <v>80</v>
      </c>
      <c r="AY219" s="167" t="s">
        <v>117</v>
      </c>
      <c r="AZ219" s="165"/>
      <c r="BA219" s="165"/>
      <c r="BB219" s="165"/>
      <c r="BC219" s="165"/>
      <c r="BD219" s="165"/>
      <c r="BE219" s="165"/>
      <c r="BF219" s="165"/>
      <c r="BG219" s="165"/>
      <c r="BH219" s="165"/>
      <c r="BI219" s="165"/>
      <c r="BJ219" s="165"/>
      <c r="BK219" s="165"/>
      <c r="BL219" s="165"/>
      <c r="BM219" s="165"/>
    </row>
    <row r="220" spans="1:65" ht="44.25" customHeight="1">
      <c r="A220" s="17"/>
      <c r="B220" s="18"/>
      <c r="C220" s="128" t="s">
        <v>246</v>
      </c>
      <c r="D220" s="128" t="s">
        <v>118</v>
      </c>
      <c r="E220" s="129" t="s">
        <v>247</v>
      </c>
      <c r="F220" s="130" t="s">
        <v>248</v>
      </c>
      <c r="G220" s="131" t="s">
        <v>149</v>
      </c>
      <c r="H220" s="132">
        <v>3</v>
      </c>
      <c r="I220" s="133"/>
      <c r="J220" s="132">
        <f>ROUND(I220*H220,2)</f>
        <v>0</v>
      </c>
      <c r="K220" s="134"/>
      <c r="L220" s="18"/>
      <c r="M220" s="135" t="s">
        <v>1</v>
      </c>
      <c r="N220" s="136" t="s">
        <v>38</v>
      </c>
      <c r="O220" s="17"/>
      <c r="P220" s="137">
        <f>O220*H220</f>
        <v>0</v>
      </c>
      <c r="Q220" s="137">
        <v>0</v>
      </c>
      <c r="R220" s="137">
        <f>Q220*H220</f>
        <v>0</v>
      </c>
      <c r="S220" s="137">
        <v>0</v>
      </c>
      <c r="T220" s="138">
        <f>S220*H220</f>
        <v>0</v>
      </c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39" t="s">
        <v>116</v>
      </c>
      <c r="AS220" s="17"/>
      <c r="AT220" s="139" t="s">
        <v>118</v>
      </c>
      <c r="AU220" s="139" t="s">
        <v>123</v>
      </c>
      <c r="AV220" s="17"/>
      <c r="AW220" s="17"/>
      <c r="AX220" s="17"/>
      <c r="AY220" s="2" t="s">
        <v>117</v>
      </c>
      <c r="AZ220" s="17"/>
      <c r="BA220" s="17"/>
      <c r="BB220" s="17"/>
      <c r="BC220" s="17"/>
      <c r="BD220" s="17"/>
      <c r="BE220" s="140">
        <f>IF(N220="základná",J220,0)</f>
        <v>0</v>
      </c>
      <c r="BF220" s="140">
        <f>IF(N220="znížená",J220,0)</f>
        <v>0</v>
      </c>
      <c r="BG220" s="140">
        <f>IF(N220="zákl. prenesená",J220,0)</f>
        <v>0</v>
      </c>
      <c r="BH220" s="140">
        <f>IF(N220="zníž. prenesená",J220,0)</f>
        <v>0</v>
      </c>
      <c r="BI220" s="140">
        <f>IF(N220="nulová",J220,0)</f>
        <v>0</v>
      </c>
      <c r="BJ220" s="2" t="s">
        <v>123</v>
      </c>
      <c r="BK220" s="140">
        <f>ROUND(I220*H220,2)</f>
        <v>0</v>
      </c>
      <c r="BL220" s="2" t="s">
        <v>116</v>
      </c>
      <c r="BM220" s="139" t="s">
        <v>249</v>
      </c>
    </row>
    <row r="221" spans="1:65" ht="11.25" customHeight="1">
      <c r="A221" s="149"/>
      <c r="B221" s="150"/>
      <c r="C221" s="149"/>
      <c r="D221" s="143" t="s">
        <v>129</v>
      </c>
      <c r="E221" s="151" t="s">
        <v>1</v>
      </c>
      <c r="F221" s="152" t="s">
        <v>245</v>
      </c>
      <c r="G221" s="149"/>
      <c r="H221" s="151" t="s">
        <v>1</v>
      </c>
      <c r="I221" s="149"/>
      <c r="J221" s="149"/>
      <c r="K221" s="149"/>
      <c r="L221" s="150"/>
      <c r="M221" s="153"/>
      <c r="N221" s="149"/>
      <c r="O221" s="149"/>
      <c r="P221" s="149"/>
      <c r="Q221" s="149"/>
      <c r="R221" s="149"/>
      <c r="S221" s="149"/>
      <c r="T221" s="154"/>
      <c r="U221" s="149"/>
      <c r="V221" s="149"/>
      <c r="W221" s="149"/>
      <c r="X221" s="149"/>
      <c r="Y221" s="149"/>
      <c r="Z221" s="149"/>
      <c r="AA221" s="149"/>
      <c r="AB221" s="149"/>
      <c r="AC221" s="149"/>
      <c r="AD221" s="149"/>
      <c r="AE221" s="149"/>
      <c r="AF221" s="149"/>
      <c r="AG221" s="149"/>
      <c r="AH221" s="149"/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49"/>
      <c r="AS221" s="149"/>
      <c r="AT221" s="151" t="s">
        <v>129</v>
      </c>
      <c r="AU221" s="151" t="s">
        <v>123</v>
      </c>
      <c r="AV221" s="149" t="s">
        <v>80</v>
      </c>
      <c r="AW221" s="149" t="s">
        <v>29</v>
      </c>
      <c r="AX221" s="149" t="s">
        <v>72</v>
      </c>
      <c r="AY221" s="151" t="s">
        <v>117</v>
      </c>
      <c r="AZ221" s="149"/>
      <c r="BA221" s="149"/>
      <c r="BB221" s="149"/>
      <c r="BC221" s="149"/>
      <c r="BD221" s="149"/>
      <c r="BE221" s="149"/>
      <c r="BF221" s="149"/>
      <c r="BG221" s="149"/>
      <c r="BH221" s="149"/>
      <c r="BI221" s="149"/>
      <c r="BJ221" s="149"/>
      <c r="BK221" s="149"/>
      <c r="BL221" s="149"/>
      <c r="BM221" s="149"/>
    </row>
    <row r="222" spans="1:65" ht="11.25" customHeight="1">
      <c r="A222" s="141"/>
      <c r="B222" s="142"/>
      <c r="C222" s="141"/>
      <c r="D222" s="143" t="s">
        <v>129</v>
      </c>
      <c r="E222" s="144" t="s">
        <v>1</v>
      </c>
      <c r="F222" s="145" t="s">
        <v>158</v>
      </c>
      <c r="G222" s="141"/>
      <c r="H222" s="146">
        <v>2</v>
      </c>
      <c r="I222" s="141"/>
      <c r="J222" s="141"/>
      <c r="K222" s="141"/>
      <c r="L222" s="142"/>
      <c r="M222" s="147"/>
      <c r="N222" s="141"/>
      <c r="O222" s="141"/>
      <c r="P222" s="141"/>
      <c r="Q222" s="141"/>
      <c r="R222" s="141"/>
      <c r="S222" s="141"/>
      <c r="T222" s="148"/>
      <c r="U222" s="141"/>
      <c r="V222" s="141"/>
      <c r="W222" s="141"/>
      <c r="X222" s="141"/>
      <c r="Y222" s="141"/>
      <c r="Z222" s="141"/>
      <c r="AA222" s="141"/>
      <c r="AB222" s="141"/>
      <c r="AC222" s="141"/>
      <c r="AD222" s="141"/>
      <c r="AE222" s="141"/>
      <c r="AF222" s="141"/>
      <c r="AG222" s="141"/>
      <c r="AH222" s="141"/>
      <c r="AI222" s="141"/>
      <c r="AJ222" s="141"/>
      <c r="AK222" s="141"/>
      <c r="AL222" s="141"/>
      <c r="AM222" s="141"/>
      <c r="AN222" s="141"/>
      <c r="AO222" s="141"/>
      <c r="AP222" s="141"/>
      <c r="AQ222" s="141"/>
      <c r="AR222" s="141"/>
      <c r="AS222" s="141"/>
      <c r="AT222" s="144" t="s">
        <v>129</v>
      </c>
      <c r="AU222" s="144" t="s">
        <v>123</v>
      </c>
      <c r="AV222" s="141" t="s">
        <v>123</v>
      </c>
      <c r="AW222" s="141" t="s">
        <v>29</v>
      </c>
      <c r="AX222" s="141" t="s">
        <v>72</v>
      </c>
      <c r="AY222" s="144" t="s">
        <v>117</v>
      </c>
      <c r="AZ222" s="141"/>
      <c r="BA222" s="141"/>
      <c r="BB222" s="141"/>
      <c r="BC222" s="141"/>
      <c r="BD222" s="141"/>
      <c r="BE222" s="141"/>
      <c r="BF222" s="141"/>
      <c r="BG222" s="141"/>
      <c r="BH222" s="141"/>
      <c r="BI222" s="141"/>
      <c r="BJ222" s="141"/>
      <c r="BK222" s="141"/>
      <c r="BL222" s="141"/>
      <c r="BM222" s="141"/>
    </row>
    <row r="223" spans="1:65" ht="11.25" customHeight="1">
      <c r="A223" s="141"/>
      <c r="B223" s="142"/>
      <c r="C223" s="141"/>
      <c r="D223" s="143" t="s">
        <v>129</v>
      </c>
      <c r="E223" s="144" t="s">
        <v>1</v>
      </c>
      <c r="F223" s="145" t="s">
        <v>153</v>
      </c>
      <c r="G223" s="141"/>
      <c r="H223" s="146">
        <v>1</v>
      </c>
      <c r="I223" s="141"/>
      <c r="J223" s="141"/>
      <c r="K223" s="141"/>
      <c r="L223" s="142"/>
      <c r="M223" s="147"/>
      <c r="N223" s="141"/>
      <c r="O223" s="141"/>
      <c r="P223" s="141"/>
      <c r="Q223" s="141"/>
      <c r="R223" s="141"/>
      <c r="S223" s="141"/>
      <c r="T223" s="148"/>
      <c r="U223" s="141"/>
      <c r="V223" s="141"/>
      <c r="W223" s="141"/>
      <c r="X223" s="141"/>
      <c r="Y223" s="141"/>
      <c r="Z223" s="141"/>
      <c r="AA223" s="141"/>
      <c r="AB223" s="141"/>
      <c r="AC223" s="141"/>
      <c r="AD223" s="141"/>
      <c r="AE223" s="141"/>
      <c r="AF223" s="141"/>
      <c r="AG223" s="141"/>
      <c r="AH223" s="141"/>
      <c r="AI223" s="141"/>
      <c r="AJ223" s="141"/>
      <c r="AK223" s="141"/>
      <c r="AL223" s="141"/>
      <c r="AM223" s="141"/>
      <c r="AN223" s="141"/>
      <c r="AO223" s="141"/>
      <c r="AP223" s="141"/>
      <c r="AQ223" s="141"/>
      <c r="AR223" s="141"/>
      <c r="AS223" s="141"/>
      <c r="AT223" s="144" t="s">
        <v>129</v>
      </c>
      <c r="AU223" s="144" t="s">
        <v>123</v>
      </c>
      <c r="AV223" s="141" t="s">
        <v>123</v>
      </c>
      <c r="AW223" s="141" t="s">
        <v>29</v>
      </c>
      <c r="AX223" s="141" t="s">
        <v>72</v>
      </c>
      <c r="AY223" s="144" t="s">
        <v>117</v>
      </c>
      <c r="AZ223" s="141"/>
      <c r="BA223" s="141"/>
      <c r="BB223" s="141"/>
      <c r="BC223" s="141"/>
      <c r="BD223" s="141"/>
      <c r="BE223" s="141"/>
      <c r="BF223" s="141"/>
      <c r="BG223" s="141"/>
      <c r="BH223" s="141"/>
      <c r="BI223" s="141"/>
      <c r="BJ223" s="141"/>
      <c r="BK223" s="141"/>
      <c r="BL223" s="141"/>
      <c r="BM223" s="141"/>
    </row>
    <row r="224" spans="1:65" ht="11.25" customHeight="1">
      <c r="A224" s="165"/>
      <c r="B224" s="166"/>
      <c r="C224" s="165"/>
      <c r="D224" s="143" t="s">
        <v>129</v>
      </c>
      <c r="E224" s="167" t="s">
        <v>1</v>
      </c>
      <c r="F224" s="168" t="s">
        <v>154</v>
      </c>
      <c r="G224" s="165"/>
      <c r="H224" s="169">
        <v>3</v>
      </c>
      <c r="I224" s="165"/>
      <c r="J224" s="165"/>
      <c r="K224" s="165"/>
      <c r="L224" s="166"/>
      <c r="M224" s="170"/>
      <c r="N224" s="165"/>
      <c r="O224" s="165"/>
      <c r="P224" s="165"/>
      <c r="Q224" s="165"/>
      <c r="R224" s="165"/>
      <c r="S224" s="165"/>
      <c r="T224" s="171"/>
      <c r="U224" s="165"/>
      <c r="V224" s="165"/>
      <c r="W224" s="165"/>
      <c r="X224" s="165"/>
      <c r="Y224" s="165"/>
      <c r="Z224" s="165"/>
      <c r="AA224" s="165"/>
      <c r="AB224" s="165"/>
      <c r="AC224" s="165"/>
      <c r="AD224" s="165"/>
      <c r="AE224" s="165"/>
      <c r="AF224" s="165"/>
      <c r="AG224" s="165"/>
      <c r="AH224" s="165"/>
      <c r="AI224" s="165"/>
      <c r="AJ224" s="165"/>
      <c r="AK224" s="165"/>
      <c r="AL224" s="165"/>
      <c r="AM224" s="165"/>
      <c r="AN224" s="165"/>
      <c r="AO224" s="165"/>
      <c r="AP224" s="165"/>
      <c r="AQ224" s="165"/>
      <c r="AR224" s="165"/>
      <c r="AS224" s="165"/>
      <c r="AT224" s="167" t="s">
        <v>129</v>
      </c>
      <c r="AU224" s="167" t="s">
        <v>123</v>
      </c>
      <c r="AV224" s="165" t="s">
        <v>116</v>
      </c>
      <c r="AW224" s="165" t="s">
        <v>29</v>
      </c>
      <c r="AX224" s="165" t="s">
        <v>80</v>
      </c>
      <c r="AY224" s="167" t="s">
        <v>117</v>
      </c>
      <c r="AZ224" s="165"/>
      <c r="BA224" s="165"/>
      <c r="BB224" s="165"/>
      <c r="BC224" s="165"/>
      <c r="BD224" s="165"/>
      <c r="BE224" s="165"/>
      <c r="BF224" s="165"/>
      <c r="BG224" s="165"/>
      <c r="BH224" s="165"/>
      <c r="BI224" s="165"/>
      <c r="BJ224" s="165"/>
      <c r="BK224" s="165"/>
      <c r="BL224" s="165"/>
      <c r="BM224" s="165"/>
    </row>
    <row r="225" spans="1:65" ht="44.25" customHeight="1">
      <c r="A225" s="17"/>
      <c r="B225" s="18"/>
      <c r="C225" s="128" t="s">
        <v>7</v>
      </c>
      <c r="D225" s="128" t="s">
        <v>118</v>
      </c>
      <c r="E225" s="129" t="s">
        <v>250</v>
      </c>
      <c r="F225" s="130" t="s">
        <v>251</v>
      </c>
      <c r="G225" s="131" t="s">
        <v>149</v>
      </c>
      <c r="H225" s="132">
        <v>2</v>
      </c>
      <c r="I225" s="133"/>
      <c r="J225" s="132">
        <f>ROUND(I225*H225,2)</f>
        <v>0</v>
      </c>
      <c r="K225" s="134"/>
      <c r="L225" s="18"/>
      <c r="M225" s="135" t="s">
        <v>1</v>
      </c>
      <c r="N225" s="136" t="s">
        <v>38</v>
      </c>
      <c r="O225" s="17"/>
      <c r="P225" s="137">
        <f>O225*H225</f>
        <v>0</v>
      </c>
      <c r="Q225" s="137">
        <v>0</v>
      </c>
      <c r="R225" s="137">
        <f>Q225*H225</f>
        <v>0</v>
      </c>
      <c r="S225" s="137">
        <v>0</v>
      </c>
      <c r="T225" s="138">
        <f>S225*H225</f>
        <v>0</v>
      </c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39" t="s">
        <v>116</v>
      </c>
      <c r="AS225" s="17"/>
      <c r="AT225" s="139" t="s">
        <v>118</v>
      </c>
      <c r="AU225" s="139" t="s">
        <v>123</v>
      </c>
      <c r="AV225" s="17"/>
      <c r="AW225" s="17"/>
      <c r="AX225" s="17"/>
      <c r="AY225" s="2" t="s">
        <v>117</v>
      </c>
      <c r="AZ225" s="17"/>
      <c r="BA225" s="17"/>
      <c r="BB225" s="17"/>
      <c r="BC225" s="17"/>
      <c r="BD225" s="17"/>
      <c r="BE225" s="140">
        <f>IF(N225="základná",J225,0)</f>
        <v>0</v>
      </c>
      <c r="BF225" s="140">
        <f>IF(N225="znížená",J225,0)</f>
        <v>0</v>
      </c>
      <c r="BG225" s="140">
        <f>IF(N225="zákl. prenesená",J225,0)</f>
        <v>0</v>
      </c>
      <c r="BH225" s="140">
        <f>IF(N225="zníž. prenesená",J225,0)</f>
        <v>0</v>
      </c>
      <c r="BI225" s="140">
        <f>IF(N225="nulová",J225,0)</f>
        <v>0</v>
      </c>
      <c r="BJ225" s="2" t="s">
        <v>123</v>
      </c>
      <c r="BK225" s="140">
        <f>ROUND(I225*H225,2)</f>
        <v>0</v>
      </c>
      <c r="BL225" s="2" t="s">
        <v>116</v>
      </c>
      <c r="BM225" s="139" t="s">
        <v>252</v>
      </c>
    </row>
    <row r="226" spans="1:65" ht="11.25" customHeight="1">
      <c r="A226" s="149"/>
      <c r="B226" s="150"/>
      <c r="C226" s="149"/>
      <c r="D226" s="143" t="s">
        <v>129</v>
      </c>
      <c r="E226" s="151" t="s">
        <v>1</v>
      </c>
      <c r="F226" s="152" t="s">
        <v>245</v>
      </c>
      <c r="G226" s="149"/>
      <c r="H226" s="151" t="s">
        <v>1</v>
      </c>
      <c r="I226" s="149"/>
      <c r="J226" s="149"/>
      <c r="K226" s="149"/>
      <c r="L226" s="150"/>
      <c r="M226" s="153"/>
      <c r="N226" s="149"/>
      <c r="O226" s="149"/>
      <c r="P226" s="149"/>
      <c r="Q226" s="149"/>
      <c r="R226" s="149"/>
      <c r="S226" s="149"/>
      <c r="T226" s="154"/>
      <c r="U226" s="149"/>
      <c r="V226" s="149"/>
      <c r="W226" s="149"/>
      <c r="X226" s="149"/>
      <c r="Y226" s="149"/>
      <c r="Z226" s="149"/>
      <c r="AA226" s="149"/>
      <c r="AB226" s="149"/>
      <c r="AC226" s="149"/>
      <c r="AD226" s="149"/>
      <c r="AE226" s="149"/>
      <c r="AF226" s="149"/>
      <c r="AG226" s="149"/>
      <c r="AH226" s="149"/>
      <c r="AI226" s="149"/>
      <c r="AJ226" s="149"/>
      <c r="AK226" s="149"/>
      <c r="AL226" s="149"/>
      <c r="AM226" s="149"/>
      <c r="AN226" s="149"/>
      <c r="AO226" s="149"/>
      <c r="AP226" s="149"/>
      <c r="AQ226" s="149"/>
      <c r="AR226" s="149"/>
      <c r="AS226" s="149"/>
      <c r="AT226" s="151" t="s">
        <v>129</v>
      </c>
      <c r="AU226" s="151" t="s">
        <v>123</v>
      </c>
      <c r="AV226" s="149" t="s">
        <v>80</v>
      </c>
      <c r="AW226" s="149" t="s">
        <v>29</v>
      </c>
      <c r="AX226" s="149" t="s">
        <v>72</v>
      </c>
      <c r="AY226" s="151" t="s">
        <v>117</v>
      </c>
      <c r="AZ226" s="149"/>
      <c r="BA226" s="149"/>
      <c r="BB226" s="149"/>
      <c r="BC226" s="149"/>
      <c r="BD226" s="149"/>
      <c r="BE226" s="149"/>
      <c r="BF226" s="149"/>
      <c r="BG226" s="149"/>
      <c r="BH226" s="149"/>
      <c r="BI226" s="149"/>
      <c r="BJ226" s="149"/>
      <c r="BK226" s="149"/>
      <c r="BL226" s="149"/>
      <c r="BM226" s="149"/>
    </row>
    <row r="227" spans="1:65" ht="11.25" customHeight="1">
      <c r="A227" s="141"/>
      <c r="B227" s="142"/>
      <c r="C227" s="141"/>
      <c r="D227" s="143" t="s">
        <v>129</v>
      </c>
      <c r="E227" s="144" t="s">
        <v>1</v>
      </c>
      <c r="F227" s="145" t="s">
        <v>152</v>
      </c>
      <c r="G227" s="141"/>
      <c r="H227" s="146">
        <v>1</v>
      </c>
      <c r="I227" s="141"/>
      <c r="J227" s="141"/>
      <c r="K227" s="141"/>
      <c r="L227" s="142"/>
      <c r="M227" s="147"/>
      <c r="N227" s="141"/>
      <c r="O227" s="141"/>
      <c r="P227" s="141"/>
      <c r="Q227" s="141"/>
      <c r="R227" s="141"/>
      <c r="S227" s="141"/>
      <c r="T227" s="148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41"/>
      <c r="AG227" s="141"/>
      <c r="AH227" s="141"/>
      <c r="AI227" s="141"/>
      <c r="AJ227" s="141"/>
      <c r="AK227" s="141"/>
      <c r="AL227" s="141"/>
      <c r="AM227" s="141"/>
      <c r="AN227" s="141"/>
      <c r="AO227" s="141"/>
      <c r="AP227" s="141"/>
      <c r="AQ227" s="141"/>
      <c r="AR227" s="141"/>
      <c r="AS227" s="141"/>
      <c r="AT227" s="144" t="s">
        <v>129</v>
      </c>
      <c r="AU227" s="144" t="s">
        <v>123</v>
      </c>
      <c r="AV227" s="141" t="s">
        <v>123</v>
      </c>
      <c r="AW227" s="141" t="s">
        <v>29</v>
      </c>
      <c r="AX227" s="141" t="s">
        <v>72</v>
      </c>
      <c r="AY227" s="144" t="s">
        <v>117</v>
      </c>
      <c r="AZ227" s="141"/>
      <c r="BA227" s="141"/>
      <c r="BB227" s="141"/>
      <c r="BC227" s="141"/>
      <c r="BD227" s="141"/>
      <c r="BE227" s="141"/>
      <c r="BF227" s="141"/>
      <c r="BG227" s="141"/>
      <c r="BH227" s="141"/>
      <c r="BI227" s="141"/>
      <c r="BJ227" s="141"/>
      <c r="BK227" s="141"/>
      <c r="BL227" s="141"/>
      <c r="BM227" s="141"/>
    </row>
    <row r="228" spans="1:65" ht="11.25" customHeight="1">
      <c r="A228" s="141"/>
      <c r="B228" s="142"/>
      <c r="C228" s="141"/>
      <c r="D228" s="143" t="s">
        <v>129</v>
      </c>
      <c r="E228" s="144" t="s">
        <v>1</v>
      </c>
      <c r="F228" s="145" t="s">
        <v>153</v>
      </c>
      <c r="G228" s="141"/>
      <c r="H228" s="146">
        <v>1</v>
      </c>
      <c r="I228" s="141"/>
      <c r="J228" s="141"/>
      <c r="K228" s="141"/>
      <c r="L228" s="142"/>
      <c r="M228" s="147"/>
      <c r="N228" s="141"/>
      <c r="O228" s="141"/>
      <c r="P228" s="141"/>
      <c r="Q228" s="141"/>
      <c r="R228" s="141"/>
      <c r="S228" s="141"/>
      <c r="T228" s="148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1"/>
      <c r="AI228" s="141"/>
      <c r="AJ228" s="141"/>
      <c r="AK228" s="141"/>
      <c r="AL228" s="141"/>
      <c r="AM228" s="141"/>
      <c r="AN228" s="141"/>
      <c r="AO228" s="141"/>
      <c r="AP228" s="141"/>
      <c r="AQ228" s="141"/>
      <c r="AR228" s="141"/>
      <c r="AS228" s="141"/>
      <c r="AT228" s="144" t="s">
        <v>129</v>
      </c>
      <c r="AU228" s="144" t="s">
        <v>123</v>
      </c>
      <c r="AV228" s="141" t="s">
        <v>123</v>
      </c>
      <c r="AW228" s="141" t="s">
        <v>29</v>
      </c>
      <c r="AX228" s="141" t="s">
        <v>72</v>
      </c>
      <c r="AY228" s="144" t="s">
        <v>117</v>
      </c>
      <c r="AZ228" s="141"/>
      <c r="BA228" s="141"/>
      <c r="BB228" s="141"/>
      <c r="BC228" s="141"/>
      <c r="BD228" s="141"/>
      <c r="BE228" s="141"/>
      <c r="BF228" s="141"/>
      <c r="BG228" s="141"/>
      <c r="BH228" s="141"/>
      <c r="BI228" s="141"/>
      <c r="BJ228" s="141"/>
      <c r="BK228" s="141"/>
      <c r="BL228" s="141"/>
      <c r="BM228" s="141"/>
    </row>
    <row r="229" spans="1:65" ht="11.25" customHeight="1">
      <c r="A229" s="165"/>
      <c r="B229" s="166"/>
      <c r="C229" s="165"/>
      <c r="D229" s="143" t="s">
        <v>129</v>
      </c>
      <c r="E229" s="167" t="s">
        <v>1</v>
      </c>
      <c r="F229" s="168" t="s">
        <v>154</v>
      </c>
      <c r="G229" s="165"/>
      <c r="H229" s="169">
        <v>2</v>
      </c>
      <c r="I229" s="165"/>
      <c r="J229" s="165"/>
      <c r="K229" s="165"/>
      <c r="L229" s="166"/>
      <c r="M229" s="170"/>
      <c r="N229" s="165"/>
      <c r="O229" s="165"/>
      <c r="P229" s="165"/>
      <c r="Q229" s="165"/>
      <c r="R229" s="165"/>
      <c r="S229" s="165"/>
      <c r="T229" s="171"/>
      <c r="U229" s="165"/>
      <c r="V229" s="165"/>
      <c r="W229" s="165"/>
      <c r="X229" s="165"/>
      <c r="Y229" s="165"/>
      <c r="Z229" s="165"/>
      <c r="AA229" s="165"/>
      <c r="AB229" s="165"/>
      <c r="AC229" s="165"/>
      <c r="AD229" s="165"/>
      <c r="AE229" s="165"/>
      <c r="AF229" s="165"/>
      <c r="AG229" s="165"/>
      <c r="AH229" s="165"/>
      <c r="AI229" s="165"/>
      <c r="AJ229" s="165"/>
      <c r="AK229" s="165"/>
      <c r="AL229" s="165"/>
      <c r="AM229" s="165"/>
      <c r="AN229" s="165"/>
      <c r="AO229" s="165"/>
      <c r="AP229" s="165"/>
      <c r="AQ229" s="165"/>
      <c r="AR229" s="165"/>
      <c r="AS229" s="165"/>
      <c r="AT229" s="167" t="s">
        <v>129</v>
      </c>
      <c r="AU229" s="167" t="s">
        <v>123</v>
      </c>
      <c r="AV229" s="165" t="s">
        <v>116</v>
      </c>
      <c r="AW229" s="165" t="s">
        <v>29</v>
      </c>
      <c r="AX229" s="165" t="s">
        <v>80</v>
      </c>
      <c r="AY229" s="167" t="s">
        <v>117</v>
      </c>
      <c r="AZ229" s="165"/>
      <c r="BA229" s="165"/>
      <c r="BB229" s="165"/>
      <c r="BC229" s="165"/>
      <c r="BD229" s="165"/>
      <c r="BE229" s="165"/>
      <c r="BF229" s="165"/>
      <c r="BG229" s="165"/>
      <c r="BH229" s="165"/>
      <c r="BI229" s="165"/>
      <c r="BJ229" s="165"/>
      <c r="BK229" s="165"/>
      <c r="BL229" s="165"/>
      <c r="BM229" s="165"/>
    </row>
    <row r="230" spans="1:65" ht="44.25" customHeight="1">
      <c r="A230" s="17"/>
      <c r="B230" s="18"/>
      <c r="C230" s="128" t="s">
        <v>253</v>
      </c>
      <c r="D230" s="128" t="s">
        <v>118</v>
      </c>
      <c r="E230" s="129" t="s">
        <v>254</v>
      </c>
      <c r="F230" s="130" t="s">
        <v>255</v>
      </c>
      <c r="G230" s="131" t="s">
        <v>149</v>
      </c>
      <c r="H230" s="132">
        <v>6</v>
      </c>
      <c r="I230" s="133"/>
      <c r="J230" s="132">
        <f>ROUND(I230*H230,2)</f>
        <v>0</v>
      </c>
      <c r="K230" s="134"/>
      <c r="L230" s="18"/>
      <c r="M230" s="135" t="s">
        <v>1</v>
      </c>
      <c r="N230" s="136" t="s">
        <v>38</v>
      </c>
      <c r="O230" s="17"/>
      <c r="P230" s="137">
        <f>O230*H230</f>
        <v>0</v>
      </c>
      <c r="Q230" s="137">
        <v>0</v>
      </c>
      <c r="R230" s="137">
        <f>Q230*H230</f>
        <v>0</v>
      </c>
      <c r="S230" s="137">
        <v>0</v>
      </c>
      <c r="T230" s="138">
        <f>S230*H230</f>
        <v>0</v>
      </c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39" t="s">
        <v>116</v>
      </c>
      <c r="AS230" s="17"/>
      <c r="AT230" s="139" t="s">
        <v>118</v>
      </c>
      <c r="AU230" s="139" t="s">
        <v>123</v>
      </c>
      <c r="AV230" s="17"/>
      <c r="AW230" s="17"/>
      <c r="AX230" s="17"/>
      <c r="AY230" s="2" t="s">
        <v>117</v>
      </c>
      <c r="AZ230" s="17"/>
      <c r="BA230" s="17"/>
      <c r="BB230" s="17"/>
      <c r="BC230" s="17"/>
      <c r="BD230" s="17"/>
      <c r="BE230" s="140">
        <f>IF(N230="základná",J230,0)</f>
        <v>0</v>
      </c>
      <c r="BF230" s="140">
        <f>IF(N230="znížená",J230,0)</f>
        <v>0</v>
      </c>
      <c r="BG230" s="140">
        <f>IF(N230="zákl. prenesená",J230,0)</f>
        <v>0</v>
      </c>
      <c r="BH230" s="140">
        <f>IF(N230="zníž. prenesená",J230,0)</f>
        <v>0</v>
      </c>
      <c r="BI230" s="140">
        <f>IF(N230="nulová",J230,0)</f>
        <v>0</v>
      </c>
      <c r="BJ230" s="2" t="s">
        <v>123</v>
      </c>
      <c r="BK230" s="140">
        <f>ROUND(I230*H230,2)</f>
        <v>0</v>
      </c>
      <c r="BL230" s="2" t="s">
        <v>116</v>
      </c>
      <c r="BM230" s="139" t="s">
        <v>256</v>
      </c>
    </row>
    <row r="231" spans="1:65" ht="11.25" customHeight="1">
      <c r="A231" s="149"/>
      <c r="B231" s="150"/>
      <c r="C231" s="149"/>
      <c r="D231" s="143" t="s">
        <v>129</v>
      </c>
      <c r="E231" s="151" t="s">
        <v>1</v>
      </c>
      <c r="F231" s="152" t="s">
        <v>245</v>
      </c>
      <c r="G231" s="149"/>
      <c r="H231" s="151" t="s">
        <v>1</v>
      </c>
      <c r="I231" s="149"/>
      <c r="J231" s="149"/>
      <c r="K231" s="149"/>
      <c r="L231" s="150"/>
      <c r="M231" s="153"/>
      <c r="N231" s="149"/>
      <c r="O231" s="149"/>
      <c r="P231" s="149"/>
      <c r="Q231" s="149"/>
      <c r="R231" s="149"/>
      <c r="S231" s="149"/>
      <c r="T231" s="154"/>
      <c r="U231" s="149"/>
      <c r="V231" s="149"/>
      <c r="W231" s="149"/>
      <c r="X231" s="149"/>
      <c r="Y231" s="149"/>
      <c r="Z231" s="149"/>
      <c r="AA231" s="149"/>
      <c r="AB231" s="149"/>
      <c r="AC231" s="149"/>
      <c r="AD231" s="149"/>
      <c r="AE231" s="149"/>
      <c r="AF231" s="149"/>
      <c r="AG231" s="149"/>
      <c r="AH231" s="149"/>
      <c r="AI231" s="149"/>
      <c r="AJ231" s="149"/>
      <c r="AK231" s="149"/>
      <c r="AL231" s="149"/>
      <c r="AM231" s="149"/>
      <c r="AN231" s="149"/>
      <c r="AO231" s="149"/>
      <c r="AP231" s="149"/>
      <c r="AQ231" s="149"/>
      <c r="AR231" s="149"/>
      <c r="AS231" s="149"/>
      <c r="AT231" s="151" t="s">
        <v>129</v>
      </c>
      <c r="AU231" s="151" t="s">
        <v>123</v>
      </c>
      <c r="AV231" s="149" t="s">
        <v>80</v>
      </c>
      <c r="AW231" s="149" t="s">
        <v>29</v>
      </c>
      <c r="AX231" s="149" t="s">
        <v>72</v>
      </c>
      <c r="AY231" s="151" t="s">
        <v>117</v>
      </c>
      <c r="AZ231" s="149"/>
      <c r="BA231" s="149"/>
      <c r="BB231" s="149"/>
      <c r="BC231" s="149"/>
      <c r="BD231" s="149"/>
      <c r="BE231" s="149"/>
      <c r="BF231" s="149"/>
      <c r="BG231" s="149"/>
      <c r="BH231" s="149"/>
      <c r="BI231" s="149"/>
      <c r="BJ231" s="149"/>
      <c r="BK231" s="149"/>
      <c r="BL231" s="149"/>
      <c r="BM231" s="149"/>
    </row>
    <row r="232" spans="1:65" ht="11.25" customHeight="1">
      <c r="A232" s="141"/>
      <c r="B232" s="142"/>
      <c r="C232" s="141"/>
      <c r="D232" s="143" t="s">
        <v>129</v>
      </c>
      <c r="E232" s="144" t="s">
        <v>1</v>
      </c>
      <c r="F232" s="145" t="s">
        <v>166</v>
      </c>
      <c r="G232" s="141"/>
      <c r="H232" s="146">
        <v>1</v>
      </c>
      <c r="I232" s="141"/>
      <c r="J232" s="141"/>
      <c r="K232" s="141"/>
      <c r="L232" s="142"/>
      <c r="M232" s="147"/>
      <c r="N232" s="141"/>
      <c r="O232" s="141"/>
      <c r="P232" s="141"/>
      <c r="Q232" s="141"/>
      <c r="R232" s="141"/>
      <c r="S232" s="141"/>
      <c r="T232" s="148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4" t="s">
        <v>129</v>
      </c>
      <c r="AU232" s="144" t="s">
        <v>123</v>
      </c>
      <c r="AV232" s="141" t="s">
        <v>123</v>
      </c>
      <c r="AW232" s="141" t="s">
        <v>29</v>
      </c>
      <c r="AX232" s="141" t="s">
        <v>72</v>
      </c>
      <c r="AY232" s="144" t="s">
        <v>117</v>
      </c>
      <c r="AZ232" s="141"/>
      <c r="BA232" s="141"/>
      <c r="BB232" s="141"/>
      <c r="BC232" s="141"/>
      <c r="BD232" s="141"/>
      <c r="BE232" s="141"/>
      <c r="BF232" s="141"/>
      <c r="BG232" s="141"/>
      <c r="BH232" s="141"/>
      <c r="BI232" s="141"/>
      <c r="BJ232" s="141"/>
      <c r="BK232" s="141"/>
      <c r="BL232" s="141"/>
      <c r="BM232" s="141"/>
    </row>
    <row r="233" spans="1:65" ht="11.25" customHeight="1">
      <c r="A233" s="141"/>
      <c r="B233" s="142"/>
      <c r="C233" s="141"/>
      <c r="D233" s="143" t="s">
        <v>129</v>
      </c>
      <c r="E233" s="144" t="s">
        <v>1</v>
      </c>
      <c r="F233" s="145" t="s">
        <v>167</v>
      </c>
      <c r="G233" s="141"/>
      <c r="H233" s="146">
        <v>1</v>
      </c>
      <c r="I233" s="141"/>
      <c r="J233" s="141"/>
      <c r="K233" s="141"/>
      <c r="L233" s="142"/>
      <c r="M233" s="147"/>
      <c r="N233" s="141"/>
      <c r="O233" s="141"/>
      <c r="P233" s="141"/>
      <c r="Q233" s="141"/>
      <c r="R233" s="141"/>
      <c r="S233" s="141"/>
      <c r="T233" s="148"/>
      <c r="U233" s="141"/>
      <c r="V233" s="141"/>
      <c r="W233" s="141"/>
      <c r="X233" s="141"/>
      <c r="Y233" s="141"/>
      <c r="Z233" s="141"/>
      <c r="AA233" s="141"/>
      <c r="AB233" s="141"/>
      <c r="AC233" s="141"/>
      <c r="AD233" s="141"/>
      <c r="AE233" s="141"/>
      <c r="AF233" s="141"/>
      <c r="AG233" s="141"/>
      <c r="AH233" s="141"/>
      <c r="AI233" s="141"/>
      <c r="AJ233" s="141"/>
      <c r="AK233" s="141"/>
      <c r="AL233" s="141"/>
      <c r="AM233" s="141"/>
      <c r="AN233" s="141"/>
      <c r="AO233" s="141"/>
      <c r="AP233" s="141"/>
      <c r="AQ233" s="141"/>
      <c r="AR233" s="141"/>
      <c r="AS233" s="141"/>
      <c r="AT233" s="144" t="s">
        <v>129</v>
      </c>
      <c r="AU233" s="144" t="s">
        <v>123</v>
      </c>
      <c r="AV233" s="141" t="s">
        <v>123</v>
      </c>
      <c r="AW233" s="141" t="s">
        <v>29</v>
      </c>
      <c r="AX233" s="141" t="s">
        <v>72</v>
      </c>
      <c r="AY233" s="144" t="s">
        <v>117</v>
      </c>
      <c r="AZ233" s="141"/>
      <c r="BA233" s="141"/>
      <c r="BB233" s="141"/>
      <c r="BC233" s="141"/>
      <c r="BD233" s="141"/>
      <c r="BE233" s="141"/>
      <c r="BF233" s="141"/>
      <c r="BG233" s="141"/>
      <c r="BH233" s="141"/>
      <c r="BI233" s="141"/>
      <c r="BJ233" s="141"/>
      <c r="BK233" s="141"/>
      <c r="BL233" s="141"/>
      <c r="BM233" s="141"/>
    </row>
    <row r="234" spans="1:65" ht="11.25" customHeight="1">
      <c r="A234" s="141"/>
      <c r="B234" s="142"/>
      <c r="C234" s="141"/>
      <c r="D234" s="143" t="s">
        <v>129</v>
      </c>
      <c r="E234" s="144" t="s">
        <v>1</v>
      </c>
      <c r="F234" s="145" t="s">
        <v>153</v>
      </c>
      <c r="G234" s="141"/>
      <c r="H234" s="146">
        <v>1</v>
      </c>
      <c r="I234" s="141"/>
      <c r="J234" s="141"/>
      <c r="K234" s="141"/>
      <c r="L234" s="142"/>
      <c r="M234" s="147"/>
      <c r="N234" s="141"/>
      <c r="O234" s="141"/>
      <c r="P234" s="141"/>
      <c r="Q234" s="141"/>
      <c r="R234" s="141"/>
      <c r="S234" s="141"/>
      <c r="T234" s="148"/>
      <c r="U234" s="141"/>
      <c r="V234" s="141"/>
      <c r="W234" s="141"/>
      <c r="X234" s="141"/>
      <c r="Y234" s="141"/>
      <c r="Z234" s="141"/>
      <c r="AA234" s="141"/>
      <c r="AB234" s="141"/>
      <c r="AC234" s="141"/>
      <c r="AD234" s="141"/>
      <c r="AE234" s="141"/>
      <c r="AF234" s="141"/>
      <c r="AG234" s="141"/>
      <c r="AH234" s="141"/>
      <c r="AI234" s="141"/>
      <c r="AJ234" s="141"/>
      <c r="AK234" s="141"/>
      <c r="AL234" s="141"/>
      <c r="AM234" s="141"/>
      <c r="AN234" s="141"/>
      <c r="AO234" s="141"/>
      <c r="AP234" s="141"/>
      <c r="AQ234" s="141"/>
      <c r="AR234" s="141"/>
      <c r="AS234" s="141"/>
      <c r="AT234" s="144" t="s">
        <v>129</v>
      </c>
      <c r="AU234" s="144" t="s">
        <v>123</v>
      </c>
      <c r="AV234" s="141" t="s">
        <v>123</v>
      </c>
      <c r="AW234" s="141" t="s">
        <v>29</v>
      </c>
      <c r="AX234" s="141" t="s">
        <v>72</v>
      </c>
      <c r="AY234" s="144" t="s">
        <v>117</v>
      </c>
      <c r="AZ234" s="141"/>
      <c r="BA234" s="141"/>
      <c r="BB234" s="141"/>
      <c r="BC234" s="141"/>
      <c r="BD234" s="141"/>
      <c r="BE234" s="141"/>
      <c r="BF234" s="141"/>
      <c r="BG234" s="141"/>
      <c r="BH234" s="141"/>
      <c r="BI234" s="141"/>
      <c r="BJ234" s="141"/>
      <c r="BK234" s="141"/>
      <c r="BL234" s="141"/>
      <c r="BM234" s="141"/>
    </row>
    <row r="235" spans="1:65" ht="11.25" customHeight="1">
      <c r="A235" s="141"/>
      <c r="B235" s="142"/>
      <c r="C235" s="141"/>
      <c r="D235" s="143" t="s">
        <v>129</v>
      </c>
      <c r="E235" s="144" t="s">
        <v>1</v>
      </c>
      <c r="F235" s="145" t="s">
        <v>168</v>
      </c>
      <c r="G235" s="141"/>
      <c r="H235" s="146">
        <v>1</v>
      </c>
      <c r="I235" s="141"/>
      <c r="J235" s="141"/>
      <c r="K235" s="141"/>
      <c r="L235" s="142"/>
      <c r="M235" s="147"/>
      <c r="N235" s="141"/>
      <c r="O235" s="141"/>
      <c r="P235" s="141"/>
      <c r="Q235" s="141"/>
      <c r="R235" s="141"/>
      <c r="S235" s="141"/>
      <c r="T235" s="148"/>
      <c r="U235" s="141"/>
      <c r="V235" s="141"/>
      <c r="W235" s="141"/>
      <c r="X235" s="141"/>
      <c r="Y235" s="141"/>
      <c r="Z235" s="141"/>
      <c r="AA235" s="141"/>
      <c r="AB235" s="141"/>
      <c r="AC235" s="141"/>
      <c r="AD235" s="141"/>
      <c r="AE235" s="141"/>
      <c r="AF235" s="141"/>
      <c r="AG235" s="141"/>
      <c r="AH235" s="141"/>
      <c r="AI235" s="141"/>
      <c r="AJ235" s="141"/>
      <c r="AK235" s="141"/>
      <c r="AL235" s="141"/>
      <c r="AM235" s="141"/>
      <c r="AN235" s="141"/>
      <c r="AO235" s="141"/>
      <c r="AP235" s="141"/>
      <c r="AQ235" s="141"/>
      <c r="AR235" s="141"/>
      <c r="AS235" s="141"/>
      <c r="AT235" s="144" t="s">
        <v>129</v>
      </c>
      <c r="AU235" s="144" t="s">
        <v>123</v>
      </c>
      <c r="AV235" s="141" t="s">
        <v>123</v>
      </c>
      <c r="AW235" s="141" t="s">
        <v>29</v>
      </c>
      <c r="AX235" s="141" t="s">
        <v>72</v>
      </c>
      <c r="AY235" s="144" t="s">
        <v>117</v>
      </c>
      <c r="AZ235" s="141"/>
      <c r="BA235" s="141"/>
      <c r="BB235" s="141"/>
      <c r="BC235" s="141"/>
      <c r="BD235" s="141"/>
      <c r="BE235" s="141"/>
      <c r="BF235" s="141"/>
      <c r="BG235" s="141"/>
      <c r="BH235" s="141"/>
      <c r="BI235" s="141"/>
      <c r="BJ235" s="141"/>
      <c r="BK235" s="141"/>
      <c r="BL235" s="141"/>
      <c r="BM235" s="141"/>
    </row>
    <row r="236" spans="1:65" ht="11.25" customHeight="1">
      <c r="A236" s="141"/>
      <c r="B236" s="142"/>
      <c r="C236" s="141"/>
      <c r="D236" s="143" t="s">
        <v>129</v>
      </c>
      <c r="E236" s="144" t="s">
        <v>1</v>
      </c>
      <c r="F236" s="145" t="s">
        <v>169</v>
      </c>
      <c r="G236" s="141"/>
      <c r="H236" s="146">
        <v>2</v>
      </c>
      <c r="I236" s="141"/>
      <c r="J236" s="141"/>
      <c r="K236" s="141"/>
      <c r="L236" s="142"/>
      <c r="M236" s="147"/>
      <c r="N236" s="141"/>
      <c r="O236" s="141"/>
      <c r="P236" s="141"/>
      <c r="Q236" s="141"/>
      <c r="R236" s="141"/>
      <c r="S236" s="141"/>
      <c r="T236" s="148"/>
      <c r="U236" s="141"/>
      <c r="V236" s="141"/>
      <c r="W236" s="141"/>
      <c r="X236" s="141"/>
      <c r="Y236" s="141"/>
      <c r="Z236" s="141"/>
      <c r="AA236" s="141"/>
      <c r="AB236" s="141"/>
      <c r="AC236" s="141"/>
      <c r="AD236" s="141"/>
      <c r="AE236" s="141"/>
      <c r="AF236" s="141"/>
      <c r="AG236" s="141"/>
      <c r="AH236" s="141"/>
      <c r="AI236" s="141"/>
      <c r="AJ236" s="141"/>
      <c r="AK236" s="141"/>
      <c r="AL236" s="141"/>
      <c r="AM236" s="141"/>
      <c r="AN236" s="141"/>
      <c r="AO236" s="141"/>
      <c r="AP236" s="141"/>
      <c r="AQ236" s="141"/>
      <c r="AR236" s="141"/>
      <c r="AS236" s="141"/>
      <c r="AT236" s="144" t="s">
        <v>129</v>
      </c>
      <c r="AU236" s="144" t="s">
        <v>123</v>
      </c>
      <c r="AV236" s="141" t="s">
        <v>123</v>
      </c>
      <c r="AW236" s="141" t="s">
        <v>29</v>
      </c>
      <c r="AX236" s="141" t="s">
        <v>72</v>
      </c>
      <c r="AY236" s="144" t="s">
        <v>117</v>
      </c>
      <c r="AZ236" s="141"/>
      <c r="BA236" s="141"/>
      <c r="BB236" s="141"/>
      <c r="BC236" s="141"/>
      <c r="BD236" s="141"/>
      <c r="BE236" s="141"/>
      <c r="BF236" s="141"/>
      <c r="BG236" s="141"/>
      <c r="BH236" s="141"/>
      <c r="BI236" s="141"/>
      <c r="BJ236" s="141"/>
      <c r="BK236" s="141"/>
      <c r="BL236" s="141"/>
      <c r="BM236" s="141"/>
    </row>
    <row r="237" spans="1:65" ht="11.25" customHeight="1">
      <c r="A237" s="165"/>
      <c r="B237" s="166"/>
      <c r="C237" s="165"/>
      <c r="D237" s="143" t="s">
        <v>129</v>
      </c>
      <c r="E237" s="167" t="s">
        <v>1</v>
      </c>
      <c r="F237" s="168" t="s">
        <v>154</v>
      </c>
      <c r="G237" s="165"/>
      <c r="H237" s="169">
        <v>6</v>
      </c>
      <c r="I237" s="165"/>
      <c r="J237" s="165"/>
      <c r="K237" s="165"/>
      <c r="L237" s="166"/>
      <c r="M237" s="170"/>
      <c r="N237" s="165"/>
      <c r="O237" s="165"/>
      <c r="P237" s="165"/>
      <c r="Q237" s="165"/>
      <c r="R237" s="165"/>
      <c r="S237" s="165"/>
      <c r="T237" s="171"/>
      <c r="U237" s="165"/>
      <c r="V237" s="165"/>
      <c r="W237" s="165"/>
      <c r="X237" s="165"/>
      <c r="Y237" s="165"/>
      <c r="Z237" s="165"/>
      <c r="AA237" s="165"/>
      <c r="AB237" s="165"/>
      <c r="AC237" s="165"/>
      <c r="AD237" s="165"/>
      <c r="AE237" s="165"/>
      <c r="AF237" s="165"/>
      <c r="AG237" s="165"/>
      <c r="AH237" s="165"/>
      <c r="AI237" s="165"/>
      <c r="AJ237" s="165"/>
      <c r="AK237" s="165"/>
      <c r="AL237" s="165"/>
      <c r="AM237" s="165"/>
      <c r="AN237" s="165"/>
      <c r="AO237" s="165"/>
      <c r="AP237" s="165"/>
      <c r="AQ237" s="165"/>
      <c r="AR237" s="165"/>
      <c r="AS237" s="165"/>
      <c r="AT237" s="167" t="s">
        <v>129</v>
      </c>
      <c r="AU237" s="167" t="s">
        <v>123</v>
      </c>
      <c r="AV237" s="165" t="s">
        <v>116</v>
      </c>
      <c r="AW237" s="165" t="s">
        <v>29</v>
      </c>
      <c r="AX237" s="165" t="s">
        <v>80</v>
      </c>
      <c r="AY237" s="167" t="s">
        <v>117</v>
      </c>
      <c r="AZ237" s="165"/>
      <c r="BA237" s="165"/>
      <c r="BB237" s="165"/>
      <c r="BC237" s="165"/>
      <c r="BD237" s="165"/>
      <c r="BE237" s="165"/>
      <c r="BF237" s="165"/>
      <c r="BG237" s="165"/>
      <c r="BH237" s="165"/>
      <c r="BI237" s="165"/>
      <c r="BJ237" s="165"/>
      <c r="BK237" s="165"/>
      <c r="BL237" s="165"/>
      <c r="BM237" s="165"/>
    </row>
    <row r="238" spans="1:65" ht="44.25" customHeight="1">
      <c r="A238" s="17"/>
      <c r="B238" s="18"/>
      <c r="C238" s="128" t="s">
        <v>257</v>
      </c>
      <c r="D238" s="128" t="s">
        <v>118</v>
      </c>
      <c r="E238" s="129" t="s">
        <v>258</v>
      </c>
      <c r="F238" s="130" t="s">
        <v>259</v>
      </c>
      <c r="G238" s="131" t="s">
        <v>149</v>
      </c>
      <c r="H238" s="132">
        <v>14</v>
      </c>
      <c r="I238" s="133"/>
      <c r="J238" s="132">
        <f>ROUND(I238*H238,2)</f>
        <v>0</v>
      </c>
      <c r="K238" s="134"/>
      <c r="L238" s="18"/>
      <c r="M238" s="135" t="s">
        <v>1</v>
      </c>
      <c r="N238" s="136" t="s">
        <v>38</v>
      </c>
      <c r="O238" s="17"/>
      <c r="P238" s="137">
        <f>O238*H238</f>
        <v>0</v>
      </c>
      <c r="Q238" s="137">
        <v>0</v>
      </c>
      <c r="R238" s="137">
        <f>Q238*H238</f>
        <v>0</v>
      </c>
      <c r="S238" s="137">
        <v>0</v>
      </c>
      <c r="T238" s="138">
        <f>S238*H238</f>
        <v>0</v>
      </c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39" t="s">
        <v>116</v>
      </c>
      <c r="AS238" s="17"/>
      <c r="AT238" s="139" t="s">
        <v>118</v>
      </c>
      <c r="AU238" s="139" t="s">
        <v>123</v>
      </c>
      <c r="AV238" s="17"/>
      <c r="AW238" s="17"/>
      <c r="AX238" s="17"/>
      <c r="AY238" s="2" t="s">
        <v>117</v>
      </c>
      <c r="AZ238" s="17"/>
      <c r="BA238" s="17"/>
      <c r="BB238" s="17"/>
      <c r="BC238" s="17"/>
      <c r="BD238" s="17"/>
      <c r="BE238" s="140">
        <f>IF(N238="základná",J238,0)</f>
        <v>0</v>
      </c>
      <c r="BF238" s="140">
        <f>IF(N238="znížená",J238,0)</f>
        <v>0</v>
      </c>
      <c r="BG238" s="140">
        <f>IF(N238="zákl. prenesená",J238,0)</f>
        <v>0</v>
      </c>
      <c r="BH238" s="140">
        <f>IF(N238="zníž. prenesená",J238,0)</f>
        <v>0</v>
      </c>
      <c r="BI238" s="140">
        <f>IF(N238="nulová",J238,0)</f>
        <v>0</v>
      </c>
      <c r="BJ238" s="2" t="s">
        <v>123</v>
      </c>
      <c r="BK238" s="140">
        <f>ROUND(I238*H238,2)</f>
        <v>0</v>
      </c>
      <c r="BL238" s="2" t="s">
        <v>116</v>
      </c>
      <c r="BM238" s="139" t="s">
        <v>260</v>
      </c>
    </row>
    <row r="239" spans="1:65" ht="11.25" customHeight="1">
      <c r="A239" s="141"/>
      <c r="B239" s="142"/>
      <c r="C239" s="141"/>
      <c r="D239" s="143" t="s">
        <v>129</v>
      </c>
      <c r="E239" s="144" t="s">
        <v>1</v>
      </c>
      <c r="F239" s="145" t="s">
        <v>152</v>
      </c>
      <c r="G239" s="141"/>
      <c r="H239" s="146">
        <v>1</v>
      </c>
      <c r="I239" s="141"/>
      <c r="J239" s="141"/>
      <c r="K239" s="141"/>
      <c r="L239" s="142"/>
      <c r="M239" s="147"/>
      <c r="N239" s="141"/>
      <c r="O239" s="141"/>
      <c r="P239" s="141"/>
      <c r="Q239" s="141"/>
      <c r="R239" s="141"/>
      <c r="S239" s="141"/>
      <c r="T239" s="148"/>
      <c r="U239" s="141"/>
      <c r="V239" s="141"/>
      <c r="W239" s="141"/>
      <c r="X239" s="141"/>
      <c r="Y239" s="141"/>
      <c r="Z239" s="141"/>
      <c r="AA239" s="141"/>
      <c r="AB239" s="141"/>
      <c r="AC239" s="141"/>
      <c r="AD239" s="141"/>
      <c r="AE239" s="141"/>
      <c r="AF239" s="141"/>
      <c r="AG239" s="141"/>
      <c r="AH239" s="141"/>
      <c r="AI239" s="141"/>
      <c r="AJ239" s="141"/>
      <c r="AK239" s="141"/>
      <c r="AL239" s="141"/>
      <c r="AM239" s="141"/>
      <c r="AN239" s="141"/>
      <c r="AO239" s="141"/>
      <c r="AP239" s="141"/>
      <c r="AQ239" s="141"/>
      <c r="AR239" s="141"/>
      <c r="AS239" s="141"/>
      <c r="AT239" s="144" t="s">
        <v>129</v>
      </c>
      <c r="AU239" s="144" t="s">
        <v>123</v>
      </c>
      <c r="AV239" s="141" t="s">
        <v>123</v>
      </c>
      <c r="AW239" s="141" t="s">
        <v>29</v>
      </c>
      <c r="AX239" s="141" t="s">
        <v>72</v>
      </c>
      <c r="AY239" s="144" t="s">
        <v>117</v>
      </c>
      <c r="AZ239" s="141"/>
      <c r="BA239" s="141"/>
      <c r="BB239" s="141"/>
      <c r="BC239" s="141"/>
      <c r="BD239" s="141"/>
      <c r="BE239" s="141"/>
      <c r="BF239" s="141"/>
      <c r="BG239" s="141"/>
      <c r="BH239" s="141"/>
      <c r="BI239" s="141"/>
      <c r="BJ239" s="141"/>
      <c r="BK239" s="141"/>
      <c r="BL239" s="141"/>
      <c r="BM239" s="141"/>
    </row>
    <row r="240" spans="1:65" ht="11.25" customHeight="1">
      <c r="A240" s="141"/>
      <c r="B240" s="142"/>
      <c r="C240" s="141"/>
      <c r="D240" s="143" t="s">
        <v>129</v>
      </c>
      <c r="E240" s="144" t="s">
        <v>1</v>
      </c>
      <c r="F240" s="145" t="s">
        <v>153</v>
      </c>
      <c r="G240" s="141"/>
      <c r="H240" s="146">
        <v>1</v>
      </c>
      <c r="I240" s="141"/>
      <c r="J240" s="141"/>
      <c r="K240" s="141"/>
      <c r="L240" s="142"/>
      <c r="M240" s="147"/>
      <c r="N240" s="141"/>
      <c r="O240" s="141"/>
      <c r="P240" s="141"/>
      <c r="Q240" s="141"/>
      <c r="R240" s="141"/>
      <c r="S240" s="141"/>
      <c r="T240" s="148"/>
      <c r="U240" s="141"/>
      <c r="V240" s="141"/>
      <c r="W240" s="141"/>
      <c r="X240" s="141"/>
      <c r="Y240" s="141"/>
      <c r="Z240" s="141"/>
      <c r="AA240" s="141"/>
      <c r="AB240" s="141"/>
      <c r="AC240" s="141"/>
      <c r="AD240" s="141"/>
      <c r="AE240" s="141"/>
      <c r="AF240" s="141"/>
      <c r="AG240" s="141"/>
      <c r="AH240" s="141"/>
      <c r="AI240" s="141"/>
      <c r="AJ240" s="141"/>
      <c r="AK240" s="141"/>
      <c r="AL240" s="141"/>
      <c r="AM240" s="141"/>
      <c r="AN240" s="141"/>
      <c r="AO240" s="141"/>
      <c r="AP240" s="141"/>
      <c r="AQ240" s="141"/>
      <c r="AR240" s="141"/>
      <c r="AS240" s="141"/>
      <c r="AT240" s="144" t="s">
        <v>129</v>
      </c>
      <c r="AU240" s="144" t="s">
        <v>123</v>
      </c>
      <c r="AV240" s="141" t="s">
        <v>123</v>
      </c>
      <c r="AW240" s="141" t="s">
        <v>29</v>
      </c>
      <c r="AX240" s="141" t="s">
        <v>72</v>
      </c>
      <c r="AY240" s="144" t="s">
        <v>117</v>
      </c>
      <c r="AZ240" s="141"/>
      <c r="BA240" s="141"/>
      <c r="BB240" s="141"/>
      <c r="BC240" s="141"/>
      <c r="BD240" s="141"/>
      <c r="BE240" s="141"/>
      <c r="BF240" s="141"/>
      <c r="BG240" s="141"/>
      <c r="BH240" s="141"/>
      <c r="BI240" s="141"/>
      <c r="BJ240" s="141"/>
      <c r="BK240" s="141"/>
      <c r="BL240" s="141"/>
      <c r="BM240" s="141"/>
    </row>
    <row r="241" spans="1:65" ht="11.25" customHeight="1">
      <c r="A241" s="165"/>
      <c r="B241" s="166"/>
      <c r="C241" s="165"/>
      <c r="D241" s="143" t="s">
        <v>129</v>
      </c>
      <c r="E241" s="167" t="s">
        <v>1</v>
      </c>
      <c r="F241" s="168" t="s">
        <v>154</v>
      </c>
      <c r="G241" s="165"/>
      <c r="H241" s="169">
        <v>2</v>
      </c>
      <c r="I241" s="165"/>
      <c r="J241" s="165"/>
      <c r="K241" s="165"/>
      <c r="L241" s="166"/>
      <c r="M241" s="170"/>
      <c r="N241" s="165"/>
      <c r="O241" s="165"/>
      <c r="P241" s="165"/>
      <c r="Q241" s="165"/>
      <c r="R241" s="165"/>
      <c r="S241" s="165"/>
      <c r="T241" s="171"/>
      <c r="U241" s="165"/>
      <c r="V241" s="165"/>
      <c r="W241" s="165"/>
      <c r="X241" s="165"/>
      <c r="Y241" s="165"/>
      <c r="Z241" s="165"/>
      <c r="AA241" s="165"/>
      <c r="AB241" s="165"/>
      <c r="AC241" s="165"/>
      <c r="AD241" s="165"/>
      <c r="AE241" s="165"/>
      <c r="AF241" s="165"/>
      <c r="AG241" s="165"/>
      <c r="AH241" s="165"/>
      <c r="AI241" s="165"/>
      <c r="AJ241" s="165"/>
      <c r="AK241" s="165"/>
      <c r="AL241" s="165"/>
      <c r="AM241" s="165"/>
      <c r="AN241" s="165"/>
      <c r="AO241" s="165"/>
      <c r="AP241" s="165"/>
      <c r="AQ241" s="165"/>
      <c r="AR241" s="165"/>
      <c r="AS241" s="165"/>
      <c r="AT241" s="167" t="s">
        <v>129</v>
      </c>
      <c r="AU241" s="167" t="s">
        <v>123</v>
      </c>
      <c r="AV241" s="165" t="s">
        <v>116</v>
      </c>
      <c r="AW241" s="165" t="s">
        <v>29</v>
      </c>
      <c r="AX241" s="165" t="s">
        <v>80</v>
      </c>
      <c r="AY241" s="167" t="s">
        <v>117</v>
      </c>
      <c r="AZ241" s="165"/>
      <c r="BA241" s="165"/>
      <c r="BB241" s="165"/>
      <c r="BC241" s="165"/>
      <c r="BD241" s="165"/>
      <c r="BE241" s="165"/>
      <c r="BF241" s="165"/>
      <c r="BG241" s="165"/>
      <c r="BH241" s="165"/>
      <c r="BI241" s="165"/>
      <c r="BJ241" s="165"/>
      <c r="BK241" s="165"/>
      <c r="BL241" s="165"/>
      <c r="BM241" s="165"/>
    </row>
    <row r="242" spans="1:65" ht="11.25" customHeight="1">
      <c r="A242" s="141"/>
      <c r="B242" s="142"/>
      <c r="C242" s="141"/>
      <c r="D242" s="143" t="s">
        <v>129</v>
      </c>
      <c r="E242" s="141"/>
      <c r="F242" s="145" t="s">
        <v>216</v>
      </c>
      <c r="G242" s="141"/>
      <c r="H242" s="146">
        <v>14</v>
      </c>
      <c r="I242" s="141"/>
      <c r="J242" s="141"/>
      <c r="K242" s="141"/>
      <c r="L242" s="142"/>
      <c r="M242" s="147"/>
      <c r="N242" s="141"/>
      <c r="O242" s="141"/>
      <c r="P242" s="141"/>
      <c r="Q242" s="141"/>
      <c r="R242" s="141"/>
      <c r="S242" s="141"/>
      <c r="T242" s="148"/>
      <c r="U242" s="141"/>
      <c r="V242" s="141"/>
      <c r="W242" s="141"/>
      <c r="X242" s="141"/>
      <c r="Y242" s="141"/>
      <c r="Z242" s="141"/>
      <c r="AA242" s="141"/>
      <c r="AB242" s="141"/>
      <c r="AC242" s="141"/>
      <c r="AD242" s="141"/>
      <c r="AE242" s="141"/>
      <c r="AF242" s="141"/>
      <c r="AG242" s="141"/>
      <c r="AH242" s="141"/>
      <c r="AI242" s="141"/>
      <c r="AJ242" s="141"/>
      <c r="AK242" s="141"/>
      <c r="AL242" s="141"/>
      <c r="AM242" s="141"/>
      <c r="AN242" s="141"/>
      <c r="AO242" s="141"/>
      <c r="AP242" s="141"/>
      <c r="AQ242" s="141"/>
      <c r="AR242" s="141"/>
      <c r="AS242" s="141"/>
      <c r="AT242" s="144" t="s">
        <v>129</v>
      </c>
      <c r="AU242" s="144" t="s">
        <v>123</v>
      </c>
      <c r="AV242" s="141" t="s">
        <v>123</v>
      </c>
      <c r="AW242" s="141" t="s">
        <v>4</v>
      </c>
      <c r="AX242" s="141" t="s">
        <v>80</v>
      </c>
      <c r="AY242" s="144" t="s">
        <v>117</v>
      </c>
      <c r="AZ242" s="141"/>
      <c r="BA242" s="141"/>
      <c r="BB242" s="141"/>
      <c r="BC242" s="141"/>
      <c r="BD242" s="141"/>
      <c r="BE242" s="141"/>
      <c r="BF242" s="141"/>
      <c r="BG242" s="141"/>
      <c r="BH242" s="141"/>
      <c r="BI242" s="141"/>
      <c r="BJ242" s="141"/>
      <c r="BK242" s="141"/>
      <c r="BL242" s="141"/>
      <c r="BM242" s="141"/>
    </row>
    <row r="243" spans="1:65" ht="44.25" customHeight="1">
      <c r="A243" s="17"/>
      <c r="B243" s="18"/>
      <c r="C243" s="128" t="s">
        <v>261</v>
      </c>
      <c r="D243" s="128" t="s">
        <v>118</v>
      </c>
      <c r="E243" s="129" t="s">
        <v>262</v>
      </c>
      <c r="F243" s="130" t="s">
        <v>263</v>
      </c>
      <c r="G243" s="131" t="s">
        <v>149</v>
      </c>
      <c r="H243" s="132">
        <v>21</v>
      </c>
      <c r="I243" s="133"/>
      <c r="J243" s="132">
        <f>ROUND(I243*H243,2)</f>
        <v>0</v>
      </c>
      <c r="K243" s="134"/>
      <c r="L243" s="18"/>
      <c r="M243" s="135" t="s">
        <v>1</v>
      </c>
      <c r="N243" s="136" t="s">
        <v>38</v>
      </c>
      <c r="O243" s="17"/>
      <c r="P243" s="137">
        <f>O243*H243</f>
        <v>0</v>
      </c>
      <c r="Q243" s="137">
        <v>0</v>
      </c>
      <c r="R243" s="137">
        <f>Q243*H243</f>
        <v>0</v>
      </c>
      <c r="S243" s="137">
        <v>0</v>
      </c>
      <c r="T243" s="138">
        <f>S243*H243</f>
        <v>0</v>
      </c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39" t="s">
        <v>116</v>
      </c>
      <c r="AS243" s="17"/>
      <c r="AT243" s="139" t="s">
        <v>118</v>
      </c>
      <c r="AU243" s="139" t="s">
        <v>123</v>
      </c>
      <c r="AV243" s="17"/>
      <c r="AW243" s="17"/>
      <c r="AX243" s="17"/>
      <c r="AY243" s="2" t="s">
        <v>117</v>
      </c>
      <c r="AZ243" s="17"/>
      <c r="BA243" s="17"/>
      <c r="BB243" s="17"/>
      <c r="BC243" s="17"/>
      <c r="BD243" s="17"/>
      <c r="BE243" s="140">
        <f>IF(N243="základná",J243,0)</f>
        <v>0</v>
      </c>
      <c r="BF243" s="140">
        <f>IF(N243="znížená",J243,0)</f>
        <v>0</v>
      </c>
      <c r="BG243" s="140">
        <f>IF(N243="zákl. prenesená",J243,0)</f>
        <v>0</v>
      </c>
      <c r="BH243" s="140">
        <f>IF(N243="zníž. prenesená",J243,0)</f>
        <v>0</v>
      </c>
      <c r="BI243" s="140">
        <f>IF(N243="nulová",J243,0)</f>
        <v>0</v>
      </c>
      <c r="BJ243" s="2" t="s">
        <v>123</v>
      </c>
      <c r="BK243" s="140">
        <f>ROUND(I243*H243,2)</f>
        <v>0</v>
      </c>
      <c r="BL243" s="2" t="s">
        <v>116</v>
      </c>
      <c r="BM243" s="139" t="s">
        <v>264</v>
      </c>
    </row>
    <row r="244" spans="1:65" ht="11.25" customHeight="1">
      <c r="A244" s="141"/>
      <c r="B244" s="142"/>
      <c r="C244" s="141"/>
      <c r="D244" s="143" t="s">
        <v>129</v>
      </c>
      <c r="E244" s="144" t="s">
        <v>1</v>
      </c>
      <c r="F244" s="145" t="s">
        <v>158</v>
      </c>
      <c r="G244" s="141"/>
      <c r="H244" s="146">
        <v>2</v>
      </c>
      <c r="I244" s="141"/>
      <c r="J244" s="141"/>
      <c r="K244" s="141"/>
      <c r="L244" s="142"/>
      <c r="M244" s="147"/>
      <c r="N244" s="141"/>
      <c r="O244" s="141"/>
      <c r="P244" s="141"/>
      <c r="Q244" s="141"/>
      <c r="R244" s="141"/>
      <c r="S244" s="141"/>
      <c r="T244" s="148"/>
      <c r="U244" s="141"/>
      <c r="V244" s="141"/>
      <c r="W244" s="141"/>
      <c r="X244" s="141"/>
      <c r="Y244" s="141"/>
      <c r="Z244" s="141"/>
      <c r="AA244" s="141"/>
      <c r="AB244" s="141"/>
      <c r="AC244" s="141"/>
      <c r="AD244" s="141"/>
      <c r="AE244" s="141"/>
      <c r="AF244" s="141"/>
      <c r="AG244" s="141"/>
      <c r="AH244" s="141"/>
      <c r="AI244" s="141"/>
      <c r="AJ244" s="141"/>
      <c r="AK244" s="141"/>
      <c r="AL244" s="141"/>
      <c r="AM244" s="141"/>
      <c r="AN244" s="141"/>
      <c r="AO244" s="141"/>
      <c r="AP244" s="141"/>
      <c r="AQ244" s="141"/>
      <c r="AR244" s="141"/>
      <c r="AS244" s="141"/>
      <c r="AT244" s="144" t="s">
        <v>129</v>
      </c>
      <c r="AU244" s="144" t="s">
        <v>123</v>
      </c>
      <c r="AV244" s="141" t="s">
        <v>123</v>
      </c>
      <c r="AW244" s="141" t="s">
        <v>29</v>
      </c>
      <c r="AX244" s="141" t="s">
        <v>72</v>
      </c>
      <c r="AY244" s="144" t="s">
        <v>117</v>
      </c>
      <c r="AZ244" s="141"/>
      <c r="BA244" s="141"/>
      <c r="BB244" s="141"/>
      <c r="BC244" s="141"/>
      <c r="BD244" s="141"/>
      <c r="BE244" s="141"/>
      <c r="BF244" s="141"/>
      <c r="BG244" s="141"/>
      <c r="BH244" s="141"/>
      <c r="BI244" s="141"/>
      <c r="BJ244" s="141"/>
      <c r="BK244" s="141"/>
      <c r="BL244" s="141"/>
      <c r="BM244" s="141"/>
    </row>
    <row r="245" spans="1:65" ht="11.25" customHeight="1">
      <c r="A245" s="141"/>
      <c r="B245" s="142"/>
      <c r="C245" s="141"/>
      <c r="D245" s="143" t="s">
        <v>129</v>
      </c>
      <c r="E245" s="144" t="s">
        <v>1</v>
      </c>
      <c r="F245" s="145" t="s">
        <v>153</v>
      </c>
      <c r="G245" s="141"/>
      <c r="H245" s="146">
        <v>1</v>
      </c>
      <c r="I245" s="141"/>
      <c r="J245" s="141"/>
      <c r="K245" s="141"/>
      <c r="L245" s="142"/>
      <c r="M245" s="147"/>
      <c r="N245" s="141"/>
      <c r="O245" s="141"/>
      <c r="P245" s="141"/>
      <c r="Q245" s="141"/>
      <c r="R245" s="141"/>
      <c r="S245" s="141"/>
      <c r="T245" s="148"/>
      <c r="U245" s="141"/>
      <c r="V245" s="141"/>
      <c r="W245" s="141"/>
      <c r="X245" s="141"/>
      <c r="Y245" s="141"/>
      <c r="Z245" s="141"/>
      <c r="AA245" s="141"/>
      <c r="AB245" s="141"/>
      <c r="AC245" s="141"/>
      <c r="AD245" s="141"/>
      <c r="AE245" s="141"/>
      <c r="AF245" s="141"/>
      <c r="AG245" s="141"/>
      <c r="AH245" s="141"/>
      <c r="AI245" s="141"/>
      <c r="AJ245" s="141"/>
      <c r="AK245" s="141"/>
      <c r="AL245" s="141"/>
      <c r="AM245" s="141"/>
      <c r="AN245" s="141"/>
      <c r="AO245" s="141"/>
      <c r="AP245" s="141"/>
      <c r="AQ245" s="141"/>
      <c r="AR245" s="141"/>
      <c r="AS245" s="141"/>
      <c r="AT245" s="144" t="s">
        <v>129</v>
      </c>
      <c r="AU245" s="144" t="s">
        <v>123</v>
      </c>
      <c r="AV245" s="141" t="s">
        <v>123</v>
      </c>
      <c r="AW245" s="141" t="s">
        <v>29</v>
      </c>
      <c r="AX245" s="141" t="s">
        <v>72</v>
      </c>
      <c r="AY245" s="144" t="s">
        <v>117</v>
      </c>
      <c r="AZ245" s="141"/>
      <c r="BA245" s="141"/>
      <c r="BB245" s="141"/>
      <c r="BC245" s="141"/>
      <c r="BD245" s="141"/>
      <c r="BE245" s="141"/>
      <c r="BF245" s="141"/>
      <c r="BG245" s="141"/>
      <c r="BH245" s="141"/>
      <c r="BI245" s="141"/>
      <c r="BJ245" s="141"/>
      <c r="BK245" s="141"/>
      <c r="BL245" s="141"/>
      <c r="BM245" s="141"/>
    </row>
    <row r="246" spans="1:65" ht="11.25" customHeight="1">
      <c r="A246" s="165"/>
      <c r="B246" s="166"/>
      <c r="C246" s="165"/>
      <c r="D246" s="143" t="s">
        <v>129</v>
      </c>
      <c r="E246" s="167" t="s">
        <v>1</v>
      </c>
      <c r="F246" s="168" t="s">
        <v>154</v>
      </c>
      <c r="G246" s="165"/>
      <c r="H246" s="169">
        <v>3</v>
      </c>
      <c r="I246" s="165"/>
      <c r="J246" s="165"/>
      <c r="K246" s="165"/>
      <c r="L246" s="166"/>
      <c r="M246" s="170"/>
      <c r="N246" s="165"/>
      <c r="O246" s="165"/>
      <c r="P246" s="165"/>
      <c r="Q246" s="165"/>
      <c r="R246" s="165"/>
      <c r="S246" s="165"/>
      <c r="T246" s="171"/>
      <c r="U246" s="165"/>
      <c r="V246" s="165"/>
      <c r="W246" s="165"/>
      <c r="X246" s="165"/>
      <c r="Y246" s="165"/>
      <c r="Z246" s="165"/>
      <c r="AA246" s="165"/>
      <c r="AB246" s="165"/>
      <c r="AC246" s="165"/>
      <c r="AD246" s="165"/>
      <c r="AE246" s="165"/>
      <c r="AF246" s="165"/>
      <c r="AG246" s="165"/>
      <c r="AH246" s="165"/>
      <c r="AI246" s="165"/>
      <c r="AJ246" s="165"/>
      <c r="AK246" s="165"/>
      <c r="AL246" s="165"/>
      <c r="AM246" s="165"/>
      <c r="AN246" s="165"/>
      <c r="AO246" s="165"/>
      <c r="AP246" s="165"/>
      <c r="AQ246" s="165"/>
      <c r="AR246" s="165"/>
      <c r="AS246" s="165"/>
      <c r="AT246" s="167" t="s">
        <v>129</v>
      </c>
      <c r="AU246" s="167" t="s">
        <v>123</v>
      </c>
      <c r="AV246" s="165" t="s">
        <v>116</v>
      </c>
      <c r="AW246" s="165" t="s">
        <v>29</v>
      </c>
      <c r="AX246" s="165" t="s">
        <v>80</v>
      </c>
      <c r="AY246" s="167" t="s">
        <v>117</v>
      </c>
      <c r="AZ246" s="165"/>
      <c r="BA246" s="165"/>
      <c r="BB246" s="165"/>
      <c r="BC246" s="165"/>
      <c r="BD246" s="165"/>
      <c r="BE246" s="165"/>
      <c r="BF246" s="165"/>
      <c r="BG246" s="165"/>
      <c r="BH246" s="165"/>
      <c r="BI246" s="165"/>
      <c r="BJ246" s="165"/>
      <c r="BK246" s="165"/>
      <c r="BL246" s="165"/>
      <c r="BM246" s="165"/>
    </row>
    <row r="247" spans="1:65" ht="11.25" customHeight="1">
      <c r="A247" s="141"/>
      <c r="B247" s="142"/>
      <c r="C247" s="141"/>
      <c r="D247" s="143" t="s">
        <v>129</v>
      </c>
      <c r="E247" s="141"/>
      <c r="F247" s="145" t="s">
        <v>221</v>
      </c>
      <c r="G247" s="141"/>
      <c r="H247" s="146">
        <v>21</v>
      </c>
      <c r="I247" s="141"/>
      <c r="J247" s="141"/>
      <c r="K247" s="141"/>
      <c r="L247" s="142"/>
      <c r="M247" s="147"/>
      <c r="N247" s="141"/>
      <c r="O247" s="141"/>
      <c r="P247" s="141"/>
      <c r="Q247" s="141"/>
      <c r="R247" s="141"/>
      <c r="S247" s="141"/>
      <c r="T247" s="148"/>
      <c r="U247" s="141"/>
      <c r="V247" s="141"/>
      <c r="W247" s="141"/>
      <c r="X247" s="141"/>
      <c r="Y247" s="141"/>
      <c r="Z247" s="141"/>
      <c r="AA247" s="141"/>
      <c r="AB247" s="141"/>
      <c r="AC247" s="141"/>
      <c r="AD247" s="141"/>
      <c r="AE247" s="141"/>
      <c r="AF247" s="141"/>
      <c r="AG247" s="141"/>
      <c r="AH247" s="141"/>
      <c r="AI247" s="141"/>
      <c r="AJ247" s="141"/>
      <c r="AK247" s="141"/>
      <c r="AL247" s="141"/>
      <c r="AM247" s="141"/>
      <c r="AN247" s="141"/>
      <c r="AO247" s="141"/>
      <c r="AP247" s="141"/>
      <c r="AQ247" s="141"/>
      <c r="AR247" s="141"/>
      <c r="AS247" s="141"/>
      <c r="AT247" s="144" t="s">
        <v>129</v>
      </c>
      <c r="AU247" s="144" t="s">
        <v>123</v>
      </c>
      <c r="AV247" s="141" t="s">
        <v>123</v>
      </c>
      <c r="AW247" s="141" t="s">
        <v>4</v>
      </c>
      <c r="AX247" s="141" t="s">
        <v>80</v>
      </c>
      <c r="AY247" s="144" t="s">
        <v>117</v>
      </c>
      <c r="AZ247" s="141"/>
      <c r="BA247" s="141"/>
      <c r="BB247" s="141"/>
      <c r="BC247" s="141"/>
      <c r="BD247" s="141"/>
      <c r="BE247" s="141"/>
      <c r="BF247" s="141"/>
      <c r="BG247" s="141"/>
      <c r="BH247" s="141"/>
      <c r="BI247" s="141"/>
      <c r="BJ247" s="141"/>
      <c r="BK247" s="141"/>
      <c r="BL247" s="141"/>
      <c r="BM247" s="141"/>
    </row>
    <row r="248" spans="1:65" ht="44.25" customHeight="1">
      <c r="A248" s="17"/>
      <c r="B248" s="18"/>
      <c r="C248" s="128" t="s">
        <v>265</v>
      </c>
      <c r="D248" s="128" t="s">
        <v>118</v>
      </c>
      <c r="E248" s="129" t="s">
        <v>266</v>
      </c>
      <c r="F248" s="130" t="s">
        <v>267</v>
      </c>
      <c r="G248" s="131" t="s">
        <v>149</v>
      </c>
      <c r="H248" s="132">
        <v>14</v>
      </c>
      <c r="I248" s="133"/>
      <c r="J248" s="132">
        <f>ROUND(I248*H248,2)</f>
        <v>0</v>
      </c>
      <c r="K248" s="134"/>
      <c r="L248" s="18"/>
      <c r="M248" s="135" t="s">
        <v>1</v>
      </c>
      <c r="N248" s="136" t="s">
        <v>38</v>
      </c>
      <c r="O248" s="17"/>
      <c r="P248" s="137">
        <f>O248*H248</f>
        <v>0</v>
      </c>
      <c r="Q248" s="137">
        <v>0</v>
      </c>
      <c r="R248" s="137">
        <f>Q248*H248</f>
        <v>0</v>
      </c>
      <c r="S248" s="137">
        <v>0</v>
      </c>
      <c r="T248" s="138">
        <f>S248*H248</f>
        <v>0</v>
      </c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39" t="s">
        <v>116</v>
      </c>
      <c r="AS248" s="17"/>
      <c r="AT248" s="139" t="s">
        <v>118</v>
      </c>
      <c r="AU248" s="139" t="s">
        <v>123</v>
      </c>
      <c r="AV248" s="17"/>
      <c r="AW248" s="17"/>
      <c r="AX248" s="17"/>
      <c r="AY248" s="2" t="s">
        <v>117</v>
      </c>
      <c r="AZ248" s="17"/>
      <c r="BA248" s="17"/>
      <c r="BB248" s="17"/>
      <c r="BC248" s="17"/>
      <c r="BD248" s="17"/>
      <c r="BE248" s="140">
        <f>IF(N248="základná",J248,0)</f>
        <v>0</v>
      </c>
      <c r="BF248" s="140">
        <f>IF(N248="znížená",J248,0)</f>
        <v>0</v>
      </c>
      <c r="BG248" s="140">
        <f>IF(N248="zákl. prenesená",J248,0)</f>
        <v>0</v>
      </c>
      <c r="BH248" s="140">
        <f>IF(N248="zníž. prenesená",J248,0)</f>
        <v>0</v>
      </c>
      <c r="BI248" s="140">
        <f>IF(N248="nulová",J248,0)</f>
        <v>0</v>
      </c>
      <c r="BJ248" s="2" t="s">
        <v>123</v>
      </c>
      <c r="BK248" s="140">
        <f>ROUND(I248*H248,2)</f>
        <v>0</v>
      </c>
      <c r="BL248" s="2" t="s">
        <v>116</v>
      </c>
      <c r="BM248" s="139" t="s">
        <v>268</v>
      </c>
    </row>
    <row r="249" spans="1:65" ht="11.25" customHeight="1">
      <c r="A249" s="141"/>
      <c r="B249" s="142"/>
      <c r="C249" s="141"/>
      <c r="D249" s="143" t="s">
        <v>129</v>
      </c>
      <c r="E249" s="144" t="s">
        <v>1</v>
      </c>
      <c r="F249" s="145" t="s">
        <v>152</v>
      </c>
      <c r="G249" s="141"/>
      <c r="H249" s="146">
        <v>1</v>
      </c>
      <c r="I249" s="141"/>
      <c r="J249" s="141"/>
      <c r="K249" s="141"/>
      <c r="L249" s="142"/>
      <c r="M249" s="147"/>
      <c r="N249" s="141"/>
      <c r="O249" s="141"/>
      <c r="P249" s="141"/>
      <c r="Q249" s="141"/>
      <c r="R249" s="141"/>
      <c r="S249" s="141"/>
      <c r="T249" s="148"/>
      <c r="U249" s="141"/>
      <c r="V249" s="141"/>
      <c r="W249" s="141"/>
      <c r="X249" s="141"/>
      <c r="Y249" s="141"/>
      <c r="Z249" s="141"/>
      <c r="AA249" s="141"/>
      <c r="AB249" s="141"/>
      <c r="AC249" s="141"/>
      <c r="AD249" s="141"/>
      <c r="AE249" s="141"/>
      <c r="AF249" s="141"/>
      <c r="AG249" s="141"/>
      <c r="AH249" s="141"/>
      <c r="AI249" s="141"/>
      <c r="AJ249" s="141"/>
      <c r="AK249" s="141"/>
      <c r="AL249" s="141"/>
      <c r="AM249" s="141"/>
      <c r="AN249" s="141"/>
      <c r="AO249" s="141"/>
      <c r="AP249" s="141"/>
      <c r="AQ249" s="141"/>
      <c r="AR249" s="141"/>
      <c r="AS249" s="141"/>
      <c r="AT249" s="144" t="s">
        <v>129</v>
      </c>
      <c r="AU249" s="144" t="s">
        <v>123</v>
      </c>
      <c r="AV249" s="141" t="s">
        <v>123</v>
      </c>
      <c r="AW249" s="141" t="s">
        <v>29</v>
      </c>
      <c r="AX249" s="141" t="s">
        <v>72</v>
      </c>
      <c r="AY249" s="144" t="s">
        <v>117</v>
      </c>
      <c r="AZ249" s="141"/>
      <c r="BA249" s="141"/>
      <c r="BB249" s="141"/>
      <c r="BC249" s="141"/>
      <c r="BD249" s="141"/>
      <c r="BE249" s="141"/>
      <c r="BF249" s="141"/>
      <c r="BG249" s="141"/>
      <c r="BH249" s="141"/>
      <c r="BI249" s="141"/>
      <c r="BJ249" s="141"/>
      <c r="BK249" s="141"/>
      <c r="BL249" s="141"/>
      <c r="BM249" s="141"/>
    </row>
    <row r="250" spans="1:65" ht="11.25" customHeight="1">
      <c r="A250" s="141"/>
      <c r="B250" s="142"/>
      <c r="C250" s="141"/>
      <c r="D250" s="143" t="s">
        <v>129</v>
      </c>
      <c r="E250" s="144" t="s">
        <v>1</v>
      </c>
      <c r="F250" s="145" t="s">
        <v>153</v>
      </c>
      <c r="G250" s="141"/>
      <c r="H250" s="146">
        <v>1</v>
      </c>
      <c r="I250" s="141"/>
      <c r="J250" s="141"/>
      <c r="K250" s="141"/>
      <c r="L250" s="142"/>
      <c r="M250" s="147"/>
      <c r="N250" s="141"/>
      <c r="O250" s="141"/>
      <c r="P250" s="141"/>
      <c r="Q250" s="141"/>
      <c r="R250" s="141"/>
      <c r="S250" s="141"/>
      <c r="T250" s="148"/>
      <c r="U250" s="141"/>
      <c r="V250" s="141"/>
      <c r="W250" s="141"/>
      <c r="X250" s="141"/>
      <c r="Y250" s="141"/>
      <c r="Z250" s="141"/>
      <c r="AA250" s="141"/>
      <c r="AB250" s="141"/>
      <c r="AC250" s="141"/>
      <c r="AD250" s="141"/>
      <c r="AE250" s="141"/>
      <c r="AF250" s="141"/>
      <c r="AG250" s="141"/>
      <c r="AH250" s="141"/>
      <c r="AI250" s="141"/>
      <c r="AJ250" s="141"/>
      <c r="AK250" s="141"/>
      <c r="AL250" s="141"/>
      <c r="AM250" s="141"/>
      <c r="AN250" s="141"/>
      <c r="AO250" s="141"/>
      <c r="AP250" s="141"/>
      <c r="AQ250" s="141"/>
      <c r="AR250" s="141"/>
      <c r="AS250" s="141"/>
      <c r="AT250" s="144" t="s">
        <v>129</v>
      </c>
      <c r="AU250" s="144" t="s">
        <v>123</v>
      </c>
      <c r="AV250" s="141" t="s">
        <v>123</v>
      </c>
      <c r="AW250" s="141" t="s">
        <v>29</v>
      </c>
      <c r="AX250" s="141" t="s">
        <v>72</v>
      </c>
      <c r="AY250" s="144" t="s">
        <v>117</v>
      </c>
      <c r="AZ250" s="141"/>
      <c r="BA250" s="141"/>
      <c r="BB250" s="141"/>
      <c r="BC250" s="141"/>
      <c r="BD250" s="141"/>
      <c r="BE250" s="141"/>
      <c r="BF250" s="141"/>
      <c r="BG250" s="141"/>
      <c r="BH250" s="141"/>
      <c r="BI250" s="141"/>
      <c r="BJ250" s="141"/>
      <c r="BK250" s="141"/>
      <c r="BL250" s="141"/>
      <c r="BM250" s="141"/>
    </row>
    <row r="251" spans="1:65" ht="11.25" customHeight="1">
      <c r="A251" s="165"/>
      <c r="B251" s="166"/>
      <c r="C251" s="165"/>
      <c r="D251" s="143" t="s">
        <v>129</v>
      </c>
      <c r="E251" s="167" t="s">
        <v>1</v>
      </c>
      <c r="F251" s="168" t="s">
        <v>154</v>
      </c>
      <c r="G251" s="165"/>
      <c r="H251" s="169">
        <v>2</v>
      </c>
      <c r="I251" s="165"/>
      <c r="J251" s="165"/>
      <c r="K251" s="165"/>
      <c r="L251" s="166"/>
      <c r="M251" s="170"/>
      <c r="N251" s="165"/>
      <c r="O251" s="165"/>
      <c r="P251" s="165"/>
      <c r="Q251" s="165"/>
      <c r="R251" s="165"/>
      <c r="S251" s="165"/>
      <c r="T251" s="171"/>
      <c r="U251" s="165"/>
      <c r="V251" s="165"/>
      <c r="W251" s="165"/>
      <c r="X251" s="165"/>
      <c r="Y251" s="165"/>
      <c r="Z251" s="165"/>
      <c r="AA251" s="165"/>
      <c r="AB251" s="165"/>
      <c r="AC251" s="165"/>
      <c r="AD251" s="165"/>
      <c r="AE251" s="165"/>
      <c r="AF251" s="165"/>
      <c r="AG251" s="165"/>
      <c r="AH251" s="165"/>
      <c r="AI251" s="165"/>
      <c r="AJ251" s="165"/>
      <c r="AK251" s="165"/>
      <c r="AL251" s="165"/>
      <c r="AM251" s="165"/>
      <c r="AN251" s="165"/>
      <c r="AO251" s="165"/>
      <c r="AP251" s="165"/>
      <c r="AQ251" s="165"/>
      <c r="AR251" s="165"/>
      <c r="AS251" s="165"/>
      <c r="AT251" s="167" t="s">
        <v>129</v>
      </c>
      <c r="AU251" s="167" t="s">
        <v>123</v>
      </c>
      <c r="AV251" s="165" t="s">
        <v>116</v>
      </c>
      <c r="AW251" s="165" t="s">
        <v>29</v>
      </c>
      <c r="AX251" s="165" t="s">
        <v>80</v>
      </c>
      <c r="AY251" s="167" t="s">
        <v>117</v>
      </c>
      <c r="AZ251" s="165"/>
      <c r="BA251" s="165"/>
      <c r="BB251" s="165"/>
      <c r="BC251" s="165"/>
      <c r="BD251" s="165"/>
      <c r="BE251" s="165"/>
      <c r="BF251" s="165"/>
      <c r="BG251" s="165"/>
      <c r="BH251" s="165"/>
      <c r="BI251" s="165"/>
      <c r="BJ251" s="165"/>
      <c r="BK251" s="165"/>
      <c r="BL251" s="165"/>
      <c r="BM251" s="165"/>
    </row>
    <row r="252" spans="1:65" ht="11.25" customHeight="1">
      <c r="A252" s="141"/>
      <c r="B252" s="142"/>
      <c r="C252" s="141"/>
      <c r="D252" s="143" t="s">
        <v>129</v>
      </c>
      <c r="E252" s="141"/>
      <c r="F252" s="145" t="s">
        <v>216</v>
      </c>
      <c r="G252" s="141"/>
      <c r="H252" s="146">
        <v>14</v>
      </c>
      <c r="I252" s="141"/>
      <c r="J252" s="141"/>
      <c r="K252" s="141"/>
      <c r="L252" s="142"/>
      <c r="M252" s="147"/>
      <c r="N252" s="141"/>
      <c r="O252" s="141"/>
      <c r="P252" s="141"/>
      <c r="Q252" s="141"/>
      <c r="R252" s="141"/>
      <c r="S252" s="141"/>
      <c r="T252" s="148"/>
      <c r="U252" s="141"/>
      <c r="V252" s="141"/>
      <c r="W252" s="141"/>
      <c r="X252" s="141"/>
      <c r="Y252" s="141"/>
      <c r="Z252" s="141"/>
      <c r="AA252" s="141"/>
      <c r="AB252" s="141"/>
      <c r="AC252" s="141"/>
      <c r="AD252" s="141"/>
      <c r="AE252" s="141"/>
      <c r="AF252" s="141"/>
      <c r="AG252" s="141"/>
      <c r="AH252" s="141"/>
      <c r="AI252" s="141"/>
      <c r="AJ252" s="141"/>
      <c r="AK252" s="141"/>
      <c r="AL252" s="141"/>
      <c r="AM252" s="141"/>
      <c r="AN252" s="141"/>
      <c r="AO252" s="141"/>
      <c r="AP252" s="141"/>
      <c r="AQ252" s="141"/>
      <c r="AR252" s="141"/>
      <c r="AS252" s="141"/>
      <c r="AT252" s="144" t="s">
        <v>129</v>
      </c>
      <c r="AU252" s="144" t="s">
        <v>123</v>
      </c>
      <c r="AV252" s="141" t="s">
        <v>123</v>
      </c>
      <c r="AW252" s="141" t="s">
        <v>4</v>
      </c>
      <c r="AX252" s="141" t="s">
        <v>80</v>
      </c>
      <c r="AY252" s="144" t="s">
        <v>117</v>
      </c>
      <c r="AZ252" s="141"/>
      <c r="BA252" s="141"/>
      <c r="BB252" s="141"/>
      <c r="BC252" s="141"/>
      <c r="BD252" s="141"/>
      <c r="BE252" s="141"/>
      <c r="BF252" s="141"/>
      <c r="BG252" s="141"/>
      <c r="BH252" s="141"/>
      <c r="BI252" s="141"/>
      <c r="BJ252" s="141"/>
      <c r="BK252" s="141"/>
      <c r="BL252" s="141"/>
      <c r="BM252" s="141"/>
    </row>
    <row r="253" spans="1:65" ht="44.25" customHeight="1">
      <c r="A253" s="17"/>
      <c r="B253" s="18"/>
      <c r="C253" s="128" t="s">
        <v>269</v>
      </c>
      <c r="D253" s="128" t="s">
        <v>118</v>
      </c>
      <c r="E253" s="129" t="s">
        <v>270</v>
      </c>
      <c r="F253" s="130" t="s">
        <v>271</v>
      </c>
      <c r="G253" s="131" t="s">
        <v>149</v>
      </c>
      <c r="H253" s="132">
        <v>42</v>
      </c>
      <c r="I253" s="133"/>
      <c r="J253" s="132">
        <f>ROUND(I253*H253,2)</f>
        <v>0</v>
      </c>
      <c r="K253" s="134"/>
      <c r="L253" s="18"/>
      <c r="M253" s="135" t="s">
        <v>1</v>
      </c>
      <c r="N253" s="136" t="s">
        <v>38</v>
      </c>
      <c r="O253" s="17"/>
      <c r="P253" s="137">
        <f>O253*H253</f>
        <v>0</v>
      </c>
      <c r="Q253" s="137">
        <v>0</v>
      </c>
      <c r="R253" s="137">
        <f>Q253*H253</f>
        <v>0</v>
      </c>
      <c r="S253" s="137">
        <v>0</v>
      </c>
      <c r="T253" s="138">
        <f>S253*H253</f>
        <v>0</v>
      </c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39" t="s">
        <v>116</v>
      </c>
      <c r="AS253" s="17"/>
      <c r="AT253" s="139" t="s">
        <v>118</v>
      </c>
      <c r="AU253" s="139" t="s">
        <v>123</v>
      </c>
      <c r="AV253" s="17"/>
      <c r="AW253" s="17"/>
      <c r="AX253" s="17"/>
      <c r="AY253" s="2" t="s">
        <v>117</v>
      </c>
      <c r="AZ253" s="17"/>
      <c r="BA253" s="17"/>
      <c r="BB253" s="17"/>
      <c r="BC253" s="17"/>
      <c r="BD253" s="17"/>
      <c r="BE253" s="140">
        <f>IF(N253="základná",J253,0)</f>
        <v>0</v>
      </c>
      <c r="BF253" s="140">
        <f>IF(N253="znížená",J253,0)</f>
        <v>0</v>
      </c>
      <c r="BG253" s="140">
        <f>IF(N253="zákl. prenesená",J253,0)</f>
        <v>0</v>
      </c>
      <c r="BH253" s="140">
        <f>IF(N253="zníž. prenesená",J253,0)</f>
        <v>0</v>
      </c>
      <c r="BI253" s="140">
        <f>IF(N253="nulová",J253,0)</f>
        <v>0</v>
      </c>
      <c r="BJ253" s="2" t="s">
        <v>123</v>
      </c>
      <c r="BK253" s="140">
        <f>ROUND(I253*H253,2)</f>
        <v>0</v>
      </c>
      <c r="BL253" s="2" t="s">
        <v>116</v>
      </c>
      <c r="BM253" s="139" t="s">
        <v>272</v>
      </c>
    </row>
    <row r="254" spans="1:65" ht="11.25" customHeight="1">
      <c r="A254" s="141"/>
      <c r="B254" s="142"/>
      <c r="C254" s="141"/>
      <c r="D254" s="143" t="s">
        <v>129</v>
      </c>
      <c r="E254" s="144" t="s">
        <v>1</v>
      </c>
      <c r="F254" s="145" t="s">
        <v>166</v>
      </c>
      <c r="G254" s="141"/>
      <c r="H254" s="146">
        <v>1</v>
      </c>
      <c r="I254" s="141"/>
      <c r="J254" s="141"/>
      <c r="K254" s="141"/>
      <c r="L254" s="142"/>
      <c r="M254" s="147"/>
      <c r="N254" s="141"/>
      <c r="O254" s="141"/>
      <c r="P254" s="141"/>
      <c r="Q254" s="141"/>
      <c r="R254" s="141"/>
      <c r="S254" s="141"/>
      <c r="T254" s="148"/>
      <c r="U254" s="141"/>
      <c r="V254" s="141"/>
      <c r="W254" s="141"/>
      <c r="X254" s="141"/>
      <c r="Y254" s="141"/>
      <c r="Z254" s="141"/>
      <c r="AA254" s="141"/>
      <c r="AB254" s="141"/>
      <c r="AC254" s="141"/>
      <c r="AD254" s="141"/>
      <c r="AE254" s="141"/>
      <c r="AF254" s="141"/>
      <c r="AG254" s="141"/>
      <c r="AH254" s="141"/>
      <c r="AI254" s="141"/>
      <c r="AJ254" s="141"/>
      <c r="AK254" s="141"/>
      <c r="AL254" s="141"/>
      <c r="AM254" s="141"/>
      <c r="AN254" s="141"/>
      <c r="AO254" s="141"/>
      <c r="AP254" s="141"/>
      <c r="AQ254" s="141"/>
      <c r="AR254" s="141"/>
      <c r="AS254" s="141"/>
      <c r="AT254" s="144" t="s">
        <v>129</v>
      </c>
      <c r="AU254" s="144" t="s">
        <v>123</v>
      </c>
      <c r="AV254" s="141" t="s">
        <v>123</v>
      </c>
      <c r="AW254" s="141" t="s">
        <v>29</v>
      </c>
      <c r="AX254" s="141" t="s">
        <v>72</v>
      </c>
      <c r="AY254" s="144" t="s">
        <v>117</v>
      </c>
      <c r="AZ254" s="141"/>
      <c r="BA254" s="141"/>
      <c r="BB254" s="141"/>
      <c r="BC254" s="141"/>
      <c r="BD254" s="141"/>
      <c r="BE254" s="141"/>
      <c r="BF254" s="141"/>
      <c r="BG254" s="141"/>
      <c r="BH254" s="141"/>
      <c r="BI254" s="141"/>
      <c r="BJ254" s="141"/>
      <c r="BK254" s="141"/>
      <c r="BL254" s="141"/>
      <c r="BM254" s="141"/>
    </row>
    <row r="255" spans="1:65" ht="11.25" customHeight="1">
      <c r="A255" s="141"/>
      <c r="B255" s="142"/>
      <c r="C255" s="141"/>
      <c r="D255" s="143" t="s">
        <v>129</v>
      </c>
      <c r="E255" s="144" t="s">
        <v>1</v>
      </c>
      <c r="F255" s="145" t="s">
        <v>167</v>
      </c>
      <c r="G255" s="141"/>
      <c r="H255" s="146">
        <v>1</v>
      </c>
      <c r="I255" s="141"/>
      <c r="J255" s="141"/>
      <c r="K255" s="141"/>
      <c r="L255" s="142"/>
      <c r="M255" s="147"/>
      <c r="N255" s="141"/>
      <c r="O255" s="141"/>
      <c r="P255" s="141"/>
      <c r="Q255" s="141"/>
      <c r="R255" s="141"/>
      <c r="S255" s="141"/>
      <c r="T255" s="148"/>
      <c r="U255" s="141"/>
      <c r="V255" s="141"/>
      <c r="W255" s="141"/>
      <c r="X255" s="141"/>
      <c r="Y255" s="141"/>
      <c r="Z255" s="141"/>
      <c r="AA255" s="141"/>
      <c r="AB255" s="141"/>
      <c r="AC255" s="141"/>
      <c r="AD255" s="141"/>
      <c r="AE255" s="141"/>
      <c r="AF255" s="141"/>
      <c r="AG255" s="141"/>
      <c r="AH255" s="141"/>
      <c r="AI255" s="141"/>
      <c r="AJ255" s="141"/>
      <c r="AK255" s="141"/>
      <c r="AL255" s="141"/>
      <c r="AM255" s="141"/>
      <c r="AN255" s="141"/>
      <c r="AO255" s="141"/>
      <c r="AP255" s="141"/>
      <c r="AQ255" s="141"/>
      <c r="AR255" s="141"/>
      <c r="AS255" s="141"/>
      <c r="AT255" s="144" t="s">
        <v>129</v>
      </c>
      <c r="AU255" s="144" t="s">
        <v>123</v>
      </c>
      <c r="AV255" s="141" t="s">
        <v>123</v>
      </c>
      <c r="AW255" s="141" t="s">
        <v>29</v>
      </c>
      <c r="AX255" s="141" t="s">
        <v>72</v>
      </c>
      <c r="AY255" s="144" t="s">
        <v>117</v>
      </c>
      <c r="AZ255" s="141"/>
      <c r="BA255" s="141"/>
      <c r="BB255" s="141"/>
      <c r="BC255" s="141"/>
      <c r="BD255" s="141"/>
      <c r="BE255" s="141"/>
      <c r="BF255" s="141"/>
      <c r="BG255" s="141"/>
      <c r="BH255" s="141"/>
      <c r="BI255" s="141"/>
      <c r="BJ255" s="141"/>
      <c r="BK255" s="141"/>
      <c r="BL255" s="141"/>
      <c r="BM255" s="141"/>
    </row>
    <row r="256" spans="1:65" ht="11.25" customHeight="1">
      <c r="A256" s="141"/>
      <c r="B256" s="142"/>
      <c r="C256" s="141"/>
      <c r="D256" s="143" t="s">
        <v>129</v>
      </c>
      <c r="E256" s="144" t="s">
        <v>1</v>
      </c>
      <c r="F256" s="145" t="s">
        <v>153</v>
      </c>
      <c r="G256" s="141"/>
      <c r="H256" s="146">
        <v>1</v>
      </c>
      <c r="I256" s="141"/>
      <c r="J256" s="141"/>
      <c r="K256" s="141"/>
      <c r="L256" s="142"/>
      <c r="M256" s="147"/>
      <c r="N256" s="141"/>
      <c r="O256" s="141"/>
      <c r="P256" s="141"/>
      <c r="Q256" s="141"/>
      <c r="R256" s="141"/>
      <c r="S256" s="141"/>
      <c r="T256" s="148"/>
      <c r="U256" s="141"/>
      <c r="V256" s="141"/>
      <c r="W256" s="141"/>
      <c r="X256" s="141"/>
      <c r="Y256" s="141"/>
      <c r="Z256" s="141"/>
      <c r="AA256" s="141"/>
      <c r="AB256" s="141"/>
      <c r="AC256" s="141"/>
      <c r="AD256" s="141"/>
      <c r="AE256" s="141"/>
      <c r="AF256" s="141"/>
      <c r="AG256" s="141"/>
      <c r="AH256" s="141"/>
      <c r="AI256" s="141"/>
      <c r="AJ256" s="141"/>
      <c r="AK256" s="141"/>
      <c r="AL256" s="141"/>
      <c r="AM256" s="141"/>
      <c r="AN256" s="141"/>
      <c r="AO256" s="141"/>
      <c r="AP256" s="141"/>
      <c r="AQ256" s="141"/>
      <c r="AR256" s="141"/>
      <c r="AS256" s="141"/>
      <c r="AT256" s="144" t="s">
        <v>129</v>
      </c>
      <c r="AU256" s="144" t="s">
        <v>123</v>
      </c>
      <c r="AV256" s="141" t="s">
        <v>123</v>
      </c>
      <c r="AW256" s="141" t="s">
        <v>29</v>
      </c>
      <c r="AX256" s="141" t="s">
        <v>72</v>
      </c>
      <c r="AY256" s="144" t="s">
        <v>117</v>
      </c>
      <c r="AZ256" s="141"/>
      <c r="BA256" s="141"/>
      <c r="BB256" s="141"/>
      <c r="BC256" s="141"/>
      <c r="BD256" s="141"/>
      <c r="BE256" s="141"/>
      <c r="BF256" s="141"/>
      <c r="BG256" s="141"/>
      <c r="BH256" s="141"/>
      <c r="BI256" s="141"/>
      <c r="BJ256" s="141"/>
      <c r="BK256" s="141"/>
      <c r="BL256" s="141"/>
      <c r="BM256" s="141"/>
    </row>
    <row r="257" spans="1:65" ht="11.25" customHeight="1">
      <c r="A257" s="141"/>
      <c r="B257" s="142"/>
      <c r="C257" s="141"/>
      <c r="D257" s="143" t="s">
        <v>129</v>
      </c>
      <c r="E257" s="144" t="s">
        <v>1</v>
      </c>
      <c r="F257" s="145" t="s">
        <v>168</v>
      </c>
      <c r="G257" s="141"/>
      <c r="H257" s="146">
        <v>1</v>
      </c>
      <c r="I257" s="141"/>
      <c r="J257" s="141"/>
      <c r="K257" s="141"/>
      <c r="L257" s="142"/>
      <c r="M257" s="147"/>
      <c r="N257" s="141"/>
      <c r="O257" s="141"/>
      <c r="P257" s="141"/>
      <c r="Q257" s="141"/>
      <c r="R257" s="141"/>
      <c r="S257" s="141"/>
      <c r="T257" s="148"/>
      <c r="U257" s="141"/>
      <c r="V257" s="141"/>
      <c r="W257" s="141"/>
      <c r="X257" s="141"/>
      <c r="Y257" s="141"/>
      <c r="Z257" s="141"/>
      <c r="AA257" s="141"/>
      <c r="AB257" s="141"/>
      <c r="AC257" s="141"/>
      <c r="AD257" s="141"/>
      <c r="AE257" s="141"/>
      <c r="AF257" s="141"/>
      <c r="AG257" s="141"/>
      <c r="AH257" s="141"/>
      <c r="AI257" s="141"/>
      <c r="AJ257" s="141"/>
      <c r="AK257" s="141"/>
      <c r="AL257" s="141"/>
      <c r="AM257" s="141"/>
      <c r="AN257" s="141"/>
      <c r="AO257" s="141"/>
      <c r="AP257" s="141"/>
      <c r="AQ257" s="141"/>
      <c r="AR257" s="141"/>
      <c r="AS257" s="141"/>
      <c r="AT257" s="144" t="s">
        <v>129</v>
      </c>
      <c r="AU257" s="144" t="s">
        <v>123</v>
      </c>
      <c r="AV257" s="141" t="s">
        <v>123</v>
      </c>
      <c r="AW257" s="141" t="s">
        <v>29</v>
      </c>
      <c r="AX257" s="141" t="s">
        <v>72</v>
      </c>
      <c r="AY257" s="144" t="s">
        <v>117</v>
      </c>
      <c r="AZ257" s="141"/>
      <c r="BA257" s="141"/>
      <c r="BB257" s="141"/>
      <c r="BC257" s="141"/>
      <c r="BD257" s="141"/>
      <c r="BE257" s="141"/>
      <c r="BF257" s="141"/>
      <c r="BG257" s="141"/>
      <c r="BH257" s="141"/>
      <c r="BI257" s="141"/>
      <c r="BJ257" s="141"/>
      <c r="BK257" s="141"/>
      <c r="BL257" s="141"/>
      <c r="BM257" s="141"/>
    </row>
    <row r="258" spans="1:65" ht="11.25" customHeight="1">
      <c r="A258" s="141"/>
      <c r="B258" s="142"/>
      <c r="C258" s="141"/>
      <c r="D258" s="143" t="s">
        <v>129</v>
      </c>
      <c r="E258" s="144" t="s">
        <v>1</v>
      </c>
      <c r="F258" s="145" t="s">
        <v>169</v>
      </c>
      <c r="G258" s="141"/>
      <c r="H258" s="146">
        <v>2</v>
      </c>
      <c r="I258" s="141"/>
      <c r="J258" s="141"/>
      <c r="K258" s="141"/>
      <c r="L258" s="142"/>
      <c r="M258" s="147"/>
      <c r="N258" s="141"/>
      <c r="O258" s="141"/>
      <c r="P258" s="141"/>
      <c r="Q258" s="141"/>
      <c r="R258" s="141"/>
      <c r="S258" s="141"/>
      <c r="T258" s="148"/>
      <c r="U258" s="141"/>
      <c r="V258" s="141"/>
      <c r="W258" s="141"/>
      <c r="X258" s="141"/>
      <c r="Y258" s="141"/>
      <c r="Z258" s="141"/>
      <c r="AA258" s="141"/>
      <c r="AB258" s="141"/>
      <c r="AC258" s="141"/>
      <c r="AD258" s="141"/>
      <c r="AE258" s="141"/>
      <c r="AF258" s="141"/>
      <c r="AG258" s="141"/>
      <c r="AH258" s="141"/>
      <c r="AI258" s="141"/>
      <c r="AJ258" s="141"/>
      <c r="AK258" s="141"/>
      <c r="AL258" s="141"/>
      <c r="AM258" s="141"/>
      <c r="AN258" s="141"/>
      <c r="AO258" s="141"/>
      <c r="AP258" s="141"/>
      <c r="AQ258" s="141"/>
      <c r="AR258" s="141"/>
      <c r="AS258" s="141"/>
      <c r="AT258" s="144" t="s">
        <v>129</v>
      </c>
      <c r="AU258" s="144" t="s">
        <v>123</v>
      </c>
      <c r="AV258" s="141" t="s">
        <v>123</v>
      </c>
      <c r="AW258" s="141" t="s">
        <v>29</v>
      </c>
      <c r="AX258" s="141" t="s">
        <v>72</v>
      </c>
      <c r="AY258" s="144" t="s">
        <v>117</v>
      </c>
      <c r="AZ258" s="141"/>
      <c r="BA258" s="141"/>
      <c r="BB258" s="141"/>
      <c r="BC258" s="141"/>
      <c r="BD258" s="141"/>
      <c r="BE258" s="141"/>
      <c r="BF258" s="141"/>
      <c r="BG258" s="141"/>
      <c r="BH258" s="141"/>
      <c r="BI258" s="141"/>
      <c r="BJ258" s="141"/>
      <c r="BK258" s="141"/>
      <c r="BL258" s="141"/>
      <c r="BM258" s="141"/>
    </row>
    <row r="259" spans="1:65" ht="11.25" customHeight="1">
      <c r="A259" s="165"/>
      <c r="B259" s="166"/>
      <c r="C259" s="165"/>
      <c r="D259" s="143" t="s">
        <v>129</v>
      </c>
      <c r="E259" s="167" t="s">
        <v>1</v>
      </c>
      <c r="F259" s="168" t="s">
        <v>154</v>
      </c>
      <c r="G259" s="165"/>
      <c r="H259" s="169">
        <v>6</v>
      </c>
      <c r="I259" s="165"/>
      <c r="J259" s="165"/>
      <c r="K259" s="165"/>
      <c r="L259" s="166"/>
      <c r="M259" s="170"/>
      <c r="N259" s="165"/>
      <c r="O259" s="165"/>
      <c r="P259" s="165"/>
      <c r="Q259" s="165"/>
      <c r="R259" s="165"/>
      <c r="S259" s="165"/>
      <c r="T259" s="171"/>
      <c r="U259" s="165"/>
      <c r="V259" s="165"/>
      <c r="W259" s="165"/>
      <c r="X259" s="165"/>
      <c r="Y259" s="165"/>
      <c r="Z259" s="165"/>
      <c r="AA259" s="165"/>
      <c r="AB259" s="165"/>
      <c r="AC259" s="165"/>
      <c r="AD259" s="165"/>
      <c r="AE259" s="165"/>
      <c r="AF259" s="165"/>
      <c r="AG259" s="165"/>
      <c r="AH259" s="165"/>
      <c r="AI259" s="165"/>
      <c r="AJ259" s="165"/>
      <c r="AK259" s="165"/>
      <c r="AL259" s="165"/>
      <c r="AM259" s="165"/>
      <c r="AN259" s="165"/>
      <c r="AO259" s="165"/>
      <c r="AP259" s="165"/>
      <c r="AQ259" s="165"/>
      <c r="AR259" s="165"/>
      <c r="AS259" s="165"/>
      <c r="AT259" s="167" t="s">
        <v>129</v>
      </c>
      <c r="AU259" s="167" t="s">
        <v>123</v>
      </c>
      <c r="AV259" s="165" t="s">
        <v>116</v>
      </c>
      <c r="AW259" s="165" t="s">
        <v>29</v>
      </c>
      <c r="AX259" s="165" t="s">
        <v>80</v>
      </c>
      <c r="AY259" s="167" t="s">
        <v>117</v>
      </c>
      <c r="AZ259" s="165"/>
      <c r="BA259" s="165"/>
      <c r="BB259" s="165"/>
      <c r="BC259" s="165"/>
      <c r="BD259" s="165"/>
      <c r="BE259" s="165"/>
      <c r="BF259" s="165"/>
      <c r="BG259" s="165"/>
      <c r="BH259" s="165"/>
      <c r="BI259" s="165"/>
      <c r="BJ259" s="165"/>
      <c r="BK259" s="165"/>
      <c r="BL259" s="165"/>
      <c r="BM259" s="165"/>
    </row>
    <row r="260" spans="1:65" ht="11.25" customHeight="1">
      <c r="A260" s="141"/>
      <c r="B260" s="142"/>
      <c r="C260" s="141"/>
      <c r="D260" s="143" t="s">
        <v>129</v>
      </c>
      <c r="E260" s="141"/>
      <c r="F260" s="145" t="s">
        <v>230</v>
      </c>
      <c r="G260" s="141"/>
      <c r="H260" s="146">
        <v>42</v>
      </c>
      <c r="I260" s="141"/>
      <c r="J260" s="141"/>
      <c r="K260" s="141"/>
      <c r="L260" s="142"/>
      <c r="M260" s="147"/>
      <c r="N260" s="141"/>
      <c r="O260" s="141"/>
      <c r="P260" s="141"/>
      <c r="Q260" s="141"/>
      <c r="R260" s="141"/>
      <c r="S260" s="141"/>
      <c r="T260" s="148"/>
      <c r="U260" s="141"/>
      <c r="V260" s="141"/>
      <c r="W260" s="141"/>
      <c r="X260" s="141"/>
      <c r="Y260" s="141"/>
      <c r="Z260" s="141"/>
      <c r="AA260" s="141"/>
      <c r="AB260" s="141"/>
      <c r="AC260" s="141"/>
      <c r="AD260" s="141"/>
      <c r="AE260" s="141"/>
      <c r="AF260" s="141"/>
      <c r="AG260" s="141"/>
      <c r="AH260" s="141"/>
      <c r="AI260" s="141"/>
      <c r="AJ260" s="141"/>
      <c r="AK260" s="141"/>
      <c r="AL260" s="141"/>
      <c r="AM260" s="141"/>
      <c r="AN260" s="141"/>
      <c r="AO260" s="141"/>
      <c r="AP260" s="141"/>
      <c r="AQ260" s="141"/>
      <c r="AR260" s="141"/>
      <c r="AS260" s="141"/>
      <c r="AT260" s="144" t="s">
        <v>129</v>
      </c>
      <c r="AU260" s="144" t="s">
        <v>123</v>
      </c>
      <c r="AV260" s="141" t="s">
        <v>123</v>
      </c>
      <c r="AW260" s="141" t="s">
        <v>4</v>
      </c>
      <c r="AX260" s="141" t="s">
        <v>80</v>
      </c>
      <c r="AY260" s="144" t="s">
        <v>117</v>
      </c>
      <c r="AZ260" s="141"/>
      <c r="BA260" s="141"/>
      <c r="BB260" s="141"/>
      <c r="BC260" s="141"/>
      <c r="BD260" s="141"/>
      <c r="BE260" s="141"/>
      <c r="BF260" s="141"/>
      <c r="BG260" s="141"/>
      <c r="BH260" s="141"/>
      <c r="BI260" s="141"/>
      <c r="BJ260" s="141"/>
      <c r="BK260" s="141"/>
      <c r="BL260" s="141"/>
      <c r="BM260" s="141"/>
    </row>
    <row r="261" spans="1:65" ht="44.25" customHeight="1">
      <c r="A261" s="17"/>
      <c r="B261" s="18"/>
      <c r="C261" s="128" t="s">
        <v>273</v>
      </c>
      <c r="D261" s="128" t="s">
        <v>118</v>
      </c>
      <c r="E261" s="129" t="s">
        <v>274</v>
      </c>
      <c r="F261" s="130" t="s">
        <v>275</v>
      </c>
      <c r="G261" s="131" t="s">
        <v>149</v>
      </c>
      <c r="H261" s="132">
        <v>2</v>
      </c>
      <c r="I261" s="133"/>
      <c r="J261" s="132">
        <f>ROUND(I261*H261,2)</f>
        <v>0</v>
      </c>
      <c r="K261" s="134"/>
      <c r="L261" s="18"/>
      <c r="M261" s="135" t="s">
        <v>1</v>
      </c>
      <c r="N261" s="136" t="s">
        <v>38</v>
      </c>
      <c r="O261" s="17"/>
      <c r="P261" s="137">
        <f>O261*H261</f>
        <v>0</v>
      </c>
      <c r="Q261" s="137">
        <v>0</v>
      </c>
      <c r="R261" s="137">
        <f>Q261*H261</f>
        <v>0</v>
      </c>
      <c r="S261" s="137">
        <v>0</v>
      </c>
      <c r="T261" s="138">
        <f>S261*H261</f>
        <v>0</v>
      </c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39" t="s">
        <v>116</v>
      </c>
      <c r="AS261" s="17"/>
      <c r="AT261" s="139" t="s">
        <v>118</v>
      </c>
      <c r="AU261" s="139" t="s">
        <v>123</v>
      </c>
      <c r="AV261" s="17"/>
      <c r="AW261" s="17"/>
      <c r="AX261" s="17"/>
      <c r="AY261" s="2" t="s">
        <v>117</v>
      </c>
      <c r="AZ261" s="17"/>
      <c r="BA261" s="17"/>
      <c r="BB261" s="17"/>
      <c r="BC261" s="17"/>
      <c r="BD261" s="17"/>
      <c r="BE261" s="140">
        <f>IF(N261="základná",J261,0)</f>
        <v>0</v>
      </c>
      <c r="BF261" s="140">
        <f>IF(N261="znížená",J261,0)</f>
        <v>0</v>
      </c>
      <c r="BG261" s="140">
        <f>IF(N261="zákl. prenesená",J261,0)</f>
        <v>0</v>
      </c>
      <c r="BH261" s="140">
        <f>IF(N261="zníž. prenesená",J261,0)</f>
        <v>0</v>
      </c>
      <c r="BI261" s="140">
        <f>IF(N261="nulová",J261,0)</f>
        <v>0</v>
      </c>
      <c r="BJ261" s="2" t="s">
        <v>123</v>
      </c>
      <c r="BK261" s="140">
        <f>ROUND(I261*H261,2)</f>
        <v>0</v>
      </c>
      <c r="BL261" s="2" t="s">
        <v>116</v>
      </c>
      <c r="BM261" s="139" t="s">
        <v>276</v>
      </c>
    </row>
    <row r="262" spans="1:65" ht="11.25" customHeight="1">
      <c r="A262" s="149"/>
      <c r="B262" s="150"/>
      <c r="C262" s="149"/>
      <c r="D262" s="143" t="s">
        <v>129</v>
      </c>
      <c r="E262" s="151" t="s">
        <v>1</v>
      </c>
      <c r="F262" s="152" t="s">
        <v>199</v>
      </c>
      <c r="G262" s="149"/>
      <c r="H262" s="151" t="s">
        <v>1</v>
      </c>
      <c r="I262" s="149"/>
      <c r="J262" s="149"/>
      <c r="K262" s="149"/>
      <c r="L262" s="150"/>
      <c r="M262" s="153"/>
      <c r="N262" s="149"/>
      <c r="O262" s="149"/>
      <c r="P262" s="149"/>
      <c r="Q262" s="149"/>
      <c r="R262" s="149"/>
      <c r="S262" s="149"/>
      <c r="T262" s="154"/>
      <c r="U262" s="149"/>
      <c r="V262" s="149"/>
      <c r="W262" s="149"/>
      <c r="X262" s="149"/>
      <c r="Y262" s="149"/>
      <c r="Z262" s="149"/>
      <c r="AA262" s="149"/>
      <c r="AB262" s="149"/>
      <c r="AC262" s="149"/>
      <c r="AD262" s="149"/>
      <c r="AE262" s="149"/>
      <c r="AF262" s="149"/>
      <c r="AG262" s="149"/>
      <c r="AH262" s="149"/>
      <c r="AI262" s="149"/>
      <c r="AJ262" s="149"/>
      <c r="AK262" s="149"/>
      <c r="AL262" s="149"/>
      <c r="AM262" s="149"/>
      <c r="AN262" s="149"/>
      <c r="AO262" s="149"/>
      <c r="AP262" s="149"/>
      <c r="AQ262" s="149"/>
      <c r="AR262" s="149"/>
      <c r="AS262" s="149"/>
      <c r="AT262" s="151" t="s">
        <v>129</v>
      </c>
      <c r="AU262" s="151" t="s">
        <v>123</v>
      </c>
      <c r="AV262" s="149" t="s">
        <v>80</v>
      </c>
      <c r="AW262" s="149" t="s">
        <v>29</v>
      </c>
      <c r="AX262" s="149" t="s">
        <v>72</v>
      </c>
      <c r="AY262" s="151" t="s">
        <v>117</v>
      </c>
      <c r="AZ262" s="149"/>
      <c r="BA262" s="149"/>
      <c r="BB262" s="149"/>
      <c r="BC262" s="149"/>
      <c r="BD262" s="149"/>
      <c r="BE262" s="149"/>
      <c r="BF262" s="149"/>
      <c r="BG262" s="149"/>
      <c r="BH262" s="149"/>
      <c r="BI262" s="149"/>
      <c r="BJ262" s="149"/>
      <c r="BK262" s="149"/>
      <c r="BL262" s="149"/>
      <c r="BM262" s="149"/>
    </row>
    <row r="263" spans="1:65" ht="11.25" customHeight="1">
      <c r="A263" s="141"/>
      <c r="B263" s="142"/>
      <c r="C263" s="141"/>
      <c r="D263" s="143" t="s">
        <v>129</v>
      </c>
      <c r="E263" s="144" t="s">
        <v>1</v>
      </c>
      <c r="F263" s="145" t="s">
        <v>152</v>
      </c>
      <c r="G263" s="141"/>
      <c r="H263" s="146">
        <v>1</v>
      </c>
      <c r="I263" s="141"/>
      <c r="J263" s="141"/>
      <c r="K263" s="141"/>
      <c r="L263" s="142"/>
      <c r="M263" s="147"/>
      <c r="N263" s="141"/>
      <c r="O263" s="141"/>
      <c r="P263" s="141"/>
      <c r="Q263" s="141"/>
      <c r="R263" s="141"/>
      <c r="S263" s="141"/>
      <c r="T263" s="148"/>
      <c r="U263" s="141"/>
      <c r="V263" s="141"/>
      <c r="W263" s="141"/>
      <c r="X263" s="141"/>
      <c r="Y263" s="141"/>
      <c r="Z263" s="141"/>
      <c r="AA263" s="141"/>
      <c r="AB263" s="141"/>
      <c r="AC263" s="141"/>
      <c r="AD263" s="141"/>
      <c r="AE263" s="141"/>
      <c r="AF263" s="141"/>
      <c r="AG263" s="141"/>
      <c r="AH263" s="141"/>
      <c r="AI263" s="141"/>
      <c r="AJ263" s="141"/>
      <c r="AK263" s="141"/>
      <c r="AL263" s="141"/>
      <c r="AM263" s="141"/>
      <c r="AN263" s="141"/>
      <c r="AO263" s="141"/>
      <c r="AP263" s="141"/>
      <c r="AQ263" s="141"/>
      <c r="AR263" s="141"/>
      <c r="AS263" s="141"/>
      <c r="AT263" s="144" t="s">
        <v>129</v>
      </c>
      <c r="AU263" s="144" t="s">
        <v>123</v>
      </c>
      <c r="AV263" s="141" t="s">
        <v>123</v>
      </c>
      <c r="AW263" s="141" t="s">
        <v>29</v>
      </c>
      <c r="AX263" s="141" t="s">
        <v>72</v>
      </c>
      <c r="AY263" s="144" t="s">
        <v>117</v>
      </c>
      <c r="AZ263" s="141"/>
      <c r="BA263" s="141"/>
      <c r="BB263" s="141"/>
      <c r="BC263" s="141"/>
      <c r="BD263" s="141"/>
      <c r="BE263" s="141"/>
      <c r="BF263" s="141"/>
      <c r="BG263" s="141"/>
      <c r="BH263" s="141"/>
      <c r="BI263" s="141"/>
      <c r="BJ263" s="141"/>
      <c r="BK263" s="141"/>
      <c r="BL263" s="141"/>
      <c r="BM263" s="141"/>
    </row>
    <row r="264" spans="1:65" ht="11.25" customHeight="1">
      <c r="A264" s="141"/>
      <c r="B264" s="142"/>
      <c r="C264" s="141"/>
      <c r="D264" s="143" t="s">
        <v>129</v>
      </c>
      <c r="E264" s="144" t="s">
        <v>1</v>
      </c>
      <c r="F264" s="145" t="s">
        <v>153</v>
      </c>
      <c r="G264" s="141"/>
      <c r="H264" s="146">
        <v>1</v>
      </c>
      <c r="I264" s="141"/>
      <c r="J264" s="141"/>
      <c r="K264" s="141"/>
      <c r="L264" s="142"/>
      <c r="M264" s="147"/>
      <c r="N264" s="141"/>
      <c r="O264" s="141"/>
      <c r="P264" s="141"/>
      <c r="Q264" s="141"/>
      <c r="R264" s="141"/>
      <c r="S264" s="141"/>
      <c r="T264" s="148"/>
      <c r="U264" s="141"/>
      <c r="V264" s="141"/>
      <c r="W264" s="141"/>
      <c r="X264" s="141"/>
      <c r="Y264" s="141"/>
      <c r="Z264" s="141"/>
      <c r="AA264" s="141"/>
      <c r="AB264" s="141"/>
      <c r="AC264" s="141"/>
      <c r="AD264" s="141"/>
      <c r="AE264" s="141"/>
      <c r="AF264" s="141"/>
      <c r="AG264" s="141"/>
      <c r="AH264" s="141"/>
      <c r="AI264" s="141"/>
      <c r="AJ264" s="141"/>
      <c r="AK264" s="141"/>
      <c r="AL264" s="141"/>
      <c r="AM264" s="141"/>
      <c r="AN264" s="141"/>
      <c r="AO264" s="141"/>
      <c r="AP264" s="141"/>
      <c r="AQ264" s="141"/>
      <c r="AR264" s="141"/>
      <c r="AS264" s="141"/>
      <c r="AT264" s="144" t="s">
        <v>129</v>
      </c>
      <c r="AU264" s="144" t="s">
        <v>123</v>
      </c>
      <c r="AV264" s="141" t="s">
        <v>123</v>
      </c>
      <c r="AW264" s="141" t="s">
        <v>29</v>
      </c>
      <c r="AX264" s="141" t="s">
        <v>72</v>
      </c>
      <c r="AY264" s="144" t="s">
        <v>117</v>
      </c>
      <c r="AZ264" s="141"/>
      <c r="BA264" s="141"/>
      <c r="BB264" s="141"/>
      <c r="BC264" s="141"/>
      <c r="BD264" s="141"/>
      <c r="BE264" s="141"/>
      <c r="BF264" s="141"/>
      <c r="BG264" s="141"/>
      <c r="BH264" s="141"/>
      <c r="BI264" s="141"/>
      <c r="BJ264" s="141"/>
      <c r="BK264" s="141"/>
      <c r="BL264" s="141"/>
      <c r="BM264" s="141"/>
    </row>
    <row r="265" spans="1:65" ht="11.25" customHeight="1">
      <c r="A265" s="165"/>
      <c r="B265" s="166"/>
      <c r="C265" s="165"/>
      <c r="D265" s="143" t="s">
        <v>129</v>
      </c>
      <c r="E265" s="167" t="s">
        <v>1</v>
      </c>
      <c r="F265" s="168" t="s">
        <v>154</v>
      </c>
      <c r="G265" s="165"/>
      <c r="H265" s="169">
        <v>2</v>
      </c>
      <c r="I265" s="165"/>
      <c r="J265" s="165"/>
      <c r="K265" s="165"/>
      <c r="L265" s="166"/>
      <c r="M265" s="170"/>
      <c r="N265" s="165"/>
      <c r="O265" s="165"/>
      <c r="P265" s="165"/>
      <c r="Q265" s="165"/>
      <c r="R265" s="165"/>
      <c r="S265" s="165"/>
      <c r="T265" s="171"/>
      <c r="U265" s="165"/>
      <c r="V265" s="165"/>
      <c r="W265" s="165"/>
      <c r="X265" s="165"/>
      <c r="Y265" s="165"/>
      <c r="Z265" s="165"/>
      <c r="AA265" s="165"/>
      <c r="AB265" s="165"/>
      <c r="AC265" s="165"/>
      <c r="AD265" s="165"/>
      <c r="AE265" s="165"/>
      <c r="AF265" s="165"/>
      <c r="AG265" s="165"/>
      <c r="AH265" s="165"/>
      <c r="AI265" s="165"/>
      <c r="AJ265" s="165"/>
      <c r="AK265" s="165"/>
      <c r="AL265" s="165"/>
      <c r="AM265" s="165"/>
      <c r="AN265" s="165"/>
      <c r="AO265" s="165"/>
      <c r="AP265" s="165"/>
      <c r="AQ265" s="165"/>
      <c r="AR265" s="165"/>
      <c r="AS265" s="165"/>
      <c r="AT265" s="167" t="s">
        <v>129</v>
      </c>
      <c r="AU265" s="167" t="s">
        <v>123</v>
      </c>
      <c r="AV265" s="165" t="s">
        <v>116</v>
      </c>
      <c r="AW265" s="165" t="s">
        <v>29</v>
      </c>
      <c r="AX265" s="165" t="s">
        <v>80</v>
      </c>
      <c r="AY265" s="167" t="s">
        <v>117</v>
      </c>
      <c r="AZ265" s="165"/>
      <c r="BA265" s="165"/>
      <c r="BB265" s="165"/>
      <c r="BC265" s="165"/>
      <c r="BD265" s="165"/>
      <c r="BE265" s="165"/>
      <c r="BF265" s="165"/>
      <c r="BG265" s="165"/>
      <c r="BH265" s="165"/>
      <c r="BI265" s="165"/>
      <c r="BJ265" s="165"/>
      <c r="BK265" s="165"/>
      <c r="BL265" s="165"/>
      <c r="BM265" s="165"/>
    </row>
    <row r="266" spans="1:65" ht="44.25" customHeight="1">
      <c r="A266" s="17"/>
      <c r="B266" s="18"/>
      <c r="C266" s="128" t="s">
        <v>277</v>
      </c>
      <c r="D266" s="128" t="s">
        <v>118</v>
      </c>
      <c r="E266" s="129" t="s">
        <v>278</v>
      </c>
      <c r="F266" s="130" t="s">
        <v>279</v>
      </c>
      <c r="G266" s="131" t="s">
        <v>149</v>
      </c>
      <c r="H266" s="132">
        <v>3</v>
      </c>
      <c r="I266" s="133"/>
      <c r="J266" s="132">
        <f>ROUND(I266*H266,2)</f>
        <v>0</v>
      </c>
      <c r="K266" s="134"/>
      <c r="L266" s="18"/>
      <c r="M266" s="135" t="s">
        <v>1</v>
      </c>
      <c r="N266" s="136" t="s">
        <v>38</v>
      </c>
      <c r="O266" s="17"/>
      <c r="P266" s="137">
        <f>O266*H266</f>
        <v>0</v>
      </c>
      <c r="Q266" s="137">
        <v>0</v>
      </c>
      <c r="R266" s="137">
        <f>Q266*H266</f>
        <v>0</v>
      </c>
      <c r="S266" s="137">
        <v>0</v>
      </c>
      <c r="T266" s="138">
        <f>S266*H266</f>
        <v>0</v>
      </c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39" t="s">
        <v>116</v>
      </c>
      <c r="AS266" s="17"/>
      <c r="AT266" s="139" t="s">
        <v>118</v>
      </c>
      <c r="AU266" s="139" t="s">
        <v>123</v>
      </c>
      <c r="AV266" s="17"/>
      <c r="AW266" s="17"/>
      <c r="AX266" s="17"/>
      <c r="AY266" s="2" t="s">
        <v>117</v>
      </c>
      <c r="AZ266" s="17"/>
      <c r="BA266" s="17"/>
      <c r="BB266" s="17"/>
      <c r="BC266" s="17"/>
      <c r="BD266" s="17"/>
      <c r="BE266" s="140">
        <f>IF(N266="základná",J266,0)</f>
        <v>0</v>
      </c>
      <c r="BF266" s="140">
        <f>IF(N266="znížená",J266,0)</f>
        <v>0</v>
      </c>
      <c r="BG266" s="140">
        <f>IF(N266="zákl. prenesená",J266,0)</f>
        <v>0</v>
      </c>
      <c r="BH266" s="140">
        <f>IF(N266="zníž. prenesená",J266,0)</f>
        <v>0</v>
      </c>
      <c r="BI266" s="140">
        <f>IF(N266="nulová",J266,0)</f>
        <v>0</v>
      </c>
      <c r="BJ266" s="2" t="s">
        <v>123</v>
      </c>
      <c r="BK266" s="140">
        <f>ROUND(I266*H266,2)</f>
        <v>0</v>
      </c>
      <c r="BL266" s="2" t="s">
        <v>116</v>
      </c>
      <c r="BM266" s="139" t="s">
        <v>280</v>
      </c>
    </row>
    <row r="267" spans="1:65" ht="11.25" customHeight="1">
      <c r="A267" s="149"/>
      <c r="B267" s="150"/>
      <c r="C267" s="149"/>
      <c r="D267" s="143" t="s">
        <v>129</v>
      </c>
      <c r="E267" s="151" t="s">
        <v>1</v>
      </c>
      <c r="F267" s="152" t="s">
        <v>199</v>
      </c>
      <c r="G267" s="149"/>
      <c r="H267" s="151" t="s">
        <v>1</v>
      </c>
      <c r="I267" s="149"/>
      <c r="J267" s="149"/>
      <c r="K267" s="149"/>
      <c r="L267" s="150"/>
      <c r="M267" s="153"/>
      <c r="N267" s="149"/>
      <c r="O267" s="149"/>
      <c r="P267" s="149"/>
      <c r="Q267" s="149"/>
      <c r="R267" s="149"/>
      <c r="S267" s="149"/>
      <c r="T267" s="154"/>
      <c r="U267" s="149"/>
      <c r="V267" s="149"/>
      <c r="W267" s="149"/>
      <c r="X267" s="149"/>
      <c r="Y267" s="149"/>
      <c r="Z267" s="149"/>
      <c r="AA267" s="149"/>
      <c r="AB267" s="149"/>
      <c r="AC267" s="149"/>
      <c r="AD267" s="149"/>
      <c r="AE267" s="149"/>
      <c r="AF267" s="149"/>
      <c r="AG267" s="149"/>
      <c r="AH267" s="149"/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51" t="s">
        <v>129</v>
      </c>
      <c r="AU267" s="151" t="s">
        <v>123</v>
      </c>
      <c r="AV267" s="149" t="s">
        <v>80</v>
      </c>
      <c r="AW267" s="149" t="s">
        <v>29</v>
      </c>
      <c r="AX267" s="149" t="s">
        <v>72</v>
      </c>
      <c r="AY267" s="151" t="s">
        <v>117</v>
      </c>
      <c r="AZ267" s="149"/>
      <c r="BA267" s="149"/>
      <c r="BB267" s="149"/>
      <c r="BC267" s="149"/>
      <c r="BD267" s="149"/>
      <c r="BE267" s="149"/>
      <c r="BF267" s="149"/>
      <c r="BG267" s="149"/>
      <c r="BH267" s="149"/>
      <c r="BI267" s="149"/>
      <c r="BJ267" s="149"/>
      <c r="BK267" s="149"/>
      <c r="BL267" s="149"/>
      <c r="BM267" s="149"/>
    </row>
    <row r="268" spans="1:65" ht="11.25" customHeight="1">
      <c r="A268" s="141"/>
      <c r="B268" s="142"/>
      <c r="C268" s="141"/>
      <c r="D268" s="143" t="s">
        <v>129</v>
      </c>
      <c r="E268" s="144" t="s">
        <v>1</v>
      </c>
      <c r="F268" s="145" t="s">
        <v>158</v>
      </c>
      <c r="G268" s="141"/>
      <c r="H268" s="146">
        <v>2</v>
      </c>
      <c r="I268" s="141"/>
      <c r="J268" s="141"/>
      <c r="K268" s="141"/>
      <c r="L268" s="142"/>
      <c r="M268" s="147"/>
      <c r="N268" s="141"/>
      <c r="O268" s="141"/>
      <c r="P268" s="141"/>
      <c r="Q268" s="141"/>
      <c r="R268" s="141"/>
      <c r="S268" s="141"/>
      <c r="T268" s="148"/>
      <c r="U268" s="141"/>
      <c r="V268" s="141"/>
      <c r="W268" s="141"/>
      <c r="X268" s="141"/>
      <c r="Y268" s="141"/>
      <c r="Z268" s="141"/>
      <c r="AA268" s="141"/>
      <c r="AB268" s="141"/>
      <c r="AC268" s="141"/>
      <c r="AD268" s="141"/>
      <c r="AE268" s="141"/>
      <c r="AF268" s="141"/>
      <c r="AG268" s="141"/>
      <c r="AH268" s="141"/>
      <c r="AI268" s="141"/>
      <c r="AJ268" s="141"/>
      <c r="AK268" s="141"/>
      <c r="AL268" s="141"/>
      <c r="AM268" s="141"/>
      <c r="AN268" s="141"/>
      <c r="AO268" s="141"/>
      <c r="AP268" s="141"/>
      <c r="AQ268" s="141"/>
      <c r="AR268" s="141"/>
      <c r="AS268" s="141"/>
      <c r="AT268" s="144" t="s">
        <v>129</v>
      </c>
      <c r="AU268" s="144" t="s">
        <v>123</v>
      </c>
      <c r="AV268" s="141" t="s">
        <v>123</v>
      </c>
      <c r="AW268" s="141" t="s">
        <v>29</v>
      </c>
      <c r="AX268" s="141" t="s">
        <v>72</v>
      </c>
      <c r="AY268" s="144" t="s">
        <v>117</v>
      </c>
      <c r="AZ268" s="141"/>
      <c r="BA268" s="141"/>
      <c r="BB268" s="141"/>
      <c r="BC268" s="141"/>
      <c r="BD268" s="141"/>
      <c r="BE268" s="141"/>
      <c r="BF268" s="141"/>
      <c r="BG268" s="141"/>
      <c r="BH268" s="141"/>
      <c r="BI268" s="141"/>
      <c r="BJ268" s="141"/>
      <c r="BK268" s="141"/>
      <c r="BL268" s="141"/>
      <c r="BM268" s="141"/>
    </row>
    <row r="269" spans="1:65" ht="11.25" customHeight="1">
      <c r="A269" s="141"/>
      <c r="B269" s="142"/>
      <c r="C269" s="141"/>
      <c r="D269" s="143" t="s">
        <v>129</v>
      </c>
      <c r="E269" s="144" t="s">
        <v>1</v>
      </c>
      <c r="F269" s="145" t="s">
        <v>153</v>
      </c>
      <c r="G269" s="141"/>
      <c r="H269" s="146">
        <v>1</v>
      </c>
      <c r="I269" s="141"/>
      <c r="J269" s="141"/>
      <c r="K269" s="141"/>
      <c r="L269" s="142"/>
      <c r="M269" s="147"/>
      <c r="N269" s="141"/>
      <c r="O269" s="141"/>
      <c r="P269" s="141"/>
      <c r="Q269" s="141"/>
      <c r="R269" s="141"/>
      <c r="S269" s="141"/>
      <c r="T269" s="148"/>
      <c r="U269" s="141"/>
      <c r="V269" s="141"/>
      <c r="W269" s="141"/>
      <c r="X269" s="141"/>
      <c r="Y269" s="141"/>
      <c r="Z269" s="141"/>
      <c r="AA269" s="141"/>
      <c r="AB269" s="141"/>
      <c r="AC269" s="141"/>
      <c r="AD269" s="141"/>
      <c r="AE269" s="141"/>
      <c r="AF269" s="141"/>
      <c r="AG269" s="141"/>
      <c r="AH269" s="141"/>
      <c r="AI269" s="141"/>
      <c r="AJ269" s="141"/>
      <c r="AK269" s="141"/>
      <c r="AL269" s="141"/>
      <c r="AM269" s="141"/>
      <c r="AN269" s="141"/>
      <c r="AO269" s="141"/>
      <c r="AP269" s="141"/>
      <c r="AQ269" s="141"/>
      <c r="AR269" s="141"/>
      <c r="AS269" s="141"/>
      <c r="AT269" s="144" t="s">
        <v>129</v>
      </c>
      <c r="AU269" s="144" t="s">
        <v>123</v>
      </c>
      <c r="AV269" s="141" t="s">
        <v>123</v>
      </c>
      <c r="AW269" s="141" t="s">
        <v>29</v>
      </c>
      <c r="AX269" s="141" t="s">
        <v>72</v>
      </c>
      <c r="AY269" s="144" t="s">
        <v>117</v>
      </c>
      <c r="AZ269" s="141"/>
      <c r="BA269" s="141"/>
      <c r="BB269" s="141"/>
      <c r="BC269" s="141"/>
      <c r="BD269" s="141"/>
      <c r="BE269" s="141"/>
      <c r="BF269" s="141"/>
      <c r="BG269" s="141"/>
      <c r="BH269" s="141"/>
      <c r="BI269" s="141"/>
      <c r="BJ269" s="141"/>
      <c r="BK269" s="141"/>
      <c r="BL269" s="141"/>
      <c r="BM269" s="141"/>
    </row>
    <row r="270" spans="1:65" ht="11.25" customHeight="1">
      <c r="A270" s="165"/>
      <c r="B270" s="166"/>
      <c r="C270" s="165"/>
      <c r="D270" s="143" t="s">
        <v>129</v>
      </c>
      <c r="E270" s="167" t="s">
        <v>1</v>
      </c>
      <c r="F270" s="168" t="s">
        <v>154</v>
      </c>
      <c r="G270" s="165"/>
      <c r="H270" s="169">
        <v>3</v>
      </c>
      <c r="I270" s="165"/>
      <c r="J270" s="165"/>
      <c r="K270" s="165"/>
      <c r="L270" s="166"/>
      <c r="M270" s="170"/>
      <c r="N270" s="165"/>
      <c r="O270" s="165"/>
      <c r="P270" s="165"/>
      <c r="Q270" s="165"/>
      <c r="R270" s="165"/>
      <c r="S270" s="165"/>
      <c r="T270" s="171"/>
      <c r="U270" s="165"/>
      <c r="V270" s="165"/>
      <c r="W270" s="165"/>
      <c r="X270" s="165"/>
      <c r="Y270" s="165"/>
      <c r="Z270" s="165"/>
      <c r="AA270" s="165"/>
      <c r="AB270" s="165"/>
      <c r="AC270" s="165"/>
      <c r="AD270" s="165"/>
      <c r="AE270" s="165"/>
      <c r="AF270" s="165"/>
      <c r="AG270" s="165"/>
      <c r="AH270" s="165"/>
      <c r="AI270" s="165"/>
      <c r="AJ270" s="165"/>
      <c r="AK270" s="165"/>
      <c r="AL270" s="165"/>
      <c r="AM270" s="165"/>
      <c r="AN270" s="165"/>
      <c r="AO270" s="165"/>
      <c r="AP270" s="165"/>
      <c r="AQ270" s="165"/>
      <c r="AR270" s="165"/>
      <c r="AS270" s="165"/>
      <c r="AT270" s="167" t="s">
        <v>129</v>
      </c>
      <c r="AU270" s="167" t="s">
        <v>123</v>
      </c>
      <c r="AV270" s="165" t="s">
        <v>116</v>
      </c>
      <c r="AW270" s="165" t="s">
        <v>29</v>
      </c>
      <c r="AX270" s="165" t="s">
        <v>80</v>
      </c>
      <c r="AY270" s="167" t="s">
        <v>117</v>
      </c>
      <c r="AZ270" s="165"/>
      <c r="BA270" s="165"/>
      <c r="BB270" s="165"/>
      <c r="BC270" s="165"/>
      <c r="BD270" s="165"/>
      <c r="BE270" s="165"/>
      <c r="BF270" s="165"/>
      <c r="BG270" s="165"/>
      <c r="BH270" s="165"/>
      <c r="BI270" s="165"/>
      <c r="BJ270" s="165"/>
      <c r="BK270" s="165"/>
      <c r="BL270" s="165"/>
      <c r="BM270" s="165"/>
    </row>
    <row r="271" spans="1:65" ht="44.25" customHeight="1">
      <c r="A271" s="17"/>
      <c r="B271" s="18"/>
      <c r="C271" s="128" t="s">
        <v>281</v>
      </c>
      <c r="D271" s="128" t="s">
        <v>118</v>
      </c>
      <c r="E271" s="129" t="s">
        <v>282</v>
      </c>
      <c r="F271" s="130" t="s">
        <v>283</v>
      </c>
      <c r="G271" s="131" t="s">
        <v>149</v>
      </c>
      <c r="H271" s="132">
        <v>2</v>
      </c>
      <c r="I271" s="133"/>
      <c r="J271" s="132">
        <f>ROUND(I271*H271,2)</f>
        <v>0</v>
      </c>
      <c r="K271" s="134"/>
      <c r="L271" s="18"/>
      <c r="M271" s="135" t="s">
        <v>1</v>
      </c>
      <c r="N271" s="136" t="s">
        <v>38</v>
      </c>
      <c r="O271" s="17"/>
      <c r="P271" s="137">
        <f>O271*H271</f>
        <v>0</v>
      </c>
      <c r="Q271" s="137">
        <v>0</v>
      </c>
      <c r="R271" s="137">
        <f>Q271*H271</f>
        <v>0</v>
      </c>
      <c r="S271" s="137">
        <v>0</v>
      </c>
      <c r="T271" s="138">
        <f>S271*H271</f>
        <v>0</v>
      </c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39" t="s">
        <v>116</v>
      </c>
      <c r="AS271" s="17"/>
      <c r="AT271" s="139" t="s">
        <v>118</v>
      </c>
      <c r="AU271" s="139" t="s">
        <v>123</v>
      </c>
      <c r="AV271" s="17"/>
      <c r="AW271" s="17"/>
      <c r="AX271" s="17"/>
      <c r="AY271" s="2" t="s">
        <v>117</v>
      </c>
      <c r="AZ271" s="17"/>
      <c r="BA271" s="17"/>
      <c r="BB271" s="17"/>
      <c r="BC271" s="17"/>
      <c r="BD271" s="17"/>
      <c r="BE271" s="140">
        <f>IF(N271="základná",J271,0)</f>
        <v>0</v>
      </c>
      <c r="BF271" s="140">
        <f>IF(N271="znížená",J271,0)</f>
        <v>0</v>
      </c>
      <c r="BG271" s="140">
        <f>IF(N271="zákl. prenesená",J271,0)</f>
        <v>0</v>
      </c>
      <c r="BH271" s="140">
        <f>IF(N271="zníž. prenesená",J271,0)</f>
        <v>0</v>
      </c>
      <c r="BI271" s="140">
        <f>IF(N271="nulová",J271,0)</f>
        <v>0</v>
      </c>
      <c r="BJ271" s="2" t="s">
        <v>123</v>
      </c>
      <c r="BK271" s="140">
        <f>ROUND(I271*H271,2)</f>
        <v>0</v>
      </c>
      <c r="BL271" s="2" t="s">
        <v>116</v>
      </c>
      <c r="BM271" s="139" t="s">
        <v>284</v>
      </c>
    </row>
    <row r="272" spans="1:65" ht="11.25" customHeight="1">
      <c r="A272" s="149"/>
      <c r="B272" s="150"/>
      <c r="C272" s="149"/>
      <c r="D272" s="143" t="s">
        <v>129</v>
      </c>
      <c r="E272" s="151" t="s">
        <v>1</v>
      </c>
      <c r="F272" s="152" t="s">
        <v>199</v>
      </c>
      <c r="G272" s="149"/>
      <c r="H272" s="151" t="s">
        <v>1</v>
      </c>
      <c r="I272" s="149"/>
      <c r="J272" s="149"/>
      <c r="K272" s="149"/>
      <c r="L272" s="150"/>
      <c r="M272" s="153"/>
      <c r="N272" s="149"/>
      <c r="O272" s="149"/>
      <c r="P272" s="149"/>
      <c r="Q272" s="149"/>
      <c r="R272" s="149"/>
      <c r="S272" s="149"/>
      <c r="T272" s="154"/>
      <c r="U272" s="149"/>
      <c r="V272" s="149"/>
      <c r="W272" s="149"/>
      <c r="X272" s="149"/>
      <c r="Y272" s="149"/>
      <c r="Z272" s="149"/>
      <c r="AA272" s="149"/>
      <c r="AB272" s="149"/>
      <c r="AC272" s="149"/>
      <c r="AD272" s="149"/>
      <c r="AE272" s="149"/>
      <c r="AF272" s="149"/>
      <c r="AG272" s="149"/>
      <c r="AH272" s="149"/>
      <c r="AI272" s="149"/>
      <c r="AJ272" s="149"/>
      <c r="AK272" s="149"/>
      <c r="AL272" s="149"/>
      <c r="AM272" s="149"/>
      <c r="AN272" s="149"/>
      <c r="AO272" s="149"/>
      <c r="AP272" s="149"/>
      <c r="AQ272" s="149"/>
      <c r="AR272" s="149"/>
      <c r="AS272" s="149"/>
      <c r="AT272" s="151" t="s">
        <v>129</v>
      </c>
      <c r="AU272" s="151" t="s">
        <v>123</v>
      </c>
      <c r="AV272" s="149" t="s">
        <v>80</v>
      </c>
      <c r="AW272" s="149" t="s">
        <v>29</v>
      </c>
      <c r="AX272" s="149" t="s">
        <v>72</v>
      </c>
      <c r="AY272" s="151" t="s">
        <v>117</v>
      </c>
      <c r="AZ272" s="149"/>
      <c r="BA272" s="149"/>
      <c r="BB272" s="149"/>
      <c r="BC272" s="149"/>
      <c r="BD272" s="149"/>
      <c r="BE272" s="149"/>
      <c r="BF272" s="149"/>
      <c r="BG272" s="149"/>
      <c r="BH272" s="149"/>
      <c r="BI272" s="149"/>
      <c r="BJ272" s="149"/>
      <c r="BK272" s="149"/>
      <c r="BL272" s="149"/>
      <c r="BM272" s="149"/>
    </row>
    <row r="273" spans="1:65" ht="11.25" customHeight="1">
      <c r="A273" s="141"/>
      <c r="B273" s="142"/>
      <c r="C273" s="141"/>
      <c r="D273" s="143" t="s">
        <v>129</v>
      </c>
      <c r="E273" s="144" t="s">
        <v>1</v>
      </c>
      <c r="F273" s="145" t="s">
        <v>152</v>
      </c>
      <c r="G273" s="141"/>
      <c r="H273" s="146">
        <v>1</v>
      </c>
      <c r="I273" s="141"/>
      <c r="J273" s="141"/>
      <c r="K273" s="141"/>
      <c r="L273" s="142"/>
      <c r="M273" s="147"/>
      <c r="N273" s="141"/>
      <c r="O273" s="141"/>
      <c r="P273" s="141"/>
      <c r="Q273" s="141"/>
      <c r="R273" s="141"/>
      <c r="S273" s="141"/>
      <c r="T273" s="148"/>
      <c r="U273" s="141"/>
      <c r="V273" s="141"/>
      <c r="W273" s="141"/>
      <c r="X273" s="141"/>
      <c r="Y273" s="141"/>
      <c r="Z273" s="141"/>
      <c r="AA273" s="141"/>
      <c r="AB273" s="141"/>
      <c r="AC273" s="141"/>
      <c r="AD273" s="141"/>
      <c r="AE273" s="141"/>
      <c r="AF273" s="141"/>
      <c r="AG273" s="141"/>
      <c r="AH273" s="141"/>
      <c r="AI273" s="141"/>
      <c r="AJ273" s="141"/>
      <c r="AK273" s="141"/>
      <c r="AL273" s="141"/>
      <c r="AM273" s="141"/>
      <c r="AN273" s="141"/>
      <c r="AO273" s="141"/>
      <c r="AP273" s="141"/>
      <c r="AQ273" s="141"/>
      <c r="AR273" s="141"/>
      <c r="AS273" s="141"/>
      <c r="AT273" s="144" t="s">
        <v>129</v>
      </c>
      <c r="AU273" s="144" t="s">
        <v>123</v>
      </c>
      <c r="AV273" s="141" t="s">
        <v>123</v>
      </c>
      <c r="AW273" s="141" t="s">
        <v>29</v>
      </c>
      <c r="AX273" s="141" t="s">
        <v>72</v>
      </c>
      <c r="AY273" s="144" t="s">
        <v>117</v>
      </c>
      <c r="AZ273" s="141"/>
      <c r="BA273" s="141"/>
      <c r="BB273" s="141"/>
      <c r="BC273" s="141"/>
      <c r="BD273" s="141"/>
      <c r="BE273" s="141"/>
      <c r="BF273" s="141"/>
      <c r="BG273" s="141"/>
      <c r="BH273" s="141"/>
      <c r="BI273" s="141"/>
      <c r="BJ273" s="141"/>
      <c r="BK273" s="141"/>
      <c r="BL273" s="141"/>
      <c r="BM273" s="141"/>
    </row>
    <row r="274" spans="1:65" ht="11.25" customHeight="1">
      <c r="A274" s="141"/>
      <c r="B274" s="142"/>
      <c r="C274" s="141"/>
      <c r="D274" s="143" t="s">
        <v>129</v>
      </c>
      <c r="E274" s="144" t="s">
        <v>1</v>
      </c>
      <c r="F274" s="145" t="s">
        <v>153</v>
      </c>
      <c r="G274" s="141"/>
      <c r="H274" s="146">
        <v>1</v>
      </c>
      <c r="I274" s="141"/>
      <c r="J274" s="141"/>
      <c r="K274" s="141"/>
      <c r="L274" s="142"/>
      <c r="M274" s="147"/>
      <c r="N274" s="141"/>
      <c r="O274" s="141"/>
      <c r="P274" s="141"/>
      <c r="Q274" s="141"/>
      <c r="R274" s="141"/>
      <c r="S274" s="141"/>
      <c r="T274" s="148"/>
      <c r="U274" s="141"/>
      <c r="V274" s="141"/>
      <c r="W274" s="141"/>
      <c r="X274" s="141"/>
      <c r="Y274" s="141"/>
      <c r="Z274" s="141"/>
      <c r="AA274" s="141"/>
      <c r="AB274" s="141"/>
      <c r="AC274" s="141"/>
      <c r="AD274" s="141"/>
      <c r="AE274" s="141"/>
      <c r="AF274" s="141"/>
      <c r="AG274" s="141"/>
      <c r="AH274" s="141"/>
      <c r="AI274" s="141"/>
      <c r="AJ274" s="141"/>
      <c r="AK274" s="141"/>
      <c r="AL274" s="141"/>
      <c r="AM274" s="141"/>
      <c r="AN274" s="141"/>
      <c r="AO274" s="141"/>
      <c r="AP274" s="141"/>
      <c r="AQ274" s="141"/>
      <c r="AR274" s="141"/>
      <c r="AS274" s="141"/>
      <c r="AT274" s="144" t="s">
        <v>129</v>
      </c>
      <c r="AU274" s="144" t="s">
        <v>123</v>
      </c>
      <c r="AV274" s="141" t="s">
        <v>123</v>
      </c>
      <c r="AW274" s="141" t="s">
        <v>29</v>
      </c>
      <c r="AX274" s="141" t="s">
        <v>72</v>
      </c>
      <c r="AY274" s="144" t="s">
        <v>117</v>
      </c>
      <c r="AZ274" s="141"/>
      <c r="BA274" s="141"/>
      <c r="BB274" s="141"/>
      <c r="BC274" s="141"/>
      <c r="BD274" s="141"/>
      <c r="BE274" s="141"/>
      <c r="BF274" s="141"/>
      <c r="BG274" s="141"/>
      <c r="BH274" s="141"/>
      <c r="BI274" s="141"/>
      <c r="BJ274" s="141"/>
      <c r="BK274" s="141"/>
      <c r="BL274" s="141"/>
      <c r="BM274" s="141"/>
    </row>
    <row r="275" spans="1:65" ht="11.25" customHeight="1">
      <c r="A275" s="165"/>
      <c r="B275" s="166"/>
      <c r="C275" s="165"/>
      <c r="D275" s="143" t="s">
        <v>129</v>
      </c>
      <c r="E275" s="167" t="s">
        <v>1</v>
      </c>
      <c r="F275" s="168" t="s">
        <v>154</v>
      </c>
      <c r="G275" s="165"/>
      <c r="H275" s="169">
        <v>2</v>
      </c>
      <c r="I275" s="165"/>
      <c r="J275" s="165"/>
      <c r="K275" s="165"/>
      <c r="L275" s="166"/>
      <c r="M275" s="170"/>
      <c r="N275" s="165"/>
      <c r="O275" s="165"/>
      <c r="P275" s="165"/>
      <c r="Q275" s="165"/>
      <c r="R275" s="165"/>
      <c r="S275" s="165"/>
      <c r="T275" s="171"/>
      <c r="U275" s="165"/>
      <c r="V275" s="165"/>
      <c r="W275" s="165"/>
      <c r="X275" s="165"/>
      <c r="Y275" s="165"/>
      <c r="Z275" s="165"/>
      <c r="AA275" s="165"/>
      <c r="AB275" s="165"/>
      <c r="AC275" s="165"/>
      <c r="AD275" s="165"/>
      <c r="AE275" s="165"/>
      <c r="AF275" s="165"/>
      <c r="AG275" s="165"/>
      <c r="AH275" s="165"/>
      <c r="AI275" s="165"/>
      <c r="AJ275" s="165"/>
      <c r="AK275" s="165"/>
      <c r="AL275" s="165"/>
      <c r="AM275" s="165"/>
      <c r="AN275" s="165"/>
      <c r="AO275" s="165"/>
      <c r="AP275" s="165"/>
      <c r="AQ275" s="165"/>
      <c r="AR275" s="165"/>
      <c r="AS275" s="165"/>
      <c r="AT275" s="167" t="s">
        <v>129</v>
      </c>
      <c r="AU275" s="167" t="s">
        <v>123</v>
      </c>
      <c r="AV275" s="165" t="s">
        <v>116</v>
      </c>
      <c r="AW275" s="165" t="s">
        <v>29</v>
      </c>
      <c r="AX275" s="165" t="s">
        <v>80</v>
      </c>
      <c r="AY275" s="167" t="s">
        <v>117</v>
      </c>
      <c r="AZ275" s="165"/>
      <c r="BA275" s="165"/>
      <c r="BB275" s="165"/>
      <c r="BC275" s="165"/>
      <c r="BD275" s="165"/>
      <c r="BE275" s="165"/>
      <c r="BF275" s="165"/>
      <c r="BG275" s="165"/>
      <c r="BH275" s="165"/>
      <c r="BI275" s="165"/>
      <c r="BJ275" s="165"/>
      <c r="BK275" s="165"/>
      <c r="BL275" s="165"/>
      <c r="BM275" s="165"/>
    </row>
    <row r="276" spans="1:65" ht="44.25" customHeight="1">
      <c r="A276" s="17"/>
      <c r="B276" s="18"/>
      <c r="C276" s="128" t="s">
        <v>285</v>
      </c>
      <c r="D276" s="128" t="s">
        <v>118</v>
      </c>
      <c r="E276" s="129" t="s">
        <v>286</v>
      </c>
      <c r="F276" s="130" t="s">
        <v>287</v>
      </c>
      <c r="G276" s="131" t="s">
        <v>149</v>
      </c>
      <c r="H276" s="132">
        <v>6</v>
      </c>
      <c r="I276" s="133"/>
      <c r="J276" s="132">
        <f>ROUND(I276*H276,2)</f>
        <v>0</v>
      </c>
      <c r="K276" s="134"/>
      <c r="L276" s="18"/>
      <c r="M276" s="135" t="s">
        <v>1</v>
      </c>
      <c r="N276" s="136" t="s">
        <v>38</v>
      </c>
      <c r="O276" s="17"/>
      <c r="P276" s="137">
        <f>O276*H276</f>
        <v>0</v>
      </c>
      <c r="Q276" s="137">
        <v>0</v>
      </c>
      <c r="R276" s="137">
        <f>Q276*H276</f>
        <v>0</v>
      </c>
      <c r="S276" s="137">
        <v>0</v>
      </c>
      <c r="T276" s="138">
        <f>S276*H276</f>
        <v>0</v>
      </c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39" t="s">
        <v>116</v>
      </c>
      <c r="AS276" s="17"/>
      <c r="AT276" s="139" t="s">
        <v>118</v>
      </c>
      <c r="AU276" s="139" t="s">
        <v>123</v>
      </c>
      <c r="AV276" s="17"/>
      <c r="AW276" s="17"/>
      <c r="AX276" s="17"/>
      <c r="AY276" s="2" t="s">
        <v>117</v>
      </c>
      <c r="AZ276" s="17"/>
      <c r="BA276" s="17"/>
      <c r="BB276" s="17"/>
      <c r="BC276" s="17"/>
      <c r="BD276" s="17"/>
      <c r="BE276" s="140">
        <f>IF(N276="základná",J276,0)</f>
        <v>0</v>
      </c>
      <c r="BF276" s="140">
        <f>IF(N276="znížená",J276,0)</f>
        <v>0</v>
      </c>
      <c r="BG276" s="140">
        <f>IF(N276="zákl. prenesená",J276,0)</f>
        <v>0</v>
      </c>
      <c r="BH276" s="140">
        <f>IF(N276="zníž. prenesená",J276,0)</f>
        <v>0</v>
      </c>
      <c r="BI276" s="140">
        <f>IF(N276="nulová",J276,0)</f>
        <v>0</v>
      </c>
      <c r="BJ276" s="2" t="s">
        <v>123</v>
      </c>
      <c r="BK276" s="140">
        <f>ROUND(I276*H276,2)</f>
        <v>0</v>
      </c>
      <c r="BL276" s="2" t="s">
        <v>116</v>
      </c>
      <c r="BM276" s="139" t="s">
        <v>288</v>
      </c>
    </row>
    <row r="277" spans="1:65" ht="11.25" customHeight="1">
      <c r="A277" s="149"/>
      <c r="B277" s="150"/>
      <c r="C277" s="149"/>
      <c r="D277" s="143" t="s">
        <v>129</v>
      </c>
      <c r="E277" s="151" t="s">
        <v>1</v>
      </c>
      <c r="F277" s="152" t="s">
        <v>199</v>
      </c>
      <c r="G277" s="149"/>
      <c r="H277" s="151" t="s">
        <v>1</v>
      </c>
      <c r="I277" s="149"/>
      <c r="J277" s="149"/>
      <c r="K277" s="149"/>
      <c r="L277" s="150"/>
      <c r="M277" s="153"/>
      <c r="N277" s="149"/>
      <c r="O277" s="149"/>
      <c r="P277" s="149"/>
      <c r="Q277" s="149"/>
      <c r="R277" s="149"/>
      <c r="S277" s="149"/>
      <c r="T277" s="154"/>
      <c r="U277" s="149"/>
      <c r="V277" s="149"/>
      <c r="W277" s="149"/>
      <c r="X277" s="149"/>
      <c r="Y277" s="149"/>
      <c r="Z277" s="149"/>
      <c r="AA277" s="149"/>
      <c r="AB277" s="149"/>
      <c r="AC277" s="149"/>
      <c r="AD277" s="149"/>
      <c r="AE277" s="149"/>
      <c r="AF277" s="149"/>
      <c r="AG277" s="149"/>
      <c r="AH277" s="149"/>
      <c r="AI277" s="149"/>
      <c r="AJ277" s="149"/>
      <c r="AK277" s="149"/>
      <c r="AL277" s="149"/>
      <c r="AM277" s="149"/>
      <c r="AN277" s="149"/>
      <c r="AO277" s="149"/>
      <c r="AP277" s="149"/>
      <c r="AQ277" s="149"/>
      <c r="AR277" s="149"/>
      <c r="AS277" s="149"/>
      <c r="AT277" s="151" t="s">
        <v>129</v>
      </c>
      <c r="AU277" s="151" t="s">
        <v>123</v>
      </c>
      <c r="AV277" s="149" t="s">
        <v>80</v>
      </c>
      <c r="AW277" s="149" t="s">
        <v>29</v>
      </c>
      <c r="AX277" s="149" t="s">
        <v>72</v>
      </c>
      <c r="AY277" s="151" t="s">
        <v>117</v>
      </c>
      <c r="AZ277" s="149"/>
      <c r="BA277" s="149"/>
      <c r="BB277" s="149"/>
      <c r="BC277" s="149"/>
      <c r="BD277" s="149"/>
      <c r="BE277" s="149"/>
      <c r="BF277" s="149"/>
      <c r="BG277" s="149"/>
      <c r="BH277" s="149"/>
      <c r="BI277" s="149"/>
      <c r="BJ277" s="149"/>
      <c r="BK277" s="149"/>
      <c r="BL277" s="149"/>
      <c r="BM277" s="149"/>
    </row>
    <row r="278" spans="1:65" ht="11.25" customHeight="1">
      <c r="A278" s="141"/>
      <c r="B278" s="142"/>
      <c r="C278" s="141"/>
      <c r="D278" s="143" t="s">
        <v>129</v>
      </c>
      <c r="E278" s="144" t="s">
        <v>1</v>
      </c>
      <c r="F278" s="145" t="s">
        <v>166</v>
      </c>
      <c r="G278" s="141"/>
      <c r="H278" s="146">
        <v>1</v>
      </c>
      <c r="I278" s="141"/>
      <c r="J278" s="141"/>
      <c r="K278" s="141"/>
      <c r="L278" s="142"/>
      <c r="M278" s="147"/>
      <c r="N278" s="141"/>
      <c r="O278" s="141"/>
      <c r="P278" s="141"/>
      <c r="Q278" s="141"/>
      <c r="R278" s="141"/>
      <c r="S278" s="141"/>
      <c r="T278" s="148"/>
      <c r="U278" s="141"/>
      <c r="V278" s="141"/>
      <c r="W278" s="141"/>
      <c r="X278" s="141"/>
      <c r="Y278" s="141"/>
      <c r="Z278" s="141"/>
      <c r="AA278" s="141"/>
      <c r="AB278" s="141"/>
      <c r="AC278" s="141"/>
      <c r="AD278" s="141"/>
      <c r="AE278" s="141"/>
      <c r="AF278" s="141"/>
      <c r="AG278" s="141"/>
      <c r="AH278" s="141"/>
      <c r="AI278" s="141"/>
      <c r="AJ278" s="141"/>
      <c r="AK278" s="141"/>
      <c r="AL278" s="141"/>
      <c r="AM278" s="141"/>
      <c r="AN278" s="141"/>
      <c r="AO278" s="141"/>
      <c r="AP278" s="141"/>
      <c r="AQ278" s="141"/>
      <c r="AR278" s="141"/>
      <c r="AS278" s="141"/>
      <c r="AT278" s="144" t="s">
        <v>129</v>
      </c>
      <c r="AU278" s="144" t="s">
        <v>123</v>
      </c>
      <c r="AV278" s="141" t="s">
        <v>123</v>
      </c>
      <c r="AW278" s="141" t="s">
        <v>29</v>
      </c>
      <c r="AX278" s="141" t="s">
        <v>72</v>
      </c>
      <c r="AY278" s="144" t="s">
        <v>117</v>
      </c>
      <c r="AZ278" s="141"/>
      <c r="BA278" s="141"/>
      <c r="BB278" s="141"/>
      <c r="BC278" s="141"/>
      <c r="BD278" s="141"/>
      <c r="BE278" s="141"/>
      <c r="BF278" s="141"/>
      <c r="BG278" s="141"/>
      <c r="BH278" s="141"/>
      <c r="BI278" s="141"/>
      <c r="BJ278" s="141"/>
      <c r="BK278" s="141"/>
      <c r="BL278" s="141"/>
      <c r="BM278" s="141"/>
    </row>
    <row r="279" spans="1:65" ht="11.25" customHeight="1">
      <c r="A279" s="141"/>
      <c r="B279" s="142"/>
      <c r="C279" s="141"/>
      <c r="D279" s="143" t="s">
        <v>129</v>
      </c>
      <c r="E279" s="144" t="s">
        <v>1</v>
      </c>
      <c r="F279" s="145" t="s">
        <v>167</v>
      </c>
      <c r="G279" s="141"/>
      <c r="H279" s="146">
        <v>1</v>
      </c>
      <c r="I279" s="141"/>
      <c r="J279" s="141"/>
      <c r="K279" s="141"/>
      <c r="L279" s="142"/>
      <c r="M279" s="147"/>
      <c r="N279" s="141"/>
      <c r="O279" s="141"/>
      <c r="P279" s="141"/>
      <c r="Q279" s="141"/>
      <c r="R279" s="141"/>
      <c r="S279" s="141"/>
      <c r="T279" s="148"/>
      <c r="U279" s="141"/>
      <c r="V279" s="141"/>
      <c r="W279" s="141"/>
      <c r="X279" s="141"/>
      <c r="Y279" s="141"/>
      <c r="Z279" s="141"/>
      <c r="AA279" s="141"/>
      <c r="AB279" s="141"/>
      <c r="AC279" s="141"/>
      <c r="AD279" s="141"/>
      <c r="AE279" s="141"/>
      <c r="AF279" s="141"/>
      <c r="AG279" s="141"/>
      <c r="AH279" s="141"/>
      <c r="AI279" s="141"/>
      <c r="AJ279" s="141"/>
      <c r="AK279" s="141"/>
      <c r="AL279" s="141"/>
      <c r="AM279" s="141"/>
      <c r="AN279" s="141"/>
      <c r="AO279" s="141"/>
      <c r="AP279" s="141"/>
      <c r="AQ279" s="141"/>
      <c r="AR279" s="141"/>
      <c r="AS279" s="141"/>
      <c r="AT279" s="144" t="s">
        <v>129</v>
      </c>
      <c r="AU279" s="144" t="s">
        <v>123</v>
      </c>
      <c r="AV279" s="141" t="s">
        <v>123</v>
      </c>
      <c r="AW279" s="141" t="s">
        <v>29</v>
      </c>
      <c r="AX279" s="141" t="s">
        <v>72</v>
      </c>
      <c r="AY279" s="144" t="s">
        <v>117</v>
      </c>
      <c r="AZ279" s="141"/>
      <c r="BA279" s="141"/>
      <c r="BB279" s="141"/>
      <c r="BC279" s="141"/>
      <c r="BD279" s="141"/>
      <c r="BE279" s="141"/>
      <c r="BF279" s="141"/>
      <c r="BG279" s="141"/>
      <c r="BH279" s="141"/>
      <c r="BI279" s="141"/>
      <c r="BJ279" s="141"/>
      <c r="BK279" s="141"/>
      <c r="BL279" s="141"/>
      <c r="BM279" s="141"/>
    </row>
    <row r="280" spans="1:65" ht="11.25" customHeight="1">
      <c r="A280" s="141"/>
      <c r="B280" s="142"/>
      <c r="C280" s="141"/>
      <c r="D280" s="143" t="s">
        <v>129</v>
      </c>
      <c r="E280" s="144" t="s">
        <v>1</v>
      </c>
      <c r="F280" s="145" t="s">
        <v>153</v>
      </c>
      <c r="G280" s="141"/>
      <c r="H280" s="146">
        <v>1</v>
      </c>
      <c r="I280" s="141"/>
      <c r="J280" s="141"/>
      <c r="K280" s="141"/>
      <c r="L280" s="142"/>
      <c r="M280" s="147"/>
      <c r="N280" s="141"/>
      <c r="O280" s="141"/>
      <c r="P280" s="141"/>
      <c r="Q280" s="141"/>
      <c r="R280" s="141"/>
      <c r="S280" s="141"/>
      <c r="T280" s="148"/>
      <c r="U280" s="141"/>
      <c r="V280" s="141"/>
      <c r="W280" s="141"/>
      <c r="X280" s="141"/>
      <c r="Y280" s="141"/>
      <c r="Z280" s="141"/>
      <c r="AA280" s="141"/>
      <c r="AB280" s="141"/>
      <c r="AC280" s="141"/>
      <c r="AD280" s="141"/>
      <c r="AE280" s="141"/>
      <c r="AF280" s="141"/>
      <c r="AG280" s="141"/>
      <c r="AH280" s="141"/>
      <c r="AI280" s="141"/>
      <c r="AJ280" s="141"/>
      <c r="AK280" s="141"/>
      <c r="AL280" s="141"/>
      <c r="AM280" s="141"/>
      <c r="AN280" s="141"/>
      <c r="AO280" s="141"/>
      <c r="AP280" s="141"/>
      <c r="AQ280" s="141"/>
      <c r="AR280" s="141"/>
      <c r="AS280" s="141"/>
      <c r="AT280" s="144" t="s">
        <v>129</v>
      </c>
      <c r="AU280" s="144" t="s">
        <v>123</v>
      </c>
      <c r="AV280" s="141" t="s">
        <v>123</v>
      </c>
      <c r="AW280" s="141" t="s">
        <v>29</v>
      </c>
      <c r="AX280" s="141" t="s">
        <v>72</v>
      </c>
      <c r="AY280" s="144" t="s">
        <v>117</v>
      </c>
      <c r="AZ280" s="141"/>
      <c r="BA280" s="141"/>
      <c r="BB280" s="141"/>
      <c r="BC280" s="141"/>
      <c r="BD280" s="141"/>
      <c r="BE280" s="141"/>
      <c r="BF280" s="141"/>
      <c r="BG280" s="141"/>
      <c r="BH280" s="141"/>
      <c r="BI280" s="141"/>
      <c r="BJ280" s="141"/>
      <c r="BK280" s="141"/>
      <c r="BL280" s="141"/>
      <c r="BM280" s="141"/>
    </row>
    <row r="281" spans="1:65" ht="11.25" customHeight="1">
      <c r="A281" s="141"/>
      <c r="B281" s="142"/>
      <c r="C281" s="141"/>
      <c r="D281" s="143" t="s">
        <v>129</v>
      </c>
      <c r="E281" s="144" t="s">
        <v>1</v>
      </c>
      <c r="F281" s="145" t="s">
        <v>168</v>
      </c>
      <c r="G281" s="141"/>
      <c r="H281" s="146">
        <v>1</v>
      </c>
      <c r="I281" s="141"/>
      <c r="J281" s="141"/>
      <c r="K281" s="141"/>
      <c r="L281" s="142"/>
      <c r="M281" s="147"/>
      <c r="N281" s="141"/>
      <c r="O281" s="141"/>
      <c r="P281" s="141"/>
      <c r="Q281" s="141"/>
      <c r="R281" s="141"/>
      <c r="S281" s="141"/>
      <c r="T281" s="148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  <c r="AL281" s="141"/>
      <c r="AM281" s="141"/>
      <c r="AN281" s="141"/>
      <c r="AO281" s="141"/>
      <c r="AP281" s="141"/>
      <c r="AQ281" s="141"/>
      <c r="AR281" s="141"/>
      <c r="AS281" s="141"/>
      <c r="AT281" s="144" t="s">
        <v>129</v>
      </c>
      <c r="AU281" s="144" t="s">
        <v>123</v>
      </c>
      <c r="AV281" s="141" t="s">
        <v>123</v>
      </c>
      <c r="AW281" s="141" t="s">
        <v>29</v>
      </c>
      <c r="AX281" s="141" t="s">
        <v>72</v>
      </c>
      <c r="AY281" s="144" t="s">
        <v>117</v>
      </c>
      <c r="AZ281" s="141"/>
      <c r="BA281" s="141"/>
      <c r="BB281" s="141"/>
      <c r="BC281" s="141"/>
      <c r="BD281" s="141"/>
      <c r="BE281" s="141"/>
      <c r="BF281" s="141"/>
      <c r="BG281" s="141"/>
      <c r="BH281" s="141"/>
      <c r="BI281" s="141"/>
      <c r="BJ281" s="141"/>
      <c r="BK281" s="141"/>
      <c r="BL281" s="141"/>
      <c r="BM281" s="141"/>
    </row>
    <row r="282" spans="1:65" ht="11.25" customHeight="1">
      <c r="A282" s="141"/>
      <c r="B282" s="142"/>
      <c r="C282" s="141"/>
      <c r="D282" s="143" t="s">
        <v>129</v>
      </c>
      <c r="E282" s="144" t="s">
        <v>1</v>
      </c>
      <c r="F282" s="145" t="s">
        <v>169</v>
      </c>
      <c r="G282" s="141"/>
      <c r="H282" s="146">
        <v>2</v>
      </c>
      <c r="I282" s="141"/>
      <c r="J282" s="141"/>
      <c r="K282" s="141"/>
      <c r="L282" s="142"/>
      <c r="M282" s="147"/>
      <c r="N282" s="141"/>
      <c r="O282" s="141"/>
      <c r="P282" s="141"/>
      <c r="Q282" s="141"/>
      <c r="R282" s="141"/>
      <c r="S282" s="141"/>
      <c r="T282" s="148"/>
      <c r="U282" s="141"/>
      <c r="V282" s="141"/>
      <c r="W282" s="141"/>
      <c r="X282" s="141"/>
      <c r="Y282" s="141"/>
      <c r="Z282" s="141"/>
      <c r="AA282" s="141"/>
      <c r="AB282" s="141"/>
      <c r="AC282" s="141"/>
      <c r="AD282" s="141"/>
      <c r="AE282" s="141"/>
      <c r="AF282" s="141"/>
      <c r="AG282" s="141"/>
      <c r="AH282" s="141"/>
      <c r="AI282" s="141"/>
      <c r="AJ282" s="141"/>
      <c r="AK282" s="141"/>
      <c r="AL282" s="141"/>
      <c r="AM282" s="141"/>
      <c r="AN282" s="141"/>
      <c r="AO282" s="141"/>
      <c r="AP282" s="141"/>
      <c r="AQ282" s="141"/>
      <c r="AR282" s="141"/>
      <c r="AS282" s="141"/>
      <c r="AT282" s="144" t="s">
        <v>129</v>
      </c>
      <c r="AU282" s="144" t="s">
        <v>123</v>
      </c>
      <c r="AV282" s="141" t="s">
        <v>123</v>
      </c>
      <c r="AW282" s="141" t="s">
        <v>29</v>
      </c>
      <c r="AX282" s="141" t="s">
        <v>72</v>
      </c>
      <c r="AY282" s="144" t="s">
        <v>117</v>
      </c>
      <c r="AZ282" s="141"/>
      <c r="BA282" s="141"/>
      <c r="BB282" s="141"/>
      <c r="BC282" s="141"/>
      <c r="BD282" s="141"/>
      <c r="BE282" s="141"/>
      <c r="BF282" s="141"/>
      <c r="BG282" s="141"/>
      <c r="BH282" s="141"/>
      <c r="BI282" s="141"/>
      <c r="BJ282" s="141"/>
      <c r="BK282" s="141"/>
      <c r="BL282" s="141"/>
      <c r="BM282" s="141"/>
    </row>
    <row r="283" spans="1:65" ht="11.25" customHeight="1">
      <c r="A283" s="165"/>
      <c r="B283" s="166"/>
      <c r="C283" s="165"/>
      <c r="D283" s="143" t="s">
        <v>129</v>
      </c>
      <c r="E283" s="167" t="s">
        <v>1</v>
      </c>
      <c r="F283" s="168" t="s">
        <v>154</v>
      </c>
      <c r="G283" s="165"/>
      <c r="H283" s="169">
        <v>6</v>
      </c>
      <c r="I283" s="165"/>
      <c r="J283" s="165"/>
      <c r="K283" s="165"/>
      <c r="L283" s="166"/>
      <c r="M283" s="170"/>
      <c r="N283" s="165"/>
      <c r="O283" s="165"/>
      <c r="P283" s="165"/>
      <c r="Q283" s="165"/>
      <c r="R283" s="165"/>
      <c r="S283" s="165"/>
      <c r="T283" s="171"/>
      <c r="U283" s="165"/>
      <c r="V283" s="165"/>
      <c r="W283" s="165"/>
      <c r="X283" s="165"/>
      <c r="Y283" s="165"/>
      <c r="Z283" s="165"/>
      <c r="AA283" s="165"/>
      <c r="AB283" s="165"/>
      <c r="AC283" s="165"/>
      <c r="AD283" s="165"/>
      <c r="AE283" s="165"/>
      <c r="AF283" s="165"/>
      <c r="AG283" s="165"/>
      <c r="AH283" s="165"/>
      <c r="AI283" s="165"/>
      <c r="AJ283" s="165"/>
      <c r="AK283" s="165"/>
      <c r="AL283" s="165"/>
      <c r="AM283" s="165"/>
      <c r="AN283" s="165"/>
      <c r="AO283" s="165"/>
      <c r="AP283" s="165"/>
      <c r="AQ283" s="165"/>
      <c r="AR283" s="165"/>
      <c r="AS283" s="165"/>
      <c r="AT283" s="167" t="s">
        <v>129</v>
      </c>
      <c r="AU283" s="167" t="s">
        <v>123</v>
      </c>
      <c r="AV283" s="165" t="s">
        <v>116</v>
      </c>
      <c r="AW283" s="165" t="s">
        <v>29</v>
      </c>
      <c r="AX283" s="165" t="s">
        <v>80</v>
      </c>
      <c r="AY283" s="167" t="s">
        <v>117</v>
      </c>
      <c r="AZ283" s="165"/>
      <c r="BA283" s="165"/>
      <c r="BB283" s="165"/>
      <c r="BC283" s="165"/>
      <c r="BD283" s="165"/>
      <c r="BE283" s="165"/>
      <c r="BF283" s="165"/>
      <c r="BG283" s="165"/>
      <c r="BH283" s="165"/>
      <c r="BI283" s="165"/>
      <c r="BJ283" s="165"/>
      <c r="BK283" s="165"/>
      <c r="BL283" s="165"/>
      <c r="BM283" s="165"/>
    </row>
    <row r="284" spans="1:65" ht="44.25" customHeight="1">
      <c r="A284" s="17"/>
      <c r="B284" s="18"/>
      <c r="C284" s="128" t="s">
        <v>289</v>
      </c>
      <c r="D284" s="128" t="s">
        <v>118</v>
      </c>
      <c r="E284" s="129" t="s">
        <v>290</v>
      </c>
      <c r="F284" s="130" t="s">
        <v>291</v>
      </c>
      <c r="G284" s="131" t="s">
        <v>149</v>
      </c>
      <c r="H284" s="132">
        <v>14</v>
      </c>
      <c r="I284" s="133"/>
      <c r="J284" s="132">
        <f>ROUND(I284*H284,2)</f>
        <v>0</v>
      </c>
      <c r="K284" s="134"/>
      <c r="L284" s="18"/>
      <c r="M284" s="135" t="s">
        <v>1</v>
      </c>
      <c r="N284" s="136" t="s">
        <v>38</v>
      </c>
      <c r="O284" s="17"/>
      <c r="P284" s="137">
        <f>O284*H284</f>
        <v>0</v>
      </c>
      <c r="Q284" s="137">
        <v>0</v>
      </c>
      <c r="R284" s="137">
        <f>Q284*H284</f>
        <v>0</v>
      </c>
      <c r="S284" s="137">
        <v>0</v>
      </c>
      <c r="T284" s="138">
        <f>S284*H284</f>
        <v>0</v>
      </c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39" t="s">
        <v>116</v>
      </c>
      <c r="AS284" s="17"/>
      <c r="AT284" s="139" t="s">
        <v>118</v>
      </c>
      <c r="AU284" s="139" t="s">
        <v>123</v>
      </c>
      <c r="AV284" s="17"/>
      <c r="AW284" s="17"/>
      <c r="AX284" s="17"/>
      <c r="AY284" s="2" t="s">
        <v>117</v>
      </c>
      <c r="AZ284" s="17"/>
      <c r="BA284" s="17"/>
      <c r="BB284" s="17"/>
      <c r="BC284" s="17"/>
      <c r="BD284" s="17"/>
      <c r="BE284" s="140">
        <f>IF(N284="základná",J284,0)</f>
        <v>0</v>
      </c>
      <c r="BF284" s="140">
        <f>IF(N284="znížená",J284,0)</f>
        <v>0</v>
      </c>
      <c r="BG284" s="140">
        <f>IF(N284="zákl. prenesená",J284,0)</f>
        <v>0</v>
      </c>
      <c r="BH284" s="140">
        <f>IF(N284="zníž. prenesená",J284,0)</f>
        <v>0</v>
      </c>
      <c r="BI284" s="140">
        <f>IF(N284="nulová",J284,0)</f>
        <v>0</v>
      </c>
      <c r="BJ284" s="2" t="s">
        <v>123</v>
      </c>
      <c r="BK284" s="140">
        <f>ROUND(I284*H284,2)</f>
        <v>0</v>
      </c>
      <c r="BL284" s="2" t="s">
        <v>116</v>
      </c>
      <c r="BM284" s="139" t="s">
        <v>292</v>
      </c>
    </row>
    <row r="285" spans="1:65" ht="11.25" customHeight="1">
      <c r="A285" s="141"/>
      <c r="B285" s="142"/>
      <c r="C285" s="141"/>
      <c r="D285" s="143" t="s">
        <v>129</v>
      </c>
      <c r="E285" s="144" t="s">
        <v>1</v>
      </c>
      <c r="F285" s="145" t="s">
        <v>152</v>
      </c>
      <c r="G285" s="141"/>
      <c r="H285" s="146">
        <v>1</v>
      </c>
      <c r="I285" s="141"/>
      <c r="J285" s="141"/>
      <c r="K285" s="141"/>
      <c r="L285" s="142"/>
      <c r="M285" s="147"/>
      <c r="N285" s="141"/>
      <c r="O285" s="141"/>
      <c r="P285" s="141"/>
      <c r="Q285" s="141"/>
      <c r="R285" s="141"/>
      <c r="S285" s="141"/>
      <c r="T285" s="148"/>
      <c r="U285" s="141"/>
      <c r="V285" s="141"/>
      <c r="W285" s="141"/>
      <c r="X285" s="141"/>
      <c r="Y285" s="141"/>
      <c r="Z285" s="141"/>
      <c r="AA285" s="141"/>
      <c r="AB285" s="141"/>
      <c r="AC285" s="141"/>
      <c r="AD285" s="141"/>
      <c r="AE285" s="141"/>
      <c r="AF285" s="141"/>
      <c r="AG285" s="141"/>
      <c r="AH285" s="141"/>
      <c r="AI285" s="141"/>
      <c r="AJ285" s="141"/>
      <c r="AK285" s="141"/>
      <c r="AL285" s="141"/>
      <c r="AM285" s="141"/>
      <c r="AN285" s="141"/>
      <c r="AO285" s="141"/>
      <c r="AP285" s="141"/>
      <c r="AQ285" s="141"/>
      <c r="AR285" s="141"/>
      <c r="AS285" s="141"/>
      <c r="AT285" s="144" t="s">
        <v>129</v>
      </c>
      <c r="AU285" s="144" t="s">
        <v>123</v>
      </c>
      <c r="AV285" s="141" t="s">
        <v>123</v>
      </c>
      <c r="AW285" s="141" t="s">
        <v>29</v>
      </c>
      <c r="AX285" s="141" t="s">
        <v>72</v>
      </c>
      <c r="AY285" s="144" t="s">
        <v>117</v>
      </c>
      <c r="AZ285" s="141"/>
      <c r="BA285" s="141"/>
      <c r="BB285" s="141"/>
      <c r="BC285" s="141"/>
      <c r="BD285" s="141"/>
      <c r="BE285" s="141"/>
      <c r="BF285" s="141"/>
      <c r="BG285" s="141"/>
      <c r="BH285" s="141"/>
      <c r="BI285" s="141"/>
      <c r="BJ285" s="141"/>
      <c r="BK285" s="141"/>
      <c r="BL285" s="141"/>
      <c r="BM285" s="141"/>
    </row>
    <row r="286" spans="1:65" ht="11.25" customHeight="1">
      <c r="A286" s="141"/>
      <c r="B286" s="142"/>
      <c r="C286" s="141"/>
      <c r="D286" s="143" t="s">
        <v>129</v>
      </c>
      <c r="E286" s="144" t="s">
        <v>1</v>
      </c>
      <c r="F286" s="145" t="s">
        <v>153</v>
      </c>
      <c r="G286" s="141"/>
      <c r="H286" s="146">
        <v>1</v>
      </c>
      <c r="I286" s="141"/>
      <c r="J286" s="141"/>
      <c r="K286" s="141"/>
      <c r="L286" s="142"/>
      <c r="M286" s="147"/>
      <c r="N286" s="141"/>
      <c r="O286" s="141"/>
      <c r="P286" s="141"/>
      <c r="Q286" s="141"/>
      <c r="R286" s="141"/>
      <c r="S286" s="141"/>
      <c r="T286" s="148"/>
      <c r="U286" s="141"/>
      <c r="V286" s="141"/>
      <c r="W286" s="141"/>
      <c r="X286" s="141"/>
      <c r="Y286" s="141"/>
      <c r="Z286" s="141"/>
      <c r="AA286" s="141"/>
      <c r="AB286" s="141"/>
      <c r="AC286" s="141"/>
      <c r="AD286" s="141"/>
      <c r="AE286" s="141"/>
      <c r="AF286" s="141"/>
      <c r="AG286" s="141"/>
      <c r="AH286" s="141"/>
      <c r="AI286" s="141"/>
      <c r="AJ286" s="141"/>
      <c r="AK286" s="141"/>
      <c r="AL286" s="141"/>
      <c r="AM286" s="141"/>
      <c r="AN286" s="141"/>
      <c r="AO286" s="141"/>
      <c r="AP286" s="141"/>
      <c r="AQ286" s="141"/>
      <c r="AR286" s="141"/>
      <c r="AS286" s="141"/>
      <c r="AT286" s="144" t="s">
        <v>129</v>
      </c>
      <c r="AU286" s="144" t="s">
        <v>123</v>
      </c>
      <c r="AV286" s="141" t="s">
        <v>123</v>
      </c>
      <c r="AW286" s="141" t="s">
        <v>29</v>
      </c>
      <c r="AX286" s="141" t="s">
        <v>72</v>
      </c>
      <c r="AY286" s="144" t="s">
        <v>117</v>
      </c>
      <c r="AZ286" s="141"/>
      <c r="BA286" s="141"/>
      <c r="BB286" s="141"/>
      <c r="BC286" s="141"/>
      <c r="BD286" s="141"/>
      <c r="BE286" s="141"/>
      <c r="BF286" s="141"/>
      <c r="BG286" s="141"/>
      <c r="BH286" s="141"/>
      <c r="BI286" s="141"/>
      <c r="BJ286" s="141"/>
      <c r="BK286" s="141"/>
      <c r="BL286" s="141"/>
      <c r="BM286" s="141"/>
    </row>
    <row r="287" spans="1:65" ht="11.25" customHeight="1">
      <c r="A287" s="165"/>
      <c r="B287" s="166"/>
      <c r="C287" s="165"/>
      <c r="D287" s="143" t="s">
        <v>129</v>
      </c>
      <c r="E287" s="167" t="s">
        <v>1</v>
      </c>
      <c r="F287" s="168" t="s">
        <v>154</v>
      </c>
      <c r="G287" s="165"/>
      <c r="H287" s="169">
        <v>2</v>
      </c>
      <c r="I287" s="165"/>
      <c r="J287" s="165"/>
      <c r="K287" s="165"/>
      <c r="L287" s="166"/>
      <c r="M287" s="170"/>
      <c r="N287" s="165"/>
      <c r="O287" s="165"/>
      <c r="P287" s="165"/>
      <c r="Q287" s="165"/>
      <c r="R287" s="165"/>
      <c r="S287" s="165"/>
      <c r="T287" s="171"/>
      <c r="U287" s="165"/>
      <c r="V287" s="165"/>
      <c r="W287" s="165"/>
      <c r="X287" s="165"/>
      <c r="Y287" s="165"/>
      <c r="Z287" s="165"/>
      <c r="AA287" s="165"/>
      <c r="AB287" s="165"/>
      <c r="AC287" s="165"/>
      <c r="AD287" s="165"/>
      <c r="AE287" s="165"/>
      <c r="AF287" s="165"/>
      <c r="AG287" s="165"/>
      <c r="AH287" s="165"/>
      <c r="AI287" s="165"/>
      <c r="AJ287" s="165"/>
      <c r="AK287" s="165"/>
      <c r="AL287" s="165"/>
      <c r="AM287" s="165"/>
      <c r="AN287" s="165"/>
      <c r="AO287" s="165"/>
      <c r="AP287" s="165"/>
      <c r="AQ287" s="165"/>
      <c r="AR287" s="165"/>
      <c r="AS287" s="165"/>
      <c r="AT287" s="167" t="s">
        <v>129</v>
      </c>
      <c r="AU287" s="167" t="s">
        <v>123</v>
      </c>
      <c r="AV287" s="165" t="s">
        <v>116</v>
      </c>
      <c r="AW287" s="165" t="s">
        <v>29</v>
      </c>
      <c r="AX287" s="165" t="s">
        <v>80</v>
      </c>
      <c r="AY287" s="167" t="s">
        <v>117</v>
      </c>
      <c r="AZ287" s="165"/>
      <c r="BA287" s="165"/>
      <c r="BB287" s="165"/>
      <c r="BC287" s="165"/>
      <c r="BD287" s="165"/>
      <c r="BE287" s="165"/>
      <c r="BF287" s="165"/>
      <c r="BG287" s="165"/>
      <c r="BH287" s="165"/>
      <c r="BI287" s="165"/>
      <c r="BJ287" s="165"/>
      <c r="BK287" s="165"/>
      <c r="BL287" s="165"/>
      <c r="BM287" s="165"/>
    </row>
    <row r="288" spans="1:65" ht="11.25" customHeight="1">
      <c r="A288" s="141"/>
      <c r="B288" s="142"/>
      <c r="C288" s="141"/>
      <c r="D288" s="143" t="s">
        <v>129</v>
      </c>
      <c r="E288" s="141"/>
      <c r="F288" s="145" t="s">
        <v>216</v>
      </c>
      <c r="G288" s="141"/>
      <c r="H288" s="146">
        <v>14</v>
      </c>
      <c r="I288" s="141"/>
      <c r="J288" s="141"/>
      <c r="K288" s="141"/>
      <c r="L288" s="142"/>
      <c r="M288" s="147"/>
      <c r="N288" s="141"/>
      <c r="O288" s="141"/>
      <c r="P288" s="141"/>
      <c r="Q288" s="141"/>
      <c r="R288" s="141"/>
      <c r="S288" s="141"/>
      <c r="T288" s="148"/>
      <c r="U288" s="141"/>
      <c r="V288" s="141"/>
      <c r="W288" s="141"/>
      <c r="X288" s="141"/>
      <c r="Y288" s="141"/>
      <c r="Z288" s="141"/>
      <c r="AA288" s="141"/>
      <c r="AB288" s="141"/>
      <c r="AC288" s="141"/>
      <c r="AD288" s="141"/>
      <c r="AE288" s="141"/>
      <c r="AF288" s="141"/>
      <c r="AG288" s="141"/>
      <c r="AH288" s="141"/>
      <c r="AI288" s="141"/>
      <c r="AJ288" s="141"/>
      <c r="AK288" s="141"/>
      <c r="AL288" s="141"/>
      <c r="AM288" s="141"/>
      <c r="AN288" s="141"/>
      <c r="AO288" s="141"/>
      <c r="AP288" s="141"/>
      <c r="AQ288" s="141"/>
      <c r="AR288" s="141"/>
      <c r="AS288" s="141"/>
      <c r="AT288" s="144" t="s">
        <v>129</v>
      </c>
      <c r="AU288" s="144" t="s">
        <v>123</v>
      </c>
      <c r="AV288" s="141" t="s">
        <v>123</v>
      </c>
      <c r="AW288" s="141" t="s">
        <v>4</v>
      </c>
      <c r="AX288" s="141" t="s">
        <v>80</v>
      </c>
      <c r="AY288" s="144" t="s">
        <v>117</v>
      </c>
      <c r="AZ288" s="141"/>
      <c r="BA288" s="141"/>
      <c r="BB288" s="141"/>
      <c r="BC288" s="141"/>
      <c r="BD288" s="141"/>
      <c r="BE288" s="141"/>
      <c r="BF288" s="141"/>
      <c r="BG288" s="141"/>
      <c r="BH288" s="141"/>
      <c r="BI288" s="141"/>
      <c r="BJ288" s="141"/>
      <c r="BK288" s="141"/>
      <c r="BL288" s="141"/>
      <c r="BM288" s="141"/>
    </row>
    <row r="289" spans="1:65" ht="44.25" customHeight="1">
      <c r="A289" s="17"/>
      <c r="B289" s="18"/>
      <c r="C289" s="128" t="s">
        <v>293</v>
      </c>
      <c r="D289" s="128" t="s">
        <v>118</v>
      </c>
      <c r="E289" s="129" t="s">
        <v>294</v>
      </c>
      <c r="F289" s="130" t="s">
        <v>295</v>
      </c>
      <c r="G289" s="131" t="s">
        <v>149</v>
      </c>
      <c r="H289" s="132">
        <v>21</v>
      </c>
      <c r="I289" s="133"/>
      <c r="J289" s="132">
        <f>ROUND(I289*H289,2)</f>
        <v>0</v>
      </c>
      <c r="K289" s="134"/>
      <c r="L289" s="18"/>
      <c r="M289" s="135" t="s">
        <v>1</v>
      </c>
      <c r="N289" s="136" t="s">
        <v>38</v>
      </c>
      <c r="O289" s="17"/>
      <c r="P289" s="137">
        <f>O289*H289</f>
        <v>0</v>
      </c>
      <c r="Q289" s="137">
        <v>0</v>
      </c>
      <c r="R289" s="137">
        <f>Q289*H289</f>
        <v>0</v>
      </c>
      <c r="S289" s="137">
        <v>0</v>
      </c>
      <c r="T289" s="138">
        <f>S289*H289</f>
        <v>0</v>
      </c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39" t="s">
        <v>116</v>
      </c>
      <c r="AS289" s="17"/>
      <c r="AT289" s="139" t="s">
        <v>118</v>
      </c>
      <c r="AU289" s="139" t="s">
        <v>123</v>
      </c>
      <c r="AV289" s="17"/>
      <c r="AW289" s="17"/>
      <c r="AX289" s="17"/>
      <c r="AY289" s="2" t="s">
        <v>117</v>
      </c>
      <c r="AZ289" s="17"/>
      <c r="BA289" s="17"/>
      <c r="BB289" s="17"/>
      <c r="BC289" s="17"/>
      <c r="BD289" s="17"/>
      <c r="BE289" s="140">
        <f>IF(N289="základná",J289,0)</f>
        <v>0</v>
      </c>
      <c r="BF289" s="140">
        <f>IF(N289="znížená",J289,0)</f>
        <v>0</v>
      </c>
      <c r="BG289" s="140">
        <f>IF(N289="zákl. prenesená",J289,0)</f>
        <v>0</v>
      </c>
      <c r="BH289" s="140">
        <f>IF(N289="zníž. prenesená",J289,0)</f>
        <v>0</v>
      </c>
      <c r="BI289" s="140">
        <f>IF(N289="nulová",J289,0)</f>
        <v>0</v>
      </c>
      <c r="BJ289" s="2" t="s">
        <v>123</v>
      </c>
      <c r="BK289" s="140">
        <f>ROUND(I289*H289,2)</f>
        <v>0</v>
      </c>
      <c r="BL289" s="2" t="s">
        <v>116</v>
      </c>
      <c r="BM289" s="139" t="s">
        <v>296</v>
      </c>
    </row>
    <row r="290" spans="1:65" ht="11.25" customHeight="1">
      <c r="A290" s="141"/>
      <c r="B290" s="142"/>
      <c r="C290" s="141"/>
      <c r="D290" s="143" t="s">
        <v>129</v>
      </c>
      <c r="E290" s="144" t="s">
        <v>1</v>
      </c>
      <c r="F290" s="145" t="s">
        <v>158</v>
      </c>
      <c r="G290" s="141"/>
      <c r="H290" s="146">
        <v>2</v>
      </c>
      <c r="I290" s="141"/>
      <c r="J290" s="141"/>
      <c r="K290" s="141"/>
      <c r="L290" s="142"/>
      <c r="M290" s="147"/>
      <c r="N290" s="141"/>
      <c r="O290" s="141"/>
      <c r="P290" s="141"/>
      <c r="Q290" s="141"/>
      <c r="R290" s="141"/>
      <c r="S290" s="141"/>
      <c r="T290" s="148"/>
      <c r="U290" s="141"/>
      <c r="V290" s="141"/>
      <c r="W290" s="141"/>
      <c r="X290" s="141"/>
      <c r="Y290" s="141"/>
      <c r="Z290" s="141"/>
      <c r="AA290" s="141"/>
      <c r="AB290" s="141"/>
      <c r="AC290" s="141"/>
      <c r="AD290" s="141"/>
      <c r="AE290" s="141"/>
      <c r="AF290" s="141"/>
      <c r="AG290" s="141"/>
      <c r="AH290" s="141"/>
      <c r="AI290" s="141"/>
      <c r="AJ290" s="141"/>
      <c r="AK290" s="141"/>
      <c r="AL290" s="141"/>
      <c r="AM290" s="141"/>
      <c r="AN290" s="141"/>
      <c r="AO290" s="141"/>
      <c r="AP290" s="141"/>
      <c r="AQ290" s="141"/>
      <c r="AR290" s="141"/>
      <c r="AS290" s="141"/>
      <c r="AT290" s="144" t="s">
        <v>129</v>
      </c>
      <c r="AU290" s="144" t="s">
        <v>123</v>
      </c>
      <c r="AV290" s="141" t="s">
        <v>123</v>
      </c>
      <c r="AW290" s="141" t="s">
        <v>29</v>
      </c>
      <c r="AX290" s="141" t="s">
        <v>72</v>
      </c>
      <c r="AY290" s="144" t="s">
        <v>117</v>
      </c>
      <c r="AZ290" s="141"/>
      <c r="BA290" s="141"/>
      <c r="BB290" s="141"/>
      <c r="BC290" s="141"/>
      <c r="BD290" s="141"/>
      <c r="BE290" s="141"/>
      <c r="BF290" s="141"/>
      <c r="BG290" s="141"/>
      <c r="BH290" s="141"/>
      <c r="BI290" s="141"/>
      <c r="BJ290" s="141"/>
      <c r="BK290" s="141"/>
      <c r="BL290" s="141"/>
      <c r="BM290" s="141"/>
    </row>
    <row r="291" spans="1:65" ht="11.25" customHeight="1">
      <c r="A291" s="141"/>
      <c r="B291" s="142"/>
      <c r="C291" s="141"/>
      <c r="D291" s="143" t="s">
        <v>129</v>
      </c>
      <c r="E291" s="144" t="s">
        <v>1</v>
      </c>
      <c r="F291" s="145" t="s">
        <v>153</v>
      </c>
      <c r="G291" s="141"/>
      <c r="H291" s="146">
        <v>1</v>
      </c>
      <c r="I291" s="141"/>
      <c r="J291" s="141"/>
      <c r="K291" s="141"/>
      <c r="L291" s="142"/>
      <c r="M291" s="147"/>
      <c r="N291" s="141"/>
      <c r="O291" s="141"/>
      <c r="P291" s="141"/>
      <c r="Q291" s="141"/>
      <c r="R291" s="141"/>
      <c r="S291" s="141"/>
      <c r="T291" s="148"/>
      <c r="U291" s="141"/>
      <c r="V291" s="141"/>
      <c r="W291" s="141"/>
      <c r="X291" s="141"/>
      <c r="Y291" s="141"/>
      <c r="Z291" s="141"/>
      <c r="AA291" s="141"/>
      <c r="AB291" s="141"/>
      <c r="AC291" s="141"/>
      <c r="AD291" s="141"/>
      <c r="AE291" s="141"/>
      <c r="AF291" s="141"/>
      <c r="AG291" s="141"/>
      <c r="AH291" s="141"/>
      <c r="AI291" s="141"/>
      <c r="AJ291" s="141"/>
      <c r="AK291" s="141"/>
      <c r="AL291" s="141"/>
      <c r="AM291" s="141"/>
      <c r="AN291" s="141"/>
      <c r="AO291" s="141"/>
      <c r="AP291" s="141"/>
      <c r="AQ291" s="141"/>
      <c r="AR291" s="141"/>
      <c r="AS291" s="141"/>
      <c r="AT291" s="144" t="s">
        <v>129</v>
      </c>
      <c r="AU291" s="144" t="s">
        <v>123</v>
      </c>
      <c r="AV291" s="141" t="s">
        <v>123</v>
      </c>
      <c r="AW291" s="141" t="s">
        <v>29</v>
      </c>
      <c r="AX291" s="141" t="s">
        <v>72</v>
      </c>
      <c r="AY291" s="144" t="s">
        <v>117</v>
      </c>
      <c r="AZ291" s="141"/>
      <c r="BA291" s="141"/>
      <c r="BB291" s="141"/>
      <c r="BC291" s="141"/>
      <c r="BD291" s="141"/>
      <c r="BE291" s="141"/>
      <c r="BF291" s="141"/>
      <c r="BG291" s="141"/>
      <c r="BH291" s="141"/>
      <c r="BI291" s="141"/>
      <c r="BJ291" s="141"/>
      <c r="BK291" s="141"/>
      <c r="BL291" s="141"/>
      <c r="BM291" s="141"/>
    </row>
    <row r="292" spans="1:65" ht="11.25" customHeight="1">
      <c r="A292" s="165"/>
      <c r="B292" s="166"/>
      <c r="C292" s="165"/>
      <c r="D292" s="143" t="s">
        <v>129</v>
      </c>
      <c r="E292" s="167" t="s">
        <v>1</v>
      </c>
      <c r="F292" s="168" t="s">
        <v>154</v>
      </c>
      <c r="G292" s="165"/>
      <c r="H292" s="169">
        <v>3</v>
      </c>
      <c r="I292" s="165"/>
      <c r="J292" s="165"/>
      <c r="K292" s="165"/>
      <c r="L292" s="166"/>
      <c r="M292" s="170"/>
      <c r="N292" s="165"/>
      <c r="O292" s="165"/>
      <c r="P292" s="165"/>
      <c r="Q292" s="165"/>
      <c r="R292" s="165"/>
      <c r="S292" s="165"/>
      <c r="T292" s="171"/>
      <c r="U292" s="165"/>
      <c r="V292" s="165"/>
      <c r="W292" s="165"/>
      <c r="X292" s="165"/>
      <c r="Y292" s="165"/>
      <c r="Z292" s="165"/>
      <c r="AA292" s="165"/>
      <c r="AB292" s="165"/>
      <c r="AC292" s="165"/>
      <c r="AD292" s="165"/>
      <c r="AE292" s="165"/>
      <c r="AF292" s="165"/>
      <c r="AG292" s="165"/>
      <c r="AH292" s="165"/>
      <c r="AI292" s="165"/>
      <c r="AJ292" s="165"/>
      <c r="AK292" s="165"/>
      <c r="AL292" s="165"/>
      <c r="AM292" s="165"/>
      <c r="AN292" s="165"/>
      <c r="AO292" s="165"/>
      <c r="AP292" s="165"/>
      <c r="AQ292" s="165"/>
      <c r="AR292" s="165"/>
      <c r="AS292" s="165"/>
      <c r="AT292" s="167" t="s">
        <v>129</v>
      </c>
      <c r="AU292" s="167" t="s">
        <v>123</v>
      </c>
      <c r="AV292" s="165" t="s">
        <v>116</v>
      </c>
      <c r="AW292" s="165" t="s">
        <v>29</v>
      </c>
      <c r="AX292" s="165" t="s">
        <v>80</v>
      </c>
      <c r="AY292" s="167" t="s">
        <v>117</v>
      </c>
      <c r="AZ292" s="165"/>
      <c r="BA292" s="165"/>
      <c r="BB292" s="165"/>
      <c r="BC292" s="165"/>
      <c r="BD292" s="165"/>
      <c r="BE292" s="165"/>
      <c r="BF292" s="165"/>
      <c r="BG292" s="165"/>
      <c r="BH292" s="165"/>
      <c r="BI292" s="165"/>
      <c r="BJ292" s="165"/>
      <c r="BK292" s="165"/>
      <c r="BL292" s="165"/>
      <c r="BM292" s="165"/>
    </row>
    <row r="293" spans="1:65" ht="11.25" customHeight="1">
      <c r="A293" s="141"/>
      <c r="B293" s="142"/>
      <c r="C293" s="141"/>
      <c r="D293" s="143" t="s">
        <v>129</v>
      </c>
      <c r="E293" s="141"/>
      <c r="F293" s="145" t="s">
        <v>221</v>
      </c>
      <c r="G293" s="141"/>
      <c r="H293" s="146">
        <v>21</v>
      </c>
      <c r="I293" s="141"/>
      <c r="J293" s="141"/>
      <c r="K293" s="141"/>
      <c r="L293" s="142"/>
      <c r="M293" s="147"/>
      <c r="N293" s="141"/>
      <c r="O293" s="141"/>
      <c r="P293" s="141"/>
      <c r="Q293" s="141"/>
      <c r="R293" s="141"/>
      <c r="S293" s="141"/>
      <c r="T293" s="148"/>
      <c r="U293" s="141"/>
      <c r="V293" s="141"/>
      <c r="W293" s="141"/>
      <c r="X293" s="141"/>
      <c r="Y293" s="141"/>
      <c r="Z293" s="141"/>
      <c r="AA293" s="141"/>
      <c r="AB293" s="141"/>
      <c r="AC293" s="141"/>
      <c r="AD293" s="141"/>
      <c r="AE293" s="141"/>
      <c r="AF293" s="141"/>
      <c r="AG293" s="141"/>
      <c r="AH293" s="141"/>
      <c r="AI293" s="141"/>
      <c r="AJ293" s="141"/>
      <c r="AK293" s="141"/>
      <c r="AL293" s="141"/>
      <c r="AM293" s="141"/>
      <c r="AN293" s="141"/>
      <c r="AO293" s="141"/>
      <c r="AP293" s="141"/>
      <c r="AQ293" s="141"/>
      <c r="AR293" s="141"/>
      <c r="AS293" s="141"/>
      <c r="AT293" s="144" t="s">
        <v>129</v>
      </c>
      <c r="AU293" s="144" t="s">
        <v>123</v>
      </c>
      <c r="AV293" s="141" t="s">
        <v>123</v>
      </c>
      <c r="AW293" s="141" t="s">
        <v>4</v>
      </c>
      <c r="AX293" s="141" t="s">
        <v>80</v>
      </c>
      <c r="AY293" s="144" t="s">
        <v>117</v>
      </c>
      <c r="AZ293" s="141"/>
      <c r="BA293" s="141"/>
      <c r="BB293" s="141"/>
      <c r="BC293" s="141"/>
      <c r="BD293" s="141"/>
      <c r="BE293" s="141"/>
      <c r="BF293" s="141"/>
      <c r="BG293" s="141"/>
      <c r="BH293" s="141"/>
      <c r="BI293" s="141"/>
      <c r="BJ293" s="141"/>
      <c r="BK293" s="141"/>
      <c r="BL293" s="141"/>
      <c r="BM293" s="141"/>
    </row>
    <row r="294" spans="1:65" ht="44.25" customHeight="1">
      <c r="A294" s="17"/>
      <c r="B294" s="18"/>
      <c r="C294" s="128" t="s">
        <v>297</v>
      </c>
      <c r="D294" s="128" t="s">
        <v>118</v>
      </c>
      <c r="E294" s="129" t="s">
        <v>298</v>
      </c>
      <c r="F294" s="130" t="s">
        <v>299</v>
      </c>
      <c r="G294" s="131" t="s">
        <v>149</v>
      </c>
      <c r="H294" s="132">
        <v>14</v>
      </c>
      <c r="I294" s="133"/>
      <c r="J294" s="132">
        <f>ROUND(I294*H294,2)</f>
        <v>0</v>
      </c>
      <c r="K294" s="134"/>
      <c r="L294" s="18"/>
      <c r="M294" s="135" t="s">
        <v>1</v>
      </c>
      <c r="N294" s="136" t="s">
        <v>38</v>
      </c>
      <c r="O294" s="17"/>
      <c r="P294" s="137">
        <f>O294*H294</f>
        <v>0</v>
      </c>
      <c r="Q294" s="137">
        <v>0</v>
      </c>
      <c r="R294" s="137">
        <f>Q294*H294</f>
        <v>0</v>
      </c>
      <c r="S294" s="137">
        <v>0</v>
      </c>
      <c r="T294" s="138">
        <f>S294*H294</f>
        <v>0</v>
      </c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39" t="s">
        <v>116</v>
      </c>
      <c r="AS294" s="17"/>
      <c r="AT294" s="139" t="s">
        <v>118</v>
      </c>
      <c r="AU294" s="139" t="s">
        <v>123</v>
      </c>
      <c r="AV294" s="17"/>
      <c r="AW294" s="17"/>
      <c r="AX294" s="17"/>
      <c r="AY294" s="2" t="s">
        <v>117</v>
      </c>
      <c r="AZ294" s="17"/>
      <c r="BA294" s="17"/>
      <c r="BB294" s="17"/>
      <c r="BC294" s="17"/>
      <c r="BD294" s="17"/>
      <c r="BE294" s="140">
        <f>IF(N294="základná",J294,0)</f>
        <v>0</v>
      </c>
      <c r="BF294" s="140">
        <f>IF(N294="znížená",J294,0)</f>
        <v>0</v>
      </c>
      <c r="BG294" s="140">
        <f>IF(N294="zákl. prenesená",J294,0)</f>
        <v>0</v>
      </c>
      <c r="BH294" s="140">
        <f>IF(N294="zníž. prenesená",J294,0)</f>
        <v>0</v>
      </c>
      <c r="BI294" s="140">
        <f>IF(N294="nulová",J294,0)</f>
        <v>0</v>
      </c>
      <c r="BJ294" s="2" t="s">
        <v>123</v>
      </c>
      <c r="BK294" s="140">
        <f>ROUND(I294*H294,2)</f>
        <v>0</v>
      </c>
      <c r="BL294" s="2" t="s">
        <v>116</v>
      </c>
      <c r="BM294" s="139" t="s">
        <v>300</v>
      </c>
    </row>
    <row r="295" spans="1:65" ht="11.25" customHeight="1">
      <c r="A295" s="141"/>
      <c r="B295" s="142"/>
      <c r="C295" s="141"/>
      <c r="D295" s="143" t="s">
        <v>129</v>
      </c>
      <c r="E295" s="144" t="s">
        <v>1</v>
      </c>
      <c r="F295" s="145" t="s">
        <v>152</v>
      </c>
      <c r="G295" s="141"/>
      <c r="H295" s="146">
        <v>1</v>
      </c>
      <c r="I295" s="141"/>
      <c r="J295" s="141"/>
      <c r="K295" s="141"/>
      <c r="L295" s="142"/>
      <c r="M295" s="147"/>
      <c r="N295" s="141"/>
      <c r="O295" s="141"/>
      <c r="P295" s="141"/>
      <c r="Q295" s="141"/>
      <c r="R295" s="141"/>
      <c r="S295" s="141"/>
      <c r="T295" s="148"/>
      <c r="U295" s="141"/>
      <c r="V295" s="141"/>
      <c r="W295" s="141"/>
      <c r="X295" s="141"/>
      <c r="Y295" s="141"/>
      <c r="Z295" s="141"/>
      <c r="AA295" s="141"/>
      <c r="AB295" s="141"/>
      <c r="AC295" s="141"/>
      <c r="AD295" s="141"/>
      <c r="AE295" s="141"/>
      <c r="AF295" s="141"/>
      <c r="AG295" s="141"/>
      <c r="AH295" s="141"/>
      <c r="AI295" s="141"/>
      <c r="AJ295" s="141"/>
      <c r="AK295" s="141"/>
      <c r="AL295" s="141"/>
      <c r="AM295" s="141"/>
      <c r="AN295" s="141"/>
      <c r="AO295" s="141"/>
      <c r="AP295" s="141"/>
      <c r="AQ295" s="141"/>
      <c r="AR295" s="141"/>
      <c r="AS295" s="141"/>
      <c r="AT295" s="144" t="s">
        <v>129</v>
      </c>
      <c r="AU295" s="144" t="s">
        <v>123</v>
      </c>
      <c r="AV295" s="141" t="s">
        <v>123</v>
      </c>
      <c r="AW295" s="141" t="s">
        <v>29</v>
      </c>
      <c r="AX295" s="141" t="s">
        <v>72</v>
      </c>
      <c r="AY295" s="144" t="s">
        <v>117</v>
      </c>
      <c r="AZ295" s="141"/>
      <c r="BA295" s="141"/>
      <c r="BB295" s="141"/>
      <c r="BC295" s="141"/>
      <c r="BD295" s="141"/>
      <c r="BE295" s="141"/>
      <c r="BF295" s="141"/>
      <c r="BG295" s="141"/>
      <c r="BH295" s="141"/>
      <c r="BI295" s="141"/>
      <c r="BJ295" s="141"/>
      <c r="BK295" s="141"/>
      <c r="BL295" s="141"/>
      <c r="BM295" s="141"/>
    </row>
    <row r="296" spans="1:65" ht="11.25" customHeight="1">
      <c r="A296" s="141"/>
      <c r="B296" s="142"/>
      <c r="C296" s="141"/>
      <c r="D296" s="143" t="s">
        <v>129</v>
      </c>
      <c r="E296" s="144" t="s">
        <v>1</v>
      </c>
      <c r="F296" s="145" t="s">
        <v>153</v>
      </c>
      <c r="G296" s="141"/>
      <c r="H296" s="146">
        <v>1</v>
      </c>
      <c r="I296" s="141"/>
      <c r="J296" s="141"/>
      <c r="K296" s="141"/>
      <c r="L296" s="142"/>
      <c r="M296" s="147"/>
      <c r="N296" s="141"/>
      <c r="O296" s="141"/>
      <c r="P296" s="141"/>
      <c r="Q296" s="141"/>
      <c r="R296" s="141"/>
      <c r="S296" s="141"/>
      <c r="T296" s="148"/>
      <c r="U296" s="141"/>
      <c r="V296" s="141"/>
      <c r="W296" s="141"/>
      <c r="X296" s="141"/>
      <c r="Y296" s="141"/>
      <c r="Z296" s="141"/>
      <c r="AA296" s="141"/>
      <c r="AB296" s="141"/>
      <c r="AC296" s="141"/>
      <c r="AD296" s="141"/>
      <c r="AE296" s="141"/>
      <c r="AF296" s="141"/>
      <c r="AG296" s="141"/>
      <c r="AH296" s="141"/>
      <c r="AI296" s="141"/>
      <c r="AJ296" s="141"/>
      <c r="AK296" s="141"/>
      <c r="AL296" s="141"/>
      <c r="AM296" s="141"/>
      <c r="AN296" s="141"/>
      <c r="AO296" s="141"/>
      <c r="AP296" s="141"/>
      <c r="AQ296" s="141"/>
      <c r="AR296" s="141"/>
      <c r="AS296" s="141"/>
      <c r="AT296" s="144" t="s">
        <v>129</v>
      </c>
      <c r="AU296" s="144" t="s">
        <v>123</v>
      </c>
      <c r="AV296" s="141" t="s">
        <v>123</v>
      </c>
      <c r="AW296" s="141" t="s">
        <v>29</v>
      </c>
      <c r="AX296" s="141" t="s">
        <v>72</v>
      </c>
      <c r="AY296" s="144" t="s">
        <v>117</v>
      </c>
      <c r="AZ296" s="141"/>
      <c r="BA296" s="141"/>
      <c r="BB296" s="141"/>
      <c r="BC296" s="141"/>
      <c r="BD296" s="141"/>
      <c r="BE296" s="141"/>
      <c r="BF296" s="141"/>
      <c r="BG296" s="141"/>
      <c r="BH296" s="141"/>
      <c r="BI296" s="141"/>
      <c r="BJ296" s="141"/>
      <c r="BK296" s="141"/>
      <c r="BL296" s="141"/>
      <c r="BM296" s="141"/>
    </row>
    <row r="297" spans="1:65" ht="11.25" customHeight="1">
      <c r="A297" s="165"/>
      <c r="B297" s="166"/>
      <c r="C297" s="165"/>
      <c r="D297" s="143" t="s">
        <v>129</v>
      </c>
      <c r="E297" s="167" t="s">
        <v>1</v>
      </c>
      <c r="F297" s="168" t="s">
        <v>154</v>
      </c>
      <c r="G297" s="165"/>
      <c r="H297" s="169">
        <v>2</v>
      </c>
      <c r="I297" s="165"/>
      <c r="J297" s="165"/>
      <c r="K297" s="165"/>
      <c r="L297" s="166"/>
      <c r="M297" s="170"/>
      <c r="N297" s="165"/>
      <c r="O297" s="165"/>
      <c r="P297" s="165"/>
      <c r="Q297" s="165"/>
      <c r="R297" s="165"/>
      <c r="S297" s="165"/>
      <c r="T297" s="171"/>
      <c r="U297" s="165"/>
      <c r="V297" s="165"/>
      <c r="W297" s="165"/>
      <c r="X297" s="165"/>
      <c r="Y297" s="165"/>
      <c r="Z297" s="165"/>
      <c r="AA297" s="165"/>
      <c r="AB297" s="165"/>
      <c r="AC297" s="165"/>
      <c r="AD297" s="165"/>
      <c r="AE297" s="165"/>
      <c r="AF297" s="165"/>
      <c r="AG297" s="165"/>
      <c r="AH297" s="165"/>
      <c r="AI297" s="165"/>
      <c r="AJ297" s="165"/>
      <c r="AK297" s="165"/>
      <c r="AL297" s="165"/>
      <c r="AM297" s="165"/>
      <c r="AN297" s="165"/>
      <c r="AO297" s="165"/>
      <c r="AP297" s="165"/>
      <c r="AQ297" s="165"/>
      <c r="AR297" s="165"/>
      <c r="AS297" s="165"/>
      <c r="AT297" s="167" t="s">
        <v>129</v>
      </c>
      <c r="AU297" s="167" t="s">
        <v>123</v>
      </c>
      <c r="AV297" s="165" t="s">
        <v>116</v>
      </c>
      <c r="AW297" s="165" t="s">
        <v>29</v>
      </c>
      <c r="AX297" s="165" t="s">
        <v>80</v>
      </c>
      <c r="AY297" s="167" t="s">
        <v>117</v>
      </c>
      <c r="AZ297" s="165"/>
      <c r="BA297" s="165"/>
      <c r="BB297" s="165"/>
      <c r="BC297" s="165"/>
      <c r="BD297" s="165"/>
      <c r="BE297" s="165"/>
      <c r="BF297" s="165"/>
      <c r="BG297" s="165"/>
      <c r="BH297" s="165"/>
      <c r="BI297" s="165"/>
      <c r="BJ297" s="165"/>
      <c r="BK297" s="165"/>
      <c r="BL297" s="165"/>
      <c r="BM297" s="165"/>
    </row>
    <row r="298" spans="1:65" ht="11.25" customHeight="1">
      <c r="A298" s="141"/>
      <c r="B298" s="142"/>
      <c r="C298" s="141"/>
      <c r="D298" s="143" t="s">
        <v>129</v>
      </c>
      <c r="E298" s="141"/>
      <c r="F298" s="145" t="s">
        <v>216</v>
      </c>
      <c r="G298" s="141"/>
      <c r="H298" s="146">
        <v>14</v>
      </c>
      <c r="I298" s="141"/>
      <c r="J298" s="141"/>
      <c r="K298" s="141"/>
      <c r="L298" s="142"/>
      <c r="M298" s="147"/>
      <c r="N298" s="141"/>
      <c r="O298" s="141"/>
      <c r="P298" s="141"/>
      <c r="Q298" s="141"/>
      <c r="R298" s="141"/>
      <c r="S298" s="141"/>
      <c r="T298" s="148"/>
      <c r="U298" s="141"/>
      <c r="V298" s="141"/>
      <c r="W298" s="141"/>
      <c r="X298" s="141"/>
      <c r="Y298" s="141"/>
      <c r="Z298" s="141"/>
      <c r="AA298" s="141"/>
      <c r="AB298" s="141"/>
      <c r="AC298" s="141"/>
      <c r="AD298" s="141"/>
      <c r="AE298" s="141"/>
      <c r="AF298" s="141"/>
      <c r="AG298" s="141"/>
      <c r="AH298" s="141"/>
      <c r="AI298" s="141"/>
      <c r="AJ298" s="141"/>
      <c r="AK298" s="141"/>
      <c r="AL298" s="141"/>
      <c r="AM298" s="141"/>
      <c r="AN298" s="141"/>
      <c r="AO298" s="141"/>
      <c r="AP298" s="141"/>
      <c r="AQ298" s="141"/>
      <c r="AR298" s="141"/>
      <c r="AS298" s="141"/>
      <c r="AT298" s="144" t="s">
        <v>129</v>
      </c>
      <c r="AU298" s="144" t="s">
        <v>123</v>
      </c>
      <c r="AV298" s="141" t="s">
        <v>123</v>
      </c>
      <c r="AW298" s="141" t="s">
        <v>4</v>
      </c>
      <c r="AX298" s="141" t="s">
        <v>80</v>
      </c>
      <c r="AY298" s="144" t="s">
        <v>117</v>
      </c>
      <c r="AZ298" s="141"/>
      <c r="BA298" s="141"/>
      <c r="BB298" s="141"/>
      <c r="BC298" s="141"/>
      <c r="BD298" s="141"/>
      <c r="BE298" s="141"/>
      <c r="BF298" s="141"/>
      <c r="BG298" s="141"/>
      <c r="BH298" s="141"/>
      <c r="BI298" s="141"/>
      <c r="BJ298" s="141"/>
      <c r="BK298" s="141"/>
      <c r="BL298" s="141"/>
      <c r="BM298" s="141"/>
    </row>
    <row r="299" spans="1:65" ht="44.25" customHeight="1">
      <c r="A299" s="17"/>
      <c r="B299" s="18"/>
      <c r="C299" s="128" t="s">
        <v>301</v>
      </c>
      <c r="D299" s="128" t="s">
        <v>118</v>
      </c>
      <c r="E299" s="129" t="s">
        <v>302</v>
      </c>
      <c r="F299" s="130" t="s">
        <v>303</v>
      </c>
      <c r="G299" s="131" t="s">
        <v>149</v>
      </c>
      <c r="H299" s="132">
        <v>42</v>
      </c>
      <c r="I299" s="133"/>
      <c r="J299" s="132">
        <f>ROUND(I299*H299,2)</f>
        <v>0</v>
      </c>
      <c r="K299" s="134"/>
      <c r="L299" s="18"/>
      <c r="M299" s="135" t="s">
        <v>1</v>
      </c>
      <c r="N299" s="136" t="s">
        <v>38</v>
      </c>
      <c r="O299" s="17"/>
      <c r="P299" s="137">
        <f>O299*H299</f>
        <v>0</v>
      </c>
      <c r="Q299" s="137">
        <v>0</v>
      </c>
      <c r="R299" s="137">
        <f>Q299*H299</f>
        <v>0</v>
      </c>
      <c r="S299" s="137">
        <v>0</v>
      </c>
      <c r="T299" s="138">
        <f>S299*H299</f>
        <v>0</v>
      </c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39" t="s">
        <v>116</v>
      </c>
      <c r="AS299" s="17"/>
      <c r="AT299" s="139" t="s">
        <v>118</v>
      </c>
      <c r="AU299" s="139" t="s">
        <v>123</v>
      </c>
      <c r="AV299" s="17"/>
      <c r="AW299" s="17"/>
      <c r="AX299" s="17"/>
      <c r="AY299" s="2" t="s">
        <v>117</v>
      </c>
      <c r="AZ299" s="17"/>
      <c r="BA299" s="17"/>
      <c r="BB299" s="17"/>
      <c r="BC299" s="17"/>
      <c r="BD299" s="17"/>
      <c r="BE299" s="140">
        <f>IF(N299="základná",J299,0)</f>
        <v>0</v>
      </c>
      <c r="BF299" s="140">
        <f>IF(N299="znížená",J299,0)</f>
        <v>0</v>
      </c>
      <c r="BG299" s="140">
        <f>IF(N299="zákl. prenesená",J299,0)</f>
        <v>0</v>
      </c>
      <c r="BH299" s="140">
        <f>IF(N299="zníž. prenesená",J299,0)</f>
        <v>0</v>
      </c>
      <c r="BI299" s="140">
        <f>IF(N299="nulová",J299,0)</f>
        <v>0</v>
      </c>
      <c r="BJ299" s="2" t="s">
        <v>123</v>
      </c>
      <c r="BK299" s="140">
        <f>ROUND(I299*H299,2)</f>
        <v>0</v>
      </c>
      <c r="BL299" s="2" t="s">
        <v>116</v>
      </c>
      <c r="BM299" s="139" t="s">
        <v>304</v>
      </c>
    </row>
    <row r="300" spans="1:65" ht="11.25" customHeight="1">
      <c r="A300" s="141"/>
      <c r="B300" s="142"/>
      <c r="C300" s="141"/>
      <c r="D300" s="143" t="s">
        <v>129</v>
      </c>
      <c r="E300" s="144" t="s">
        <v>1</v>
      </c>
      <c r="F300" s="145" t="s">
        <v>166</v>
      </c>
      <c r="G300" s="141"/>
      <c r="H300" s="146">
        <v>1</v>
      </c>
      <c r="I300" s="141"/>
      <c r="J300" s="141"/>
      <c r="K300" s="141"/>
      <c r="L300" s="142"/>
      <c r="M300" s="147"/>
      <c r="N300" s="141"/>
      <c r="O300" s="141"/>
      <c r="P300" s="141"/>
      <c r="Q300" s="141"/>
      <c r="R300" s="141"/>
      <c r="S300" s="141"/>
      <c r="T300" s="148"/>
      <c r="U300" s="141"/>
      <c r="V300" s="141"/>
      <c r="W300" s="141"/>
      <c r="X300" s="141"/>
      <c r="Y300" s="141"/>
      <c r="Z300" s="141"/>
      <c r="AA300" s="141"/>
      <c r="AB300" s="141"/>
      <c r="AC300" s="141"/>
      <c r="AD300" s="141"/>
      <c r="AE300" s="141"/>
      <c r="AF300" s="141"/>
      <c r="AG300" s="141"/>
      <c r="AH300" s="141"/>
      <c r="AI300" s="141"/>
      <c r="AJ300" s="141"/>
      <c r="AK300" s="141"/>
      <c r="AL300" s="141"/>
      <c r="AM300" s="141"/>
      <c r="AN300" s="141"/>
      <c r="AO300" s="141"/>
      <c r="AP300" s="141"/>
      <c r="AQ300" s="141"/>
      <c r="AR300" s="141"/>
      <c r="AS300" s="141"/>
      <c r="AT300" s="144" t="s">
        <v>129</v>
      </c>
      <c r="AU300" s="144" t="s">
        <v>123</v>
      </c>
      <c r="AV300" s="141" t="s">
        <v>123</v>
      </c>
      <c r="AW300" s="141" t="s">
        <v>29</v>
      </c>
      <c r="AX300" s="141" t="s">
        <v>72</v>
      </c>
      <c r="AY300" s="144" t="s">
        <v>117</v>
      </c>
      <c r="AZ300" s="141"/>
      <c r="BA300" s="141"/>
      <c r="BB300" s="141"/>
      <c r="BC300" s="141"/>
      <c r="BD300" s="141"/>
      <c r="BE300" s="141"/>
      <c r="BF300" s="141"/>
      <c r="BG300" s="141"/>
      <c r="BH300" s="141"/>
      <c r="BI300" s="141"/>
      <c r="BJ300" s="141"/>
      <c r="BK300" s="141"/>
      <c r="BL300" s="141"/>
      <c r="BM300" s="141"/>
    </row>
    <row r="301" spans="1:65" ht="11.25" customHeight="1">
      <c r="A301" s="141"/>
      <c r="B301" s="142"/>
      <c r="C301" s="141"/>
      <c r="D301" s="143" t="s">
        <v>129</v>
      </c>
      <c r="E301" s="144" t="s">
        <v>1</v>
      </c>
      <c r="F301" s="145" t="s">
        <v>167</v>
      </c>
      <c r="G301" s="141"/>
      <c r="H301" s="146">
        <v>1</v>
      </c>
      <c r="I301" s="141"/>
      <c r="J301" s="141"/>
      <c r="K301" s="141"/>
      <c r="L301" s="142"/>
      <c r="M301" s="147"/>
      <c r="N301" s="141"/>
      <c r="O301" s="141"/>
      <c r="P301" s="141"/>
      <c r="Q301" s="141"/>
      <c r="R301" s="141"/>
      <c r="S301" s="141"/>
      <c r="T301" s="148"/>
      <c r="U301" s="141"/>
      <c r="V301" s="141"/>
      <c r="W301" s="141"/>
      <c r="X301" s="141"/>
      <c r="Y301" s="141"/>
      <c r="Z301" s="141"/>
      <c r="AA301" s="141"/>
      <c r="AB301" s="141"/>
      <c r="AC301" s="141"/>
      <c r="AD301" s="141"/>
      <c r="AE301" s="141"/>
      <c r="AF301" s="141"/>
      <c r="AG301" s="141"/>
      <c r="AH301" s="141"/>
      <c r="AI301" s="141"/>
      <c r="AJ301" s="141"/>
      <c r="AK301" s="141"/>
      <c r="AL301" s="141"/>
      <c r="AM301" s="141"/>
      <c r="AN301" s="141"/>
      <c r="AO301" s="141"/>
      <c r="AP301" s="141"/>
      <c r="AQ301" s="141"/>
      <c r="AR301" s="141"/>
      <c r="AS301" s="141"/>
      <c r="AT301" s="144" t="s">
        <v>129</v>
      </c>
      <c r="AU301" s="144" t="s">
        <v>123</v>
      </c>
      <c r="AV301" s="141" t="s">
        <v>123</v>
      </c>
      <c r="AW301" s="141" t="s">
        <v>29</v>
      </c>
      <c r="AX301" s="141" t="s">
        <v>72</v>
      </c>
      <c r="AY301" s="144" t="s">
        <v>117</v>
      </c>
      <c r="AZ301" s="141"/>
      <c r="BA301" s="141"/>
      <c r="BB301" s="141"/>
      <c r="BC301" s="141"/>
      <c r="BD301" s="141"/>
      <c r="BE301" s="141"/>
      <c r="BF301" s="141"/>
      <c r="BG301" s="141"/>
      <c r="BH301" s="141"/>
      <c r="BI301" s="141"/>
      <c r="BJ301" s="141"/>
      <c r="BK301" s="141"/>
      <c r="BL301" s="141"/>
      <c r="BM301" s="141"/>
    </row>
    <row r="302" spans="1:65" ht="11.25" customHeight="1">
      <c r="A302" s="141"/>
      <c r="B302" s="142"/>
      <c r="C302" s="141"/>
      <c r="D302" s="143" t="s">
        <v>129</v>
      </c>
      <c r="E302" s="144" t="s">
        <v>1</v>
      </c>
      <c r="F302" s="145" t="s">
        <v>153</v>
      </c>
      <c r="G302" s="141"/>
      <c r="H302" s="146">
        <v>1</v>
      </c>
      <c r="I302" s="141"/>
      <c r="J302" s="141"/>
      <c r="K302" s="141"/>
      <c r="L302" s="142"/>
      <c r="M302" s="147"/>
      <c r="N302" s="141"/>
      <c r="O302" s="141"/>
      <c r="P302" s="141"/>
      <c r="Q302" s="141"/>
      <c r="R302" s="141"/>
      <c r="S302" s="141"/>
      <c r="T302" s="148"/>
      <c r="U302" s="141"/>
      <c r="V302" s="141"/>
      <c r="W302" s="141"/>
      <c r="X302" s="141"/>
      <c r="Y302" s="141"/>
      <c r="Z302" s="141"/>
      <c r="AA302" s="141"/>
      <c r="AB302" s="141"/>
      <c r="AC302" s="141"/>
      <c r="AD302" s="141"/>
      <c r="AE302" s="141"/>
      <c r="AF302" s="141"/>
      <c r="AG302" s="141"/>
      <c r="AH302" s="141"/>
      <c r="AI302" s="141"/>
      <c r="AJ302" s="141"/>
      <c r="AK302" s="141"/>
      <c r="AL302" s="141"/>
      <c r="AM302" s="141"/>
      <c r="AN302" s="141"/>
      <c r="AO302" s="141"/>
      <c r="AP302" s="141"/>
      <c r="AQ302" s="141"/>
      <c r="AR302" s="141"/>
      <c r="AS302" s="141"/>
      <c r="AT302" s="144" t="s">
        <v>129</v>
      </c>
      <c r="AU302" s="144" t="s">
        <v>123</v>
      </c>
      <c r="AV302" s="141" t="s">
        <v>123</v>
      </c>
      <c r="AW302" s="141" t="s">
        <v>29</v>
      </c>
      <c r="AX302" s="141" t="s">
        <v>72</v>
      </c>
      <c r="AY302" s="144" t="s">
        <v>117</v>
      </c>
      <c r="AZ302" s="141"/>
      <c r="BA302" s="141"/>
      <c r="BB302" s="141"/>
      <c r="BC302" s="141"/>
      <c r="BD302" s="141"/>
      <c r="BE302" s="141"/>
      <c r="BF302" s="141"/>
      <c r="BG302" s="141"/>
      <c r="BH302" s="141"/>
      <c r="BI302" s="141"/>
      <c r="BJ302" s="141"/>
      <c r="BK302" s="141"/>
      <c r="BL302" s="141"/>
      <c r="BM302" s="141"/>
    </row>
    <row r="303" spans="1:65" ht="11.25" customHeight="1">
      <c r="A303" s="141"/>
      <c r="B303" s="142"/>
      <c r="C303" s="141"/>
      <c r="D303" s="143" t="s">
        <v>129</v>
      </c>
      <c r="E303" s="144" t="s">
        <v>1</v>
      </c>
      <c r="F303" s="145" t="s">
        <v>168</v>
      </c>
      <c r="G303" s="141"/>
      <c r="H303" s="146">
        <v>1</v>
      </c>
      <c r="I303" s="141"/>
      <c r="J303" s="141"/>
      <c r="K303" s="141"/>
      <c r="L303" s="142"/>
      <c r="M303" s="147"/>
      <c r="N303" s="141"/>
      <c r="O303" s="141"/>
      <c r="P303" s="141"/>
      <c r="Q303" s="141"/>
      <c r="R303" s="141"/>
      <c r="S303" s="141"/>
      <c r="T303" s="148"/>
      <c r="U303" s="141"/>
      <c r="V303" s="141"/>
      <c r="W303" s="141"/>
      <c r="X303" s="141"/>
      <c r="Y303" s="141"/>
      <c r="Z303" s="141"/>
      <c r="AA303" s="141"/>
      <c r="AB303" s="141"/>
      <c r="AC303" s="141"/>
      <c r="AD303" s="141"/>
      <c r="AE303" s="141"/>
      <c r="AF303" s="141"/>
      <c r="AG303" s="141"/>
      <c r="AH303" s="141"/>
      <c r="AI303" s="141"/>
      <c r="AJ303" s="141"/>
      <c r="AK303" s="141"/>
      <c r="AL303" s="141"/>
      <c r="AM303" s="141"/>
      <c r="AN303" s="141"/>
      <c r="AO303" s="141"/>
      <c r="AP303" s="141"/>
      <c r="AQ303" s="141"/>
      <c r="AR303" s="141"/>
      <c r="AS303" s="141"/>
      <c r="AT303" s="144" t="s">
        <v>129</v>
      </c>
      <c r="AU303" s="144" t="s">
        <v>123</v>
      </c>
      <c r="AV303" s="141" t="s">
        <v>123</v>
      </c>
      <c r="AW303" s="141" t="s">
        <v>29</v>
      </c>
      <c r="AX303" s="141" t="s">
        <v>72</v>
      </c>
      <c r="AY303" s="144" t="s">
        <v>117</v>
      </c>
      <c r="AZ303" s="141"/>
      <c r="BA303" s="141"/>
      <c r="BB303" s="141"/>
      <c r="BC303" s="141"/>
      <c r="BD303" s="141"/>
      <c r="BE303" s="141"/>
      <c r="BF303" s="141"/>
      <c r="BG303" s="141"/>
      <c r="BH303" s="141"/>
      <c r="BI303" s="141"/>
      <c r="BJ303" s="141"/>
      <c r="BK303" s="141"/>
      <c r="BL303" s="141"/>
      <c r="BM303" s="141"/>
    </row>
    <row r="304" spans="1:65" ht="11.25" customHeight="1">
      <c r="A304" s="141"/>
      <c r="B304" s="142"/>
      <c r="C304" s="141"/>
      <c r="D304" s="143" t="s">
        <v>129</v>
      </c>
      <c r="E304" s="144" t="s">
        <v>1</v>
      </c>
      <c r="F304" s="145" t="s">
        <v>169</v>
      </c>
      <c r="G304" s="141"/>
      <c r="H304" s="146">
        <v>2</v>
      </c>
      <c r="I304" s="141"/>
      <c r="J304" s="141"/>
      <c r="K304" s="141"/>
      <c r="L304" s="142"/>
      <c r="M304" s="147"/>
      <c r="N304" s="141"/>
      <c r="O304" s="141"/>
      <c r="P304" s="141"/>
      <c r="Q304" s="141"/>
      <c r="R304" s="141"/>
      <c r="S304" s="141"/>
      <c r="T304" s="148"/>
      <c r="U304" s="141"/>
      <c r="V304" s="141"/>
      <c r="W304" s="141"/>
      <c r="X304" s="141"/>
      <c r="Y304" s="141"/>
      <c r="Z304" s="141"/>
      <c r="AA304" s="141"/>
      <c r="AB304" s="141"/>
      <c r="AC304" s="141"/>
      <c r="AD304" s="141"/>
      <c r="AE304" s="141"/>
      <c r="AF304" s="141"/>
      <c r="AG304" s="141"/>
      <c r="AH304" s="141"/>
      <c r="AI304" s="141"/>
      <c r="AJ304" s="141"/>
      <c r="AK304" s="141"/>
      <c r="AL304" s="141"/>
      <c r="AM304" s="141"/>
      <c r="AN304" s="141"/>
      <c r="AO304" s="141"/>
      <c r="AP304" s="141"/>
      <c r="AQ304" s="141"/>
      <c r="AR304" s="141"/>
      <c r="AS304" s="141"/>
      <c r="AT304" s="144" t="s">
        <v>129</v>
      </c>
      <c r="AU304" s="144" t="s">
        <v>123</v>
      </c>
      <c r="AV304" s="141" t="s">
        <v>123</v>
      </c>
      <c r="AW304" s="141" t="s">
        <v>29</v>
      </c>
      <c r="AX304" s="141" t="s">
        <v>72</v>
      </c>
      <c r="AY304" s="144" t="s">
        <v>117</v>
      </c>
      <c r="AZ304" s="141"/>
      <c r="BA304" s="141"/>
      <c r="BB304" s="141"/>
      <c r="BC304" s="141"/>
      <c r="BD304" s="141"/>
      <c r="BE304" s="141"/>
      <c r="BF304" s="141"/>
      <c r="BG304" s="141"/>
      <c r="BH304" s="141"/>
      <c r="BI304" s="141"/>
      <c r="BJ304" s="141"/>
      <c r="BK304" s="141"/>
      <c r="BL304" s="141"/>
      <c r="BM304" s="141"/>
    </row>
    <row r="305" spans="1:65" ht="11.25" customHeight="1">
      <c r="A305" s="165"/>
      <c r="B305" s="166"/>
      <c r="C305" s="165"/>
      <c r="D305" s="143" t="s">
        <v>129</v>
      </c>
      <c r="E305" s="167" t="s">
        <v>1</v>
      </c>
      <c r="F305" s="168" t="s">
        <v>154</v>
      </c>
      <c r="G305" s="165"/>
      <c r="H305" s="169">
        <v>6</v>
      </c>
      <c r="I305" s="165"/>
      <c r="J305" s="165"/>
      <c r="K305" s="165"/>
      <c r="L305" s="166"/>
      <c r="M305" s="170"/>
      <c r="N305" s="165"/>
      <c r="O305" s="165"/>
      <c r="P305" s="165"/>
      <c r="Q305" s="165"/>
      <c r="R305" s="165"/>
      <c r="S305" s="165"/>
      <c r="T305" s="171"/>
      <c r="U305" s="165"/>
      <c r="V305" s="165"/>
      <c r="W305" s="165"/>
      <c r="X305" s="165"/>
      <c r="Y305" s="165"/>
      <c r="Z305" s="165"/>
      <c r="AA305" s="165"/>
      <c r="AB305" s="165"/>
      <c r="AC305" s="165"/>
      <c r="AD305" s="165"/>
      <c r="AE305" s="165"/>
      <c r="AF305" s="165"/>
      <c r="AG305" s="165"/>
      <c r="AH305" s="165"/>
      <c r="AI305" s="165"/>
      <c r="AJ305" s="165"/>
      <c r="AK305" s="165"/>
      <c r="AL305" s="165"/>
      <c r="AM305" s="165"/>
      <c r="AN305" s="165"/>
      <c r="AO305" s="165"/>
      <c r="AP305" s="165"/>
      <c r="AQ305" s="165"/>
      <c r="AR305" s="165"/>
      <c r="AS305" s="165"/>
      <c r="AT305" s="167" t="s">
        <v>129</v>
      </c>
      <c r="AU305" s="167" t="s">
        <v>123</v>
      </c>
      <c r="AV305" s="165" t="s">
        <v>116</v>
      </c>
      <c r="AW305" s="165" t="s">
        <v>29</v>
      </c>
      <c r="AX305" s="165" t="s">
        <v>80</v>
      </c>
      <c r="AY305" s="167" t="s">
        <v>117</v>
      </c>
      <c r="AZ305" s="165"/>
      <c r="BA305" s="165"/>
      <c r="BB305" s="165"/>
      <c r="BC305" s="165"/>
      <c r="BD305" s="165"/>
      <c r="BE305" s="165"/>
      <c r="BF305" s="165"/>
      <c r="BG305" s="165"/>
      <c r="BH305" s="165"/>
      <c r="BI305" s="165"/>
      <c r="BJ305" s="165"/>
      <c r="BK305" s="165"/>
      <c r="BL305" s="165"/>
      <c r="BM305" s="165"/>
    </row>
    <row r="306" spans="1:65" ht="11.25" customHeight="1">
      <c r="A306" s="141"/>
      <c r="B306" s="142"/>
      <c r="C306" s="141"/>
      <c r="D306" s="143" t="s">
        <v>129</v>
      </c>
      <c r="E306" s="141"/>
      <c r="F306" s="145" t="s">
        <v>230</v>
      </c>
      <c r="G306" s="141"/>
      <c r="H306" s="146">
        <v>42</v>
      </c>
      <c r="I306" s="141"/>
      <c r="J306" s="141"/>
      <c r="K306" s="141"/>
      <c r="L306" s="142"/>
      <c r="M306" s="147"/>
      <c r="N306" s="141"/>
      <c r="O306" s="141"/>
      <c r="P306" s="141"/>
      <c r="Q306" s="141"/>
      <c r="R306" s="141"/>
      <c r="S306" s="141"/>
      <c r="T306" s="148"/>
      <c r="U306" s="141"/>
      <c r="V306" s="141"/>
      <c r="W306" s="141"/>
      <c r="X306" s="141"/>
      <c r="Y306" s="141"/>
      <c r="Z306" s="141"/>
      <c r="AA306" s="141"/>
      <c r="AB306" s="141"/>
      <c r="AC306" s="141"/>
      <c r="AD306" s="141"/>
      <c r="AE306" s="141"/>
      <c r="AF306" s="141"/>
      <c r="AG306" s="141"/>
      <c r="AH306" s="141"/>
      <c r="AI306" s="141"/>
      <c r="AJ306" s="141"/>
      <c r="AK306" s="141"/>
      <c r="AL306" s="141"/>
      <c r="AM306" s="141"/>
      <c r="AN306" s="141"/>
      <c r="AO306" s="141"/>
      <c r="AP306" s="141"/>
      <c r="AQ306" s="141"/>
      <c r="AR306" s="141"/>
      <c r="AS306" s="141"/>
      <c r="AT306" s="144" t="s">
        <v>129</v>
      </c>
      <c r="AU306" s="144" t="s">
        <v>123</v>
      </c>
      <c r="AV306" s="141" t="s">
        <v>123</v>
      </c>
      <c r="AW306" s="141" t="s">
        <v>4</v>
      </c>
      <c r="AX306" s="141" t="s">
        <v>80</v>
      </c>
      <c r="AY306" s="144" t="s">
        <v>117</v>
      </c>
      <c r="AZ306" s="141"/>
      <c r="BA306" s="141"/>
      <c r="BB306" s="141"/>
      <c r="BC306" s="141"/>
      <c r="BD306" s="141"/>
      <c r="BE306" s="141"/>
      <c r="BF306" s="141"/>
      <c r="BG306" s="141"/>
      <c r="BH306" s="141"/>
      <c r="BI306" s="141"/>
      <c r="BJ306" s="141"/>
      <c r="BK306" s="141"/>
      <c r="BL306" s="141"/>
      <c r="BM306" s="141"/>
    </row>
    <row r="307" spans="1:65" ht="21.75" customHeight="1">
      <c r="A307" s="17"/>
      <c r="B307" s="18"/>
      <c r="C307" s="128" t="s">
        <v>305</v>
      </c>
      <c r="D307" s="128" t="s">
        <v>118</v>
      </c>
      <c r="E307" s="129" t="s">
        <v>306</v>
      </c>
      <c r="F307" s="130" t="s">
        <v>307</v>
      </c>
      <c r="G307" s="131" t="s">
        <v>187</v>
      </c>
      <c r="H307" s="132">
        <v>247</v>
      </c>
      <c r="I307" s="133"/>
      <c r="J307" s="132">
        <f>ROUND(I307*H307,2)</f>
        <v>0</v>
      </c>
      <c r="K307" s="134"/>
      <c r="L307" s="18"/>
      <c r="M307" s="135" t="s">
        <v>1</v>
      </c>
      <c r="N307" s="136" t="s">
        <v>38</v>
      </c>
      <c r="O307" s="17"/>
      <c r="P307" s="137">
        <f>O307*H307</f>
        <v>0</v>
      </c>
      <c r="Q307" s="137">
        <v>0</v>
      </c>
      <c r="R307" s="137">
        <f>Q307*H307</f>
        <v>0</v>
      </c>
      <c r="S307" s="137">
        <v>0</v>
      </c>
      <c r="T307" s="138">
        <f>S307*H307</f>
        <v>0</v>
      </c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39" t="s">
        <v>116</v>
      </c>
      <c r="AS307" s="17"/>
      <c r="AT307" s="139" t="s">
        <v>118</v>
      </c>
      <c r="AU307" s="139" t="s">
        <v>123</v>
      </c>
      <c r="AV307" s="17"/>
      <c r="AW307" s="17"/>
      <c r="AX307" s="17"/>
      <c r="AY307" s="2" t="s">
        <v>117</v>
      </c>
      <c r="AZ307" s="17"/>
      <c r="BA307" s="17"/>
      <c r="BB307" s="17"/>
      <c r="BC307" s="17"/>
      <c r="BD307" s="17"/>
      <c r="BE307" s="140">
        <f>IF(N307="základná",J307,0)</f>
        <v>0</v>
      </c>
      <c r="BF307" s="140">
        <f>IF(N307="znížená",J307,0)</f>
        <v>0</v>
      </c>
      <c r="BG307" s="140">
        <f>IF(N307="zákl. prenesená",J307,0)</f>
        <v>0</v>
      </c>
      <c r="BH307" s="140">
        <f>IF(N307="zníž. prenesená",J307,0)</f>
        <v>0</v>
      </c>
      <c r="BI307" s="140">
        <f>IF(N307="nulová",J307,0)</f>
        <v>0</v>
      </c>
      <c r="BJ307" s="2" t="s">
        <v>123</v>
      </c>
      <c r="BK307" s="140">
        <f>ROUND(I307*H307,2)</f>
        <v>0</v>
      </c>
      <c r="BL307" s="2" t="s">
        <v>116</v>
      </c>
      <c r="BM307" s="139" t="s">
        <v>308</v>
      </c>
    </row>
    <row r="308" spans="1:65" ht="11.25" customHeight="1">
      <c r="A308" s="141"/>
      <c r="B308" s="142"/>
      <c r="C308" s="141"/>
      <c r="D308" s="143" t="s">
        <v>129</v>
      </c>
      <c r="E308" s="144" t="s">
        <v>1</v>
      </c>
      <c r="F308" s="145" t="s">
        <v>309</v>
      </c>
      <c r="G308" s="141"/>
      <c r="H308" s="146">
        <v>247</v>
      </c>
      <c r="I308" s="141"/>
      <c r="J308" s="141"/>
      <c r="K308" s="141"/>
      <c r="L308" s="142"/>
      <c r="M308" s="147"/>
      <c r="N308" s="141"/>
      <c r="O308" s="141"/>
      <c r="P308" s="141"/>
      <c r="Q308" s="141"/>
      <c r="R308" s="141"/>
      <c r="S308" s="141"/>
      <c r="T308" s="148"/>
      <c r="U308" s="141"/>
      <c r="V308" s="141"/>
      <c r="W308" s="141"/>
      <c r="X308" s="141"/>
      <c r="Y308" s="141"/>
      <c r="Z308" s="141"/>
      <c r="AA308" s="141"/>
      <c r="AB308" s="141"/>
      <c r="AC308" s="141"/>
      <c r="AD308" s="141"/>
      <c r="AE308" s="141"/>
      <c r="AF308" s="141"/>
      <c r="AG308" s="141"/>
      <c r="AH308" s="141"/>
      <c r="AI308" s="141"/>
      <c r="AJ308" s="141"/>
      <c r="AK308" s="141"/>
      <c r="AL308" s="141"/>
      <c r="AM308" s="141"/>
      <c r="AN308" s="141"/>
      <c r="AO308" s="141"/>
      <c r="AP308" s="141"/>
      <c r="AQ308" s="141"/>
      <c r="AR308" s="141"/>
      <c r="AS308" s="141"/>
      <c r="AT308" s="144" t="s">
        <v>129</v>
      </c>
      <c r="AU308" s="144" t="s">
        <v>123</v>
      </c>
      <c r="AV308" s="141" t="s">
        <v>123</v>
      </c>
      <c r="AW308" s="141" t="s">
        <v>29</v>
      </c>
      <c r="AX308" s="141" t="s">
        <v>80</v>
      </c>
      <c r="AY308" s="144" t="s">
        <v>117</v>
      </c>
      <c r="AZ308" s="141"/>
      <c r="BA308" s="141"/>
      <c r="BB308" s="141"/>
      <c r="BC308" s="141"/>
      <c r="BD308" s="141"/>
      <c r="BE308" s="141"/>
      <c r="BF308" s="141"/>
      <c r="BG308" s="141"/>
      <c r="BH308" s="141"/>
      <c r="BI308" s="141"/>
      <c r="BJ308" s="141"/>
      <c r="BK308" s="141"/>
      <c r="BL308" s="141"/>
      <c r="BM308" s="141"/>
    </row>
    <row r="309" spans="1:65" ht="33" customHeight="1">
      <c r="A309" s="17"/>
      <c r="B309" s="18"/>
      <c r="C309" s="128" t="s">
        <v>310</v>
      </c>
      <c r="D309" s="128" t="s">
        <v>118</v>
      </c>
      <c r="E309" s="129" t="s">
        <v>311</v>
      </c>
      <c r="F309" s="130" t="s">
        <v>312</v>
      </c>
      <c r="G309" s="131" t="s">
        <v>313</v>
      </c>
      <c r="H309" s="132">
        <v>262.52</v>
      </c>
      <c r="I309" s="133"/>
      <c r="J309" s="132">
        <f>ROUND(I309*H309,2)</f>
        <v>0</v>
      </c>
      <c r="K309" s="134"/>
      <c r="L309" s="18"/>
      <c r="M309" s="135" t="s">
        <v>1</v>
      </c>
      <c r="N309" s="136" t="s">
        <v>38</v>
      </c>
      <c r="O309" s="17"/>
      <c r="P309" s="137">
        <f>O309*H309</f>
        <v>0</v>
      </c>
      <c r="Q309" s="137">
        <v>0</v>
      </c>
      <c r="R309" s="137">
        <f>Q309*H309</f>
        <v>0</v>
      </c>
      <c r="S309" s="137">
        <v>0</v>
      </c>
      <c r="T309" s="138">
        <f>S309*H309</f>
        <v>0</v>
      </c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39" t="s">
        <v>116</v>
      </c>
      <c r="AS309" s="17"/>
      <c r="AT309" s="139" t="s">
        <v>118</v>
      </c>
      <c r="AU309" s="139" t="s">
        <v>123</v>
      </c>
      <c r="AV309" s="17"/>
      <c r="AW309" s="17"/>
      <c r="AX309" s="17"/>
      <c r="AY309" s="2" t="s">
        <v>117</v>
      </c>
      <c r="AZ309" s="17"/>
      <c r="BA309" s="17"/>
      <c r="BB309" s="17"/>
      <c r="BC309" s="17"/>
      <c r="BD309" s="17"/>
      <c r="BE309" s="140">
        <f>IF(N309="základná",J309,0)</f>
        <v>0</v>
      </c>
      <c r="BF309" s="140">
        <f>IF(N309="znížená",J309,0)</f>
        <v>0</v>
      </c>
      <c r="BG309" s="140">
        <f>IF(N309="zákl. prenesená",J309,0)</f>
        <v>0</v>
      </c>
      <c r="BH309" s="140">
        <f>IF(N309="zníž. prenesená",J309,0)</f>
        <v>0</v>
      </c>
      <c r="BI309" s="140">
        <f>IF(N309="nulová",J309,0)</f>
        <v>0</v>
      </c>
      <c r="BJ309" s="2" t="s">
        <v>123</v>
      </c>
      <c r="BK309" s="140">
        <f>ROUND(I309*H309,2)</f>
        <v>0</v>
      </c>
      <c r="BL309" s="2" t="s">
        <v>116</v>
      </c>
      <c r="BM309" s="139" t="s">
        <v>314</v>
      </c>
    </row>
    <row r="310" spans="1:65" ht="11.25" customHeight="1">
      <c r="A310" s="141"/>
      <c r="B310" s="142"/>
      <c r="C310" s="141"/>
      <c r="D310" s="143" t="s">
        <v>129</v>
      </c>
      <c r="E310" s="144" t="s">
        <v>1</v>
      </c>
      <c r="F310" s="145" t="s">
        <v>315</v>
      </c>
      <c r="G310" s="141"/>
      <c r="H310" s="146">
        <v>262.52</v>
      </c>
      <c r="I310" s="141"/>
      <c r="J310" s="141"/>
      <c r="K310" s="141"/>
      <c r="L310" s="142"/>
      <c r="M310" s="147"/>
      <c r="N310" s="141"/>
      <c r="O310" s="141"/>
      <c r="P310" s="141"/>
      <c r="Q310" s="141"/>
      <c r="R310" s="141"/>
      <c r="S310" s="141"/>
      <c r="T310" s="148"/>
      <c r="U310" s="141"/>
      <c r="V310" s="141"/>
      <c r="W310" s="141"/>
      <c r="X310" s="141"/>
      <c r="Y310" s="141"/>
      <c r="Z310" s="141"/>
      <c r="AA310" s="141"/>
      <c r="AB310" s="141"/>
      <c r="AC310" s="141"/>
      <c r="AD310" s="141"/>
      <c r="AE310" s="141"/>
      <c r="AF310" s="141"/>
      <c r="AG310" s="141"/>
      <c r="AH310" s="141"/>
      <c r="AI310" s="141"/>
      <c r="AJ310" s="141"/>
      <c r="AK310" s="141"/>
      <c r="AL310" s="141"/>
      <c r="AM310" s="141"/>
      <c r="AN310" s="141"/>
      <c r="AO310" s="141"/>
      <c r="AP310" s="141"/>
      <c r="AQ310" s="141"/>
      <c r="AR310" s="141"/>
      <c r="AS310" s="141"/>
      <c r="AT310" s="144" t="s">
        <v>129</v>
      </c>
      <c r="AU310" s="144" t="s">
        <v>123</v>
      </c>
      <c r="AV310" s="141" t="s">
        <v>123</v>
      </c>
      <c r="AW310" s="141" t="s">
        <v>29</v>
      </c>
      <c r="AX310" s="141" t="s">
        <v>80</v>
      </c>
      <c r="AY310" s="144" t="s">
        <v>117</v>
      </c>
      <c r="AZ310" s="141"/>
      <c r="BA310" s="141"/>
      <c r="BB310" s="141"/>
      <c r="BC310" s="141"/>
      <c r="BD310" s="141"/>
      <c r="BE310" s="141"/>
      <c r="BF310" s="141"/>
      <c r="BG310" s="141"/>
      <c r="BH310" s="141"/>
      <c r="BI310" s="141"/>
      <c r="BJ310" s="141"/>
      <c r="BK310" s="141"/>
      <c r="BL310" s="141"/>
      <c r="BM310" s="141"/>
    </row>
    <row r="311" spans="1:65" ht="44.25" customHeight="1">
      <c r="A311" s="17"/>
      <c r="B311" s="18"/>
      <c r="C311" s="128" t="s">
        <v>316</v>
      </c>
      <c r="D311" s="128" t="s">
        <v>118</v>
      </c>
      <c r="E311" s="129" t="s">
        <v>317</v>
      </c>
      <c r="F311" s="130" t="s">
        <v>318</v>
      </c>
      <c r="G311" s="131" t="s">
        <v>149</v>
      </c>
      <c r="H311" s="132">
        <v>2</v>
      </c>
      <c r="I311" s="133"/>
      <c r="J311" s="132">
        <f>ROUND(I311*H311,2)</f>
        <v>0</v>
      </c>
      <c r="K311" s="134"/>
      <c r="L311" s="18"/>
      <c r="M311" s="135" t="s">
        <v>1</v>
      </c>
      <c r="N311" s="136" t="s">
        <v>38</v>
      </c>
      <c r="O311" s="17"/>
      <c r="P311" s="137">
        <f>O311*H311</f>
        <v>0</v>
      </c>
      <c r="Q311" s="137">
        <v>0</v>
      </c>
      <c r="R311" s="137">
        <f>Q311*H311</f>
        <v>0</v>
      </c>
      <c r="S311" s="137">
        <v>0</v>
      </c>
      <c r="T311" s="138">
        <f>S311*H311</f>
        <v>0</v>
      </c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39" t="s">
        <v>116</v>
      </c>
      <c r="AS311" s="17"/>
      <c r="AT311" s="139" t="s">
        <v>118</v>
      </c>
      <c r="AU311" s="139" t="s">
        <v>123</v>
      </c>
      <c r="AV311" s="17"/>
      <c r="AW311" s="17"/>
      <c r="AX311" s="17"/>
      <c r="AY311" s="2" t="s">
        <v>117</v>
      </c>
      <c r="AZ311" s="17"/>
      <c r="BA311" s="17"/>
      <c r="BB311" s="17"/>
      <c r="BC311" s="17"/>
      <c r="BD311" s="17"/>
      <c r="BE311" s="140">
        <f>IF(N311="základná",J311,0)</f>
        <v>0</v>
      </c>
      <c r="BF311" s="140">
        <f>IF(N311="znížená",J311,0)</f>
        <v>0</v>
      </c>
      <c r="BG311" s="140">
        <f>IF(N311="zákl. prenesená",J311,0)</f>
        <v>0</v>
      </c>
      <c r="BH311" s="140">
        <f>IF(N311="zníž. prenesená",J311,0)</f>
        <v>0</v>
      </c>
      <c r="BI311" s="140">
        <f>IF(N311="nulová",J311,0)</f>
        <v>0</v>
      </c>
      <c r="BJ311" s="2" t="s">
        <v>123</v>
      </c>
      <c r="BK311" s="140">
        <f>ROUND(I311*H311,2)</f>
        <v>0</v>
      </c>
      <c r="BL311" s="2" t="s">
        <v>116</v>
      </c>
      <c r="BM311" s="139" t="s">
        <v>319</v>
      </c>
    </row>
    <row r="312" spans="1:65" ht="11.25" customHeight="1">
      <c r="A312" s="141"/>
      <c r="B312" s="142"/>
      <c r="C312" s="141"/>
      <c r="D312" s="143" t="s">
        <v>129</v>
      </c>
      <c r="E312" s="144" t="s">
        <v>1</v>
      </c>
      <c r="F312" s="145" t="s">
        <v>152</v>
      </c>
      <c r="G312" s="141"/>
      <c r="H312" s="146">
        <v>1</v>
      </c>
      <c r="I312" s="141"/>
      <c r="J312" s="141"/>
      <c r="K312" s="141"/>
      <c r="L312" s="142"/>
      <c r="M312" s="147"/>
      <c r="N312" s="141"/>
      <c r="O312" s="141"/>
      <c r="P312" s="141"/>
      <c r="Q312" s="141"/>
      <c r="R312" s="141"/>
      <c r="S312" s="141"/>
      <c r="T312" s="148"/>
      <c r="U312" s="141"/>
      <c r="V312" s="141"/>
      <c r="W312" s="141"/>
      <c r="X312" s="141"/>
      <c r="Y312" s="141"/>
      <c r="Z312" s="141"/>
      <c r="AA312" s="141"/>
      <c r="AB312" s="141"/>
      <c r="AC312" s="141"/>
      <c r="AD312" s="141"/>
      <c r="AE312" s="141"/>
      <c r="AF312" s="141"/>
      <c r="AG312" s="141"/>
      <c r="AH312" s="141"/>
      <c r="AI312" s="141"/>
      <c r="AJ312" s="141"/>
      <c r="AK312" s="141"/>
      <c r="AL312" s="141"/>
      <c r="AM312" s="141"/>
      <c r="AN312" s="141"/>
      <c r="AO312" s="141"/>
      <c r="AP312" s="141"/>
      <c r="AQ312" s="141"/>
      <c r="AR312" s="141"/>
      <c r="AS312" s="141"/>
      <c r="AT312" s="144" t="s">
        <v>129</v>
      </c>
      <c r="AU312" s="144" t="s">
        <v>123</v>
      </c>
      <c r="AV312" s="141" t="s">
        <v>123</v>
      </c>
      <c r="AW312" s="141" t="s">
        <v>29</v>
      </c>
      <c r="AX312" s="141" t="s">
        <v>72</v>
      </c>
      <c r="AY312" s="144" t="s">
        <v>117</v>
      </c>
      <c r="AZ312" s="141"/>
      <c r="BA312" s="141"/>
      <c r="BB312" s="141"/>
      <c r="BC312" s="141"/>
      <c r="BD312" s="141"/>
      <c r="BE312" s="141"/>
      <c r="BF312" s="141"/>
      <c r="BG312" s="141"/>
      <c r="BH312" s="141"/>
      <c r="BI312" s="141"/>
      <c r="BJ312" s="141"/>
      <c r="BK312" s="141"/>
      <c r="BL312" s="141"/>
      <c r="BM312" s="141"/>
    </row>
    <row r="313" spans="1:65" ht="11.25" customHeight="1">
      <c r="A313" s="141"/>
      <c r="B313" s="142"/>
      <c r="C313" s="141"/>
      <c r="D313" s="143" t="s">
        <v>129</v>
      </c>
      <c r="E313" s="144" t="s">
        <v>1</v>
      </c>
      <c r="F313" s="145" t="s">
        <v>153</v>
      </c>
      <c r="G313" s="141"/>
      <c r="H313" s="146">
        <v>1</v>
      </c>
      <c r="I313" s="141"/>
      <c r="J313" s="141"/>
      <c r="K313" s="141"/>
      <c r="L313" s="142"/>
      <c r="M313" s="147"/>
      <c r="N313" s="141"/>
      <c r="O313" s="141"/>
      <c r="P313" s="141"/>
      <c r="Q313" s="141"/>
      <c r="R313" s="141"/>
      <c r="S313" s="141"/>
      <c r="T313" s="148"/>
      <c r="U313" s="141"/>
      <c r="V313" s="141"/>
      <c r="W313" s="141"/>
      <c r="X313" s="141"/>
      <c r="Y313" s="141"/>
      <c r="Z313" s="141"/>
      <c r="AA313" s="141"/>
      <c r="AB313" s="141"/>
      <c r="AC313" s="141"/>
      <c r="AD313" s="141"/>
      <c r="AE313" s="141"/>
      <c r="AF313" s="141"/>
      <c r="AG313" s="141"/>
      <c r="AH313" s="141"/>
      <c r="AI313" s="141"/>
      <c r="AJ313" s="141"/>
      <c r="AK313" s="141"/>
      <c r="AL313" s="141"/>
      <c r="AM313" s="141"/>
      <c r="AN313" s="141"/>
      <c r="AO313" s="141"/>
      <c r="AP313" s="141"/>
      <c r="AQ313" s="141"/>
      <c r="AR313" s="141"/>
      <c r="AS313" s="141"/>
      <c r="AT313" s="144" t="s">
        <v>129</v>
      </c>
      <c r="AU313" s="144" t="s">
        <v>123</v>
      </c>
      <c r="AV313" s="141" t="s">
        <v>123</v>
      </c>
      <c r="AW313" s="141" t="s">
        <v>29</v>
      </c>
      <c r="AX313" s="141" t="s">
        <v>72</v>
      </c>
      <c r="AY313" s="144" t="s">
        <v>117</v>
      </c>
      <c r="AZ313" s="141"/>
      <c r="BA313" s="141"/>
      <c r="BB313" s="141"/>
      <c r="BC313" s="141"/>
      <c r="BD313" s="141"/>
      <c r="BE313" s="141"/>
      <c r="BF313" s="141"/>
      <c r="BG313" s="141"/>
      <c r="BH313" s="141"/>
      <c r="BI313" s="141"/>
      <c r="BJ313" s="141"/>
      <c r="BK313" s="141"/>
      <c r="BL313" s="141"/>
      <c r="BM313" s="141"/>
    </row>
    <row r="314" spans="1:65" ht="11.25" customHeight="1">
      <c r="A314" s="165"/>
      <c r="B314" s="166"/>
      <c r="C314" s="165"/>
      <c r="D314" s="143" t="s">
        <v>129</v>
      </c>
      <c r="E314" s="167" t="s">
        <v>1</v>
      </c>
      <c r="F314" s="168" t="s">
        <v>154</v>
      </c>
      <c r="G314" s="165"/>
      <c r="H314" s="169">
        <v>2</v>
      </c>
      <c r="I314" s="165"/>
      <c r="J314" s="165"/>
      <c r="K314" s="165"/>
      <c r="L314" s="166"/>
      <c r="M314" s="170"/>
      <c r="N314" s="165"/>
      <c r="O314" s="165"/>
      <c r="P314" s="165"/>
      <c r="Q314" s="165"/>
      <c r="R314" s="165"/>
      <c r="S314" s="165"/>
      <c r="T314" s="171"/>
      <c r="U314" s="165"/>
      <c r="V314" s="165"/>
      <c r="W314" s="165"/>
      <c r="X314" s="165"/>
      <c r="Y314" s="165"/>
      <c r="Z314" s="165"/>
      <c r="AA314" s="165"/>
      <c r="AB314" s="165"/>
      <c r="AC314" s="165"/>
      <c r="AD314" s="165"/>
      <c r="AE314" s="165"/>
      <c r="AF314" s="165"/>
      <c r="AG314" s="165"/>
      <c r="AH314" s="165"/>
      <c r="AI314" s="165"/>
      <c r="AJ314" s="165"/>
      <c r="AK314" s="165"/>
      <c r="AL314" s="165"/>
      <c r="AM314" s="165"/>
      <c r="AN314" s="165"/>
      <c r="AO314" s="165"/>
      <c r="AP314" s="165"/>
      <c r="AQ314" s="165"/>
      <c r="AR314" s="165"/>
      <c r="AS314" s="165"/>
      <c r="AT314" s="167" t="s">
        <v>129</v>
      </c>
      <c r="AU314" s="167" t="s">
        <v>123</v>
      </c>
      <c r="AV314" s="165" t="s">
        <v>116</v>
      </c>
      <c r="AW314" s="165" t="s">
        <v>29</v>
      </c>
      <c r="AX314" s="165" t="s">
        <v>80</v>
      </c>
      <c r="AY314" s="167" t="s">
        <v>117</v>
      </c>
      <c r="AZ314" s="165"/>
      <c r="BA314" s="165"/>
      <c r="BB314" s="165"/>
      <c r="BC314" s="165"/>
      <c r="BD314" s="165"/>
      <c r="BE314" s="165"/>
      <c r="BF314" s="165"/>
      <c r="BG314" s="165"/>
      <c r="BH314" s="165"/>
      <c r="BI314" s="165"/>
      <c r="BJ314" s="165"/>
      <c r="BK314" s="165"/>
      <c r="BL314" s="165"/>
      <c r="BM314" s="165"/>
    </row>
    <row r="315" spans="1:65" ht="44.25" customHeight="1">
      <c r="A315" s="17"/>
      <c r="B315" s="18"/>
      <c r="C315" s="128" t="s">
        <v>320</v>
      </c>
      <c r="D315" s="128" t="s">
        <v>118</v>
      </c>
      <c r="E315" s="129" t="s">
        <v>321</v>
      </c>
      <c r="F315" s="130" t="s">
        <v>322</v>
      </c>
      <c r="G315" s="131" t="s">
        <v>149</v>
      </c>
      <c r="H315" s="132">
        <v>3</v>
      </c>
      <c r="I315" s="133"/>
      <c r="J315" s="132">
        <f>ROUND(I315*H315,2)</f>
        <v>0</v>
      </c>
      <c r="K315" s="134"/>
      <c r="L315" s="18"/>
      <c r="M315" s="135" t="s">
        <v>1</v>
      </c>
      <c r="N315" s="136" t="s">
        <v>38</v>
      </c>
      <c r="O315" s="17"/>
      <c r="P315" s="137">
        <f>O315*H315</f>
        <v>0</v>
      </c>
      <c r="Q315" s="137">
        <v>0</v>
      </c>
      <c r="R315" s="137">
        <f>Q315*H315</f>
        <v>0</v>
      </c>
      <c r="S315" s="137">
        <v>0</v>
      </c>
      <c r="T315" s="138">
        <f>S315*H315</f>
        <v>0</v>
      </c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39" t="s">
        <v>116</v>
      </c>
      <c r="AS315" s="17"/>
      <c r="AT315" s="139" t="s">
        <v>118</v>
      </c>
      <c r="AU315" s="139" t="s">
        <v>123</v>
      </c>
      <c r="AV315" s="17"/>
      <c r="AW315" s="17"/>
      <c r="AX315" s="17"/>
      <c r="AY315" s="2" t="s">
        <v>117</v>
      </c>
      <c r="AZ315" s="17"/>
      <c r="BA315" s="17"/>
      <c r="BB315" s="17"/>
      <c r="BC315" s="17"/>
      <c r="BD315" s="17"/>
      <c r="BE315" s="140">
        <f>IF(N315="základná",J315,0)</f>
        <v>0</v>
      </c>
      <c r="BF315" s="140">
        <f>IF(N315="znížená",J315,0)</f>
        <v>0</v>
      </c>
      <c r="BG315" s="140">
        <f>IF(N315="zákl. prenesená",J315,0)</f>
        <v>0</v>
      </c>
      <c r="BH315" s="140">
        <f>IF(N315="zníž. prenesená",J315,0)</f>
        <v>0</v>
      </c>
      <c r="BI315" s="140">
        <f>IF(N315="nulová",J315,0)</f>
        <v>0</v>
      </c>
      <c r="BJ315" s="2" t="s">
        <v>123</v>
      </c>
      <c r="BK315" s="140">
        <f>ROUND(I315*H315,2)</f>
        <v>0</v>
      </c>
      <c r="BL315" s="2" t="s">
        <v>116</v>
      </c>
      <c r="BM315" s="139" t="s">
        <v>323</v>
      </c>
    </row>
    <row r="316" spans="1:65" ht="11.25" customHeight="1">
      <c r="A316" s="141"/>
      <c r="B316" s="142"/>
      <c r="C316" s="141"/>
      <c r="D316" s="143" t="s">
        <v>129</v>
      </c>
      <c r="E316" s="144" t="s">
        <v>1</v>
      </c>
      <c r="F316" s="145" t="s">
        <v>158</v>
      </c>
      <c r="G316" s="141"/>
      <c r="H316" s="146">
        <v>2</v>
      </c>
      <c r="I316" s="141"/>
      <c r="J316" s="141"/>
      <c r="K316" s="141"/>
      <c r="L316" s="142"/>
      <c r="M316" s="147"/>
      <c r="N316" s="141"/>
      <c r="O316" s="141"/>
      <c r="P316" s="141"/>
      <c r="Q316" s="141"/>
      <c r="R316" s="141"/>
      <c r="S316" s="141"/>
      <c r="T316" s="148"/>
      <c r="U316" s="141"/>
      <c r="V316" s="141"/>
      <c r="W316" s="141"/>
      <c r="X316" s="141"/>
      <c r="Y316" s="141"/>
      <c r="Z316" s="141"/>
      <c r="AA316" s="141"/>
      <c r="AB316" s="141"/>
      <c r="AC316" s="141"/>
      <c r="AD316" s="141"/>
      <c r="AE316" s="141"/>
      <c r="AF316" s="141"/>
      <c r="AG316" s="141"/>
      <c r="AH316" s="141"/>
      <c r="AI316" s="141"/>
      <c r="AJ316" s="141"/>
      <c r="AK316" s="141"/>
      <c r="AL316" s="141"/>
      <c r="AM316" s="141"/>
      <c r="AN316" s="141"/>
      <c r="AO316" s="141"/>
      <c r="AP316" s="141"/>
      <c r="AQ316" s="141"/>
      <c r="AR316" s="141"/>
      <c r="AS316" s="141"/>
      <c r="AT316" s="144" t="s">
        <v>129</v>
      </c>
      <c r="AU316" s="144" t="s">
        <v>123</v>
      </c>
      <c r="AV316" s="141" t="s">
        <v>123</v>
      </c>
      <c r="AW316" s="141" t="s">
        <v>29</v>
      </c>
      <c r="AX316" s="141" t="s">
        <v>72</v>
      </c>
      <c r="AY316" s="144" t="s">
        <v>117</v>
      </c>
      <c r="AZ316" s="141"/>
      <c r="BA316" s="141"/>
      <c r="BB316" s="141"/>
      <c r="BC316" s="141"/>
      <c r="BD316" s="141"/>
      <c r="BE316" s="141"/>
      <c r="BF316" s="141"/>
      <c r="BG316" s="141"/>
      <c r="BH316" s="141"/>
      <c r="BI316" s="141"/>
      <c r="BJ316" s="141"/>
      <c r="BK316" s="141"/>
      <c r="BL316" s="141"/>
      <c r="BM316" s="141"/>
    </row>
    <row r="317" spans="1:65" ht="11.25" customHeight="1">
      <c r="A317" s="141"/>
      <c r="B317" s="142"/>
      <c r="C317" s="141"/>
      <c r="D317" s="143" t="s">
        <v>129</v>
      </c>
      <c r="E317" s="144" t="s">
        <v>1</v>
      </c>
      <c r="F317" s="145" t="s">
        <v>153</v>
      </c>
      <c r="G317" s="141"/>
      <c r="H317" s="146">
        <v>1</v>
      </c>
      <c r="I317" s="141"/>
      <c r="J317" s="141"/>
      <c r="K317" s="141"/>
      <c r="L317" s="142"/>
      <c r="M317" s="147"/>
      <c r="N317" s="141"/>
      <c r="O317" s="141"/>
      <c r="P317" s="141"/>
      <c r="Q317" s="141"/>
      <c r="R317" s="141"/>
      <c r="S317" s="141"/>
      <c r="T317" s="148"/>
      <c r="U317" s="141"/>
      <c r="V317" s="141"/>
      <c r="W317" s="141"/>
      <c r="X317" s="141"/>
      <c r="Y317" s="141"/>
      <c r="Z317" s="141"/>
      <c r="AA317" s="141"/>
      <c r="AB317" s="141"/>
      <c r="AC317" s="141"/>
      <c r="AD317" s="141"/>
      <c r="AE317" s="141"/>
      <c r="AF317" s="141"/>
      <c r="AG317" s="141"/>
      <c r="AH317" s="141"/>
      <c r="AI317" s="141"/>
      <c r="AJ317" s="141"/>
      <c r="AK317" s="141"/>
      <c r="AL317" s="141"/>
      <c r="AM317" s="141"/>
      <c r="AN317" s="141"/>
      <c r="AO317" s="141"/>
      <c r="AP317" s="141"/>
      <c r="AQ317" s="141"/>
      <c r="AR317" s="141"/>
      <c r="AS317" s="141"/>
      <c r="AT317" s="144" t="s">
        <v>129</v>
      </c>
      <c r="AU317" s="144" t="s">
        <v>123</v>
      </c>
      <c r="AV317" s="141" t="s">
        <v>123</v>
      </c>
      <c r="AW317" s="141" t="s">
        <v>29</v>
      </c>
      <c r="AX317" s="141" t="s">
        <v>72</v>
      </c>
      <c r="AY317" s="144" t="s">
        <v>117</v>
      </c>
      <c r="AZ317" s="141"/>
      <c r="BA317" s="141"/>
      <c r="BB317" s="141"/>
      <c r="BC317" s="141"/>
      <c r="BD317" s="141"/>
      <c r="BE317" s="141"/>
      <c r="BF317" s="141"/>
      <c r="BG317" s="141"/>
      <c r="BH317" s="141"/>
      <c r="BI317" s="141"/>
      <c r="BJ317" s="141"/>
      <c r="BK317" s="141"/>
      <c r="BL317" s="141"/>
      <c r="BM317" s="141"/>
    </row>
    <row r="318" spans="1:65" ht="11.25" customHeight="1">
      <c r="A318" s="165"/>
      <c r="B318" s="166"/>
      <c r="C318" s="165"/>
      <c r="D318" s="143" t="s">
        <v>129</v>
      </c>
      <c r="E318" s="167" t="s">
        <v>1</v>
      </c>
      <c r="F318" s="168" t="s">
        <v>154</v>
      </c>
      <c r="G318" s="165"/>
      <c r="H318" s="169">
        <v>3</v>
      </c>
      <c r="I318" s="165"/>
      <c r="J318" s="165"/>
      <c r="K318" s="165"/>
      <c r="L318" s="166"/>
      <c r="M318" s="170"/>
      <c r="N318" s="165"/>
      <c r="O318" s="165"/>
      <c r="P318" s="165"/>
      <c r="Q318" s="165"/>
      <c r="R318" s="165"/>
      <c r="S318" s="165"/>
      <c r="T318" s="171"/>
      <c r="U318" s="165"/>
      <c r="V318" s="165"/>
      <c r="W318" s="165"/>
      <c r="X318" s="165"/>
      <c r="Y318" s="165"/>
      <c r="Z318" s="165"/>
      <c r="AA318" s="165"/>
      <c r="AB318" s="165"/>
      <c r="AC318" s="165"/>
      <c r="AD318" s="165"/>
      <c r="AE318" s="165"/>
      <c r="AF318" s="165"/>
      <c r="AG318" s="165"/>
      <c r="AH318" s="165"/>
      <c r="AI318" s="165"/>
      <c r="AJ318" s="165"/>
      <c r="AK318" s="165"/>
      <c r="AL318" s="165"/>
      <c r="AM318" s="165"/>
      <c r="AN318" s="165"/>
      <c r="AO318" s="165"/>
      <c r="AP318" s="165"/>
      <c r="AQ318" s="165"/>
      <c r="AR318" s="165"/>
      <c r="AS318" s="165"/>
      <c r="AT318" s="167" t="s">
        <v>129</v>
      </c>
      <c r="AU318" s="167" t="s">
        <v>123</v>
      </c>
      <c r="AV318" s="165" t="s">
        <v>116</v>
      </c>
      <c r="AW318" s="165" t="s">
        <v>29</v>
      </c>
      <c r="AX318" s="165" t="s">
        <v>80</v>
      </c>
      <c r="AY318" s="167" t="s">
        <v>117</v>
      </c>
      <c r="AZ318" s="165"/>
      <c r="BA318" s="165"/>
      <c r="BB318" s="165"/>
      <c r="BC318" s="165"/>
      <c r="BD318" s="165"/>
      <c r="BE318" s="165"/>
      <c r="BF318" s="165"/>
      <c r="BG318" s="165"/>
      <c r="BH318" s="165"/>
      <c r="BI318" s="165"/>
      <c r="BJ318" s="165"/>
      <c r="BK318" s="165"/>
      <c r="BL318" s="165"/>
      <c r="BM318" s="165"/>
    </row>
    <row r="319" spans="1:65" ht="44.25" customHeight="1">
      <c r="A319" s="17"/>
      <c r="B319" s="18"/>
      <c r="C319" s="128" t="s">
        <v>324</v>
      </c>
      <c r="D319" s="128" t="s">
        <v>118</v>
      </c>
      <c r="E319" s="129" t="s">
        <v>325</v>
      </c>
      <c r="F319" s="130" t="s">
        <v>326</v>
      </c>
      <c r="G319" s="131" t="s">
        <v>149</v>
      </c>
      <c r="H319" s="132">
        <v>2</v>
      </c>
      <c r="I319" s="133"/>
      <c r="J319" s="132">
        <f>ROUND(I319*H319,2)</f>
        <v>0</v>
      </c>
      <c r="K319" s="134"/>
      <c r="L319" s="18"/>
      <c r="M319" s="135" t="s">
        <v>1</v>
      </c>
      <c r="N319" s="136" t="s">
        <v>38</v>
      </c>
      <c r="O319" s="17"/>
      <c r="P319" s="137">
        <f>O319*H319</f>
        <v>0</v>
      </c>
      <c r="Q319" s="137">
        <v>0</v>
      </c>
      <c r="R319" s="137">
        <f>Q319*H319</f>
        <v>0</v>
      </c>
      <c r="S319" s="137">
        <v>0</v>
      </c>
      <c r="T319" s="138">
        <f>S319*H319</f>
        <v>0</v>
      </c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39" t="s">
        <v>116</v>
      </c>
      <c r="AS319" s="17"/>
      <c r="AT319" s="139" t="s">
        <v>118</v>
      </c>
      <c r="AU319" s="139" t="s">
        <v>123</v>
      </c>
      <c r="AV319" s="17"/>
      <c r="AW319" s="17"/>
      <c r="AX319" s="17"/>
      <c r="AY319" s="2" t="s">
        <v>117</v>
      </c>
      <c r="AZ319" s="17"/>
      <c r="BA319" s="17"/>
      <c r="BB319" s="17"/>
      <c r="BC319" s="17"/>
      <c r="BD319" s="17"/>
      <c r="BE319" s="140">
        <f>IF(N319="základná",J319,0)</f>
        <v>0</v>
      </c>
      <c r="BF319" s="140">
        <f>IF(N319="znížená",J319,0)</f>
        <v>0</v>
      </c>
      <c r="BG319" s="140">
        <f>IF(N319="zákl. prenesená",J319,0)</f>
        <v>0</v>
      </c>
      <c r="BH319" s="140">
        <f>IF(N319="zníž. prenesená",J319,0)</f>
        <v>0</v>
      </c>
      <c r="BI319" s="140">
        <f>IF(N319="nulová",J319,0)</f>
        <v>0</v>
      </c>
      <c r="BJ319" s="2" t="s">
        <v>123</v>
      </c>
      <c r="BK319" s="140">
        <f>ROUND(I319*H319,2)</f>
        <v>0</v>
      </c>
      <c r="BL319" s="2" t="s">
        <v>116</v>
      </c>
      <c r="BM319" s="139" t="s">
        <v>327</v>
      </c>
    </row>
    <row r="320" spans="1:65" ht="11.25" customHeight="1">
      <c r="A320" s="141"/>
      <c r="B320" s="142"/>
      <c r="C320" s="141"/>
      <c r="D320" s="143" t="s">
        <v>129</v>
      </c>
      <c r="E320" s="144" t="s">
        <v>1</v>
      </c>
      <c r="F320" s="145" t="s">
        <v>152</v>
      </c>
      <c r="G320" s="141"/>
      <c r="H320" s="146">
        <v>1</v>
      </c>
      <c r="I320" s="141"/>
      <c r="J320" s="141"/>
      <c r="K320" s="141"/>
      <c r="L320" s="142"/>
      <c r="M320" s="147"/>
      <c r="N320" s="141"/>
      <c r="O320" s="141"/>
      <c r="P320" s="141"/>
      <c r="Q320" s="141"/>
      <c r="R320" s="141"/>
      <c r="S320" s="141"/>
      <c r="T320" s="148"/>
      <c r="U320" s="141"/>
      <c r="V320" s="141"/>
      <c r="W320" s="141"/>
      <c r="X320" s="141"/>
      <c r="Y320" s="141"/>
      <c r="Z320" s="141"/>
      <c r="AA320" s="141"/>
      <c r="AB320" s="141"/>
      <c r="AC320" s="141"/>
      <c r="AD320" s="141"/>
      <c r="AE320" s="141"/>
      <c r="AF320" s="141"/>
      <c r="AG320" s="141"/>
      <c r="AH320" s="141"/>
      <c r="AI320" s="141"/>
      <c r="AJ320" s="141"/>
      <c r="AK320" s="141"/>
      <c r="AL320" s="141"/>
      <c r="AM320" s="141"/>
      <c r="AN320" s="141"/>
      <c r="AO320" s="141"/>
      <c r="AP320" s="141"/>
      <c r="AQ320" s="141"/>
      <c r="AR320" s="141"/>
      <c r="AS320" s="141"/>
      <c r="AT320" s="144" t="s">
        <v>129</v>
      </c>
      <c r="AU320" s="144" t="s">
        <v>123</v>
      </c>
      <c r="AV320" s="141" t="s">
        <v>123</v>
      </c>
      <c r="AW320" s="141" t="s">
        <v>29</v>
      </c>
      <c r="AX320" s="141" t="s">
        <v>72</v>
      </c>
      <c r="AY320" s="144" t="s">
        <v>117</v>
      </c>
      <c r="AZ320" s="141"/>
      <c r="BA320" s="141"/>
      <c r="BB320" s="141"/>
      <c r="BC320" s="141"/>
      <c r="BD320" s="141"/>
      <c r="BE320" s="141"/>
      <c r="BF320" s="141"/>
      <c r="BG320" s="141"/>
      <c r="BH320" s="141"/>
      <c r="BI320" s="141"/>
      <c r="BJ320" s="141"/>
      <c r="BK320" s="141"/>
      <c r="BL320" s="141"/>
      <c r="BM320" s="141"/>
    </row>
    <row r="321" spans="1:65" ht="11.25" customHeight="1">
      <c r="A321" s="141"/>
      <c r="B321" s="142"/>
      <c r="C321" s="141"/>
      <c r="D321" s="143" t="s">
        <v>129</v>
      </c>
      <c r="E321" s="144" t="s">
        <v>1</v>
      </c>
      <c r="F321" s="145" t="s">
        <v>153</v>
      </c>
      <c r="G321" s="141"/>
      <c r="H321" s="146">
        <v>1</v>
      </c>
      <c r="I321" s="141"/>
      <c r="J321" s="141"/>
      <c r="K321" s="141"/>
      <c r="L321" s="142"/>
      <c r="M321" s="147"/>
      <c r="N321" s="141"/>
      <c r="O321" s="141"/>
      <c r="P321" s="141"/>
      <c r="Q321" s="141"/>
      <c r="R321" s="141"/>
      <c r="S321" s="141"/>
      <c r="T321" s="148"/>
      <c r="U321" s="141"/>
      <c r="V321" s="141"/>
      <c r="W321" s="141"/>
      <c r="X321" s="141"/>
      <c r="Y321" s="141"/>
      <c r="Z321" s="141"/>
      <c r="AA321" s="141"/>
      <c r="AB321" s="141"/>
      <c r="AC321" s="141"/>
      <c r="AD321" s="141"/>
      <c r="AE321" s="141"/>
      <c r="AF321" s="141"/>
      <c r="AG321" s="141"/>
      <c r="AH321" s="141"/>
      <c r="AI321" s="141"/>
      <c r="AJ321" s="141"/>
      <c r="AK321" s="141"/>
      <c r="AL321" s="141"/>
      <c r="AM321" s="141"/>
      <c r="AN321" s="141"/>
      <c r="AO321" s="141"/>
      <c r="AP321" s="141"/>
      <c r="AQ321" s="141"/>
      <c r="AR321" s="141"/>
      <c r="AS321" s="141"/>
      <c r="AT321" s="144" t="s">
        <v>129</v>
      </c>
      <c r="AU321" s="144" t="s">
        <v>123</v>
      </c>
      <c r="AV321" s="141" t="s">
        <v>123</v>
      </c>
      <c r="AW321" s="141" t="s">
        <v>29</v>
      </c>
      <c r="AX321" s="141" t="s">
        <v>72</v>
      </c>
      <c r="AY321" s="144" t="s">
        <v>117</v>
      </c>
      <c r="AZ321" s="141"/>
      <c r="BA321" s="141"/>
      <c r="BB321" s="141"/>
      <c r="BC321" s="141"/>
      <c r="BD321" s="141"/>
      <c r="BE321" s="141"/>
      <c r="BF321" s="141"/>
      <c r="BG321" s="141"/>
      <c r="BH321" s="141"/>
      <c r="BI321" s="141"/>
      <c r="BJ321" s="141"/>
      <c r="BK321" s="141"/>
      <c r="BL321" s="141"/>
      <c r="BM321" s="141"/>
    </row>
    <row r="322" spans="1:65" ht="11.25" customHeight="1">
      <c r="A322" s="165"/>
      <c r="B322" s="166"/>
      <c r="C322" s="165"/>
      <c r="D322" s="143" t="s">
        <v>129</v>
      </c>
      <c r="E322" s="167" t="s">
        <v>1</v>
      </c>
      <c r="F322" s="168" t="s">
        <v>154</v>
      </c>
      <c r="G322" s="165"/>
      <c r="H322" s="169">
        <v>2</v>
      </c>
      <c r="I322" s="165"/>
      <c r="J322" s="165"/>
      <c r="K322" s="165"/>
      <c r="L322" s="166"/>
      <c r="M322" s="170"/>
      <c r="N322" s="165"/>
      <c r="O322" s="165"/>
      <c r="P322" s="165"/>
      <c r="Q322" s="165"/>
      <c r="R322" s="165"/>
      <c r="S322" s="165"/>
      <c r="T322" s="171"/>
      <c r="U322" s="165"/>
      <c r="V322" s="165"/>
      <c r="W322" s="165"/>
      <c r="X322" s="165"/>
      <c r="Y322" s="165"/>
      <c r="Z322" s="165"/>
      <c r="AA322" s="165"/>
      <c r="AB322" s="165"/>
      <c r="AC322" s="165"/>
      <c r="AD322" s="165"/>
      <c r="AE322" s="165"/>
      <c r="AF322" s="165"/>
      <c r="AG322" s="165"/>
      <c r="AH322" s="165"/>
      <c r="AI322" s="165"/>
      <c r="AJ322" s="165"/>
      <c r="AK322" s="165"/>
      <c r="AL322" s="165"/>
      <c r="AM322" s="165"/>
      <c r="AN322" s="165"/>
      <c r="AO322" s="165"/>
      <c r="AP322" s="165"/>
      <c r="AQ322" s="165"/>
      <c r="AR322" s="165"/>
      <c r="AS322" s="165"/>
      <c r="AT322" s="167" t="s">
        <v>129</v>
      </c>
      <c r="AU322" s="167" t="s">
        <v>123</v>
      </c>
      <c r="AV322" s="165" t="s">
        <v>116</v>
      </c>
      <c r="AW322" s="165" t="s">
        <v>29</v>
      </c>
      <c r="AX322" s="165" t="s">
        <v>80</v>
      </c>
      <c r="AY322" s="167" t="s">
        <v>117</v>
      </c>
      <c r="AZ322" s="165"/>
      <c r="BA322" s="165"/>
      <c r="BB322" s="165"/>
      <c r="BC322" s="165"/>
      <c r="BD322" s="165"/>
      <c r="BE322" s="165"/>
      <c r="BF322" s="165"/>
      <c r="BG322" s="165"/>
      <c r="BH322" s="165"/>
      <c r="BI322" s="165"/>
      <c r="BJ322" s="165"/>
      <c r="BK322" s="165"/>
      <c r="BL322" s="165"/>
      <c r="BM322" s="165"/>
    </row>
    <row r="323" spans="1:65" ht="44.25" customHeight="1">
      <c r="A323" s="17"/>
      <c r="B323" s="18"/>
      <c r="C323" s="128" t="s">
        <v>328</v>
      </c>
      <c r="D323" s="128" t="s">
        <v>118</v>
      </c>
      <c r="E323" s="129" t="s">
        <v>329</v>
      </c>
      <c r="F323" s="130" t="s">
        <v>330</v>
      </c>
      <c r="G323" s="131" t="s">
        <v>149</v>
      </c>
      <c r="H323" s="132">
        <v>6</v>
      </c>
      <c r="I323" s="133"/>
      <c r="J323" s="132">
        <f>ROUND(I323*H323,2)</f>
        <v>0</v>
      </c>
      <c r="K323" s="134"/>
      <c r="L323" s="18"/>
      <c r="M323" s="135" t="s">
        <v>1</v>
      </c>
      <c r="N323" s="136" t="s">
        <v>38</v>
      </c>
      <c r="O323" s="17"/>
      <c r="P323" s="137">
        <f>O323*H323</f>
        <v>0</v>
      </c>
      <c r="Q323" s="137">
        <v>0</v>
      </c>
      <c r="R323" s="137">
        <f>Q323*H323</f>
        <v>0</v>
      </c>
      <c r="S323" s="137">
        <v>0</v>
      </c>
      <c r="T323" s="138">
        <f>S323*H323</f>
        <v>0</v>
      </c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39" t="s">
        <v>116</v>
      </c>
      <c r="AS323" s="17"/>
      <c r="AT323" s="139" t="s">
        <v>118</v>
      </c>
      <c r="AU323" s="139" t="s">
        <v>123</v>
      </c>
      <c r="AV323" s="17"/>
      <c r="AW323" s="17"/>
      <c r="AX323" s="17"/>
      <c r="AY323" s="2" t="s">
        <v>117</v>
      </c>
      <c r="AZ323" s="17"/>
      <c r="BA323" s="17"/>
      <c r="BB323" s="17"/>
      <c r="BC323" s="17"/>
      <c r="BD323" s="17"/>
      <c r="BE323" s="140">
        <f>IF(N323="základná",J323,0)</f>
        <v>0</v>
      </c>
      <c r="BF323" s="140">
        <f>IF(N323="znížená",J323,0)</f>
        <v>0</v>
      </c>
      <c r="BG323" s="140">
        <f>IF(N323="zákl. prenesená",J323,0)</f>
        <v>0</v>
      </c>
      <c r="BH323" s="140">
        <f>IF(N323="zníž. prenesená",J323,0)</f>
        <v>0</v>
      </c>
      <c r="BI323" s="140">
        <f>IF(N323="nulová",J323,0)</f>
        <v>0</v>
      </c>
      <c r="BJ323" s="2" t="s">
        <v>123</v>
      </c>
      <c r="BK323" s="140">
        <f>ROUND(I323*H323,2)</f>
        <v>0</v>
      </c>
      <c r="BL323" s="2" t="s">
        <v>116</v>
      </c>
      <c r="BM323" s="139" t="s">
        <v>331</v>
      </c>
    </row>
    <row r="324" spans="1:65" ht="11.25" customHeight="1">
      <c r="A324" s="141"/>
      <c r="B324" s="142"/>
      <c r="C324" s="141"/>
      <c r="D324" s="143" t="s">
        <v>129</v>
      </c>
      <c r="E324" s="144" t="s">
        <v>1</v>
      </c>
      <c r="F324" s="145" t="s">
        <v>166</v>
      </c>
      <c r="G324" s="141"/>
      <c r="H324" s="146">
        <v>1</v>
      </c>
      <c r="I324" s="141"/>
      <c r="J324" s="141"/>
      <c r="K324" s="141"/>
      <c r="L324" s="142"/>
      <c r="M324" s="147"/>
      <c r="N324" s="141"/>
      <c r="O324" s="141"/>
      <c r="P324" s="141"/>
      <c r="Q324" s="141"/>
      <c r="R324" s="141"/>
      <c r="S324" s="141"/>
      <c r="T324" s="148"/>
      <c r="U324" s="141"/>
      <c r="V324" s="141"/>
      <c r="W324" s="141"/>
      <c r="X324" s="141"/>
      <c r="Y324" s="141"/>
      <c r="Z324" s="141"/>
      <c r="AA324" s="141"/>
      <c r="AB324" s="141"/>
      <c r="AC324" s="141"/>
      <c r="AD324" s="141"/>
      <c r="AE324" s="141"/>
      <c r="AF324" s="141"/>
      <c r="AG324" s="141"/>
      <c r="AH324" s="141"/>
      <c r="AI324" s="141"/>
      <c r="AJ324" s="141"/>
      <c r="AK324" s="141"/>
      <c r="AL324" s="141"/>
      <c r="AM324" s="141"/>
      <c r="AN324" s="141"/>
      <c r="AO324" s="141"/>
      <c r="AP324" s="141"/>
      <c r="AQ324" s="141"/>
      <c r="AR324" s="141"/>
      <c r="AS324" s="141"/>
      <c r="AT324" s="144" t="s">
        <v>129</v>
      </c>
      <c r="AU324" s="144" t="s">
        <v>123</v>
      </c>
      <c r="AV324" s="141" t="s">
        <v>123</v>
      </c>
      <c r="AW324" s="141" t="s">
        <v>29</v>
      </c>
      <c r="AX324" s="141" t="s">
        <v>72</v>
      </c>
      <c r="AY324" s="144" t="s">
        <v>117</v>
      </c>
      <c r="AZ324" s="141"/>
      <c r="BA324" s="141"/>
      <c r="BB324" s="141"/>
      <c r="BC324" s="141"/>
      <c r="BD324" s="141"/>
      <c r="BE324" s="141"/>
      <c r="BF324" s="141"/>
      <c r="BG324" s="141"/>
      <c r="BH324" s="141"/>
      <c r="BI324" s="141"/>
      <c r="BJ324" s="141"/>
      <c r="BK324" s="141"/>
      <c r="BL324" s="141"/>
      <c r="BM324" s="141"/>
    </row>
    <row r="325" spans="1:65" ht="11.25" customHeight="1">
      <c r="A325" s="141"/>
      <c r="B325" s="142"/>
      <c r="C325" s="141"/>
      <c r="D325" s="143" t="s">
        <v>129</v>
      </c>
      <c r="E325" s="144" t="s">
        <v>1</v>
      </c>
      <c r="F325" s="145" t="s">
        <v>167</v>
      </c>
      <c r="G325" s="141"/>
      <c r="H325" s="146">
        <v>1</v>
      </c>
      <c r="I325" s="141"/>
      <c r="J325" s="141"/>
      <c r="K325" s="141"/>
      <c r="L325" s="142"/>
      <c r="M325" s="147"/>
      <c r="N325" s="141"/>
      <c r="O325" s="141"/>
      <c r="P325" s="141"/>
      <c r="Q325" s="141"/>
      <c r="R325" s="141"/>
      <c r="S325" s="141"/>
      <c r="T325" s="148"/>
      <c r="U325" s="141"/>
      <c r="V325" s="141"/>
      <c r="W325" s="141"/>
      <c r="X325" s="141"/>
      <c r="Y325" s="141"/>
      <c r="Z325" s="141"/>
      <c r="AA325" s="141"/>
      <c r="AB325" s="141"/>
      <c r="AC325" s="141"/>
      <c r="AD325" s="141"/>
      <c r="AE325" s="141"/>
      <c r="AF325" s="141"/>
      <c r="AG325" s="141"/>
      <c r="AH325" s="141"/>
      <c r="AI325" s="141"/>
      <c r="AJ325" s="141"/>
      <c r="AK325" s="141"/>
      <c r="AL325" s="141"/>
      <c r="AM325" s="141"/>
      <c r="AN325" s="141"/>
      <c r="AO325" s="141"/>
      <c r="AP325" s="141"/>
      <c r="AQ325" s="141"/>
      <c r="AR325" s="141"/>
      <c r="AS325" s="141"/>
      <c r="AT325" s="144" t="s">
        <v>129</v>
      </c>
      <c r="AU325" s="144" t="s">
        <v>123</v>
      </c>
      <c r="AV325" s="141" t="s">
        <v>123</v>
      </c>
      <c r="AW325" s="141" t="s">
        <v>29</v>
      </c>
      <c r="AX325" s="141" t="s">
        <v>72</v>
      </c>
      <c r="AY325" s="144" t="s">
        <v>117</v>
      </c>
      <c r="AZ325" s="141"/>
      <c r="BA325" s="141"/>
      <c r="BB325" s="141"/>
      <c r="BC325" s="141"/>
      <c r="BD325" s="141"/>
      <c r="BE325" s="141"/>
      <c r="BF325" s="141"/>
      <c r="BG325" s="141"/>
      <c r="BH325" s="141"/>
      <c r="BI325" s="141"/>
      <c r="BJ325" s="141"/>
      <c r="BK325" s="141"/>
      <c r="BL325" s="141"/>
      <c r="BM325" s="141"/>
    </row>
    <row r="326" spans="1:65" ht="11.25" customHeight="1">
      <c r="A326" s="141"/>
      <c r="B326" s="142"/>
      <c r="C326" s="141"/>
      <c r="D326" s="143" t="s">
        <v>129</v>
      </c>
      <c r="E326" s="144" t="s">
        <v>1</v>
      </c>
      <c r="F326" s="145" t="s">
        <v>153</v>
      </c>
      <c r="G326" s="141"/>
      <c r="H326" s="146">
        <v>1</v>
      </c>
      <c r="I326" s="141"/>
      <c r="J326" s="141"/>
      <c r="K326" s="141"/>
      <c r="L326" s="142"/>
      <c r="M326" s="147"/>
      <c r="N326" s="141"/>
      <c r="O326" s="141"/>
      <c r="P326" s="141"/>
      <c r="Q326" s="141"/>
      <c r="R326" s="141"/>
      <c r="S326" s="141"/>
      <c r="T326" s="148"/>
      <c r="U326" s="141"/>
      <c r="V326" s="141"/>
      <c r="W326" s="141"/>
      <c r="X326" s="141"/>
      <c r="Y326" s="141"/>
      <c r="Z326" s="141"/>
      <c r="AA326" s="141"/>
      <c r="AB326" s="141"/>
      <c r="AC326" s="141"/>
      <c r="AD326" s="141"/>
      <c r="AE326" s="141"/>
      <c r="AF326" s="141"/>
      <c r="AG326" s="141"/>
      <c r="AH326" s="141"/>
      <c r="AI326" s="141"/>
      <c r="AJ326" s="141"/>
      <c r="AK326" s="141"/>
      <c r="AL326" s="141"/>
      <c r="AM326" s="141"/>
      <c r="AN326" s="141"/>
      <c r="AO326" s="141"/>
      <c r="AP326" s="141"/>
      <c r="AQ326" s="141"/>
      <c r="AR326" s="141"/>
      <c r="AS326" s="141"/>
      <c r="AT326" s="144" t="s">
        <v>129</v>
      </c>
      <c r="AU326" s="144" t="s">
        <v>123</v>
      </c>
      <c r="AV326" s="141" t="s">
        <v>123</v>
      </c>
      <c r="AW326" s="141" t="s">
        <v>29</v>
      </c>
      <c r="AX326" s="141" t="s">
        <v>72</v>
      </c>
      <c r="AY326" s="144" t="s">
        <v>117</v>
      </c>
      <c r="AZ326" s="141"/>
      <c r="BA326" s="141"/>
      <c r="BB326" s="141"/>
      <c r="BC326" s="141"/>
      <c r="BD326" s="141"/>
      <c r="BE326" s="141"/>
      <c r="BF326" s="141"/>
      <c r="BG326" s="141"/>
      <c r="BH326" s="141"/>
      <c r="BI326" s="141"/>
      <c r="BJ326" s="141"/>
      <c r="BK326" s="141"/>
      <c r="BL326" s="141"/>
      <c r="BM326" s="141"/>
    </row>
    <row r="327" spans="1:65" ht="11.25" customHeight="1">
      <c r="A327" s="141"/>
      <c r="B327" s="142"/>
      <c r="C327" s="141"/>
      <c r="D327" s="143" t="s">
        <v>129</v>
      </c>
      <c r="E327" s="144" t="s">
        <v>1</v>
      </c>
      <c r="F327" s="145" t="s">
        <v>168</v>
      </c>
      <c r="G327" s="141"/>
      <c r="H327" s="146">
        <v>1</v>
      </c>
      <c r="I327" s="141"/>
      <c r="J327" s="141"/>
      <c r="K327" s="141"/>
      <c r="L327" s="142"/>
      <c r="M327" s="147"/>
      <c r="N327" s="141"/>
      <c r="O327" s="141"/>
      <c r="P327" s="141"/>
      <c r="Q327" s="141"/>
      <c r="R327" s="141"/>
      <c r="S327" s="141"/>
      <c r="T327" s="148"/>
      <c r="U327" s="141"/>
      <c r="V327" s="141"/>
      <c r="W327" s="141"/>
      <c r="X327" s="141"/>
      <c r="Y327" s="141"/>
      <c r="Z327" s="141"/>
      <c r="AA327" s="141"/>
      <c r="AB327" s="141"/>
      <c r="AC327" s="141"/>
      <c r="AD327" s="141"/>
      <c r="AE327" s="141"/>
      <c r="AF327" s="141"/>
      <c r="AG327" s="141"/>
      <c r="AH327" s="141"/>
      <c r="AI327" s="141"/>
      <c r="AJ327" s="141"/>
      <c r="AK327" s="141"/>
      <c r="AL327" s="141"/>
      <c r="AM327" s="141"/>
      <c r="AN327" s="141"/>
      <c r="AO327" s="141"/>
      <c r="AP327" s="141"/>
      <c r="AQ327" s="141"/>
      <c r="AR327" s="141"/>
      <c r="AS327" s="141"/>
      <c r="AT327" s="144" t="s">
        <v>129</v>
      </c>
      <c r="AU327" s="144" t="s">
        <v>123</v>
      </c>
      <c r="AV327" s="141" t="s">
        <v>123</v>
      </c>
      <c r="AW327" s="141" t="s">
        <v>29</v>
      </c>
      <c r="AX327" s="141" t="s">
        <v>72</v>
      </c>
      <c r="AY327" s="144" t="s">
        <v>117</v>
      </c>
      <c r="AZ327" s="141"/>
      <c r="BA327" s="141"/>
      <c r="BB327" s="141"/>
      <c r="BC327" s="141"/>
      <c r="BD327" s="141"/>
      <c r="BE327" s="141"/>
      <c r="BF327" s="141"/>
      <c r="BG327" s="141"/>
      <c r="BH327" s="141"/>
      <c r="BI327" s="141"/>
      <c r="BJ327" s="141"/>
      <c r="BK327" s="141"/>
      <c r="BL327" s="141"/>
      <c r="BM327" s="141"/>
    </row>
    <row r="328" spans="1:65" ht="11.25" customHeight="1">
      <c r="A328" s="141"/>
      <c r="B328" s="142"/>
      <c r="C328" s="141"/>
      <c r="D328" s="143" t="s">
        <v>129</v>
      </c>
      <c r="E328" s="144" t="s">
        <v>1</v>
      </c>
      <c r="F328" s="145" t="s">
        <v>169</v>
      </c>
      <c r="G328" s="141"/>
      <c r="H328" s="146">
        <v>2</v>
      </c>
      <c r="I328" s="141"/>
      <c r="J328" s="141"/>
      <c r="K328" s="141"/>
      <c r="L328" s="142"/>
      <c r="M328" s="147"/>
      <c r="N328" s="141"/>
      <c r="O328" s="141"/>
      <c r="P328" s="141"/>
      <c r="Q328" s="141"/>
      <c r="R328" s="141"/>
      <c r="S328" s="141"/>
      <c r="T328" s="148"/>
      <c r="U328" s="141"/>
      <c r="V328" s="141"/>
      <c r="W328" s="141"/>
      <c r="X328" s="141"/>
      <c r="Y328" s="141"/>
      <c r="Z328" s="141"/>
      <c r="AA328" s="141"/>
      <c r="AB328" s="141"/>
      <c r="AC328" s="141"/>
      <c r="AD328" s="141"/>
      <c r="AE328" s="141"/>
      <c r="AF328" s="141"/>
      <c r="AG328" s="141"/>
      <c r="AH328" s="141"/>
      <c r="AI328" s="141"/>
      <c r="AJ328" s="141"/>
      <c r="AK328" s="141"/>
      <c r="AL328" s="141"/>
      <c r="AM328" s="141"/>
      <c r="AN328" s="141"/>
      <c r="AO328" s="141"/>
      <c r="AP328" s="141"/>
      <c r="AQ328" s="141"/>
      <c r="AR328" s="141"/>
      <c r="AS328" s="141"/>
      <c r="AT328" s="144" t="s">
        <v>129</v>
      </c>
      <c r="AU328" s="144" t="s">
        <v>123</v>
      </c>
      <c r="AV328" s="141" t="s">
        <v>123</v>
      </c>
      <c r="AW328" s="141" t="s">
        <v>29</v>
      </c>
      <c r="AX328" s="141" t="s">
        <v>72</v>
      </c>
      <c r="AY328" s="144" t="s">
        <v>117</v>
      </c>
      <c r="AZ328" s="141"/>
      <c r="BA328" s="141"/>
      <c r="BB328" s="141"/>
      <c r="BC328" s="141"/>
      <c r="BD328" s="141"/>
      <c r="BE328" s="141"/>
      <c r="BF328" s="141"/>
      <c r="BG328" s="141"/>
      <c r="BH328" s="141"/>
      <c r="BI328" s="141"/>
      <c r="BJ328" s="141"/>
      <c r="BK328" s="141"/>
      <c r="BL328" s="141"/>
      <c r="BM328" s="141"/>
    </row>
    <row r="329" spans="1:65" ht="11.25" customHeight="1">
      <c r="A329" s="165"/>
      <c r="B329" s="166"/>
      <c r="C329" s="165"/>
      <c r="D329" s="143" t="s">
        <v>129</v>
      </c>
      <c r="E329" s="167" t="s">
        <v>1</v>
      </c>
      <c r="F329" s="168" t="s">
        <v>154</v>
      </c>
      <c r="G329" s="165"/>
      <c r="H329" s="169">
        <v>6</v>
      </c>
      <c r="I329" s="165"/>
      <c r="J329" s="165"/>
      <c r="K329" s="165"/>
      <c r="L329" s="166"/>
      <c r="M329" s="170"/>
      <c r="N329" s="165"/>
      <c r="O329" s="165"/>
      <c r="P329" s="165"/>
      <c r="Q329" s="165"/>
      <c r="R329" s="165"/>
      <c r="S329" s="165"/>
      <c r="T329" s="171"/>
      <c r="U329" s="165"/>
      <c r="V329" s="165"/>
      <c r="W329" s="165"/>
      <c r="X329" s="165"/>
      <c r="Y329" s="165"/>
      <c r="Z329" s="165"/>
      <c r="AA329" s="165"/>
      <c r="AB329" s="165"/>
      <c r="AC329" s="165"/>
      <c r="AD329" s="165"/>
      <c r="AE329" s="165"/>
      <c r="AF329" s="165"/>
      <c r="AG329" s="165"/>
      <c r="AH329" s="165"/>
      <c r="AI329" s="165"/>
      <c r="AJ329" s="165"/>
      <c r="AK329" s="165"/>
      <c r="AL329" s="165"/>
      <c r="AM329" s="165"/>
      <c r="AN329" s="165"/>
      <c r="AO329" s="165"/>
      <c r="AP329" s="165"/>
      <c r="AQ329" s="165"/>
      <c r="AR329" s="165"/>
      <c r="AS329" s="165"/>
      <c r="AT329" s="167" t="s">
        <v>129</v>
      </c>
      <c r="AU329" s="167" t="s">
        <v>123</v>
      </c>
      <c r="AV329" s="165" t="s">
        <v>116</v>
      </c>
      <c r="AW329" s="165" t="s">
        <v>29</v>
      </c>
      <c r="AX329" s="165" t="s">
        <v>80</v>
      </c>
      <c r="AY329" s="167" t="s">
        <v>117</v>
      </c>
      <c r="AZ329" s="165"/>
      <c r="BA329" s="165"/>
      <c r="BB329" s="165"/>
      <c r="BC329" s="165"/>
      <c r="BD329" s="165"/>
      <c r="BE329" s="165"/>
      <c r="BF329" s="165"/>
      <c r="BG329" s="165"/>
      <c r="BH329" s="165"/>
      <c r="BI329" s="165"/>
      <c r="BJ329" s="165"/>
      <c r="BK329" s="165"/>
      <c r="BL329" s="165"/>
      <c r="BM329" s="165"/>
    </row>
    <row r="330" spans="1:65" ht="48.75" customHeight="1">
      <c r="A330" s="17"/>
      <c r="B330" s="18"/>
      <c r="C330" s="128" t="s">
        <v>332</v>
      </c>
      <c r="D330" s="128" t="s">
        <v>118</v>
      </c>
      <c r="E330" s="129" t="s">
        <v>333</v>
      </c>
      <c r="F330" s="130" t="s">
        <v>334</v>
      </c>
      <c r="G330" s="131" t="s">
        <v>335</v>
      </c>
      <c r="H330" s="132">
        <v>1235</v>
      </c>
      <c r="I330" s="133"/>
      <c r="J330" s="132">
        <f>ROUND(I330*H330,2)</f>
        <v>0</v>
      </c>
      <c r="K330" s="134"/>
      <c r="L330" s="18"/>
      <c r="M330" s="135" t="s">
        <v>1</v>
      </c>
      <c r="N330" s="136" t="s">
        <v>38</v>
      </c>
      <c r="O330" s="17"/>
      <c r="P330" s="137">
        <f>O330*H330</f>
        <v>0</v>
      </c>
      <c r="Q330" s="137">
        <v>0</v>
      </c>
      <c r="R330" s="137">
        <f>Q330*H330</f>
        <v>0</v>
      </c>
      <c r="S330" s="137">
        <v>0</v>
      </c>
      <c r="T330" s="138">
        <f>S330*H330</f>
        <v>0</v>
      </c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39" t="s">
        <v>116</v>
      </c>
      <c r="AS330" s="17"/>
      <c r="AT330" s="139" t="s">
        <v>118</v>
      </c>
      <c r="AU330" s="139" t="s">
        <v>123</v>
      </c>
      <c r="AV330" s="17"/>
      <c r="AW330" s="17"/>
      <c r="AX330" s="17"/>
      <c r="AY330" s="2" t="s">
        <v>117</v>
      </c>
      <c r="AZ330" s="17"/>
      <c r="BA330" s="17"/>
      <c r="BB330" s="17"/>
      <c r="BC330" s="17"/>
      <c r="BD330" s="17"/>
      <c r="BE330" s="140">
        <f>IF(N330="základná",J330,0)</f>
        <v>0</v>
      </c>
      <c r="BF330" s="140">
        <f>IF(N330="znížená",J330,0)</f>
        <v>0</v>
      </c>
      <c r="BG330" s="140">
        <f>IF(N330="zákl. prenesená",J330,0)</f>
        <v>0</v>
      </c>
      <c r="BH330" s="140">
        <f>IF(N330="zníž. prenesená",J330,0)</f>
        <v>0</v>
      </c>
      <c r="BI330" s="140">
        <f>IF(N330="nulová",J330,0)</f>
        <v>0</v>
      </c>
      <c r="BJ330" s="2" t="s">
        <v>123</v>
      </c>
      <c r="BK330" s="140">
        <f>ROUND(I330*H330,2)</f>
        <v>0</v>
      </c>
      <c r="BL330" s="2" t="s">
        <v>116</v>
      </c>
      <c r="BM330" s="139" t="s">
        <v>336</v>
      </c>
    </row>
    <row r="331" spans="1:65" ht="11.25" customHeight="1">
      <c r="A331" s="141"/>
      <c r="B331" s="142"/>
      <c r="C331" s="141"/>
      <c r="D331" s="143" t="s">
        <v>129</v>
      </c>
      <c r="E331" s="144" t="s">
        <v>1</v>
      </c>
      <c r="F331" s="145" t="s">
        <v>337</v>
      </c>
      <c r="G331" s="141"/>
      <c r="H331" s="146">
        <v>1235</v>
      </c>
      <c r="I331" s="141"/>
      <c r="J331" s="141"/>
      <c r="K331" s="141"/>
      <c r="L331" s="142"/>
      <c r="M331" s="147"/>
      <c r="N331" s="141"/>
      <c r="O331" s="141"/>
      <c r="P331" s="141"/>
      <c r="Q331" s="141"/>
      <c r="R331" s="141"/>
      <c r="S331" s="141"/>
      <c r="T331" s="148"/>
      <c r="U331" s="141"/>
      <c r="V331" s="141"/>
      <c r="W331" s="141"/>
      <c r="X331" s="141"/>
      <c r="Y331" s="141"/>
      <c r="Z331" s="141"/>
      <c r="AA331" s="141"/>
      <c r="AB331" s="141"/>
      <c r="AC331" s="141"/>
      <c r="AD331" s="141"/>
      <c r="AE331" s="141"/>
      <c r="AF331" s="141"/>
      <c r="AG331" s="141"/>
      <c r="AH331" s="141"/>
      <c r="AI331" s="141"/>
      <c r="AJ331" s="141"/>
      <c r="AK331" s="141"/>
      <c r="AL331" s="141"/>
      <c r="AM331" s="141"/>
      <c r="AN331" s="141"/>
      <c r="AO331" s="141"/>
      <c r="AP331" s="141"/>
      <c r="AQ331" s="141"/>
      <c r="AR331" s="141"/>
      <c r="AS331" s="141"/>
      <c r="AT331" s="144" t="s">
        <v>129</v>
      </c>
      <c r="AU331" s="144" t="s">
        <v>123</v>
      </c>
      <c r="AV331" s="141" t="s">
        <v>123</v>
      </c>
      <c r="AW331" s="141" t="s">
        <v>29</v>
      </c>
      <c r="AX331" s="141" t="s">
        <v>80</v>
      </c>
      <c r="AY331" s="144" t="s">
        <v>117</v>
      </c>
      <c r="AZ331" s="141"/>
      <c r="BA331" s="141"/>
      <c r="BB331" s="141"/>
      <c r="BC331" s="141"/>
      <c r="BD331" s="141"/>
      <c r="BE331" s="141"/>
      <c r="BF331" s="141"/>
      <c r="BG331" s="141"/>
      <c r="BH331" s="141"/>
      <c r="BI331" s="141"/>
      <c r="BJ331" s="141"/>
      <c r="BK331" s="141"/>
      <c r="BL331" s="141"/>
      <c r="BM331" s="141"/>
    </row>
    <row r="332" spans="1:65" ht="16.5" customHeight="1">
      <c r="A332" s="17"/>
      <c r="B332" s="18"/>
      <c r="C332" s="172" t="s">
        <v>338</v>
      </c>
      <c r="D332" s="172" t="s">
        <v>339</v>
      </c>
      <c r="E332" s="173" t="s">
        <v>340</v>
      </c>
      <c r="F332" s="174" t="s">
        <v>341</v>
      </c>
      <c r="G332" s="175" t="s">
        <v>342</v>
      </c>
      <c r="H332" s="176">
        <v>38.159999999999997</v>
      </c>
      <c r="I332" s="177"/>
      <c r="J332" s="176">
        <f>ROUND(I332*H332,2)</f>
        <v>0</v>
      </c>
      <c r="K332" s="178"/>
      <c r="L332" s="179"/>
      <c r="M332" s="180" t="s">
        <v>1</v>
      </c>
      <c r="N332" s="181" t="s">
        <v>38</v>
      </c>
      <c r="O332" s="17"/>
      <c r="P332" s="137">
        <f>O332*H332</f>
        <v>0</v>
      </c>
      <c r="Q332" s="137">
        <v>1E-3</v>
      </c>
      <c r="R332" s="137">
        <f>Q332*H332</f>
        <v>3.8159999999999999E-2</v>
      </c>
      <c r="S332" s="137">
        <v>0</v>
      </c>
      <c r="T332" s="138">
        <f>S332*H332</f>
        <v>0</v>
      </c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39" t="s">
        <v>180</v>
      </c>
      <c r="AS332" s="17"/>
      <c r="AT332" s="139" t="s">
        <v>339</v>
      </c>
      <c r="AU332" s="139" t="s">
        <v>123</v>
      </c>
      <c r="AV332" s="17"/>
      <c r="AW332" s="17"/>
      <c r="AX332" s="17"/>
      <c r="AY332" s="2" t="s">
        <v>117</v>
      </c>
      <c r="AZ332" s="17"/>
      <c r="BA332" s="17"/>
      <c r="BB332" s="17"/>
      <c r="BC332" s="17"/>
      <c r="BD332" s="17"/>
      <c r="BE332" s="140">
        <f>IF(N332="základná",J332,0)</f>
        <v>0</v>
      </c>
      <c r="BF332" s="140">
        <f>IF(N332="znížená",J332,0)</f>
        <v>0</v>
      </c>
      <c r="BG332" s="140">
        <f>IF(N332="zákl. prenesená",J332,0)</f>
        <v>0</v>
      </c>
      <c r="BH332" s="140">
        <f>IF(N332="zníž. prenesená",J332,0)</f>
        <v>0</v>
      </c>
      <c r="BI332" s="140">
        <f>IF(N332="nulová",J332,0)</f>
        <v>0</v>
      </c>
      <c r="BJ332" s="2" t="s">
        <v>123</v>
      </c>
      <c r="BK332" s="140">
        <f>ROUND(I332*H332,2)</f>
        <v>0</v>
      </c>
      <c r="BL332" s="2" t="s">
        <v>116</v>
      </c>
      <c r="BM332" s="139" t="s">
        <v>343</v>
      </c>
    </row>
    <row r="333" spans="1:65" ht="11.25" customHeight="1">
      <c r="A333" s="141"/>
      <c r="B333" s="142"/>
      <c r="C333" s="141"/>
      <c r="D333" s="143" t="s">
        <v>129</v>
      </c>
      <c r="E333" s="141"/>
      <c r="F333" s="145" t="s">
        <v>344</v>
      </c>
      <c r="G333" s="141"/>
      <c r="H333" s="146">
        <v>38.159999999999997</v>
      </c>
      <c r="I333" s="141"/>
      <c r="J333" s="141"/>
      <c r="K333" s="141"/>
      <c r="L333" s="142"/>
      <c r="M333" s="147"/>
      <c r="N333" s="141"/>
      <c r="O333" s="141"/>
      <c r="P333" s="141"/>
      <c r="Q333" s="141"/>
      <c r="R333" s="141"/>
      <c r="S333" s="141"/>
      <c r="T333" s="148"/>
      <c r="U333" s="141"/>
      <c r="V333" s="141"/>
      <c r="W333" s="141"/>
      <c r="X333" s="141"/>
      <c r="Y333" s="141"/>
      <c r="Z333" s="141"/>
      <c r="AA333" s="141"/>
      <c r="AB333" s="141"/>
      <c r="AC333" s="141"/>
      <c r="AD333" s="141"/>
      <c r="AE333" s="141"/>
      <c r="AF333" s="141"/>
      <c r="AG333" s="141"/>
      <c r="AH333" s="141"/>
      <c r="AI333" s="141"/>
      <c r="AJ333" s="141"/>
      <c r="AK333" s="141"/>
      <c r="AL333" s="141"/>
      <c r="AM333" s="141"/>
      <c r="AN333" s="141"/>
      <c r="AO333" s="141"/>
      <c r="AP333" s="141"/>
      <c r="AQ333" s="141"/>
      <c r="AR333" s="141"/>
      <c r="AS333" s="141"/>
      <c r="AT333" s="144" t="s">
        <v>129</v>
      </c>
      <c r="AU333" s="144" t="s">
        <v>123</v>
      </c>
      <c r="AV333" s="141" t="s">
        <v>123</v>
      </c>
      <c r="AW333" s="141" t="s">
        <v>4</v>
      </c>
      <c r="AX333" s="141" t="s">
        <v>80</v>
      </c>
      <c r="AY333" s="144" t="s">
        <v>117</v>
      </c>
      <c r="AZ333" s="141"/>
      <c r="BA333" s="141"/>
      <c r="BB333" s="141"/>
      <c r="BC333" s="141"/>
      <c r="BD333" s="141"/>
      <c r="BE333" s="141"/>
      <c r="BF333" s="141"/>
      <c r="BG333" s="141"/>
      <c r="BH333" s="141"/>
      <c r="BI333" s="141"/>
      <c r="BJ333" s="141"/>
      <c r="BK333" s="141"/>
      <c r="BL333" s="141"/>
      <c r="BM333" s="141"/>
    </row>
    <row r="334" spans="1:65" ht="24" customHeight="1">
      <c r="A334" s="17"/>
      <c r="B334" s="18"/>
      <c r="C334" s="128" t="s">
        <v>345</v>
      </c>
      <c r="D334" s="128" t="s">
        <v>118</v>
      </c>
      <c r="E334" s="129" t="s">
        <v>346</v>
      </c>
      <c r="F334" s="130" t="s">
        <v>347</v>
      </c>
      <c r="G334" s="131" t="s">
        <v>348</v>
      </c>
      <c r="H334" s="132">
        <v>0.12</v>
      </c>
      <c r="I334" s="133"/>
      <c r="J334" s="132">
        <f>ROUND(I334*H334,2)</f>
        <v>0</v>
      </c>
      <c r="K334" s="134"/>
      <c r="L334" s="18"/>
      <c r="M334" s="135" t="s">
        <v>1</v>
      </c>
      <c r="N334" s="136" t="s">
        <v>38</v>
      </c>
      <c r="O334" s="17"/>
      <c r="P334" s="137">
        <f>O334*H334</f>
        <v>0</v>
      </c>
      <c r="Q334" s="137">
        <v>0</v>
      </c>
      <c r="R334" s="137">
        <f>Q334*H334</f>
        <v>0</v>
      </c>
      <c r="S334" s="137">
        <v>0</v>
      </c>
      <c r="T334" s="138">
        <f>S334*H334</f>
        <v>0</v>
      </c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39" t="s">
        <v>116</v>
      </c>
      <c r="AS334" s="17"/>
      <c r="AT334" s="139" t="s">
        <v>118</v>
      </c>
      <c r="AU334" s="139" t="s">
        <v>123</v>
      </c>
      <c r="AV334" s="17"/>
      <c r="AW334" s="17"/>
      <c r="AX334" s="17"/>
      <c r="AY334" s="2" t="s">
        <v>117</v>
      </c>
      <c r="AZ334" s="17"/>
      <c r="BA334" s="17"/>
      <c r="BB334" s="17"/>
      <c r="BC334" s="17"/>
      <c r="BD334" s="17"/>
      <c r="BE334" s="140">
        <f>IF(N334="základná",J334,0)</f>
        <v>0</v>
      </c>
      <c r="BF334" s="140">
        <f>IF(N334="znížená",J334,0)</f>
        <v>0</v>
      </c>
      <c r="BG334" s="140">
        <f>IF(N334="zákl. prenesená",J334,0)</f>
        <v>0</v>
      </c>
      <c r="BH334" s="140">
        <f>IF(N334="zníž. prenesená",J334,0)</f>
        <v>0</v>
      </c>
      <c r="BI334" s="140">
        <f>IF(N334="nulová",J334,0)</f>
        <v>0</v>
      </c>
      <c r="BJ334" s="2" t="s">
        <v>123</v>
      </c>
      <c r="BK334" s="140">
        <f>ROUND(I334*H334,2)</f>
        <v>0</v>
      </c>
      <c r="BL334" s="2" t="s">
        <v>116</v>
      </c>
      <c r="BM334" s="139" t="s">
        <v>349</v>
      </c>
    </row>
    <row r="335" spans="1:65" ht="11.25" customHeight="1">
      <c r="A335" s="141"/>
      <c r="B335" s="142"/>
      <c r="C335" s="141"/>
      <c r="D335" s="143" t="s">
        <v>129</v>
      </c>
      <c r="E335" s="144" t="s">
        <v>1</v>
      </c>
      <c r="F335" s="145" t="s">
        <v>350</v>
      </c>
      <c r="G335" s="141"/>
      <c r="H335" s="146">
        <v>0.12</v>
      </c>
      <c r="I335" s="141"/>
      <c r="J335" s="141"/>
      <c r="K335" s="141"/>
      <c r="L335" s="142"/>
      <c r="M335" s="147"/>
      <c r="N335" s="141"/>
      <c r="O335" s="141"/>
      <c r="P335" s="141"/>
      <c r="Q335" s="141"/>
      <c r="R335" s="141"/>
      <c r="S335" s="141"/>
      <c r="T335" s="148"/>
      <c r="U335" s="141"/>
      <c r="V335" s="141"/>
      <c r="W335" s="141"/>
      <c r="X335" s="141"/>
      <c r="Y335" s="141"/>
      <c r="Z335" s="141"/>
      <c r="AA335" s="141"/>
      <c r="AB335" s="141"/>
      <c r="AC335" s="141"/>
      <c r="AD335" s="141"/>
      <c r="AE335" s="141"/>
      <c r="AF335" s="141"/>
      <c r="AG335" s="141"/>
      <c r="AH335" s="141"/>
      <c r="AI335" s="141"/>
      <c r="AJ335" s="141"/>
      <c r="AK335" s="141"/>
      <c r="AL335" s="141"/>
      <c r="AM335" s="141"/>
      <c r="AN335" s="141"/>
      <c r="AO335" s="141"/>
      <c r="AP335" s="141"/>
      <c r="AQ335" s="141"/>
      <c r="AR335" s="141"/>
      <c r="AS335" s="141"/>
      <c r="AT335" s="144" t="s">
        <v>129</v>
      </c>
      <c r="AU335" s="144" t="s">
        <v>123</v>
      </c>
      <c r="AV335" s="141" t="s">
        <v>123</v>
      </c>
      <c r="AW335" s="141" t="s">
        <v>29</v>
      </c>
      <c r="AX335" s="141" t="s">
        <v>80</v>
      </c>
      <c r="AY335" s="144" t="s">
        <v>117</v>
      </c>
      <c r="AZ335" s="141"/>
      <c r="BA335" s="141"/>
      <c r="BB335" s="141"/>
      <c r="BC335" s="141"/>
      <c r="BD335" s="141"/>
      <c r="BE335" s="141"/>
      <c r="BF335" s="141"/>
      <c r="BG335" s="141"/>
      <c r="BH335" s="141"/>
      <c r="BI335" s="141"/>
      <c r="BJ335" s="141"/>
      <c r="BK335" s="141"/>
      <c r="BL335" s="141"/>
      <c r="BM335" s="141"/>
    </row>
    <row r="336" spans="1:65" ht="16.5" customHeight="1">
      <c r="A336" s="17"/>
      <c r="B336" s="18"/>
      <c r="C336" s="172" t="s">
        <v>351</v>
      </c>
      <c r="D336" s="172" t="s">
        <v>339</v>
      </c>
      <c r="E336" s="173" t="s">
        <v>352</v>
      </c>
      <c r="F336" s="174" t="s">
        <v>353</v>
      </c>
      <c r="G336" s="175" t="s">
        <v>342</v>
      </c>
      <c r="H336" s="176">
        <v>2.4700000000000002</v>
      </c>
      <c r="I336" s="177"/>
      <c r="J336" s="176">
        <f>ROUND(I336*H336,2)</f>
        <v>0</v>
      </c>
      <c r="K336" s="178"/>
      <c r="L336" s="179"/>
      <c r="M336" s="180" t="s">
        <v>1</v>
      </c>
      <c r="N336" s="181" t="s">
        <v>38</v>
      </c>
      <c r="O336" s="17"/>
      <c r="P336" s="137">
        <f>O336*H336</f>
        <v>0</v>
      </c>
      <c r="Q336" s="137">
        <v>1E-3</v>
      </c>
      <c r="R336" s="137">
        <f>Q336*H336</f>
        <v>2.4700000000000004E-3</v>
      </c>
      <c r="S336" s="137">
        <v>0</v>
      </c>
      <c r="T336" s="138">
        <f>S336*H336</f>
        <v>0</v>
      </c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39" t="s">
        <v>180</v>
      </c>
      <c r="AS336" s="17"/>
      <c r="AT336" s="139" t="s">
        <v>339</v>
      </c>
      <c r="AU336" s="139" t="s">
        <v>123</v>
      </c>
      <c r="AV336" s="17"/>
      <c r="AW336" s="17"/>
      <c r="AX336" s="17"/>
      <c r="AY336" s="2" t="s">
        <v>117</v>
      </c>
      <c r="AZ336" s="17"/>
      <c r="BA336" s="17"/>
      <c r="BB336" s="17"/>
      <c r="BC336" s="17"/>
      <c r="BD336" s="17"/>
      <c r="BE336" s="140">
        <f>IF(N336="základná",J336,0)</f>
        <v>0</v>
      </c>
      <c r="BF336" s="140">
        <f>IF(N336="znížená",J336,0)</f>
        <v>0</v>
      </c>
      <c r="BG336" s="140">
        <f>IF(N336="zákl. prenesená",J336,0)</f>
        <v>0</v>
      </c>
      <c r="BH336" s="140">
        <f>IF(N336="zníž. prenesená",J336,0)</f>
        <v>0</v>
      </c>
      <c r="BI336" s="140">
        <f>IF(N336="nulová",J336,0)</f>
        <v>0</v>
      </c>
      <c r="BJ336" s="2" t="s">
        <v>123</v>
      </c>
      <c r="BK336" s="140">
        <f>ROUND(I336*H336,2)</f>
        <v>0</v>
      </c>
      <c r="BL336" s="2" t="s">
        <v>116</v>
      </c>
      <c r="BM336" s="139" t="s">
        <v>354</v>
      </c>
    </row>
    <row r="337" spans="1:65" ht="11.25" customHeight="1">
      <c r="A337" s="141"/>
      <c r="B337" s="142"/>
      <c r="C337" s="141"/>
      <c r="D337" s="143" t="s">
        <v>129</v>
      </c>
      <c r="E337" s="144" t="s">
        <v>1</v>
      </c>
      <c r="F337" s="145" t="s">
        <v>355</v>
      </c>
      <c r="G337" s="141"/>
      <c r="H337" s="146">
        <v>2.4700000000000002</v>
      </c>
      <c r="I337" s="141"/>
      <c r="J337" s="141"/>
      <c r="K337" s="141"/>
      <c r="L337" s="142"/>
      <c r="M337" s="147"/>
      <c r="N337" s="141"/>
      <c r="O337" s="141"/>
      <c r="P337" s="141"/>
      <c r="Q337" s="141"/>
      <c r="R337" s="141"/>
      <c r="S337" s="141"/>
      <c r="T337" s="148"/>
      <c r="U337" s="141"/>
      <c r="V337" s="141"/>
      <c r="W337" s="141"/>
      <c r="X337" s="141"/>
      <c r="Y337" s="141"/>
      <c r="Z337" s="141"/>
      <c r="AA337" s="141"/>
      <c r="AB337" s="141"/>
      <c r="AC337" s="141"/>
      <c r="AD337" s="141"/>
      <c r="AE337" s="141"/>
      <c r="AF337" s="141"/>
      <c r="AG337" s="141"/>
      <c r="AH337" s="141"/>
      <c r="AI337" s="141"/>
      <c r="AJ337" s="141"/>
      <c r="AK337" s="141"/>
      <c r="AL337" s="141"/>
      <c r="AM337" s="141"/>
      <c r="AN337" s="141"/>
      <c r="AO337" s="141"/>
      <c r="AP337" s="141"/>
      <c r="AQ337" s="141"/>
      <c r="AR337" s="141"/>
      <c r="AS337" s="141"/>
      <c r="AT337" s="144" t="s">
        <v>129</v>
      </c>
      <c r="AU337" s="144" t="s">
        <v>123</v>
      </c>
      <c r="AV337" s="141" t="s">
        <v>123</v>
      </c>
      <c r="AW337" s="141" t="s">
        <v>29</v>
      </c>
      <c r="AX337" s="141" t="s">
        <v>80</v>
      </c>
      <c r="AY337" s="144" t="s">
        <v>117</v>
      </c>
      <c r="AZ337" s="141"/>
      <c r="BA337" s="141"/>
      <c r="BB337" s="141"/>
      <c r="BC337" s="141"/>
      <c r="BD337" s="141"/>
      <c r="BE337" s="141"/>
      <c r="BF337" s="141"/>
      <c r="BG337" s="141"/>
      <c r="BH337" s="141"/>
      <c r="BI337" s="141"/>
      <c r="BJ337" s="141"/>
      <c r="BK337" s="141"/>
      <c r="BL337" s="141"/>
      <c r="BM337" s="141"/>
    </row>
    <row r="338" spans="1:65" ht="62.25" customHeight="1">
      <c r="A338" s="17"/>
      <c r="B338" s="18"/>
      <c r="C338" s="128" t="s">
        <v>356</v>
      </c>
      <c r="D338" s="128" t="s">
        <v>118</v>
      </c>
      <c r="E338" s="129" t="s">
        <v>357</v>
      </c>
      <c r="F338" s="130" t="s">
        <v>358</v>
      </c>
      <c r="G338" s="131" t="s">
        <v>335</v>
      </c>
      <c r="H338" s="132">
        <v>1235</v>
      </c>
      <c r="I338" s="133"/>
      <c r="J338" s="132">
        <f>ROUND(I338*H338,2)</f>
        <v>0</v>
      </c>
      <c r="K338" s="134"/>
      <c r="L338" s="18"/>
      <c r="M338" s="135" t="s">
        <v>1</v>
      </c>
      <c r="N338" s="136" t="s">
        <v>38</v>
      </c>
      <c r="O338" s="17"/>
      <c r="P338" s="137">
        <f>O338*H338</f>
        <v>0</v>
      </c>
      <c r="Q338" s="137">
        <v>0</v>
      </c>
      <c r="R338" s="137">
        <f>Q338*H338</f>
        <v>0</v>
      </c>
      <c r="S338" s="137">
        <v>0</v>
      </c>
      <c r="T338" s="138">
        <f>S338*H338</f>
        <v>0</v>
      </c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39" t="s">
        <v>116</v>
      </c>
      <c r="AS338" s="17"/>
      <c r="AT338" s="139" t="s">
        <v>118</v>
      </c>
      <c r="AU338" s="139" t="s">
        <v>123</v>
      </c>
      <c r="AV338" s="17"/>
      <c r="AW338" s="17"/>
      <c r="AX338" s="17"/>
      <c r="AY338" s="2" t="s">
        <v>117</v>
      </c>
      <c r="AZ338" s="17"/>
      <c r="BA338" s="17"/>
      <c r="BB338" s="17"/>
      <c r="BC338" s="17"/>
      <c r="BD338" s="17"/>
      <c r="BE338" s="140">
        <f>IF(N338="základná",J338,0)</f>
        <v>0</v>
      </c>
      <c r="BF338" s="140">
        <f>IF(N338="znížená",J338,0)</f>
        <v>0</v>
      </c>
      <c r="BG338" s="140">
        <f>IF(N338="zákl. prenesená",J338,0)</f>
        <v>0</v>
      </c>
      <c r="BH338" s="140">
        <f>IF(N338="zníž. prenesená",J338,0)</f>
        <v>0</v>
      </c>
      <c r="BI338" s="140">
        <f>IF(N338="nulová",J338,0)</f>
        <v>0</v>
      </c>
      <c r="BJ338" s="2" t="s">
        <v>123</v>
      </c>
      <c r="BK338" s="140">
        <f>ROUND(I338*H338,2)</f>
        <v>0</v>
      </c>
      <c r="BL338" s="2" t="s">
        <v>116</v>
      </c>
      <c r="BM338" s="139" t="s">
        <v>359</v>
      </c>
    </row>
    <row r="339" spans="1:65" ht="11.25" customHeight="1">
      <c r="A339" s="141"/>
      <c r="B339" s="142"/>
      <c r="C339" s="141"/>
      <c r="D339" s="143" t="s">
        <v>129</v>
      </c>
      <c r="E339" s="144" t="s">
        <v>1</v>
      </c>
      <c r="F339" s="145" t="s">
        <v>360</v>
      </c>
      <c r="G339" s="141"/>
      <c r="H339" s="146">
        <v>1235</v>
      </c>
      <c r="I339" s="141"/>
      <c r="J339" s="141"/>
      <c r="K339" s="141"/>
      <c r="L339" s="142"/>
      <c r="M339" s="147"/>
      <c r="N339" s="141"/>
      <c r="O339" s="141"/>
      <c r="P339" s="141"/>
      <c r="Q339" s="141"/>
      <c r="R339" s="141"/>
      <c r="S339" s="141"/>
      <c r="T339" s="148"/>
      <c r="U339" s="141"/>
      <c r="V339" s="141"/>
      <c r="W339" s="141"/>
      <c r="X339" s="141"/>
      <c r="Y339" s="141"/>
      <c r="Z339" s="141"/>
      <c r="AA339" s="141"/>
      <c r="AB339" s="141"/>
      <c r="AC339" s="141"/>
      <c r="AD339" s="141"/>
      <c r="AE339" s="141"/>
      <c r="AF339" s="141"/>
      <c r="AG339" s="141"/>
      <c r="AH339" s="141"/>
      <c r="AI339" s="141"/>
      <c r="AJ339" s="141"/>
      <c r="AK339" s="141"/>
      <c r="AL339" s="141"/>
      <c r="AM339" s="141"/>
      <c r="AN339" s="141"/>
      <c r="AO339" s="141"/>
      <c r="AP339" s="141"/>
      <c r="AQ339" s="141"/>
      <c r="AR339" s="141"/>
      <c r="AS339" s="141"/>
      <c r="AT339" s="144" t="s">
        <v>129</v>
      </c>
      <c r="AU339" s="144" t="s">
        <v>123</v>
      </c>
      <c r="AV339" s="141" t="s">
        <v>123</v>
      </c>
      <c r="AW339" s="141" t="s">
        <v>29</v>
      </c>
      <c r="AX339" s="141" t="s">
        <v>80</v>
      </c>
      <c r="AY339" s="144" t="s">
        <v>117</v>
      </c>
      <c r="AZ339" s="141"/>
      <c r="BA339" s="141"/>
      <c r="BB339" s="141"/>
      <c r="BC339" s="141"/>
      <c r="BD339" s="141"/>
      <c r="BE339" s="141"/>
      <c r="BF339" s="141"/>
      <c r="BG339" s="141"/>
      <c r="BH339" s="141"/>
      <c r="BI339" s="141"/>
      <c r="BJ339" s="141"/>
      <c r="BK339" s="141"/>
      <c r="BL339" s="141"/>
      <c r="BM339" s="141"/>
    </row>
    <row r="340" spans="1:65" ht="16.5" customHeight="1">
      <c r="A340" s="17"/>
      <c r="B340" s="18"/>
      <c r="C340" s="128" t="s">
        <v>361</v>
      </c>
      <c r="D340" s="128" t="s">
        <v>118</v>
      </c>
      <c r="E340" s="129" t="s">
        <v>362</v>
      </c>
      <c r="F340" s="130" t="s">
        <v>363</v>
      </c>
      <c r="G340" s="131" t="s">
        <v>187</v>
      </c>
      <c r="H340" s="132">
        <v>247</v>
      </c>
      <c r="I340" s="133"/>
      <c r="J340" s="132">
        <f>ROUND(I340*H340,2)</f>
        <v>0</v>
      </c>
      <c r="K340" s="134"/>
      <c r="L340" s="18"/>
      <c r="M340" s="135" t="s">
        <v>1</v>
      </c>
      <c r="N340" s="136" t="s">
        <v>38</v>
      </c>
      <c r="O340" s="17"/>
      <c r="P340" s="137">
        <f>O340*H340</f>
        <v>0</v>
      </c>
      <c r="Q340" s="137">
        <v>0</v>
      </c>
      <c r="R340" s="137">
        <f>Q340*H340</f>
        <v>0</v>
      </c>
      <c r="S340" s="137">
        <v>0</v>
      </c>
      <c r="T340" s="138">
        <f>S340*H340</f>
        <v>0</v>
      </c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39" t="s">
        <v>116</v>
      </c>
      <c r="AS340" s="17"/>
      <c r="AT340" s="139" t="s">
        <v>118</v>
      </c>
      <c r="AU340" s="139" t="s">
        <v>123</v>
      </c>
      <c r="AV340" s="17"/>
      <c r="AW340" s="17"/>
      <c r="AX340" s="17"/>
      <c r="AY340" s="2" t="s">
        <v>117</v>
      </c>
      <c r="AZ340" s="17"/>
      <c r="BA340" s="17"/>
      <c r="BB340" s="17"/>
      <c r="BC340" s="17"/>
      <c r="BD340" s="17"/>
      <c r="BE340" s="140">
        <f>IF(N340="základná",J340,0)</f>
        <v>0</v>
      </c>
      <c r="BF340" s="140">
        <f>IF(N340="znížená",J340,0)</f>
        <v>0</v>
      </c>
      <c r="BG340" s="140">
        <f>IF(N340="zákl. prenesená",J340,0)</f>
        <v>0</v>
      </c>
      <c r="BH340" s="140">
        <f>IF(N340="zníž. prenesená",J340,0)</f>
        <v>0</v>
      </c>
      <c r="BI340" s="140">
        <f>IF(N340="nulová",J340,0)</f>
        <v>0</v>
      </c>
      <c r="BJ340" s="2" t="s">
        <v>123</v>
      </c>
      <c r="BK340" s="140">
        <f>ROUND(I340*H340,2)</f>
        <v>0</v>
      </c>
      <c r="BL340" s="2" t="s">
        <v>116</v>
      </c>
      <c r="BM340" s="139" t="s">
        <v>364</v>
      </c>
    </row>
    <row r="341" spans="1:65" ht="11.25" customHeight="1">
      <c r="A341" s="141"/>
      <c r="B341" s="142"/>
      <c r="C341" s="141"/>
      <c r="D341" s="143" t="s">
        <v>129</v>
      </c>
      <c r="E341" s="144" t="s">
        <v>1</v>
      </c>
      <c r="F341" s="145" t="s">
        <v>309</v>
      </c>
      <c r="G341" s="141"/>
      <c r="H341" s="146">
        <v>247</v>
      </c>
      <c r="I341" s="141"/>
      <c r="J341" s="141"/>
      <c r="K341" s="141"/>
      <c r="L341" s="142"/>
      <c r="M341" s="147"/>
      <c r="N341" s="141"/>
      <c r="O341" s="141"/>
      <c r="P341" s="141"/>
      <c r="Q341" s="141"/>
      <c r="R341" s="141"/>
      <c r="S341" s="141"/>
      <c r="T341" s="148"/>
      <c r="U341" s="141"/>
      <c r="V341" s="141"/>
      <c r="W341" s="141"/>
      <c r="X341" s="141"/>
      <c r="Y341" s="141"/>
      <c r="Z341" s="141"/>
      <c r="AA341" s="141"/>
      <c r="AB341" s="141"/>
      <c r="AC341" s="141"/>
      <c r="AD341" s="141"/>
      <c r="AE341" s="141"/>
      <c r="AF341" s="141"/>
      <c r="AG341" s="141"/>
      <c r="AH341" s="141"/>
      <c r="AI341" s="141"/>
      <c r="AJ341" s="141"/>
      <c r="AK341" s="141"/>
      <c r="AL341" s="141"/>
      <c r="AM341" s="141"/>
      <c r="AN341" s="141"/>
      <c r="AO341" s="141"/>
      <c r="AP341" s="141"/>
      <c r="AQ341" s="141"/>
      <c r="AR341" s="141"/>
      <c r="AS341" s="141"/>
      <c r="AT341" s="144" t="s">
        <v>129</v>
      </c>
      <c r="AU341" s="144" t="s">
        <v>123</v>
      </c>
      <c r="AV341" s="141" t="s">
        <v>123</v>
      </c>
      <c r="AW341" s="141" t="s">
        <v>29</v>
      </c>
      <c r="AX341" s="141" t="s">
        <v>80</v>
      </c>
      <c r="AY341" s="144" t="s">
        <v>117</v>
      </c>
      <c r="AZ341" s="141"/>
      <c r="BA341" s="141"/>
      <c r="BB341" s="141"/>
      <c r="BC341" s="141"/>
      <c r="BD341" s="141"/>
      <c r="BE341" s="141"/>
      <c r="BF341" s="141"/>
      <c r="BG341" s="141"/>
      <c r="BH341" s="141"/>
      <c r="BI341" s="141"/>
      <c r="BJ341" s="141"/>
      <c r="BK341" s="141"/>
      <c r="BL341" s="141"/>
      <c r="BM341" s="141"/>
    </row>
    <row r="342" spans="1:65" ht="48.75" customHeight="1">
      <c r="A342" s="17"/>
      <c r="B342" s="18"/>
      <c r="C342" s="128" t="s">
        <v>365</v>
      </c>
      <c r="D342" s="128" t="s">
        <v>118</v>
      </c>
      <c r="E342" s="129" t="s">
        <v>366</v>
      </c>
      <c r="F342" s="130" t="s">
        <v>367</v>
      </c>
      <c r="G342" s="131" t="s">
        <v>335</v>
      </c>
      <c r="H342" s="132">
        <v>1235</v>
      </c>
      <c r="I342" s="133"/>
      <c r="J342" s="132">
        <f>ROUND(I342*H342,2)</f>
        <v>0</v>
      </c>
      <c r="K342" s="134"/>
      <c r="L342" s="18"/>
      <c r="M342" s="135" t="s">
        <v>1</v>
      </c>
      <c r="N342" s="136" t="s">
        <v>38</v>
      </c>
      <c r="O342" s="17"/>
      <c r="P342" s="137">
        <f>O342*H342</f>
        <v>0</v>
      </c>
      <c r="Q342" s="137">
        <v>0</v>
      </c>
      <c r="R342" s="137">
        <f>Q342*H342</f>
        <v>0</v>
      </c>
      <c r="S342" s="137">
        <v>0</v>
      </c>
      <c r="T342" s="138">
        <f>S342*H342</f>
        <v>0</v>
      </c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39" t="s">
        <v>116</v>
      </c>
      <c r="AS342" s="17"/>
      <c r="AT342" s="139" t="s">
        <v>118</v>
      </c>
      <c r="AU342" s="139" t="s">
        <v>123</v>
      </c>
      <c r="AV342" s="17"/>
      <c r="AW342" s="17"/>
      <c r="AX342" s="17"/>
      <c r="AY342" s="2" t="s">
        <v>117</v>
      </c>
      <c r="AZ342" s="17"/>
      <c r="BA342" s="17"/>
      <c r="BB342" s="17"/>
      <c r="BC342" s="17"/>
      <c r="BD342" s="17"/>
      <c r="BE342" s="140">
        <f>IF(N342="základná",J342,0)</f>
        <v>0</v>
      </c>
      <c r="BF342" s="140">
        <f>IF(N342="znížená",J342,0)</f>
        <v>0</v>
      </c>
      <c r="BG342" s="140">
        <f>IF(N342="zákl. prenesená",J342,0)</f>
        <v>0</v>
      </c>
      <c r="BH342" s="140">
        <f>IF(N342="zníž. prenesená",J342,0)</f>
        <v>0</v>
      </c>
      <c r="BI342" s="140">
        <f>IF(N342="nulová",J342,0)</f>
        <v>0</v>
      </c>
      <c r="BJ342" s="2" t="s">
        <v>123</v>
      </c>
      <c r="BK342" s="140">
        <f>ROUND(I342*H342,2)</f>
        <v>0</v>
      </c>
      <c r="BL342" s="2" t="s">
        <v>116</v>
      </c>
      <c r="BM342" s="139" t="s">
        <v>368</v>
      </c>
    </row>
    <row r="343" spans="1:65" ht="11.25" customHeight="1">
      <c r="A343" s="141"/>
      <c r="B343" s="142"/>
      <c r="C343" s="141"/>
      <c r="D343" s="143" t="s">
        <v>129</v>
      </c>
      <c r="E343" s="144" t="s">
        <v>1</v>
      </c>
      <c r="F343" s="145" t="s">
        <v>369</v>
      </c>
      <c r="G343" s="141"/>
      <c r="H343" s="146">
        <v>1235</v>
      </c>
      <c r="I343" s="141"/>
      <c r="J343" s="141"/>
      <c r="K343" s="141"/>
      <c r="L343" s="142"/>
      <c r="M343" s="147"/>
      <c r="N343" s="141"/>
      <c r="O343" s="141"/>
      <c r="P343" s="141"/>
      <c r="Q343" s="141"/>
      <c r="R343" s="141"/>
      <c r="S343" s="141"/>
      <c r="T343" s="148"/>
      <c r="U343" s="141"/>
      <c r="V343" s="141"/>
      <c r="W343" s="141"/>
      <c r="X343" s="141"/>
      <c r="Y343" s="141"/>
      <c r="Z343" s="141"/>
      <c r="AA343" s="141"/>
      <c r="AB343" s="141"/>
      <c r="AC343" s="141"/>
      <c r="AD343" s="141"/>
      <c r="AE343" s="141"/>
      <c r="AF343" s="141"/>
      <c r="AG343" s="141"/>
      <c r="AH343" s="141"/>
      <c r="AI343" s="141"/>
      <c r="AJ343" s="141"/>
      <c r="AK343" s="141"/>
      <c r="AL343" s="141"/>
      <c r="AM343" s="141"/>
      <c r="AN343" s="141"/>
      <c r="AO343" s="141"/>
      <c r="AP343" s="141"/>
      <c r="AQ343" s="141"/>
      <c r="AR343" s="141"/>
      <c r="AS343" s="141"/>
      <c r="AT343" s="144" t="s">
        <v>129</v>
      </c>
      <c r="AU343" s="144" t="s">
        <v>123</v>
      </c>
      <c r="AV343" s="141" t="s">
        <v>123</v>
      </c>
      <c r="AW343" s="141" t="s">
        <v>29</v>
      </c>
      <c r="AX343" s="141" t="s">
        <v>80</v>
      </c>
      <c r="AY343" s="144" t="s">
        <v>117</v>
      </c>
      <c r="AZ343" s="141"/>
      <c r="BA343" s="141"/>
      <c r="BB343" s="141"/>
      <c r="BC343" s="141"/>
      <c r="BD343" s="141"/>
      <c r="BE343" s="141"/>
      <c r="BF343" s="141"/>
      <c r="BG343" s="141"/>
      <c r="BH343" s="141"/>
      <c r="BI343" s="141"/>
      <c r="BJ343" s="141"/>
      <c r="BK343" s="141"/>
      <c r="BL343" s="141"/>
      <c r="BM343" s="141"/>
    </row>
    <row r="344" spans="1:65" ht="24" customHeight="1">
      <c r="A344" s="17"/>
      <c r="B344" s="18"/>
      <c r="C344" s="128" t="s">
        <v>370</v>
      </c>
      <c r="D344" s="128" t="s">
        <v>118</v>
      </c>
      <c r="E344" s="129" t="s">
        <v>371</v>
      </c>
      <c r="F344" s="130" t="s">
        <v>372</v>
      </c>
      <c r="G344" s="131" t="s">
        <v>335</v>
      </c>
      <c r="H344" s="132">
        <v>3705</v>
      </c>
      <c r="I344" s="133"/>
      <c r="J344" s="132">
        <f>ROUND(I344*H344,2)</f>
        <v>0</v>
      </c>
      <c r="K344" s="134"/>
      <c r="L344" s="18"/>
      <c r="M344" s="135" t="s">
        <v>1</v>
      </c>
      <c r="N344" s="136" t="s">
        <v>38</v>
      </c>
      <c r="O344" s="17"/>
      <c r="P344" s="137">
        <f>O344*H344</f>
        <v>0</v>
      </c>
      <c r="Q344" s="137">
        <v>0</v>
      </c>
      <c r="R344" s="137">
        <f>Q344*H344</f>
        <v>0</v>
      </c>
      <c r="S344" s="137">
        <v>0</v>
      </c>
      <c r="T344" s="138">
        <f>S344*H344</f>
        <v>0</v>
      </c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39" t="s">
        <v>116</v>
      </c>
      <c r="AS344" s="17"/>
      <c r="AT344" s="139" t="s">
        <v>118</v>
      </c>
      <c r="AU344" s="139" t="s">
        <v>123</v>
      </c>
      <c r="AV344" s="17"/>
      <c r="AW344" s="17"/>
      <c r="AX344" s="17"/>
      <c r="AY344" s="2" t="s">
        <v>117</v>
      </c>
      <c r="AZ344" s="17"/>
      <c r="BA344" s="17"/>
      <c r="BB344" s="17"/>
      <c r="BC344" s="17"/>
      <c r="BD344" s="17"/>
      <c r="BE344" s="140">
        <f>IF(N344="základná",J344,0)</f>
        <v>0</v>
      </c>
      <c r="BF344" s="140">
        <f>IF(N344="znížená",J344,0)</f>
        <v>0</v>
      </c>
      <c r="BG344" s="140">
        <f>IF(N344="zákl. prenesená",J344,0)</f>
        <v>0</v>
      </c>
      <c r="BH344" s="140">
        <f>IF(N344="zníž. prenesená",J344,0)</f>
        <v>0</v>
      </c>
      <c r="BI344" s="140">
        <f>IF(N344="nulová",J344,0)</f>
        <v>0</v>
      </c>
      <c r="BJ344" s="2" t="s">
        <v>123</v>
      </c>
      <c r="BK344" s="140">
        <f>ROUND(I344*H344,2)</f>
        <v>0</v>
      </c>
      <c r="BL344" s="2" t="s">
        <v>116</v>
      </c>
      <c r="BM344" s="139" t="s">
        <v>373</v>
      </c>
    </row>
    <row r="345" spans="1:65" ht="11.25" customHeight="1">
      <c r="A345" s="141"/>
      <c r="B345" s="142"/>
      <c r="C345" s="141"/>
      <c r="D345" s="143" t="s">
        <v>129</v>
      </c>
      <c r="E345" s="144" t="s">
        <v>1</v>
      </c>
      <c r="F345" s="145" t="s">
        <v>374</v>
      </c>
      <c r="G345" s="141"/>
      <c r="H345" s="146">
        <v>2470</v>
      </c>
      <c r="I345" s="141"/>
      <c r="J345" s="141"/>
      <c r="K345" s="141"/>
      <c r="L345" s="142"/>
      <c r="M345" s="147"/>
      <c r="N345" s="141"/>
      <c r="O345" s="141"/>
      <c r="P345" s="141"/>
      <c r="Q345" s="141"/>
      <c r="R345" s="141"/>
      <c r="S345" s="141"/>
      <c r="T345" s="148"/>
      <c r="U345" s="141"/>
      <c r="V345" s="141"/>
      <c r="W345" s="141"/>
      <c r="X345" s="141"/>
      <c r="Y345" s="141"/>
      <c r="Z345" s="141"/>
      <c r="AA345" s="141"/>
      <c r="AB345" s="141"/>
      <c r="AC345" s="141"/>
      <c r="AD345" s="141"/>
      <c r="AE345" s="141"/>
      <c r="AF345" s="141"/>
      <c r="AG345" s="141"/>
      <c r="AH345" s="141"/>
      <c r="AI345" s="141"/>
      <c r="AJ345" s="141"/>
      <c r="AK345" s="141"/>
      <c r="AL345" s="141"/>
      <c r="AM345" s="141"/>
      <c r="AN345" s="141"/>
      <c r="AO345" s="141"/>
      <c r="AP345" s="141"/>
      <c r="AQ345" s="141"/>
      <c r="AR345" s="141"/>
      <c r="AS345" s="141"/>
      <c r="AT345" s="144" t="s">
        <v>129</v>
      </c>
      <c r="AU345" s="144" t="s">
        <v>123</v>
      </c>
      <c r="AV345" s="141" t="s">
        <v>123</v>
      </c>
      <c r="AW345" s="141" t="s">
        <v>29</v>
      </c>
      <c r="AX345" s="141" t="s">
        <v>72</v>
      </c>
      <c r="AY345" s="144" t="s">
        <v>117</v>
      </c>
      <c r="AZ345" s="141"/>
      <c r="BA345" s="141"/>
      <c r="BB345" s="141"/>
      <c r="BC345" s="141"/>
      <c r="BD345" s="141"/>
      <c r="BE345" s="141"/>
      <c r="BF345" s="141"/>
      <c r="BG345" s="141"/>
      <c r="BH345" s="141"/>
      <c r="BI345" s="141"/>
      <c r="BJ345" s="141"/>
      <c r="BK345" s="141"/>
      <c r="BL345" s="141"/>
      <c r="BM345" s="141"/>
    </row>
    <row r="346" spans="1:65" ht="11.25" customHeight="1">
      <c r="A346" s="141"/>
      <c r="B346" s="142"/>
      <c r="C346" s="141"/>
      <c r="D346" s="143" t="s">
        <v>129</v>
      </c>
      <c r="E346" s="144" t="s">
        <v>1</v>
      </c>
      <c r="F346" s="145" t="s">
        <v>375</v>
      </c>
      <c r="G346" s="141"/>
      <c r="H346" s="146">
        <v>1235</v>
      </c>
      <c r="I346" s="141"/>
      <c r="J346" s="141"/>
      <c r="K346" s="141"/>
      <c r="L346" s="142"/>
      <c r="M346" s="147"/>
      <c r="N346" s="141"/>
      <c r="O346" s="141"/>
      <c r="P346" s="141"/>
      <c r="Q346" s="141"/>
      <c r="R346" s="141"/>
      <c r="S346" s="141"/>
      <c r="T346" s="148"/>
      <c r="U346" s="141"/>
      <c r="V346" s="141"/>
      <c r="W346" s="141"/>
      <c r="X346" s="141"/>
      <c r="Y346" s="141"/>
      <c r="Z346" s="141"/>
      <c r="AA346" s="141"/>
      <c r="AB346" s="141"/>
      <c r="AC346" s="141"/>
      <c r="AD346" s="141"/>
      <c r="AE346" s="141"/>
      <c r="AF346" s="141"/>
      <c r="AG346" s="141"/>
      <c r="AH346" s="141"/>
      <c r="AI346" s="141"/>
      <c r="AJ346" s="141"/>
      <c r="AK346" s="141"/>
      <c r="AL346" s="141"/>
      <c r="AM346" s="141"/>
      <c r="AN346" s="141"/>
      <c r="AO346" s="141"/>
      <c r="AP346" s="141"/>
      <c r="AQ346" s="141"/>
      <c r="AR346" s="141"/>
      <c r="AS346" s="141"/>
      <c r="AT346" s="144" t="s">
        <v>129</v>
      </c>
      <c r="AU346" s="144" t="s">
        <v>123</v>
      </c>
      <c r="AV346" s="141" t="s">
        <v>123</v>
      </c>
      <c r="AW346" s="141" t="s">
        <v>29</v>
      </c>
      <c r="AX346" s="141" t="s">
        <v>72</v>
      </c>
      <c r="AY346" s="144" t="s">
        <v>117</v>
      </c>
      <c r="AZ346" s="141"/>
      <c r="BA346" s="141"/>
      <c r="BB346" s="141"/>
      <c r="BC346" s="141"/>
      <c r="BD346" s="141"/>
      <c r="BE346" s="141"/>
      <c r="BF346" s="141"/>
      <c r="BG346" s="141"/>
      <c r="BH346" s="141"/>
      <c r="BI346" s="141"/>
      <c r="BJ346" s="141"/>
      <c r="BK346" s="141"/>
      <c r="BL346" s="141"/>
      <c r="BM346" s="141"/>
    </row>
    <row r="347" spans="1:65" ht="11.25" customHeight="1">
      <c r="A347" s="165"/>
      <c r="B347" s="166"/>
      <c r="C347" s="165"/>
      <c r="D347" s="143" t="s">
        <v>129</v>
      </c>
      <c r="E347" s="167" t="s">
        <v>1</v>
      </c>
      <c r="F347" s="168" t="s">
        <v>154</v>
      </c>
      <c r="G347" s="165"/>
      <c r="H347" s="169">
        <v>3705</v>
      </c>
      <c r="I347" s="165"/>
      <c r="J347" s="165"/>
      <c r="K347" s="165"/>
      <c r="L347" s="166"/>
      <c r="M347" s="170"/>
      <c r="N347" s="165"/>
      <c r="O347" s="165"/>
      <c r="P347" s="165"/>
      <c r="Q347" s="165"/>
      <c r="R347" s="165"/>
      <c r="S347" s="165"/>
      <c r="T347" s="171"/>
      <c r="U347" s="165"/>
      <c r="V347" s="165"/>
      <c r="W347" s="165"/>
      <c r="X347" s="165"/>
      <c r="Y347" s="165"/>
      <c r="Z347" s="165"/>
      <c r="AA347" s="165"/>
      <c r="AB347" s="165"/>
      <c r="AC347" s="165"/>
      <c r="AD347" s="165"/>
      <c r="AE347" s="165"/>
      <c r="AF347" s="165"/>
      <c r="AG347" s="165"/>
      <c r="AH347" s="165"/>
      <c r="AI347" s="165"/>
      <c r="AJ347" s="165"/>
      <c r="AK347" s="165"/>
      <c r="AL347" s="165"/>
      <c r="AM347" s="165"/>
      <c r="AN347" s="165"/>
      <c r="AO347" s="165"/>
      <c r="AP347" s="165"/>
      <c r="AQ347" s="165"/>
      <c r="AR347" s="165"/>
      <c r="AS347" s="165"/>
      <c r="AT347" s="167" t="s">
        <v>129</v>
      </c>
      <c r="AU347" s="167" t="s">
        <v>123</v>
      </c>
      <c r="AV347" s="165" t="s">
        <v>116</v>
      </c>
      <c r="AW347" s="165" t="s">
        <v>29</v>
      </c>
      <c r="AX347" s="165" t="s">
        <v>80</v>
      </c>
      <c r="AY347" s="167" t="s">
        <v>117</v>
      </c>
      <c r="AZ347" s="165"/>
      <c r="BA347" s="165"/>
      <c r="BB347" s="165"/>
      <c r="BC347" s="165"/>
      <c r="BD347" s="165"/>
      <c r="BE347" s="165"/>
      <c r="BF347" s="165"/>
      <c r="BG347" s="165"/>
      <c r="BH347" s="165"/>
      <c r="BI347" s="165"/>
      <c r="BJ347" s="165"/>
      <c r="BK347" s="165"/>
      <c r="BL347" s="165"/>
      <c r="BM347" s="165"/>
    </row>
    <row r="348" spans="1:65" ht="24" customHeight="1">
      <c r="A348" s="17"/>
      <c r="B348" s="18"/>
      <c r="C348" s="128" t="s">
        <v>376</v>
      </c>
      <c r="D348" s="128" t="s">
        <v>118</v>
      </c>
      <c r="E348" s="129" t="s">
        <v>377</v>
      </c>
      <c r="F348" s="130" t="s">
        <v>378</v>
      </c>
      <c r="G348" s="131" t="s">
        <v>335</v>
      </c>
      <c r="H348" s="132">
        <v>1235</v>
      </c>
      <c r="I348" s="133"/>
      <c r="J348" s="132">
        <f>ROUND(I348*H348,2)</f>
        <v>0</v>
      </c>
      <c r="K348" s="134"/>
      <c r="L348" s="18"/>
      <c r="M348" s="135" t="s">
        <v>1</v>
      </c>
      <c r="N348" s="136" t="s">
        <v>38</v>
      </c>
      <c r="O348" s="17"/>
      <c r="P348" s="137">
        <f>O348*H348</f>
        <v>0</v>
      </c>
      <c r="Q348" s="137">
        <v>0</v>
      </c>
      <c r="R348" s="137">
        <f>Q348*H348</f>
        <v>0</v>
      </c>
      <c r="S348" s="137">
        <v>0</v>
      </c>
      <c r="T348" s="138">
        <f>S348*H348</f>
        <v>0</v>
      </c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39" t="s">
        <v>116</v>
      </c>
      <c r="AS348" s="17"/>
      <c r="AT348" s="139" t="s">
        <v>118</v>
      </c>
      <c r="AU348" s="139" t="s">
        <v>123</v>
      </c>
      <c r="AV348" s="17"/>
      <c r="AW348" s="17"/>
      <c r="AX348" s="17"/>
      <c r="AY348" s="2" t="s">
        <v>117</v>
      </c>
      <c r="AZ348" s="17"/>
      <c r="BA348" s="17"/>
      <c r="BB348" s="17"/>
      <c r="BC348" s="17"/>
      <c r="BD348" s="17"/>
      <c r="BE348" s="140">
        <f>IF(N348="základná",J348,0)</f>
        <v>0</v>
      </c>
      <c r="BF348" s="140">
        <f>IF(N348="znížená",J348,0)</f>
        <v>0</v>
      </c>
      <c r="BG348" s="140">
        <f>IF(N348="zákl. prenesená",J348,0)</f>
        <v>0</v>
      </c>
      <c r="BH348" s="140">
        <f>IF(N348="zníž. prenesená",J348,0)</f>
        <v>0</v>
      </c>
      <c r="BI348" s="140">
        <f>IF(N348="nulová",J348,0)</f>
        <v>0</v>
      </c>
      <c r="BJ348" s="2" t="s">
        <v>123</v>
      </c>
      <c r="BK348" s="140">
        <f>ROUND(I348*H348,2)</f>
        <v>0</v>
      </c>
      <c r="BL348" s="2" t="s">
        <v>116</v>
      </c>
      <c r="BM348" s="139" t="s">
        <v>379</v>
      </c>
    </row>
    <row r="349" spans="1:65" ht="11.25" customHeight="1">
      <c r="A349" s="141"/>
      <c r="B349" s="142"/>
      <c r="C349" s="141"/>
      <c r="D349" s="143" t="s">
        <v>129</v>
      </c>
      <c r="E349" s="144" t="s">
        <v>1</v>
      </c>
      <c r="F349" s="145" t="s">
        <v>380</v>
      </c>
      <c r="G349" s="141"/>
      <c r="H349" s="146">
        <v>1235</v>
      </c>
      <c r="I349" s="141"/>
      <c r="J349" s="141"/>
      <c r="K349" s="141"/>
      <c r="L349" s="142"/>
      <c r="M349" s="147"/>
      <c r="N349" s="141"/>
      <c r="O349" s="141"/>
      <c r="P349" s="141"/>
      <c r="Q349" s="141"/>
      <c r="R349" s="141"/>
      <c r="S349" s="141"/>
      <c r="T349" s="148"/>
      <c r="U349" s="141"/>
      <c r="V349" s="141"/>
      <c r="W349" s="141"/>
      <c r="X349" s="141"/>
      <c r="Y349" s="141"/>
      <c r="Z349" s="141"/>
      <c r="AA349" s="141"/>
      <c r="AB349" s="141"/>
      <c r="AC349" s="141"/>
      <c r="AD349" s="141"/>
      <c r="AE349" s="141"/>
      <c r="AF349" s="141"/>
      <c r="AG349" s="141"/>
      <c r="AH349" s="141"/>
      <c r="AI349" s="141"/>
      <c r="AJ349" s="141"/>
      <c r="AK349" s="141"/>
      <c r="AL349" s="141"/>
      <c r="AM349" s="141"/>
      <c r="AN349" s="141"/>
      <c r="AO349" s="141"/>
      <c r="AP349" s="141"/>
      <c r="AQ349" s="141"/>
      <c r="AR349" s="141"/>
      <c r="AS349" s="141"/>
      <c r="AT349" s="144" t="s">
        <v>129</v>
      </c>
      <c r="AU349" s="144" t="s">
        <v>123</v>
      </c>
      <c r="AV349" s="141" t="s">
        <v>123</v>
      </c>
      <c r="AW349" s="141" t="s">
        <v>29</v>
      </c>
      <c r="AX349" s="141" t="s">
        <v>80</v>
      </c>
      <c r="AY349" s="144" t="s">
        <v>117</v>
      </c>
      <c r="AZ349" s="141"/>
      <c r="BA349" s="141"/>
      <c r="BB349" s="141"/>
      <c r="BC349" s="141"/>
      <c r="BD349" s="141"/>
      <c r="BE349" s="141"/>
      <c r="BF349" s="141"/>
      <c r="BG349" s="141"/>
      <c r="BH349" s="141"/>
      <c r="BI349" s="141"/>
      <c r="BJ349" s="141"/>
      <c r="BK349" s="141"/>
      <c r="BL349" s="141"/>
      <c r="BM349" s="141"/>
    </row>
    <row r="350" spans="1:65" ht="24" customHeight="1">
      <c r="A350" s="17"/>
      <c r="B350" s="18"/>
      <c r="C350" s="128" t="s">
        <v>381</v>
      </c>
      <c r="D350" s="128" t="s">
        <v>118</v>
      </c>
      <c r="E350" s="129" t="s">
        <v>382</v>
      </c>
      <c r="F350" s="130" t="s">
        <v>383</v>
      </c>
      <c r="G350" s="131" t="s">
        <v>335</v>
      </c>
      <c r="H350" s="132">
        <v>1235</v>
      </c>
      <c r="I350" s="133"/>
      <c r="J350" s="132">
        <f>ROUND(I350*H350,2)</f>
        <v>0</v>
      </c>
      <c r="K350" s="134"/>
      <c r="L350" s="18"/>
      <c r="M350" s="135" t="s">
        <v>1</v>
      </c>
      <c r="N350" s="136" t="s">
        <v>38</v>
      </c>
      <c r="O350" s="17"/>
      <c r="P350" s="137">
        <f>O350*H350</f>
        <v>0</v>
      </c>
      <c r="Q350" s="137">
        <v>0</v>
      </c>
      <c r="R350" s="137">
        <f>Q350*H350</f>
        <v>0</v>
      </c>
      <c r="S350" s="137">
        <v>0</v>
      </c>
      <c r="T350" s="138">
        <f>S350*H350</f>
        <v>0</v>
      </c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39" t="s">
        <v>116</v>
      </c>
      <c r="AS350" s="17"/>
      <c r="AT350" s="139" t="s">
        <v>118</v>
      </c>
      <c r="AU350" s="139" t="s">
        <v>123</v>
      </c>
      <c r="AV350" s="17"/>
      <c r="AW350" s="17"/>
      <c r="AX350" s="17"/>
      <c r="AY350" s="2" t="s">
        <v>117</v>
      </c>
      <c r="AZ350" s="17"/>
      <c r="BA350" s="17"/>
      <c r="BB350" s="17"/>
      <c r="BC350" s="17"/>
      <c r="BD350" s="17"/>
      <c r="BE350" s="140">
        <f>IF(N350="základná",J350,0)</f>
        <v>0</v>
      </c>
      <c r="BF350" s="140">
        <f>IF(N350="znížená",J350,0)</f>
        <v>0</v>
      </c>
      <c r="BG350" s="140">
        <f>IF(N350="zákl. prenesená",J350,0)</f>
        <v>0</v>
      </c>
      <c r="BH350" s="140">
        <f>IF(N350="zníž. prenesená",J350,0)</f>
        <v>0</v>
      </c>
      <c r="BI350" s="140">
        <f>IF(N350="nulová",J350,0)</f>
        <v>0</v>
      </c>
      <c r="BJ350" s="2" t="s">
        <v>123</v>
      </c>
      <c r="BK350" s="140">
        <f>ROUND(I350*H350,2)</f>
        <v>0</v>
      </c>
      <c r="BL350" s="2" t="s">
        <v>116</v>
      </c>
      <c r="BM350" s="139" t="s">
        <v>384</v>
      </c>
    </row>
    <row r="351" spans="1:65" ht="11.25" customHeight="1">
      <c r="A351" s="141"/>
      <c r="B351" s="142"/>
      <c r="C351" s="141"/>
      <c r="D351" s="143" t="s">
        <v>129</v>
      </c>
      <c r="E351" s="144" t="s">
        <v>1</v>
      </c>
      <c r="F351" s="145" t="s">
        <v>385</v>
      </c>
      <c r="G351" s="141"/>
      <c r="H351" s="146">
        <v>1235</v>
      </c>
      <c r="I351" s="141"/>
      <c r="J351" s="141"/>
      <c r="K351" s="141"/>
      <c r="L351" s="142"/>
      <c r="M351" s="147"/>
      <c r="N351" s="141"/>
      <c r="O351" s="141"/>
      <c r="P351" s="141"/>
      <c r="Q351" s="141"/>
      <c r="R351" s="141"/>
      <c r="S351" s="141"/>
      <c r="T351" s="148"/>
      <c r="U351" s="141"/>
      <c r="V351" s="141"/>
      <c r="W351" s="141"/>
      <c r="X351" s="141"/>
      <c r="Y351" s="141"/>
      <c r="Z351" s="141"/>
      <c r="AA351" s="141"/>
      <c r="AB351" s="141"/>
      <c r="AC351" s="141"/>
      <c r="AD351" s="141"/>
      <c r="AE351" s="141"/>
      <c r="AF351" s="141"/>
      <c r="AG351" s="141"/>
      <c r="AH351" s="141"/>
      <c r="AI351" s="141"/>
      <c r="AJ351" s="141"/>
      <c r="AK351" s="141"/>
      <c r="AL351" s="141"/>
      <c r="AM351" s="141"/>
      <c r="AN351" s="141"/>
      <c r="AO351" s="141"/>
      <c r="AP351" s="141"/>
      <c r="AQ351" s="141"/>
      <c r="AR351" s="141"/>
      <c r="AS351" s="141"/>
      <c r="AT351" s="144" t="s">
        <v>129</v>
      </c>
      <c r="AU351" s="144" t="s">
        <v>123</v>
      </c>
      <c r="AV351" s="141" t="s">
        <v>123</v>
      </c>
      <c r="AW351" s="141" t="s">
        <v>29</v>
      </c>
      <c r="AX351" s="141" t="s">
        <v>80</v>
      </c>
      <c r="AY351" s="144" t="s">
        <v>117</v>
      </c>
      <c r="AZ351" s="141"/>
      <c r="BA351" s="141"/>
      <c r="BB351" s="141"/>
      <c r="BC351" s="141"/>
      <c r="BD351" s="141"/>
      <c r="BE351" s="141"/>
      <c r="BF351" s="141"/>
      <c r="BG351" s="141"/>
      <c r="BH351" s="141"/>
      <c r="BI351" s="141"/>
      <c r="BJ351" s="141"/>
      <c r="BK351" s="141"/>
      <c r="BL351" s="141"/>
      <c r="BM351" s="141"/>
    </row>
    <row r="352" spans="1:65" ht="24" customHeight="1">
      <c r="A352" s="17"/>
      <c r="B352" s="18"/>
      <c r="C352" s="128" t="s">
        <v>386</v>
      </c>
      <c r="D352" s="128" t="s">
        <v>118</v>
      </c>
      <c r="E352" s="129" t="s">
        <v>387</v>
      </c>
      <c r="F352" s="130" t="s">
        <v>388</v>
      </c>
      <c r="G352" s="131" t="s">
        <v>335</v>
      </c>
      <c r="H352" s="132">
        <v>2470</v>
      </c>
      <c r="I352" s="133"/>
      <c r="J352" s="132">
        <f>ROUND(I352*H352,2)</f>
        <v>0</v>
      </c>
      <c r="K352" s="134"/>
      <c r="L352" s="18"/>
      <c r="M352" s="135" t="s">
        <v>1</v>
      </c>
      <c r="N352" s="136" t="s">
        <v>38</v>
      </c>
      <c r="O352" s="17"/>
      <c r="P352" s="137">
        <f>O352*H352</f>
        <v>0</v>
      </c>
      <c r="Q352" s="137">
        <v>0</v>
      </c>
      <c r="R352" s="137">
        <f>Q352*H352</f>
        <v>0</v>
      </c>
      <c r="S352" s="137">
        <v>0</v>
      </c>
      <c r="T352" s="138">
        <f>S352*H352</f>
        <v>0</v>
      </c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39" t="s">
        <v>116</v>
      </c>
      <c r="AS352" s="17"/>
      <c r="AT352" s="139" t="s">
        <v>118</v>
      </c>
      <c r="AU352" s="139" t="s">
        <v>123</v>
      </c>
      <c r="AV352" s="17"/>
      <c r="AW352" s="17"/>
      <c r="AX352" s="17"/>
      <c r="AY352" s="2" t="s">
        <v>117</v>
      </c>
      <c r="AZ352" s="17"/>
      <c r="BA352" s="17"/>
      <c r="BB352" s="17"/>
      <c r="BC352" s="17"/>
      <c r="BD352" s="17"/>
      <c r="BE352" s="140">
        <f>IF(N352="základná",J352,0)</f>
        <v>0</v>
      </c>
      <c r="BF352" s="140">
        <f>IF(N352="znížená",J352,0)</f>
        <v>0</v>
      </c>
      <c r="BG352" s="140">
        <f>IF(N352="zákl. prenesená",J352,0)</f>
        <v>0</v>
      </c>
      <c r="BH352" s="140">
        <f>IF(N352="zníž. prenesená",J352,0)</f>
        <v>0</v>
      </c>
      <c r="BI352" s="140">
        <f>IF(N352="nulová",J352,0)</f>
        <v>0</v>
      </c>
      <c r="BJ352" s="2" t="s">
        <v>123</v>
      </c>
      <c r="BK352" s="140">
        <f>ROUND(I352*H352,2)</f>
        <v>0</v>
      </c>
      <c r="BL352" s="2" t="s">
        <v>116</v>
      </c>
      <c r="BM352" s="139" t="s">
        <v>389</v>
      </c>
    </row>
    <row r="353" spans="1:65" ht="11.25" customHeight="1">
      <c r="A353" s="141"/>
      <c r="B353" s="142"/>
      <c r="C353" s="141"/>
      <c r="D353" s="143" t="s">
        <v>129</v>
      </c>
      <c r="E353" s="144" t="s">
        <v>1</v>
      </c>
      <c r="F353" s="145" t="s">
        <v>390</v>
      </c>
      <c r="G353" s="141"/>
      <c r="H353" s="146">
        <v>2470</v>
      </c>
      <c r="I353" s="141"/>
      <c r="J353" s="141"/>
      <c r="K353" s="141"/>
      <c r="L353" s="142"/>
      <c r="M353" s="147"/>
      <c r="N353" s="141"/>
      <c r="O353" s="141"/>
      <c r="P353" s="141"/>
      <c r="Q353" s="141"/>
      <c r="R353" s="141"/>
      <c r="S353" s="141"/>
      <c r="T353" s="148"/>
      <c r="U353" s="141"/>
      <c r="V353" s="141"/>
      <c r="W353" s="141"/>
      <c r="X353" s="141"/>
      <c r="Y353" s="141"/>
      <c r="Z353" s="141"/>
      <c r="AA353" s="141"/>
      <c r="AB353" s="141"/>
      <c r="AC353" s="141"/>
      <c r="AD353" s="141"/>
      <c r="AE353" s="141"/>
      <c r="AF353" s="141"/>
      <c r="AG353" s="141"/>
      <c r="AH353" s="141"/>
      <c r="AI353" s="141"/>
      <c r="AJ353" s="141"/>
      <c r="AK353" s="141"/>
      <c r="AL353" s="141"/>
      <c r="AM353" s="141"/>
      <c r="AN353" s="141"/>
      <c r="AO353" s="141"/>
      <c r="AP353" s="141"/>
      <c r="AQ353" s="141"/>
      <c r="AR353" s="141"/>
      <c r="AS353" s="141"/>
      <c r="AT353" s="144" t="s">
        <v>129</v>
      </c>
      <c r="AU353" s="144" t="s">
        <v>123</v>
      </c>
      <c r="AV353" s="141" t="s">
        <v>123</v>
      </c>
      <c r="AW353" s="141" t="s">
        <v>29</v>
      </c>
      <c r="AX353" s="141" t="s">
        <v>80</v>
      </c>
      <c r="AY353" s="144" t="s">
        <v>117</v>
      </c>
      <c r="AZ353" s="141"/>
      <c r="BA353" s="141"/>
      <c r="BB353" s="141"/>
      <c r="BC353" s="141"/>
      <c r="BD353" s="141"/>
      <c r="BE353" s="141"/>
      <c r="BF353" s="141"/>
      <c r="BG353" s="141"/>
      <c r="BH353" s="141"/>
      <c r="BI353" s="141"/>
      <c r="BJ353" s="141"/>
      <c r="BK353" s="141"/>
      <c r="BL353" s="141"/>
      <c r="BM353" s="141"/>
    </row>
    <row r="354" spans="1:65" ht="37.5" customHeight="1">
      <c r="A354" s="17"/>
      <c r="B354" s="18"/>
      <c r="C354" s="128" t="s">
        <v>391</v>
      </c>
      <c r="D354" s="128" t="s">
        <v>118</v>
      </c>
      <c r="E354" s="129" t="s">
        <v>392</v>
      </c>
      <c r="F354" s="130" t="s">
        <v>393</v>
      </c>
      <c r="G354" s="131" t="s">
        <v>313</v>
      </c>
      <c r="H354" s="132">
        <v>0.62</v>
      </c>
      <c r="I354" s="133"/>
      <c r="J354" s="132">
        <f>ROUND(I354*H354,2)</f>
        <v>0</v>
      </c>
      <c r="K354" s="134"/>
      <c r="L354" s="18"/>
      <c r="M354" s="135" t="s">
        <v>1</v>
      </c>
      <c r="N354" s="136" t="s">
        <v>38</v>
      </c>
      <c r="O354" s="17"/>
      <c r="P354" s="137">
        <f>O354*H354</f>
        <v>0</v>
      </c>
      <c r="Q354" s="137">
        <v>0</v>
      </c>
      <c r="R354" s="137">
        <f>Q354*H354</f>
        <v>0</v>
      </c>
      <c r="S354" s="137">
        <v>0</v>
      </c>
      <c r="T354" s="138">
        <f>S354*H354</f>
        <v>0</v>
      </c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39" t="s">
        <v>116</v>
      </c>
      <c r="AS354" s="17"/>
      <c r="AT354" s="139" t="s">
        <v>118</v>
      </c>
      <c r="AU354" s="139" t="s">
        <v>123</v>
      </c>
      <c r="AV354" s="17"/>
      <c r="AW354" s="17"/>
      <c r="AX354" s="17"/>
      <c r="AY354" s="2" t="s">
        <v>117</v>
      </c>
      <c r="AZ354" s="17"/>
      <c r="BA354" s="17"/>
      <c r="BB354" s="17"/>
      <c r="BC354" s="17"/>
      <c r="BD354" s="17"/>
      <c r="BE354" s="140">
        <f>IF(N354="základná",J354,0)</f>
        <v>0</v>
      </c>
      <c r="BF354" s="140">
        <f>IF(N354="znížená",J354,0)</f>
        <v>0</v>
      </c>
      <c r="BG354" s="140">
        <f>IF(N354="zákl. prenesená",J354,0)</f>
        <v>0</v>
      </c>
      <c r="BH354" s="140">
        <f>IF(N354="zníž. prenesená",J354,0)</f>
        <v>0</v>
      </c>
      <c r="BI354" s="140">
        <f>IF(N354="nulová",J354,0)</f>
        <v>0</v>
      </c>
      <c r="BJ354" s="2" t="s">
        <v>123</v>
      </c>
      <c r="BK354" s="140">
        <f>ROUND(I354*H354,2)</f>
        <v>0</v>
      </c>
      <c r="BL354" s="2" t="s">
        <v>116</v>
      </c>
      <c r="BM354" s="139" t="s">
        <v>394</v>
      </c>
    </row>
    <row r="355" spans="1:65" ht="11.25" customHeight="1">
      <c r="A355" s="141"/>
      <c r="B355" s="142"/>
      <c r="C355" s="141"/>
      <c r="D355" s="143" t="s">
        <v>129</v>
      </c>
      <c r="E355" s="144" t="s">
        <v>1</v>
      </c>
      <c r="F355" s="145" t="s">
        <v>395</v>
      </c>
      <c r="G355" s="141"/>
      <c r="H355" s="146">
        <v>0.62</v>
      </c>
      <c r="I355" s="141"/>
      <c r="J355" s="141"/>
      <c r="K355" s="141"/>
      <c r="L355" s="142"/>
      <c r="M355" s="147"/>
      <c r="N355" s="141"/>
      <c r="O355" s="141"/>
      <c r="P355" s="141"/>
      <c r="Q355" s="141"/>
      <c r="R355" s="141"/>
      <c r="S355" s="141"/>
      <c r="T355" s="148"/>
      <c r="U355" s="141"/>
      <c r="V355" s="141"/>
      <c r="W355" s="141"/>
      <c r="X355" s="141"/>
      <c r="Y355" s="141"/>
      <c r="Z355" s="141"/>
      <c r="AA355" s="141"/>
      <c r="AB355" s="141"/>
      <c r="AC355" s="141"/>
      <c r="AD355" s="141"/>
      <c r="AE355" s="141"/>
      <c r="AF355" s="141"/>
      <c r="AG355" s="141"/>
      <c r="AH355" s="141"/>
      <c r="AI355" s="141"/>
      <c r="AJ355" s="141"/>
      <c r="AK355" s="141"/>
      <c r="AL355" s="141"/>
      <c r="AM355" s="141"/>
      <c r="AN355" s="141"/>
      <c r="AO355" s="141"/>
      <c r="AP355" s="141"/>
      <c r="AQ355" s="141"/>
      <c r="AR355" s="141"/>
      <c r="AS355" s="141"/>
      <c r="AT355" s="144" t="s">
        <v>129</v>
      </c>
      <c r="AU355" s="144" t="s">
        <v>123</v>
      </c>
      <c r="AV355" s="141" t="s">
        <v>123</v>
      </c>
      <c r="AW355" s="141" t="s">
        <v>29</v>
      </c>
      <c r="AX355" s="141" t="s">
        <v>80</v>
      </c>
      <c r="AY355" s="144" t="s">
        <v>117</v>
      </c>
      <c r="AZ355" s="141"/>
      <c r="BA355" s="141"/>
      <c r="BB355" s="141"/>
      <c r="BC355" s="141"/>
      <c r="BD355" s="141"/>
      <c r="BE355" s="141"/>
      <c r="BF355" s="141"/>
      <c r="BG355" s="141"/>
      <c r="BH355" s="141"/>
      <c r="BI355" s="141"/>
      <c r="BJ355" s="141"/>
      <c r="BK355" s="141"/>
      <c r="BL355" s="141"/>
      <c r="BM355" s="141"/>
    </row>
    <row r="356" spans="1:65" ht="16.5" customHeight="1">
      <c r="A356" s="17"/>
      <c r="B356" s="18"/>
      <c r="C356" s="172" t="s">
        <v>396</v>
      </c>
      <c r="D356" s="172" t="s">
        <v>339</v>
      </c>
      <c r="E356" s="173" t="s">
        <v>397</v>
      </c>
      <c r="F356" s="174" t="s">
        <v>398</v>
      </c>
      <c r="G356" s="175" t="s">
        <v>399</v>
      </c>
      <c r="H356" s="176">
        <v>15.9</v>
      </c>
      <c r="I356" s="177"/>
      <c r="J356" s="176">
        <f>ROUND(I356*H356,2)</f>
        <v>0</v>
      </c>
      <c r="K356" s="178"/>
      <c r="L356" s="179"/>
      <c r="M356" s="180" t="s">
        <v>1</v>
      </c>
      <c r="N356" s="181" t="s">
        <v>38</v>
      </c>
      <c r="O356" s="17"/>
      <c r="P356" s="137">
        <f>O356*H356</f>
        <v>0</v>
      </c>
      <c r="Q356" s="137">
        <v>0.04</v>
      </c>
      <c r="R356" s="137">
        <f>Q356*H356</f>
        <v>0.63600000000000001</v>
      </c>
      <c r="S356" s="137">
        <v>0</v>
      </c>
      <c r="T356" s="138">
        <f>S356*H356</f>
        <v>0</v>
      </c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39" t="s">
        <v>180</v>
      </c>
      <c r="AS356" s="17"/>
      <c r="AT356" s="139" t="s">
        <v>339</v>
      </c>
      <c r="AU356" s="139" t="s">
        <v>123</v>
      </c>
      <c r="AV356" s="17"/>
      <c r="AW356" s="17"/>
      <c r="AX356" s="17"/>
      <c r="AY356" s="2" t="s">
        <v>117</v>
      </c>
      <c r="AZ356" s="17"/>
      <c r="BA356" s="17"/>
      <c r="BB356" s="17"/>
      <c r="BC356" s="17"/>
      <c r="BD356" s="17"/>
      <c r="BE356" s="140">
        <f>IF(N356="základná",J356,0)</f>
        <v>0</v>
      </c>
      <c r="BF356" s="140">
        <f>IF(N356="znížená",J356,0)</f>
        <v>0</v>
      </c>
      <c r="BG356" s="140">
        <f>IF(N356="zákl. prenesená",J356,0)</f>
        <v>0</v>
      </c>
      <c r="BH356" s="140">
        <f>IF(N356="zníž. prenesená",J356,0)</f>
        <v>0</v>
      </c>
      <c r="BI356" s="140">
        <f>IF(N356="nulová",J356,0)</f>
        <v>0</v>
      </c>
      <c r="BJ356" s="2" t="s">
        <v>123</v>
      </c>
      <c r="BK356" s="140">
        <f>ROUND(I356*H356,2)</f>
        <v>0</v>
      </c>
      <c r="BL356" s="2" t="s">
        <v>116</v>
      </c>
      <c r="BM356" s="139" t="s">
        <v>400</v>
      </c>
    </row>
    <row r="357" spans="1:65" ht="11.25" customHeight="1">
      <c r="A357" s="141"/>
      <c r="B357" s="142"/>
      <c r="C357" s="141"/>
      <c r="D357" s="143" t="s">
        <v>129</v>
      </c>
      <c r="E357" s="144" t="s">
        <v>1</v>
      </c>
      <c r="F357" s="145" t="s">
        <v>401</v>
      </c>
      <c r="G357" s="141"/>
      <c r="H357" s="146">
        <v>15.44</v>
      </c>
      <c r="I357" s="141"/>
      <c r="J357" s="141"/>
      <c r="K357" s="141"/>
      <c r="L357" s="142"/>
      <c r="M357" s="147"/>
      <c r="N357" s="141"/>
      <c r="O357" s="141"/>
      <c r="P357" s="141"/>
      <c r="Q357" s="141"/>
      <c r="R357" s="141"/>
      <c r="S357" s="141"/>
      <c r="T357" s="148"/>
      <c r="U357" s="141"/>
      <c r="V357" s="141"/>
      <c r="W357" s="141"/>
      <c r="X357" s="141"/>
      <c r="Y357" s="141"/>
      <c r="Z357" s="141"/>
      <c r="AA357" s="141"/>
      <c r="AB357" s="141"/>
      <c r="AC357" s="141"/>
      <c r="AD357" s="141"/>
      <c r="AE357" s="141"/>
      <c r="AF357" s="141"/>
      <c r="AG357" s="141"/>
      <c r="AH357" s="141"/>
      <c r="AI357" s="141"/>
      <c r="AJ357" s="141"/>
      <c r="AK357" s="141"/>
      <c r="AL357" s="141"/>
      <c r="AM357" s="141"/>
      <c r="AN357" s="141"/>
      <c r="AO357" s="141"/>
      <c r="AP357" s="141"/>
      <c r="AQ357" s="141"/>
      <c r="AR357" s="141"/>
      <c r="AS357" s="141"/>
      <c r="AT357" s="144" t="s">
        <v>129</v>
      </c>
      <c r="AU357" s="144" t="s">
        <v>123</v>
      </c>
      <c r="AV357" s="141" t="s">
        <v>123</v>
      </c>
      <c r="AW357" s="141" t="s">
        <v>29</v>
      </c>
      <c r="AX357" s="141" t="s">
        <v>80</v>
      </c>
      <c r="AY357" s="144" t="s">
        <v>117</v>
      </c>
      <c r="AZ357" s="141"/>
      <c r="BA357" s="141"/>
      <c r="BB357" s="141"/>
      <c r="BC357" s="141"/>
      <c r="BD357" s="141"/>
      <c r="BE357" s="141"/>
      <c r="BF357" s="141"/>
      <c r="BG357" s="141"/>
      <c r="BH357" s="141"/>
      <c r="BI357" s="141"/>
      <c r="BJ357" s="141"/>
      <c r="BK357" s="141"/>
      <c r="BL357" s="141"/>
      <c r="BM357" s="141"/>
    </row>
    <row r="358" spans="1:65" ht="11.25" customHeight="1">
      <c r="A358" s="141"/>
      <c r="B358" s="142"/>
      <c r="C358" s="141"/>
      <c r="D358" s="143" t="s">
        <v>129</v>
      </c>
      <c r="E358" s="141"/>
      <c r="F358" s="145" t="s">
        <v>402</v>
      </c>
      <c r="G358" s="141"/>
      <c r="H358" s="146">
        <v>15.9</v>
      </c>
      <c r="I358" s="141"/>
      <c r="J358" s="141"/>
      <c r="K358" s="141"/>
      <c r="L358" s="142"/>
      <c r="M358" s="147"/>
      <c r="N358" s="141"/>
      <c r="O358" s="141"/>
      <c r="P358" s="141"/>
      <c r="Q358" s="141"/>
      <c r="R358" s="141"/>
      <c r="S358" s="141"/>
      <c r="T358" s="148"/>
      <c r="U358" s="141"/>
      <c r="V358" s="141"/>
      <c r="W358" s="141"/>
      <c r="X358" s="141"/>
      <c r="Y358" s="141"/>
      <c r="Z358" s="141"/>
      <c r="AA358" s="141"/>
      <c r="AB358" s="141"/>
      <c r="AC358" s="141"/>
      <c r="AD358" s="141"/>
      <c r="AE358" s="141"/>
      <c r="AF358" s="141"/>
      <c r="AG358" s="141"/>
      <c r="AH358" s="141"/>
      <c r="AI358" s="141"/>
      <c r="AJ358" s="141"/>
      <c r="AK358" s="141"/>
      <c r="AL358" s="141"/>
      <c r="AM358" s="141"/>
      <c r="AN358" s="141"/>
      <c r="AO358" s="141"/>
      <c r="AP358" s="141"/>
      <c r="AQ358" s="141"/>
      <c r="AR358" s="141"/>
      <c r="AS358" s="141"/>
      <c r="AT358" s="144" t="s">
        <v>129</v>
      </c>
      <c r="AU358" s="144" t="s">
        <v>123</v>
      </c>
      <c r="AV358" s="141" t="s">
        <v>123</v>
      </c>
      <c r="AW358" s="141" t="s">
        <v>4</v>
      </c>
      <c r="AX358" s="141" t="s">
        <v>80</v>
      </c>
      <c r="AY358" s="144" t="s">
        <v>117</v>
      </c>
      <c r="AZ358" s="141"/>
      <c r="BA358" s="141"/>
      <c r="BB358" s="141"/>
      <c r="BC358" s="141"/>
      <c r="BD358" s="141"/>
      <c r="BE358" s="141"/>
      <c r="BF358" s="141"/>
      <c r="BG358" s="141"/>
      <c r="BH358" s="141"/>
      <c r="BI358" s="141"/>
      <c r="BJ358" s="141"/>
      <c r="BK358" s="141"/>
      <c r="BL358" s="141"/>
      <c r="BM358" s="141"/>
    </row>
    <row r="359" spans="1:65" ht="37.5" customHeight="1">
      <c r="A359" s="17"/>
      <c r="B359" s="18"/>
      <c r="C359" s="128" t="s">
        <v>403</v>
      </c>
      <c r="D359" s="128" t="s">
        <v>118</v>
      </c>
      <c r="E359" s="129" t="s">
        <v>392</v>
      </c>
      <c r="F359" s="130" t="s">
        <v>393</v>
      </c>
      <c r="G359" s="131" t="s">
        <v>313</v>
      </c>
      <c r="H359" s="132">
        <v>1.03</v>
      </c>
      <c r="I359" s="133"/>
      <c r="J359" s="132">
        <f>ROUND(I359*H359,2)</f>
        <v>0</v>
      </c>
      <c r="K359" s="134"/>
      <c r="L359" s="18"/>
      <c r="M359" s="135" t="s">
        <v>1</v>
      </c>
      <c r="N359" s="136" t="s">
        <v>38</v>
      </c>
      <c r="O359" s="17"/>
      <c r="P359" s="137">
        <f>O359*H359</f>
        <v>0</v>
      </c>
      <c r="Q359" s="137">
        <v>0</v>
      </c>
      <c r="R359" s="137">
        <f>Q359*H359</f>
        <v>0</v>
      </c>
      <c r="S359" s="137">
        <v>0</v>
      </c>
      <c r="T359" s="138">
        <f>S359*H359</f>
        <v>0</v>
      </c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39" t="s">
        <v>116</v>
      </c>
      <c r="AS359" s="17"/>
      <c r="AT359" s="139" t="s">
        <v>118</v>
      </c>
      <c r="AU359" s="139" t="s">
        <v>123</v>
      </c>
      <c r="AV359" s="17"/>
      <c r="AW359" s="17"/>
      <c r="AX359" s="17"/>
      <c r="AY359" s="2" t="s">
        <v>117</v>
      </c>
      <c r="AZ359" s="17"/>
      <c r="BA359" s="17"/>
      <c r="BB359" s="17"/>
      <c r="BC359" s="17"/>
      <c r="BD359" s="17"/>
      <c r="BE359" s="140">
        <f>IF(N359="základná",J359,0)</f>
        <v>0</v>
      </c>
      <c r="BF359" s="140">
        <f>IF(N359="znížená",J359,0)</f>
        <v>0</v>
      </c>
      <c r="BG359" s="140">
        <f>IF(N359="zákl. prenesená",J359,0)</f>
        <v>0</v>
      </c>
      <c r="BH359" s="140">
        <f>IF(N359="zníž. prenesená",J359,0)</f>
        <v>0</v>
      </c>
      <c r="BI359" s="140">
        <f>IF(N359="nulová",J359,0)</f>
        <v>0</v>
      </c>
      <c r="BJ359" s="2" t="s">
        <v>123</v>
      </c>
      <c r="BK359" s="140">
        <f>ROUND(I359*H359,2)</f>
        <v>0</v>
      </c>
      <c r="BL359" s="2" t="s">
        <v>116</v>
      </c>
      <c r="BM359" s="139" t="s">
        <v>404</v>
      </c>
    </row>
    <row r="360" spans="1:65" ht="11.25" customHeight="1">
      <c r="A360" s="141"/>
      <c r="B360" s="142"/>
      <c r="C360" s="141"/>
      <c r="D360" s="143" t="s">
        <v>129</v>
      </c>
      <c r="E360" s="144" t="s">
        <v>1</v>
      </c>
      <c r="F360" s="145" t="s">
        <v>405</v>
      </c>
      <c r="G360" s="141"/>
      <c r="H360" s="146">
        <v>1.03</v>
      </c>
      <c r="I360" s="141"/>
      <c r="J360" s="141"/>
      <c r="K360" s="141"/>
      <c r="L360" s="142"/>
      <c r="M360" s="147"/>
      <c r="N360" s="141"/>
      <c r="O360" s="141"/>
      <c r="P360" s="141"/>
      <c r="Q360" s="141"/>
      <c r="R360" s="141"/>
      <c r="S360" s="141"/>
      <c r="T360" s="148"/>
      <c r="U360" s="141"/>
      <c r="V360" s="141"/>
      <c r="W360" s="141"/>
      <c r="X360" s="141"/>
      <c r="Y360" s="141"/>
      <c r="Z360" s="141"/>
      <c r="AA360" s="141"/>
      <c r="AB360" s="141"/>
      <c r="AC360" s="141"/>
      <c r="AD360" s="141"/>
      <c r="AE360" s="141"/>
      <c r="AF360" s="141"/>
      <c r="AG360" s="141"/>
      <c r="AH360" s="141"/>
      <c r="AI360" s="141"/>
      <c r="AJ360" s="141"/>
      <c r="AK360" s="141"/>
      <c r="AL360" s="141"/>
      <c r="AM360" s="141"/>
      <c r="AN360" s="141"/>
      <c r="AO360" s="141"/>
      <c r="AP360" s="141"/>
      <c r="AQ360" s="141"/>
      <c r="AR360" s="141"/>
      <c r="AS360" s="141"/>
      <c r="AT360" s="144" t="s">
        <v>129</v>
      </c>
      <c r="AU360" s="144" t="s">
        <v>123</v>
      </c>
      <c r="AV360" s="141" t="s">
        <v>123</v>
      </c>
      <c r="AW360" s="141" t="s">
        <v>29</v>
      </c>
      <c r="AX360" s="141" t="s">
        <v>80</v>
      </c>
      <c r="AY360" s="144" t="s">
        <v>117</v>
      </c>
      <c r="AZ360" s="141"/>
      <c r="BA360" s="141"/>
      <c r="BB360" s="141"/>
      <c r="BC360" s="141"/>
      <c r="BD360" s="141"/>
      <c r="BE360" s="141"/>
      <c r="BF360" s="141"/>
      <c r="BG360" s="141"/>
      <c r="BH360" s="141"/>
      <c r="BI360" s="141"/>
      <c r="BJ360" s="141"/>
      <c r="BK360" s="141"/>
      <c r="BL360" s="141"/>
      <c r="BM360" s="141"/>
    </row>
    <row r="361" spans="1:65" ht="24" customHeight="1">
      <c r="A361" s="17"/>
      <c r="B361" s="18"/>
      <c r="C361" s="172" t="s">
        <v>406</v>
      </c>
      <c r="D361" s="172" t="s">
        <v>339</v>
      </c>
      <c r="E361" s="173" t="s">
        <v>407</v>
      </c>
      <c r="F361" s="174" t="s">
        <v>408</v>
      </c>
      <c r="G361" s="175" t="s">
        <v>399</v>
      </c>
      <c r="H361" s="176">
        <v>107.04</v>
      </c>
      <c r="I361" s="177"/>
      <c r="J361" s="176">
        <f>ROUND(I361*H361,2)</f>
        <v>0</v>
      </c>
      <c r="K361" s="178"/>
      <c r="L361" s="179"/>
      <c r="M361" s="180" t="s">
        <v>1</v>
      </c>
      <c r="N361" s="181" t="s">
        <v>38</v>
      </c>
      <c r="O361" s="17"/>
      <c r="P361" s="137">
        <f>O361*H361</f>
        <v>0</v>
      </c>
      <c r="Q361" s="137">
        <v>0.01</v>
      </c>
      <c r="R361" s="137">
        <f>Q361*H361</f>
        <v>1.0704</v>
      </c>
      <c r="S361" s="137">
        <v>0</v>
      </c>
      <c r="T361" s="138">
        <f>S361*H361</f>
        <v>0</v>
      </c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39" t="s">
        <v>180</v>
      </c>
      <c r="AS361" s="17"/>
      <c r="AT361" s="139" t="s">
        <v>339</v>
      </c>
      <c r="AU361" s="139" t="s">
        <v>123</v>
      </c>
      <c r="AV361" s="17"/>
      <c r="AW361" s="17"/>
      <c r="AX361" s="17"/>
      <c r="AY361" s="2" t="s">
        <v>117</v>
      </c>
      <c r="AZ361" s="17"/>
      <c r="BA361" s="17"/>
      <c r="BB361" s="17"/>
      <c r="BC361" s="17"/>
      <c r="BD361" s="17"/>
      <c r="BE361" s="140">
        <f>IF(N361="základná",J361,0)</f>
        <v>0</v>
      </c>
      <c r="BF361" s="140">
        <f>IF(N361="znížená",J361,0)</f>
        <v>0</v>
      </c>
      <c r="BG361" s="140">
        <f>IF(N361="zákl. prenesená",J361,0)</f>
        <v>0</v>
      </c>
      <c r="BH361" s="140">
        <f>IF(N361="zníž. prenesená",J361,0)</f>
        <v>0</v>
      </c>
      <c r="BI361" s="140">
        <f>IF(N361="nulová",J361,0)</f>
        <v>0</v>
      </c>
      <c r="BJ361" s="2" t="s">
        <v>123</v>
      </c>
      <c r="BK361" s="140">
        <f>ROUND(I361*H361,2)</f>
        <v>0</v>
      </c>
      <c r="BL361" s="2" t="s">
        <v>116</v>
      </c>
      <c r="BM361" s="139" t="s">
        <v>409</v>
      </c>
    </row>
    <row r="362" spans="1:65" ht="11.25" customHeight="1">
      <c r="A362" s="141"/>
      <c r="B362" s="142"/>
      <c r="C362" s="141"/>
      <c r="D362" s="143" t="s">
        <v>129</v>
      </c>
      <c r="E362" s="144" t="s">
        <v>1</v>
      </c>
      <c r="F362" s="145" t="s">
        <v>410</v>
      </c>
      <c r="G362" s="141"/>
      <c r="H362" s="146">
        <v>102.92</v>
      </c>
      <c r="I362" s="141"/>
      <c r="J362" s="141"/>
      <c r="K362" s="141"/>
      <c r="L362" s="142"/>
      <c r="M362" s="147"/>
      <c r="N362" s="141"/>
      <c r="O362" s="141"/>
      <c r="P362" s="141"/>
      <c r="Q362" s="141"/>
      <c r="R362" s="141"/>
      <c r="S362" s="141"/>
      <c r="T362" s="148"/>
      <c r="U362" s="141"/>
      <c r="V362" s="141"/>
      <c r="W362" s="141"/>
      <c r="X362" s="141"/>
      <c r="Y362" s="141"/>
      <c r="Z362" s="141"/>
      <c r="AA362" s="141"/>
      <c r="AB362" s="141"/>
      <c r="AC362" s="141"/>
      <c r="AD362" s="141"/>
      <c r="AE362" s="141"/>
      <c r="AF362" s="141"/>
      <c r="AG362" s="141"/>
      <c r="AH362" s="141"/>
      <c r="AI362" s="141"/>
      <c r="AJ362" s="141"/>
      <c r="AK362" s="141"/>
      <c r="AL362" s="141"/>
      <c r="AM362" s="141"/>
      <c r="AN362" s="141"/>
      <c r="AO362" s="141"/>
      <c r="AP362" s="141"/>
      <c r="AQ362" s="141"/>
      <c r="AR362" s="141"/>
      <c r="AS362" s="141"/>
      <c r="AT362" s="144" t="s">
        <v>129</v>
      </c>
      <c r="AU362" s="144" t="s">
        <v>123</v>
      </c>
      <c r="AV362" s="141" t="s">
        <v>123</v>
      </c>
      <c r="AW362" s="141" t="s">
        <v>29</v>
      </c>
      <c r="AX362" s="141" t="s">
        <v>80</v>
      </c>
      <c r="AY362" s="144" t="s">
        <v>117</v>
      </c>
      <c r="AZ362" s="141"/>
      <c r="BA362" s="141"/>
      <c r="BB362" s="141"/>
      <c r="BC362" s="141"/>
      <c r="BD362" s="141"/>
      <c r="BE362" s="141"/>
      <c r="BF362" s="141"/>
      <c r="BG362" s="141"/>
      <c r="BH362" s="141"/>
      <c r="BI362" s="141"/>
      <c r="BJ362" s="141"/>
      <c r="BK362" s="141"/>
      <c r="BL362" s="141"/>
      <c r="BM362" s="141"/>
    </row>
    <row r="363" spans="1:65" ht="11.25" customHeight="1">
      <c r="A363" s="141"/>
      <c r="B363" s="142"/>
      <c r="C363" s="141"/>
      <c r="D363" s="143" t="s">
        <v>129</v>
      </c>
      <c r="E363" s="141"/>
      <c r="F363" s="145" t="s">
        <v>411</v>
      </c>
      <c r="G363" s="141"/>
      <c r="H363" s="146">
        <v>107.04</v>
      </c>
      <c r="I363" s="141"/>
      <c r="J363" s="141"/>
      <c r="K363" s="141"/>
      <c r="L363" s="142"/>
      <c r="M363" s="147"/>
      <c r="N363" s="141"/>
      <c r="O363" s="141"/>
      <c r="P363" s="141"/>
      <c r="Q363" s="141"/>
      <c r="R363" s="141"/>
      <c r="S363" s="141"/>
      <c r="T363" s="148"/>
      <c r="U363" s="141"/>
      <c r="V363" s="141"/>
      <c r="W363" s="141"/>
      <c r="X363" s="141"/>
      <c r="Y363" s="141"/>
      <c r="Z363" s="141"/>
      <c r="AA363" s="141"/>
      <c r="AB363" s="141"/>
      <c r="AC363" s="141"/>
      <c r="AD363" s="141"/>
      <c r="AE363" s="141"/>
      <c r="AF363" s="141"/>
      <c r="AG363" s="141"/>
      <c r="AH363" s="141"/>
      <c r="AI363" s="141"/>
      <c r="AJ363" s="141"/>
      <c r="AK363" s="141"/>
      <c r="AL363" s="141"/>
      <c r="AM363" s="141"/>
      <c r="AN363" s="141"/>
      <c r="AO363" s="141"/>
      <c r="AP363" s="141"/>
      <c r="AQ363" s="141"/>
      <c r="AR363" s="141"/>
      <c r="AS363" s="141"/>
      <c r="AT363" s="144" t="s">
        <v>129</v>
      </c>
      <c r="AU363" s="144" t="s">
        <v>123</v>
      </c>
      <c r="AV363" s="141" t="s">
        <v>123</v>
      </c>
      <c r="AW363" s="141" t="s">
        <v>4</v>
      </c>
      <c r="AX363" s="141" t="s">
        <v>80</v>
      </c>
      <c r="AY363" s="144" t="s">
        <v>117</v>
      </c>
      <c r="AZ363" s="141"/>
      <c r="BA363" s="141"/>
      <c r="BB363" s="141"/>
      <c r="BC363" s="141"/>
      <c r="BD363" s="141"/>
      <c r="BE363" s="141"/>
      <c r="BF363" s="141"/>
      <c r="BG363" s="141"/>
      <c r="BH363" s="141"/>
      <c r="BI363" s="141"/>
      <c r="BJ363" s="141"/>
      <c r="BK363" s="141"/>
      <c r="BL363" s="141"/>
      <c r="BM363" s="141"/>
    </row>
    <row r="364" spans="1:65" ht="22.5" customHeight="1">
      <c r="A364" s="118"/>
      <c r="B364" s="119"/>
      <c r="C364" s="118"/>
      <c r="D364" s="120" t="s">
        <v>71</v>
      </c>
      <c r="E364" s="163" t="s">
        <v>412</v>
      </c>
      <c r="F364" s="163" t="s">
        <v>413</v>
      </c>
      <c r="G364" s="118"/>
      <c r="H364" s="118"/>
      <c r="I364" s="118"/>
      <c r="J364" s="164">
        <f>BK364</f>
        <v>0</v>
      </c>
      <c r="K364" s="118"/>
      <c r="L364" s="119"/>
      <c r="M364" s="123"/>
      <c r="N364" s="118"/>
      <c r="O364" s="118"/>
      <c r="P364" s="124">
        <f>P365</f>
        <v>0</v>
      </c>
      <c r="Q364" s="118"/>
      <c r="R364" s="124">
        <f>R365</f>
        <v>0</v>
      </c>
      <c r="S364" s="118"/>
      <c r="T364" s="125">
        <f>T365</f>
        <v>0</v>
      </c>
      <c r="U364" s="118"/>
      <c r="V364" s="118"/>
      <c r="W364" s="118"/>
      <c r="X364" s="118"/>
      <c r="Y364" s="118"/>
      <c r="Z364" s="118"/>
      <c r="AA364" s="118"/>
      <c r="AB364" s="118"/>
      <c r="AC364" s="118"/>
      <c r="AD364" s="118"/>
      <c r="AE364" s="118"/>
      <c r="AF364" s="118"/>
      <c r="AG364" s="118"/>
      <c r="AH364" s="118"/>
      <c r="AI364" s="118"/>
      <c r="AJ364" s="118"/>
      <c r="AK364" s="118"/>
      <c r="AL364" s="118"/>
      <c r="AM364" s="118"/>
      <c r="AN364" s="118"/>
      <c r="AO364" s="118"/>
      <c r="AP364" s="118"/>
      <c r="AQ364" s="118"/>
      <c r="AR364" s="120" t="s">
        <v>80</v>
      </c>
      <c r="AS364" s="118"/>
      <c r="AT364" s="126" t="s">
        <v>71</v>
      </c>
      <c r="AU364" s="126" t="s">
        <v>80</v>
      </c>
      <c r="AV364" s="118"/>
      <c r="AW364" s="118"/>
      <c r="AX364" s="118"/>
      <c r="AY364" s="120" t="s">
        <v>117</v>
      </c>
      <c r="AZ364" s="118"/>
      <c r="BA364" s="118"/>
      <c r="BB364" s="118"/>
      <c r="BC364" s="118"/>
      <c r="BD364" s="118"/>
      <c r="BE364" s="118"/>
      <c r="BF364" s="118"/>
      <c r="BG364" s="118"/>
      <c r="BH364" s="118"/>
      <c r="BI364" s="118"/>
      <c r="BJ364" s="118"/>
      <c r="BK364" s="127">
        <f>BK365</f>
        <v>0</v>
      </c>
      <c r="BL364" s="118"/>
      <c r="BM364" s="118"/>
    </row>
    <row r="365" spans="1:65" ht="33" customHeight="1">
      <c r="A365" s="17"/>
      <c r="B365" s="18"/>
      <c r="C365" s="128" t="s">
        <v>414</v>
      </c>
      <c r="D365" s="128" t="s">
        <v>118</v>
      </c>
      <c r="E365" s="129" t="s">
        <v>415</v>
      </c>
      <c r="F365" s="130" t="s">
        <v>416</v>
      </c>
      <c r="G365" s="131" t="s">
        <v>313</v>
      </c>
      <c r="H365" s="132">
        <v>1.75</v>
      </c>
      <c r="I365" s="133"/>
      <c r="J365" s="132">
        <f>ROUND(I365*H365,2)</f>
        <v>0</v>
      </c>
      <c r="K365" s="134"/>
      <c r="L365" s="18"/>
      <c r="M365" s="182" t="s">
        <v>1</v>
      </c>
      <c r="N365" s="183" t="s">
        <v>38</v>
      </c>
      <c r="O365" s="184"/>
      <c r="P365" s="185">
        <f>O365*H365</f>
        <v>0</v>
      </c>
      <c r="Q365" s="185">
        <v>0</v>
      </c>
      <c r="R365" s="185">
        <f>Q365*H365</f>
        <v>0</v>
      </c>
      <c r="S365" s="185">
        <v>0</v>
      </c>
      <c r="T365" s="186">
        <f>S365*H365</f>
        <v>0</v>
      </c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39" t="s">
        <v>116</v>
      </c>
      <c r="AS365" s="17"/>
      <c r="AT365" s="139" t="s">
        <v>118</v>
      </c>
      <c r="AU365" s="139" t="s">
        <v>123</v>
      </c>
      <c r="AV365" s="17"/>
      <c r="AW365" s="17"/>
      <c r="AX365" s="17"/>
      <c r="AY365" s="2" t="s">
        <v>117</v>
      </c>
      <c r="AZ365" s="17"/>
      <c r="BA365" s="17"/>
      <c r="BB365" s="17"/>
      <c r="BC365" s="17"/>
      <c r="BD365" s="17"/>
      <c r="BE365" s="140">
        <f>IF(N365="základná",J365,0)</f>
        <v>0</v>
      </c>
      <c r="BF365" s="140">
        <f>IF(N365="znížená",J365,0)</f>
        <v>0</v>
      </c>
      <c r="BG365" s="140">
        <f>IF(N365="zákl. prenesená",J365,0)</f>
        <v>0</v>
      </c>
      <c r="BH365" s="140">
        <f>IF(N365="zníž. prenesená",J365,0)</f>
        <v>0</v>
      </c>
      <c r="BI365" s="140">
        <f>IF(N365="nulová",J365,0)</f>
        <v>0</v>
      </c>
      <c r="BJ365" s="2" t="s">
        <v>123</v>
      </c>
      <c r="BK365" s="140">
        <f>ROUND(I365*H365,2)</f>
        <v>0</v>
      </c>
      <c r="BL365" s="2" t="s">
        <v>116</v>
      </c>
      <c r="BM365" s="139" t="s">
        <v>417</v>
      </c>
    </row>
    <row r="366" spans="1:65" ht="6.75" customHeight="1">
      <c r="A366" s="17"/>
      <c r="B366" s="34"/>
      <c r="C366" s="35"/>
      <c r="D366" s="35"/>
      <c r="E366" s="35"/>
      <c r="F366" s="35"/>
      <c r="G366" s="35"/>
      <c r="H366" s="35"/>
      <c r="I366" s="35"/>
      <c r="J366" s="35"/>
      <c r="K366" s="35"/>
      <c r="L366" s="18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</row>
    <row r="367" spans="1:65" ht="11.25" customHeight="1"/>
    <row r="368" spans="1:65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  <row r="941" ht="11.25" customHeight="1"/>
    <row r="942" ht="11.25" customHeight="1"/>
    <row r="943" ht="11.25" customHeight="1"/>
    <row r="944" ht="11.25" customHeight="1"/>
    <row r="945" ht="11.25" customHeight="1"/>
    <row r="946" ht="11.25" customHeight="1"/>
    <row r="947" ht="11.25" customHeight="1"/>
    <row r="948" ht="11.25" customHeight="1"/>
    <row r="949" ht="11.25" customHeight="1"/>
    <row r="950" ht="11.25" customHeight="1"/>
    <row r="951" ht="11.25" customHeight="1"/>
    <row r="952" ht="11.25" customHeight="1"/>
    <row r="953" ht="11.25" customHeight="1"/>
    <row r="954" ht="11.25" customHeight="1"/>
    <row r="955" ht="11.25" customHeight="1"/>
    <row r="956" ht="11.25" customHeight="1"/>
    <row r="957" ht="11.25" customHeight="1"/>
    <row r="958" ht="11.25" customHeight="1"/>
    <row r="959" ht="11.25" customHeight="1"/>
    <row r="960" ht="11.25" customHeight="1"/>
    <row r="961" ht="11.25" customHeight="1"/>
    <row r="962" ht="11.25" customHeight="1"/>
    <row r="963" ht="11.25" customHeight="1"/>
    <row r="964" ht="11.25" customHeight="1"/>
    <row r="965" ht="11.25" customHeight="1"/>
    <row r="966" ht="11.25" customHeight="1"/>
    <row r="967" ht="11.25" customHeight="1"/>
    <row r="968" ht="11.25" customHeight="1"/>
    <row r="969" ht="11.25" customHeight="1"/>
    <row r="970" ht="11.25" customHeight="1"/>
    <row r="971" ht="11.25" customHeight="1"/>
    <row r="972" ht="11.25" customHeight="1"/>
    <row r="973" ht="11.25" customHeight="1"/>
    <row r="974" ht="11.25" customHeight="1"/>
    <row r="975" ht="11.25" customHeight="1"/>
    <row r="976" ht="11.25" customHeight="1"/>
    <row r="977" ht="11.25" customHeight="1"/>
    <row r="978" ht="11.25" customHeight="1"/>
    <row r="979" ht="11.25" customHeight="1"/>
    <row r="980" ht="11.25" customHeight="1"/>
    <row r="981" ht="11.25" customHeight="1"/>
    <row r="982" ht="11.25" customHeight="1"/>
    <row r="983" ht="11.25" customHeight="1"/>
    <row r="984" ht="11.25" customHeight="1"/>
    <row r="985" ht="11.25" customHeight="1"/>
    <row r="986" ht="11.25" customHeight="1"/>
    <row r="987" ht="11.25" customHeight="1"/>
    <row r="988" ht="11.25" customHeight="1"/>
    <row r="989" ht="11.25" customHeight="1"/>
    <row r="990" ht="11.25" customHeight="1"/>
    <row r="991" ht="11.25" customHeight="1"/>
    <row r="992" ht="11.25" customHeight="1"/>
    <row r="993" ht="11.25" customHeight="1"/>
    <row r="994" ht="11.25" customHeight="1"/>
    <row r="995" ht="11.25" customHeight="1"/>
    <row r="996" ht="11.25" customHeight="1"/>
    <row r="997" ht="11.25" customHeight="1"/>
    <row r="998" ht="11.25" customHeight="1"/>
    <row r="999" ht="11.25" customHeight="1"/>
    <row r="1000" ht="11.25" customHeight="1"/>
  </sheetData>
  <sheetProtection formatCells="0" selectLockedCells="1"/>
  <autoFilter ref="C118:K365" xr:uid="{00000000-0009-0000-0000-000002000000}"/>
  <mergeCells count="9">
    <mergeCell ref="E109:H109"/>
    <mergeCell ref="E111:H111"/>
    <mergeCell ref="L2:V2"/>
    <mergeCell ref="E7:H7"/>
    <mergeCell ref="E9:H9"/>
    <mergeCell ref="E18:H18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orientation="portrait"/>
  <headerFooter>
    <oddFooter>&amp;CStrana &amp;P z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505"/>
  <sheetViews>
    <sheetView showGridLines="0" workbookViewId="0">
      <selection activeCell="G138" sqref="G138"/>
    </sheetView>
  </sheetViews>
  <sheetFormatPr defaultColWidth="16.83203125" defaultRowHeight="15" customHeight="1"/>
  <cols>
    <col min="1" max="1" width="9.6640625" customWidth="1"/>
    <col min="2" max="2" width="1.33203125" customWidth="1"/>
    <col min="3" max="3" width="4.83203125" customWidth="1"/>
    <col min="4" max="4" width="5" customWidth="1"/>
    <col min="5" max="5" width="20" customWidth="1"/>
    <col min="6" max="6" width="59.33203125" customWidth="1"/>
    <col min="7" max="7" width="8.6640625" customWidth="1"/>
    <col min="8" max="8" width="16.33203125" customWidth="1"/>
    <col min="9" max="9" width="18.5" customWidth="1"/>
    <col min="10" max="10" width="26" customWidth="1"/>
    <col min="11" max="11" width="26" hidden="1" customWidth="1"/>
    <col min="12" max="12" width="10.83203125" customWidth="1"/>
    <col min="13" max="13" width="12.6640625" hidden="1" customWidth="1"/>
    <col min="14" max="14" width="10.83203125" hidden="1" customWidth="1"/>
    <col min="15" max="20" width="16.5" hidden="1" customWidth="1"/>
    <col min="21" max="21" width="19" hidden="1" customWidth="1"/>
    <col min="22" max="22" width="14.33203125" customWidth="1"/>
    <col min="23" max="23" width="19" customWidth="1"/>
    <col min="24" max="24" width="14.33203125" customWidth="1"/>
    <col min="25" max="25" width="17.5" customWidth="1"/>
    <col min="26" max="26" width="12.83203125" customWidth="1"/>
    <col min="27" max="27" width="17.5" customWidth="1"/>
    <col min="28" max="28" width="19" customWidth="1"/>
    <col min="29" max="29" width="12.83203125" customWidth="1"/>
    <col min="30" max="30" width="17.5" customWidth="1"/>
    <col min="31" max="31" width="19" customWidth="1"/>
    <col min="32" max="43" width="10.1640625" customWidth="1"/>
    <col min="44" max="65" width="10.83203125" hidden="1" customWidth="1"/>
  </cols>
  <sheetData>
    <row r="1" spans="1:65" ht="11.25" customHeight="1"/>
    <row r="2" spans="1:65" ht="36.75" customHeight="1">
      <c r="L2" s="189"/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2" t="s">
        <v>87</v>
      </c>
    </row>
    <row r="3" spans="1:65" ht="6.75" hidden="1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72</v>
      </c>
    </row>
    <row r="4" spans="1:65" ht="24.75" hidden="1" customHeight="1">
      <c r="B4" s="5"/>
      <c r="D4" s="6" t="s">
        <v>94</v>
      </c>
      <c r="L4" s="5"/>
      <c r="M4" s="81" t="s">
        <v>9</v>
      </c>
      <c r="AT4" s="2" t="s">
        <v>4</v>
      </c>
    </row>
    <row r="5" spans="1:65" ht="6.75" hidden="1" customHeight="1">
      <c r="B5" s="5"/>
      <c r="L5" s="5"/>
    </row>
    <row r="6" spans="1:65" ht="12" hidden="1" customHeight="1">
      <c r="B6" s="5"/>
      <c r="D6" s="12" t="s">
        <v>13</v>
      </c>
      <c r="L6" s="5"/>
    </row>
    <row r="7" spans="1:65" ht="16.5" hidden="1" customHeight="1">
      <c r="B7" s="5"/>
      <c r="E7" s="221" t="str">
        <f>'Rekapitulácia stavby'!K6</f>
        <v>Vybudovanie cyklotrasy BB - Vlkanová - Sliač, II. etapa - 1. úsek</v>
      </c>
      <c r="F7" s="188"/>
      <c r="G7" s="188"/>
      <c r="H7" s="188"/>
      <c r="L7" s="5"/>
    </row>
    <row r="8" spans="1:65" ht="12" hidden="1" customHeight="1">
      <c r="A8" s="17"/>
      <c r="B8" s="18"/>
      <c r="C8" s="17"/>
      <c r="D8" s="12" t="s">
        <v>95</v>
      </c>
      <c r="E8" s="17"/>
      <c r="F8" s="17"/>
      <c r="G8" s="17"/>
      <c r="H8" s="17"/>
      <c r="I8" s="17"/>
      <c r="J8" s="17"/>
      <c r="K8" s="17"/>
      <c r="L8" s="18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</row>
    <row r="9" spans="1:65" ht="16.5" hidden="1" customHeight="1">
      <c r="A9" s="17"/>
      <c r="B9" s="18"/>
      <c r="C9" s="17"/>
      <c r="D9" s="17"/>
      <c r="E9" s="217" t="s">
        <v>418</v>
      </c>
      <c r="F9" s="188"/>
      <c r="G9" s="188"/>
      <c r="H9" s="188"/>
      <c r="I9" s="17"/>
      <c r="J9" s="17"/>
      <c r="K9" s="17"/>
      <c r="L9" s="18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</row>
    <row r="10" spans="1:65" ht="11.25" hidden="1" customHeight="1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</row>
    <row r="11" spans="1:65" ht="12" hidden="1" customHeight="1">
      <c r="A11" s="17"/>
      <c r="B11" s="18"/>
      <c r="C11" s="17"/>
      <c r="D11" s="12" t="s">
        <v>15</v>
      </c>
      <c r="E11" s="17"/>
      <c r="F11" s="10" t="s">
        <v>1</v>
      </c>
      <c r="G11" s="17"/>
      <c r="H11" s="17"/>
      <c r="I11" s="12" t="s">
        <v>16</v>
      </c>
      <c r="J11" s="10" t="s">
        <v>1</v>
      </c>
      <c r="K11" s="17"/>
      <c r="L11" s="18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</row>
    <row r="12" spans="1:65" ht="12" hidden="1" customHeight="1">
      <c r="A12" s="17"/>
      <c r="B12" s="18"/>
      <c r="C12" s="17"/>
      <c r="D12" s="12" t="s">
        <v>17</v>
      </c>
      <c r="E12" s="17"/>
      <c r="F12" s="10" t="s">
        <v>18</v>
      </c>
      <c r="G12" s="17"/>
      <c r="H12" s="17"/>
      <c r="I12" s="12" t="s">
        <v>19</v>
      </c>
      <c r="J12" s="44" t="str">
        <f>'Rekapitulácia stavby'!AN8</f>
        <v>5. 3. 2025</v>
      </c>
      <c r="K12" s="17"/>
      <c r="L12" s="18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</row>
    <row r="13" spans="1:65" ht="10.5" hidden="1" customHeight="1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8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5" ht="12" hidden="1" customHeight="1">
      <c r="A14" s="17"/>
      <c r="B14" s="18"/>
      <c r="C14" s="17"/>
      <c r="D14" s="12" t="s">
        <v>21</v>
      </c>
      <c r="E14" s="17"/>
      <c r="F14" s="17"/>
      <c r="G14" s="17"/>
      <c r="H14" s="17"/>
      <c r="I14" s="12" t="s">
        <v>22</v>
      </c>
      <c r="J14" s="10" t="s">
        <v>1</v>
      </c>
      <c r="K14" s="17"/>
      <c r="L14" s="18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</row>
    <row r="15" spans="1:65" ht="18" hidden="1" customHeight="1">
      <c r="A15" s="17"/>
      <c r="B15" s="18"/>
      <c r="C15" s="17"/>
      <c r="D15" s="17"/>
      <c r="E15" s="10" t="s">
        <v>23</v>
      </c>
      <c r="F15" s="17"/>
      <c r="G15" s="17"/>
      <c r="H15" s="17"/>
      <c r="I15" s="12" t="s">
        <v>24</v>
      </c>
      <c r="J15" s="10" t="s">
        <v>1</v>
      </c>
      <c r="K15" s="17"/>
      <c r="L15" s="1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</row>
    <row r="16" spans="1:65" ht="6.75" hidden="1" customHeight="1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5" ht="12" hidden="1" customHeight="1">
      <c r="A17" s="17"/>
      <c r="B17" s="18"/>
      <c r="C17" s="17"/>
      <c r="D17" s="12" t="s">
        <v>25</v>
      </c>
      <c r="E17" s="17"/>
      <c r="F17" s="17"/>
      <c r="G17" s="17"/>
      <c r="H17" s="17"/>
      <c r="I17" s="12" t="s">
        <v>22</v>
      </c>
      <c r="J17" s="14" t="str">
        <f>'Rekapitulácia stavby'!AN13</f>
        <v>Vyplň údaj</v>
      </c>
      <c r="K17" s="17"/>
      <c r="L17" s="18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1:65" ht="18" hidden="1" customHeight="1">
      <c r="A18" s="17"/>
      <c r="B18" s="18"/>
      <c r="C18" s="17"/>
      <c r="D18" s="17"/>
      <c r="E18" s="193" t="str">
        <f>'Rekapitulácia stavby'!E14</f>
        <v>Vyplň údaj</v>
      </c>
      <c r="F18" s="194"/>
      <c r="G18" s="194"/>
      <c r="H18" s="195"/>
      <c r="I18" s="12" t="s">
        <v>24</v>
      </c>
      <c r="J18" s="14" t="str">
        <f>'Rekapitulácia stavby'!AN14</f>
        <v>Vyplň údaj</v>
      </c>
      <c r="K18" s="17"/>
      <c r="L18" s="18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</row>
    <row r="19" spans="1:65" ht="6.75" hidden="1" customHeight="1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8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</row>
    <row r="20" spans="1:65" ht="12" hidden="1" customHeight="1">
      <c r="A20" s="17"/>
      <c r="B20" s="18"/>
      <c r="C20" s="17"/>
      <c r="D20" s="12" t="s">
        <v>27</v>
      </c>
      <c r="E20" s="17"/>
      <c r="F20" s="17"/>
      <c r="G20" s="17"/>
      <c r="H20" s="17"/>
      <c r="I20" s="12" t="s">
        <v>22</v>
      </c>
      <c r="J20" s="10" t="s">
        <v>1</v>
      </c>
      <c r="K20" s="17"/>
      <c r="L20" s="18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ht="18" hidden="1" customHeight="1">
      <c r="A21" s="17"/>
      <c r="B21" s="18"/>
      <c r="C21" s="17"/>
      <c r="D21" s="17"/>
      <c r="E21" s="10" t="s">
        <v>28</v>
      </c>
      <c r="F21" s="17"/>
      <c r="G21" s="17"/>
      <c r="H21" s="17"/>
      <c r="I21" s="12" t="s">
        <v>24</v>
      </c>
      <c r="J21" s="10" t="s">
        <v>1</v>
      </c>
      <c r="K21" s="17"/>
      <c r="L21" s="18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6.75" hidden="1" customHeight="1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12" hidden="1" customHeight="1">
      <c r="A23" s="17"/>
      <c r="B23" s="18"/>
      <c r="C23" s="17"/>
      <c r="D23" s="12" t="s">
        <v>30</v>
      </c>
      <c r="E23" s="17"/>
      <c r="F23" s="17"/>
      <c r="G23" s="17"/>
      <c r="H23" s="17"/>
      <c r="I23" s="12" t="s">
        <v>22</v>
      </c>
      <c r="J23" s="10" t="s">
        <v>1</v>
      </c>
      <c r="K23" s="17"/>
      <c r="L23" s="18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18" hidden="1" customHeight="1">
      <c r="A24" s="17"/>
      <c r="B24" s="18"/>
      <c r="C24" s="17"/>
      <c r="D24" s="17"/>
      <c r="E24" s="10" t="s">
        <v>28</v>
      </c>
      <c r="F24" s="17"/>
      <c r="G24" s="17"/>
      <c r="H24" s="17"/>
      <c r="I24" s="12" t="s">
        <v>24</v>
      </c>
      <c r="J24" s="10" t="s">
        <v>1</v>
      </c>
      <c r="K24" s="17"/>
      <c r="L24" s="18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6.75" hidden="1" customHeight="1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18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12" hidden="1" customHeight="1">
      <c r="A26" s="17"/>
      <c r="B26" s="18"/>
      <c r="C26" s="17"/>
      <c r="D26" s="12" t="s">
        <v>31</v>
      </c>
      <c r="E26" s="17"/>
      <c r="F26" s="17"/>
      <c r="G26" s="17"/>
      <c r="H26" s="17"/>
      <c r="I26" s="17"/>
      <c r="J26" s="17"/>
      <c r="K26" s="17"/>
      <c r="L26" s="18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16.5" hidden="1" customHeight="1">
      <c r="A27" s="82"/>
      <c r="B27" s="83"/>
      <c r="C27" s="82"/>
      <c r="D27" s="82"/>
      <c r="E27" s="196" t="s">
        <v>1</v>
      </c>
      <c r="F27" s="188"/>
      <c r="G27" s="188"/>
      <c r="H27" s="188"/>
      <c r="I27" s="82"/>
      <c r="J27" s="82"/>
      <c r="K27" s="82"/>
      <c r="L27" s="83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</row>
    <row r="28" spans="1:65" ht="6.75" hidden="1" customHeight="1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6.75" hidden="1" customHeight="1">
      <c r="A29" s="17"/>
      <c r="B29" s="18"/>
      <c r="C29" s="17"/>
      <c r="D29" s="45"/>
      <c r="E29" s="45"/>
      <c r="F29" s="45"/>
      <c r="G29" s="45"/>
      <c r="H29" s="45"/>
      <c r="I29" s="45"/>
      <c r="J29" s="45"/>
      <c r="K29" s="45"/>
      <c r="L29" s="18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24.75" hidden="1" customHeight="1">
      <c r="A30" s="17"/>
      <c r="B30" s="18"/>
      <c r="C30" s="17"/>
      <c r="D30" s="84" t="s">
        <v>32</v>
      </c>
      <c r="E30" s="17"/>
      <c r="F30" s="17"/>
      <c r="G30" s="17"/>
      <c r="H30" s="17"/>
      <c r="I30" s="17"/>
      <c r="J30" s="58">
        <f>ROUND(J131, 2)</f>
        <v>0</v>
      </c>
      <c r="K30" s="17"/>
      <c r="L30" s="18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6.75" hidden="1" customHeight="1">
      <c r="A31" s="17"/>
      <c r="B31" s="18"/>
      <c r="C31" s="17"/>
      <c r="D31" s="45"/>
      <c r="E31" s="45"/>
      <c r="F31" s="45"/>
      <c r="G31" s="45"/>
      <c r="H31" s="45"/>
      <c r="I31" s="45"/>
      <c r="J31" s="45"/>
      <c r="K31" s="45"/>
      <c r="L31" s="18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</row>
    <row r="32" spans="1:65" ht="14.25" hidden="1" customHeight="1">
      <c r="A32" s="17"/>
      <c r="B32" s="18"/>
      <c r="C32" s="17"/>
      <c r="D32" s="17"/>
      <c r="E32" s="17"/>
      <c r="F32" s="21" t="s">
        <v>34</v>
      </c>
      <c r="G32" s="17"/>
      <c r="H32" s="17"/>
      <c r="I32" s="21" t="s">
        <v>33</v>
      </c>
      <c r="J32" s="21" t="s">
        <v>35</v>
      </c>
      <c r="K32" s="17"/>
      <c r="L32" s="18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</row>
    <row r="33" spans="1:65" ht="14.25" hidden="1" customHeight="1">
      <c r="A33" s="17"/>
      <c r="B33" s="18"/>
      <c r="C33" s="17"/>
      <c r="D33" s="85" t="s">
        <v>36</v>
      </c>
      <c r="E33" s="24" t="s">
        <v>37</v>
      </c>
      <c r="F33" s="86">
        <f>ROUND((SUM(BE131:BE504)),  2)</f>
        <v>0</v>
      </c>
      <c r="G33" s="87"/>
      <c r="H33" s="87"/>
      <c r="I33" s="88">
        <v>0.23</v>
      </c>
      <c r="J33" s="86">
        <f>ROUND(((SUM(BE131:BE504))*I33),  2)</f>
        <v>0</v>
      </c>
      <c r="K33" s="17"/>
      <c r="L33" s="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</row>
    <row r="34" spans="1:65" ht="14.25" hidden="1" customHeight="1">
      <c r="A34" s="17"/>
      <c r="B34" s="18"/>
      <c r="C34" s="17"/>
      <c r="D34" s="17"/>
      <c r="E34" s="24" t="s">
        <v>38</v>
      </c>
      <c r="F34" s="86">
        <f>ROUND((SUM(BF131:BF504)),  2)</f>
        <v>0</v>
      </c>
      <c r="G34" s="87"/>
      <c r="H34" s="87"/>
      <c r="I34" s="88">
        <v>0.23</v>
      </c>
      <c r="J34" s="86">
        <f>ROUND(((SUM(BF131:BF504))*I34),  2)</f>
        <v>0</v>
      </c>
      <c r="K34" s="17"/>
      <c r="L34" s="18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</row>
    <row r="35" spans="1:65" ht="14.25" hidden="1" customHeight="1">
      <c r="A35" s="17"/>
      <c r="B35" s="18"/>
      <c r="C35" s="17"/>
      <c r="D35" s="17"/>
      <c r="E35" s="12" t="s">
        <v>39</v>
      </c>
      <c r="F35" s="89">
        <f>ROUND((SUM(BG131:BG504)),  2)</f>
        <v>0</v>
      </c>
      <c r="G35" s="17"/>
      <c r="H35" s="17"/>
      <c r="I35" s="90">
        <v>0.23</v>
      </c>
      <c r="J35" s="89">
        <f t="shared" ref="J35:J37" si="0">0</f>
        <v>0</v>
      </c>
      <c r="K35" s="17"/>
      <c r="L35" s="18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</row>
    <row r="36" spans="1:65" ht="14.25" hidden="1" customHeight="1">
      <c r="A36" s="17"/>
      <c r="B36" s="18"/>
      <c r="C36" s="17"/>
      <c r="D36" s="17"/>
      <c r="E36" s="12" t="s">
        <v>40</v>
      </c>
      <c r="F36" s="89">
        <f>ROUND((SUM(BH131:BH504)),  2)</f>
        <v>0</v>
      </c>
      <c r="G36" s="17"/>
      <c r="H36" s="17"/>
      <c r="I36" s="90">
        <v>0.23</v>
      </c>
      <c r="J36" s="89">
        <f t="shared" si="0"/>
        <v>0</v>
      </c>
      <c r="K36" s="17"/>
      <c r="L36" s="18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</row>
    <row r="37" spans="1:65" ht="14.25" hidden="1" customHeight="1">
      <c r="A37" s="17"/>
      <c r="B37" s="18"/>
      <c r="C37" s="17"/>
      <c r="D37" s="17"/>
      <c r="E37" s="24" t="s">
        <v>41</v>
      </c>
      <c r="F37" s="86">
        <f>ROUND((SUM(BI131:BI504)),  2)</f>
        <v>0</v>
      </c>
      <c r="G37" s="87"/>
      <c r="H37" s="87"/>
      <c r="I37" s="88">
        <v>0</v>
      </c>
      <c r="J37" s="86">
        <f t="shared" si="0"/>
        <v>0</v>
      </c>
      <c r="K37" s="17"/>
      <c r="L37" s="18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</row>
    <row r="38" spans="1:65" ht="6.75" hidden="1" customHeight="1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</row>
    <row r="39" spans="1:65" ht="24.75" hidden="1" customHeight="1">
      <c r="A39" s="17"/>
      <c r="B39" s="18"/>
      <c r="C39" s="91"/>
      <c r="D39" s="92" t="s">
        <v>42</v>
      </c>
      <c r="E39" s="48"/>
      <c r="F39" s="48"/>
      <c r="G39" s="93" t="s">
        <v>43</v>
      </c>
      <c r="H39" s="94" t="s">
        <v>44</v>
      </c>
      <c r="I39" s="48"/>
      <c r="J39" s="95">
        <f>SUM(J30:J37)</f>
        <v>0</v>
      </c>
      <c r="K39" s="96"/>
      <c r="L39" s="1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1:65" ht="14.25" hidden="1" customHeight="1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8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</row>
    <row r="41" spans="1:65" ht="14.25" hidden="1" customHeight="1">
      <c r="B41" s="5"/>
      <c r="L41" s="5"/>
    </row>
    <row r="42" spans="1:65" ht="14.25" hidden="1" customHeight="1">
      <c r="B42" s="5"/>
      <c r="L42" s="5"/>
    </row>
    <row r="43" spans="1:65" ht="14.25" hidden="1" customHeight="1">
      <c r="B43" s="5"/>
      <c r="L43" s="5"/>
    </row>
    <row r="44" spans="1:65" ht="14.25" hidden="1" customHeight="1">
      <c r="B44" s="5"/>
      <c r="L44" s="5"/>
    </row>
    <row r="45" spans="1:65" ht="14.25" hidden="1" customHeight="1">
      <c r="B45" s="5"/>
      <c r="L45" s="5"/>
    </row>
    <row r="46" spans="1:65" ht="14.25" hidden="1" customHeight="1">
      <c r="B46" s="5"/>
      <c r="L46" s="5"/>
    </row>
    <row r="47" spans="1:65" ht="14.25" hidden="1" customHeight="1">
      <c r="B47" s="5"/>
      <c r="L47" s="5"/>
    </row>
    <row r="48" spans="1:65" ht="14.25" hidden="1" customHeight="1">
      <c r="B48" s="5"/>
      <c r="L48" s="5"/>
    </row>
    <row r="49" spans="1:65" ht="14.25" hidden="1" customHeight="1">
      <c r="B49" s="5"/>
      <c r="L49" s="5"/>
    </row>
    <row r="50" spans="1:65" ht="14.25" hidden="1" customHeight="1">
      <c r="A50" s="17"/>
      <c r="B50" s="18"/>
      <c r="C50" s="17"/>
      <c r="D50" s="31" t="s">
        <v>45</v>
      </c>
      <c r="E50" s="32"/>
      <c r="F50" s="32"/>
      <c r="G50" s="31" t="s">
        <v>46</v>
      </c>
      <c r="H50" s="32"/>
      <c r="I50" s="32"/>
      <c r="J50" s="32"/>
      <c r="K50" s="32"/>
      <c r="L50" s="18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</row>
    <row r="51" spans="1:65" ht="11.25" hidden="1" customHeight="1">
      <c r="B51" s="5"/>
      <c r="L51" s="5"/>
    </row>
    <row r="52" spans="1:65" ht="11.25" hidden="1" customHeight="1">
      <c r="B52" s="5"/>
      <c r="L52" s="5"/>
    </row>
    <row r="53" spans="1:65" ht="11.25" hidden="1" customHeight="1">
      <c r="B53" s="5"/>
      <c r="L53" s="5"/>
    </row>
    <row r="54" spans="1:65" ht="11.25" hidden="1" customHeight="1">
      <c r="B54" s="5"/>
      <c r="L54" s="5"/>
    </row>
    <row r="55" spans="1:65" ht="11.25" hidden="1" customHeight="1">
      <c r="B55" s="5"/>
      <c r="L55" s="5"/>
    </row>
    <row r="56" spans="1:65" ht="11.25" hidden="1" customHeight="1">
      <c r="B56" s="5"/>
      <c r="L56" s="5"/>
    </row>
    <row r="57" spans="1:65" ht="11.25" hidden="1" customHeight="1">
      <c r="B57" s="5"/>
      <c r="L57" s="5"/>
    </row>
    <row r="58" spans="1:65" ht="11.25" hidden="1" customHeight="1">
      <c r="B58" s="5"/>
      <c r="L58" s="5"/>
    </row>
    <row r="59" spans="1:65" ht="11.25" hidden="1" customHeight="1">
      <c r="B59" s="5"/>
      <c r="L59" s="5"/>
    </row>
    <row r="60" spans="1:65" ht="11.25" hidden="1" customHeight="1">
      <c r="B60" s="5"/>
      <c r="L60" s="5"/>
    </row>
    <row r="61" spans="1:65" ht="11.25" hidden="1" customHeight="1">
      <c r="A61" s="17"/>
      <c r="B61" s="18"/>
      <c r="C61" s="17"/>
      <c r="D61" s="33" t="s">
        <v>47</v>
      </c>
      <c r="E61" s="20"/>
      <c r="F61" s="97" t="s">
        <v>48</v>
      </c>
      <c r="G61" s="33" t="s">
        <v>47</v>
      </c>
      <c r="H61" s="20"/>
      <c r="I61" s="20"/>
      <c r="J61" s="98" t="s">
        <v>48</v>
      </c>
      <c r="K61" s="20"/>
      <c r="L61" s="1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</row>
    <row r="62" spans="1:65" ht="11.25" hidden="1" customHeight="1">
      <c r="B62" s="5"/>
      <c r="L62" s="5"/>
    </row>
    <row r="63" spans="1:65" ht="11.25" hidden="1" customHeight="1">
      <c r="B63" s="5"/>
      <c r="L63" s="5"/>
    </row>
    <row r="64" spans="1:65" ht="11.25" hidden="1" customHeight="1">
      <c r="B64" s="5"/>
      <c r="L64" s="5"/>
    </row>
    <row r="65" spans="1:65" ht="11.25" hidden="1" customHeight="1">
      <c r="A65" s="17"/>
      <c r="B65" s="18"/>
      <c r="C65" s="17"/>
      <c r="D65" s="31" t="s">
        <v>49</v>
      </c>
      <c r="E65" s="32"/>
      <c r="F65" s="32"/>
      <c r="G65" s="31" t="s">
        <v>50</v>
      </c>
      <c r="H65" s="32"/>
      <c r="I65" s="32"/>
      <c r="J65" s="32"/>
      <c r="K65" s="32"/>
      <c r="L65" s="18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</row>
    <row r="66" spans="1:65" ht="11.25" hidden="1" customHeight="1">
      <c r="B66" s="5"/>
      <c r="L66" s="5"/>
    </row>
    <row r="67" spans="1:65" ht="11.25" hidden="1" customHeight="1">
      <c r="B67" s="5"/>
      <c r="L67" s="5"/>
    </row>
    <row r="68" spans="1:65" ht="11.25" hidden="1" customHeight="1">
      <c r="B68" s="5"/>
      <c r="L68" s="5"/>
    </row>
    <row r="69" spans="1:65" ht="11.25" hidden="1" customHeight="1">
      <c r="B69" s="5"/>
      <c r="L69" s="5"/>
    </row>
    <row r="70" spans="1:65" ht="11.25" hidden="1" customHeight="1">
      <c r="B70" s="5"/>
      <c r="L70" s="5"/>
    </row>
    <row r="71" spans="1:65" ht="11.25" hidden="1" customHeight="1">
      <c r="B71" s="5"/>
      <c r="L71" s="5"/>
    </row>
    <row r="72" spans="1:65" ht="11.25" hidden="1" customHeight="1">
      <c r="B72" s="5"/>
      <c r="L72" s="5"/>
    </row>
    <row r="73" spans="1:65" ht="11.25" hidden="1" customHeight="1">
      <c r="B73" s="5"/>
      <c r="L73" s="5"/>
    </row>
    <row r="74" spans="1:65" ht="11.25" hidden="1" customHeight="1">
      <c r="B74" s="5"/>
      <c r="L74" s="5"/>
    </row>
    <row r="75" spans="1:65" ht="11.25" hidden="1" customHeight="1">
      <c r="B75" s="5"/>
      <c r="L75" s="5"/>
    </row>
    <row r="76" spans="1:65" ht="11.25" hidden="1" customHeight="1">
      <c r="A76" s="17"/>
      <c r="B76" s="18"/>
      <c r="C76" s="17"/>
      <c r="D76" s="33" t="s">
        <v>47</v>
      </c>
      <c r="E76" s="20"/>
      <c r="F76" s="97" t="s">
        <v>48</v>
      </c>
      <c r="G76" s="33" t="s">
        <v>47</v>
      </c>
      <c r="H76" s="20"/>
      <c r="I76" s="20"/>
      <c r="J76" s="98" t="s">
        <v>48</v>
      </c>
      <c r="K76" s="20"/>
      <c r="L76" s="18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</row>
    <row r="77" spans="1:65" ht="14.25" hidden="1" customHeight="1">
      <c r="A77" s="17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18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</row>
    <row r="78" spans="1:65" ht="11.25" hidden="1" customHeight="1"/>
    <row r="79" spans="1:65" ht="11.25" hidden="1" customHeight="1"/>
    <row r="80" spans="1:65" ht="11.25" hidden="1" customHeight="1"/>
    <row r="81" spans="1:65" ht="6.75" hidden="1" customHeight="1">
      <c r="A81" s="17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8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</row>
    <row r="82" spans="1:65" ht="24.75" hidden="1" customHeight="1">
      <c r="A82" s="17"/>
      <c r="B82" s="18"/>
      <c r="C82" s="6" t="s">
        <v>97</v>
      </c>
      <c r="D82" s="17"/>
      <c r="E82" s="17"/>
      <c r="F82" s="17"/>
      <c r="G82" s="17"/>
      <c r="H82" s="17"/>
      <c r="I82" s="17"/>
      <c r="J82" s="17"/>
      <c r="K82" s="17"/>
      <c r="L82" s="18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</row>
    <row r="83" spans="1:65" ht="6.75" hidden="1" customHeight="1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8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</row>
    <row r="84" spans="1:65" ht="12" hidden="1" customHeight="1">
      <c r="A84" s="17"/>
      <c r="B84" s="18"/>
      <c r="C84" s="12" t="s">
        <v>13</v>
      </c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</row>
    <row r="85" spans="1:65" ht="16.5" hidden="1" customHeight="1">
      <c r="A85" s="17"/>
      <c r="B85" s="18"/>
      <c r="C85" s="17"/>
      <c r="D85" s="17"/>
      <c r="E85" s="221" t="str">
        <f>E7</f>
        <v>Vybudovanie cyklotrasy BB - Vlkanová - Sliač, II. etapa - 1. úsek</v>
      </c>
      <c r="F85" s="188"/>
      <c r="G85" s="188"/>
      <c r="H85" s="188"/>
      <c r="I85" s="17"/>
      <c r="J85" s="17"/>
      <c r="K85" s="17"/>
      <c r="L85" s="18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</row>
    <row r="86" spans="1:65" ht="12" hidden="1" customHeight="1">
      <c r="A86" s="17"/>
      <c r="B86" s="18"/>
      <c r="C86" s="12" t="s">
        <v>95</v>
      </c>
      <c r="D86" s="17"/>
      <c r="E86" s="17"/>
      <c r="F86" s="17"/>
      <c r="G86" s="17"/>
      <c r="H86" s="17"/>
      <c r="I86" s="17"/>
      <c r="J86" s="17"/>
      <c r="K86" s="17"/>
      <c r="L86" s="18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</row>
    <row r="87" spans="1:65" ht="16.5" hidden="1" customHeight="1">
      <c r="A87" s="17"/>
      <c r="B87" s="18"/>
      <c r="C87" s="17"/>
      <c r="D87" s="17"/>
      <c r="E87" s="217" t="str">
        <f>E9</f>
        <v>101-00 - Cyklistická komunikácia</v>
      </c>
      <c r="F87" s="188"/>
      <c r="G87" s="188"/>
      <c r="H87" s="188"/>
      <c r="I87" s="17"/>
      <c r="J87" s="17"/>
      <c r="K87" s="17"/>
      <c r="L87" s="18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</row>
    <row r="88" spans="1:65" ht="6.75" hidden="1" customHeight="1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8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</row>
    <row r="89" spans="1:65" ht="12" hidden="1" customHeight="1">
      <c r="A89" s="17"/>
      <c r="B89" s="18"/>
      <c r="C89" s="12" t="s">
        <v>17</v>
      </c>
      <c r="D89" s="17"/>
      <c r="E89" s="17"/>
      <c r="F89" s="10" t="str">
        <f>F12</f>
        <v>Badín, Vlkanová</v>
      </c>
      <c r="G89" s="17"/>
      <c r="H89" s="17"/>
      <c r="I89" s="12" t="s">
        <v>19</v>
      </c>
      <c r="J89" s="44" t="str">
        <f>IF(J12="","",J12)</f>
        <v>5. 3. 2025</v>
      </c>
      <c r="K89" s="17"/>
      <c r="L89" s="18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</row>
    <row r="90" spans="1:65" ht="6.75" hidden="1" customHeight="1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</row>
    <row r="91" spans="1:65" ht="15" hidden="1" customHeight="1">
      <c r="A91" s="17"/>
      <c r="B91" s="18"/>
      <c r="C91" s="12" t="s">
        <v>21</v>
      </c>
      <c r="D91" s="17"/>
      <c r="E91" s="17"/>
      <c r="F91" s="10" t="str">
        <f>E15</f>
        <v>Banskobystrický samosprávny kraj</v>
      </c>
      <c r="G91" s="17"/>
      <c r="H91" s="17"/>
      <c r="I91" s="12" t="s">
        <v>27</v>
      </c>
      <c r="J91" s="15" t="str">
        <f>E21</f>
        <v>Dopravoprojekt, a.s.</v>
      </c>
      <c r="K91" s="17"/>
      <c r="L91" s="18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</row>
    <row r="92" spans="1:65" ht="15" hidden="1" customHeight="1">
      <c r="A92" s="17"/>
      <c r="B92" s="18"/>
      <c r="C92" s="12" t="s">
        <v>25</v>
      </c>
      <c r="D92" s="17"/>
      <c r="E92" s="17"/>
      <c r="F92" s="99" t="str">
        <f>IF(E18="","",E18)</f>
        <v>Vyplň údaj</v>
      </c>
      <c r="G92" s="17"/>
      <c r="H92" s="17"/>
      <c r="I92" s="12" t="s">
        <v>30</v>
      </c>
      <c r="J92" s="15" t="str">
        <f>E24</f>
        <v>Dopravoprojekt, a.s.</v>
      </c>
      <c r="K92" s="17"/>
      <c r="L92" s="18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</row>
    <row r="93" spans="1:65" ht="9.75" hidden="1" customHeight="1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</row>
    <row r="94" spans="1:65" ht="29.25" hidden="1" customHeight="1">
      <c r="A94" s="17"/>
      <c r="B94" s="18"/>
      <c r="C94" s="100" t="s">
        <v>98</v>
      </c>
      <c r="D94" s="91"/>
      <c r="E94" s="91"/>
      <c r="F94" s="91"/>
      <c r="G94" s="91"/>
      <c r="H94" s="91"/>
      <c r="I94" s="91"/>
      <c r="J94" s="101" t="s">
        <v>99</v>
      </c>
      <c r="K94" s="91"/>
      <c r="L94" s="18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</row>
    <row r="95" spans="1:65" ht="9.75" hidden="1" customHeight="1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</row>
    <row r="96" spans="1:65" ht="22.5" hidden="1" customHeight="1">
      <c r="A96" s="17"/>
      <c r="B96" s="18"/>
      <c r="C96" s="102" t="s">
        <v>100</v>
      </c>
      <c r="D96" s="17"/>
      <c r="E96" s="17"/>
      <c r="F96" s="17"/>
      <c r="G96" s="17"/>
      <c r="H96" s="17"/>
      <c r="I96" s="17"/>
      <c r="J96" s="58">
        <f t="shared" ref="J96:J98" si="1">J131</f>
        <v>0</v>
      </c>
      <c r="K96" s="17"/>
      <c r="L96" s="18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2" t="s">
        <v>101</v>
      </c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</row>
    <row r="97" spans="1:65" ht="24.75" hidden="1" customHeight="1">
      <c r="A97" s="103"/>
      <c r="B97" s="104"/>
      <c r="C97" s="103"/>
      <c r="D97" s="105" t="s">
        <v>141</v>
      </c>
      <c r="E97" s="106"/>
      <c r="F97" s="106"/>
      <c r="G97" s="106"/>
      <c r="H97" s="106"/>
      <c r="I97" s="106"/>
      <c r="J97" s="107">
        <f t="shared" si="1"/>
        <v>0</v>
      </c>
      <c r="K97" s="103"/>
      <c r="L97" s="104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</row>
    <row r="98" spans="1:65" ht="19.5" hidden="1" customHeight="1">
      <c r="A98" s="158"/>
      <c r="B98" s="159"/>
      <c r="C98" s="158"/>
      <c r="D98" s="160" t="s">
        <v>142</v>
      </c>
      <c r="E98" s="161"/>
      <c r="F98" s="161"/>
      <c r="G98" s="161"/>
      <c r="H98" s="161"/>
      <c r="I98" s="161"/>
      <c r="J98" s="162">
        <f t="shared" si="1"/>
        <v>0</v>
      </c>
      <c r="K98" s="158"/>
      <c r="L98" s="159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  <c r="AD98" s="158"/>
      <c r="AE98" s="158"/>
      <c r="AF98" s="158"/>
      <c r="AG98" s="158"/>
      <c r="AH98" s="158"/>
      <c r="AI98" s="158"/>
      <c r="AJ98" s="158"/>
      <c r="AK98" s="158"/>
      <c r="AL98" s="158"/>
      <c r="AM98" s="158"/>
      <c r="AN98" s="158"/>
      <c r="AO98" s="158"/>
      <c r="AP98" s="158"/>
      <c r="AQ98" s="158"/>
      <c r="AR98" s="158"/>
      <c r="AS98" s="158"/>
      <c r="AT98" s="158"/>
      <c r="AU98" s="158"/>
      <c r="AV98" s="158"/>
      <c r="AW98" s="158"/>
      <c r="AX98" s="158"/>
      <c r="AY98" s="158"/>
      <c r="AZ98" s="158"/>
      <c r="BA98" s="158"/>
      <c r="BB98" s="158"/>
      <c r="BC98" s="158"/>
      <c r="BD98" s="158"/>
      <c r="BE98" s="158"/>
      <c r="BF98" s="158"/>
      <c r="BG98" s="158"/>
      <c r="BH98" s="158"/>
      <c r="BI98" s="158"/>
      <c r="BJ98" s="158"/>
      <c r="BK98" s="158"/>
      <c r="BL98" s="158"/>
      <c r="BM98" s="158"/>
    </row>
    <row r="99" spans="1:65" ht="19.5" hidden="1" customHeight="1">
      <c r="A99" s="158"/>
      <c r="B99" s="159"/>
      <c r="C99" s="158"/>
      <c r="D99" s="160" t="s">
        <v>419</v>
      </c>
      <c r="E99" s="161"/>
      <c r="F99" s="161"/>
      <c r="G99" s="161"/>
      <c r="H99" s="161"/>
      <c r="I99" s="161"/>
      <c r="J99" s="162">
        <f>J242</f>
        <v>0</v>
      </c>
      <c r="K99" s="158"/>
      <c r="L99" s="159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58"/>
      <c r="AH99" s="158"/>
      <c r="AI99" s="158"/>
      <c r="AJ99" s="158"/>
      <c r="AK99" s="158"/>
      <c r="AL99" s="158"/>
      <c r="AM99" s="158"/>
      <c r="AN99" s="158"/>
      <c r="AO99" s="158"/>
      <c r="AP99" s="158"/>
      <c r="AQ99" s="158"/>
      <c r="AR99" s="158"/>
      <c r="AS99" s="158"/>
      <c r="AT99" s="158"/>
      <c r="AU99" s="158"/>
      <c r="AV99" s="158"/>
      <c r="AW99" s="158"/>
      <c r="AX99" s="158"/>
      <c r="AY99" s="158"/>
      <c r="AZ99" s="158"/>
      <c r="BA99" s="158"/>
      <c r="BB99" s="158"/>
      <c r="BC99" s="158"/>
      <c r="BD99" s="158"/>
      <c r="BE99" s="158"/>
      <c r="BF99" s="158"/>
      <c r="BG99" s="158"/>
      <c r="BH99" s="158"/>
      <c r="BI99" s="158"/>
      <c r="BJ99" s="158"/>
      <c r="BK99" s="158"/>
      <c r="BL99" s="158"/>
      <c r="BM99" s="158"/>
    </row>
    <row r="100" spans="1:65" ht="19.5" hidden="1" customHeight="1">
      <c r="A100" s="158"/>
      <c r="B100" s="159"/>
      <c r="C100" s="158"/>
      <c r="D100" s="160" t="s">
        <v>420</v>
      </c>
      <c r="E100" s="161"/>
      <c r="F100" s="161"/>
      <c r="G100" s="161"/>
      <c r="H100" s="161"/>
      <c r="I100" s="161"/>
      <c r="J100" s="162">
        <f>J284</f>
        <v>0</v>
      </c>
      <c r="K100" s="158"/>
      <c r="L100" s="159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58"/>
      <c r="AM100" s="158"/>
      <c r="AN100" s="158"/>
      <c r="AO100" s="158"/>
      <c r="AP100" s="158"/>
      <c r="AQ100" s="158"/>
      <c r="AR100" s="158"/>
      <c r="AS100" s="158"/>
      <c r="AT100" s="158"/>
      <c r="AU100" s="158"/>
      <c r="AV100" s="158"/>
      <c r="AW100" s="158"/>
      <c r="AX100" s="158"/>
      <c r="AY100" s="158"/>
      <c r="AZ100" s="158"/>
      <c r="BA100" s="158"/>
      <c r="BB100" s="158"/>
      <c r="BC100" s="158"/>
      <c r="BD100" s="158"/>
      <c r="BE100" s="158"/>
      <c r="BF100" s="158"/>
      <c r="BG100" s="158"/>
      <c r="BH100" s="158"/>
      <c r="BI100" s="158"/>
      <c r="BJ100" s="158"/>
      <c r="BK100" s="158"/>
      <c r="BL100" s="158"/>
      <c r="BM100" s="158"/>
    </row>
    <row r="101" spans="1:65" ht="19.5" hidden="1" customHeight="1">
      <c r="A101" s="158"/>
      <c r="B101" s="159"/>
      <c r="C101" s="158"/>
      <c r="D101" s="160" t="s">
        <v>421</v>
      </c>
      <c r="E101" s="161"/>
      <c r="F101" s="161"/>
      <c r="G101" s="161"/>
      <c r="H101" s="161"/>
      <c r="I101" s="161"/>
      <c r="J101" s="162">
        <f>J310</f>
        <v>0</v>
      </c>
      <c r="K101" s="158"/>
      <c r="L101" s="159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58"/>
      <c r="AM101" s="158"/>
      <c r="AN101" s="158"/>
      <c r="AO101" s="158"/>
      <c r="AP101" s="158"/>
      <c r="AQ101" s="158"/>
      <c r="AR101" s="158"/>
      <c r="AS101" s="158"/>
      <c r="AT101" s="158"/>
      <c r="AU101" s="158"/>
      <c r="AV101" s="158"/>
      <c r="AW101" s="158"/>
      <c r="AX101" s="158"/>
      <c r="AY101" s="158"/>
      <c r="AZ101" s="158"/>
      <c r="BA101" s="158"/>
      <c r="BB101" s="158"/>
      <c r="BC101" s="158"/>
      <c r="BD101" s="158"/>
      <c r="BE101" s="158"/>
      <c r="BF101" s="158"/>
      <c r="BG101" s="158"/>
      <c r="BH101" s="158"/>
      <c r="BI101" s="158"/>
      <c r="BJ101" s="158"/>
      <c r="BK101" s="158"/>
      <c r="BL101" s="158"/>
      <c r="BM101" s="158"/>
    </row>
    <row r="102" spans="1:65" ht="19.5" hidden="1" customHeight="1">
      <c r="A102" s="158"/>
      <c r="B102" s="159"/>
      <c r="C102" s="158"/>
      <c r="D102" s="160" t="s">
        <v>422</v>
      </c>
      <c r="E102" s="161"/>
      <c r="F102" s="161"/>
      <c r="G102" s="161"/>
      <c r="H102" s="161"/>
      <c r="I102" s="161"/>
      <c r="J102" s="162">
        <f>J359</f>
        <v>0</v>
      </c>
      <c r="K102" s="158"/>
      <c r="L102" s="159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58"/>
      <c r="AM102" s="158"/>
      <c r="AN102" s="158"/>
      <c r="AO102" s="158"/>
      <c r="AP102" s="158"/>
      <c r="AQ102" s="158"/>
      <c r="AR102" s="158"/>
      <c r="AS102" s="158"/>
      <c r="AT102" s="158"/>
      <c r="AU102" s="158"/>
      <c r="AV102" s="158"/>
      <c r="AW102" s="158"/>
      <c r="AX102" s="158"/>
      <c r="AY102" s="158"/>
      <c r="AZ102" s="158"/>
      <c r="BA102" s="158"/>
      <c r="BB102" s="158"/>
      <c r="BC102" s="158"/>
      <c r="BD102" s="158"/>
      <c r="BE102" s="158"/>
      <c r="BF102" s="158"/>
      <c r="BG102" s="158"/>
      <c r="BH102" s="158"/>
      <c r="BI102" s="158"/>
      <c r="BJ102" s="158"/>
      <c r="BK102" s="158"/>
      <c r="BL102" s="158"/>
      <c r="BM102" s="158"/>
    </row>
    <row r="103" spans="1:65" ht="19.5" hidden="1" customHeight="1">
      <c r="A103" s="158"/>
      <c r="B103" s="159"/>
      <c r="C103" s="158"/>
      <c r="D103" s="160" t="s">
        <v>423</v>
      </c>
      <c r="E103" s="161"/>
      <c r="F103" s="161"/>
      <c r="G103" s="161"/>
      <c r="H103" s="161"/>
      <c r="I103" s="161"/>
      <c r="J103" s="162">
        <f>J370</f>
        <v>0</v>
      </c>
      <c r="K103" s="158"/>
      <c r="L103" s="159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58"/>
      <c r="AM103" s="158"/>
      <c r="AN103" s="158"/>
      <c r="AO103" s="158"/>
      <c r="AP103" s="158"/>
      <c r="AQ103" s="158"/>
      <c r="AR103" s="158"/>
      <c r="AS103" s="158"/>
      <c r="AT103" s="158"/>
      <c r="AU103" s="158"/>
      <c r="AV103" s="158"/>
      <c r="AW103" s="158"/>
      <c r="AX103" s="158"/>
      <c r="AY103" s="158"/>
      <c r="AZ103" s="158"/>
      <c r="BA103" s="158"/>
      <c r="BB103" s="158"/>
      <c r="BC103" s="158"/>
      <c r="BD103" s="158"/>
      <c r="BE103" s="158"/>
      <c r="BF103" s="158"/>
      <c r="BG103" s="158"/>
      <c r="BH103" s="158"/>
      <c r="BI103" s="158"/>
      <c r="BJ103" s="158"/>
      <c r="BK103" s="158"/>
      <c r="BL103" s="158"/>
      <c r="BM103" s="158"/>
    </row>
    <row r="104" spans="1:65" ht="19.5" hidden="1" customHeight="1">
      <c r="A104" s="158"/>
      <c r="B104" s="159"/>
      <c r="C104" s="158"/>
      <c r="D104" s="160" t="s">
        <v>424</v>
      </c>
      <c r="E104" s="161"/>
      <c r="F104" s="161"/>
      <c r="G104" s="161"/>
      <c r="H104" s="161"/>
      <c r="I104" s="161"/>
      <c r="J104" s="162">
        <f>J378</f>
        <v>0</v>
      </c>
      <c r="K104" s="158"/>
      <c r="L104" s="159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58"/>
      <c r="AM104" s="158"/>
      <c r="AN104" s="158"/>
      <c r="AO104" s="158"/>
      <c r="AP104" s="158"/>
      <c r="AQ104" s="158"/>
      <c r="AR104" s="158"/>
      <c r="AS104" s="158"/>
      <c r="AT104" s="158"/>
      <c r="AU104" s="158"/>
      <c r="AV104" s="158"/>
      <c r="AW104" s="158"/>
      <c r="AX104" s="158"/>
      <c r="AY104" s="158"/>
      <c r="AZ104" s="158"/>
      <c r="BA104" s="158"/>
      <c r="BB104" s="158"/>
      <c r="BC104" s="158"/>
      <c r="BD104" s="158"/>
      <c r="BE104" s="158"/>
      <c r="BF104" s="158"/>
      <c r="BG104" s="158"/>
      <c r="BH104" s="158"/>
      <c r="BI104" s="158"/>
      <c r="BJ104" s="158"/>
      <c r="BK104" s="158"/>
      <c r="BL104" s="158"/>
      <c r="BM104" s="158"/>
    </row>
    <row r="105" spans="1:65" ht="19.5" hidden="1" customHeight="1">
      <c r="A105" s="158"/>
      <c r="B105" s="159"/>
      <c r="C105" s="158"/>
      <c r="D105" s="160" t="s">
        <v>143</v>
      </c>
      <c r="E105" s="161"/>
      <c r="F105" s="161"/>
      <c r="G105" s="161"/>
      <c r="H105" s="161"/>
      <c r="I105" s="161"/>
      <c r="J105" s="162">
        <f>J446</f>
        <v>0</v>
      </c>
      <c r="K105" s="158"/>
      <c r="L105" s="159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58"/>
      <c r="AM105" s="158"/>
      <c r="AN105" s="158"/>
      <c r="AO105" s="158"/>
      <c r="AP105" s="158"/>
      <c r="AQ105" s="158"/>
      <c r="AR105" s="158"/>
      <c r="AS105" s="158"/>
      <c r="AT105" s="158"/>
      <c r="AU105" s="158"/>
      <c r="AV105" s="158"/>
      <c r="AW105" s="158"/>
      <c r="AX105" s="158"/>
      <c r="AY105" s="158"/>
      <c r="AZ105" s="158"/>
      <c r="BA105" s="158"/>
      <c r="BB105" s="158"/>
      <c r="BC105" s="158"/>
      <c r="BD105" s="158"/>
      <c r="BE105" s="158"/>
      <c r="BF105" s="158"/>
      <c r="BG105" s="158"/>
      <c r="BH105" s="158"/>
      <c r="BI105" s="158"/>
      <c r="BJ105" s="158"/>
      <c r="BK105" s="158"/>
      <c r="BL105" s="158"/>
      <c r="BM105" s="158"/>
    </row>
    <row r="106" spans="1:65" ht="24.75" hidden="1" customHeight="1">
      <c r="A106" s="103"/>
      <c r="B106" s="104"/>
      <c r="C106" s="103"/>
      <c r="D106" s="105" t="s">
        <v>425</v>
      </c>
      <c r="E106" s="106"/>
      <c r="F106" s="106"/>
      <c r="G106" s="106"/>
      <c r="H106" s="106"/>
      <c r="I106" s="106"/>
      <c r="J106" s="107">
        <f t="shared" ref="J106:J107" si="2">J448</f>
        <v>0</v>
      </c>
      <c r="K106" s="103"/>
      <c r="L106" s="104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</row>
    <row r="107" spans="1:65" ht="19.5" hidden="1" customHeight="1">
      <c r="A107" s="158"/>
      <c r="B107" s="159"/>
      <c r="C107" s="158"/>
      <c r="D107" s="160" t="s">
        <v>426</v>
      </c>
      <c r="E107" s="161"/>
      <c r="F107" s="161"/>
      <c r="G107" s="161"/>
      <c r="H107" s="161"/>
      <c r="I107" s="161"/>
      <c r="J107" s="162">
        <f t="shared" si="2"/>
        <v>0</v>
      </c>
      <c r="K107" s="158"/>
      <c r="L107" s="159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/>
      <c r="AH107" s="158"/>
      <c r="AI107" s="158"/>
      <c r="AJ107" s="158"/>
      <c r="AK107" s="158"/>
      <c r="AL107" s="158"/>
      <c r="AM107" s="158"/>
      <c r="AN107" s="158"/>
      <c r="AO107" s="158"/>
      <c r="AP107" s="158"/>
      <c r="AQ107" s="158"/>
      <c r="AR107" s="158"/>
      <c r="AS107" s="158"/>
      <c r="AT107" s="158"/>
      <c r="AU107" s="158"/>
      <c r="AV107" s="158"/>
      <c r="AW107" s="158"/>
      <c r="AX107" s="158"/>
      <c r="AY107" s="158"/>
      <c r="AZ107" s="158"/>
      <c r="BA107" s="158"/>
      <c r="BB107" s="158"/>
      <c r="BC107" s="158"/>
      <c r="BD107" s="158"/>
      <c r="BE107" s="158"/>
      <c r="BF107" s="158"/>
      <c r="BG107" s="158"/>
      <c r="BH107" s="158"/>
      <c r="BI107" s="158"/>
      <c r="BJ107" s="158"/>
      <c r="BK107" s="158"/>
      <c r="BL107" s="158"/>
      <c r="BM107" s="158"/>
    </row>
    <row r="108" spans="1:65" ht="19.5" hidden="1" customHeight="1">
      <c r="A108" s="158"/>
      <c r="B108" s="159"/>
      <c r="C108" s="158"/>
      <c r="D108" s="160" t="s">
        <v>427</v>
      </c>
      <c r="E108" s="161"/>
      <c r="F108" s="161"/>
      <c r="G108" s="161"/>
      <c r="H108" s="161"/>
      <c r="I108" s="161"/>
      <c r="J108" s="162">
        <f>J480</f>
        <v>0</v>
      </c>
      <c r="K108" s="158"/>
      <c r="L108" s="159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58"/>
      <c r="AM108" s="158"/>
      <c r="AN108" s="158"/>
      <c r="AO108" s="158"/>
      <c r="AP108" s="158"/>
      <c r="AQ108" s="158"/>
      <c r="AR108" s="158"/>
      <c r="AS108" s="158"/>
      <c r="AT108" s="158"/>
      <c r="AU108" s="158"/>
      <c r="AV108" s="158"/>
      <c r="AW108" s="158"/>
      <c r="AX108" s="158"/>
      <c r="AY108" s="158"/>
      <c r="AZ108" s="158"/>
      <c r="BA108" s="158"/>
      <c r="BB108" s="158"/>
      <c r="BC108" s="158"/>
      <c r="BD108" s="158"/>
      <c r="BE108" s="158"/>
      <c r="BF108" s="158"/>
      <c r="BG108" s="158"/>
      <c r="BH108" s="158"/>
      <c r="BI108" s="158"/>
      <c r="BJ108" s="158"/>
      <c r="BK108" s="158"/>
      <c r="BL108" s="158"/>
      <c r="BM108" s="158"/>
    </row>
    <row r="109" spans="1:65" ht="24.75" hidden="1" customHeight="1">
      <c r="A109" s="103"/>
      <c r="B109" s="104"/>
      <c r="C109" s="103"/>
      <c r="D109" s="105" t="s">
        <v>428</v>
      </c>
      <c r="E109" s="106"/>
      <c r="F109" s="106"/>
      <c r="G109" s="106"/>
      <c r="H109" s="106"/>
      <c r="I109" s="106"/>
      <c r="J109" s="107">
        <f t="shared" ref="J109:J110" si="3">J486</f>
        <v>0</v>
      </c>
      <c r="K109" s="103"/>
      <c r="L109" s="104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</row>
    <row r="110" spans="1:65" ht="19.5" hidden="1" customHeight="1">
      <c r="A110" s="158"/>
      <c r="B110" s="159"/>
      <c r="C110" s="158"/>
      <c r="D110" s="160" t="s">
        <v>429</v>
      </c>
      <c r="E110" s="161"/>
      <c r="F110" s="161"/>
      <c r="G110" s="161"/>
      <c r="H110" s="161"/>
      <c r="I110" s="161"/>
      <c r="J110" s="162">
        <f t="shared" si="3"/>
        <v>0</v>
      </c>
      <c r="K110" s="158"/>
      <c r="L110" s="159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58"/>
      <c r="AH110" s="158"/>
      <c r="AI110" s="158"/>
      <c r="AJ110" s="158"/>
      <c r="AK110" s="158"/>
      <c r="AL110" s="158"/>
      <c r="AM110" s="158"/>
      <c r="AN110" s="158"/>
      <c r="AO110" s="158"/>
      <c r="AP110" s="158"/>
      <c r="AQ110" s="158"/>
      <c r="AR110" s="158"/>
      <c r="AS110" s="158"/>
      <c r="AT110" s="158"/>
      <c r="AU110" s="158"/>
      <c r="AV110" s="158"/>
      <c r="AW110" s="158"/>
      <c r="AX110" s="158"/>
      <c r="AY110" s="158"/>
      <c r="AZ110" s="158"/>
      <c r="BA110" s="158"/>
      <c r="BB110" s="158"/>
      <c r="BC110" s="158"/>
      <c r="BD110" s="158"/>
      <c r="BE110" s="158"/>
      <c r="BF110" s="158"/>
      <c r="BG110" s="158"/>
      <c r="BH110" s="158"/>
      <c r="BI110" s="158"/>
      <c r="BJ110" s="158"/>
      <c r="BK110" s="158"/>
      <c r="BL110" s="158"/>
      <c r="BM110" s="158"/>
    </row>
    <row r="111" spans="1:65" ht="24.75" hidden="1" customHeight="1">
      <c r="A111" s="103"/>
      <c r="B111" s="104"/>
      <c r="C111" s="103"/>
      <c r="D111" s="105" t="s">
        <v>430</v>
      </c>
      <c r="E111" s="106"/>
      <c r="F111" s="106"/>
      <c r="G111" s="106"/>
      <c r="H111" s="106"/>
      <c r="I111" s="106"/>
      <c r="J111" s="107">
        <f>J502</f>
        <v>0</v>
      </c>
      <c r="K111" s="103"/>
      <c r="L111" s="104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</row>
    <row r="112" spans="1:65" ht="21.75" hidden="1" customHeight="1">
      <c r="A112" s="17"/>
      <c r="B112" s="18"/>
      <c r="C112" s="17"/>
      <c r="D112" s="17"/>
      <c r="E112" s="17"/>
      <c r="F112" s="17"/>
      <c r="G112" s="17"/>
      <c r="H112" s="17"/>
      <c r="I112" s="17"/>
      <c r="J112" s="17"/>
      <c r="K112" s="17"/>
      <c r="L112" s="18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</row>
    <row r="113" spans="1:65" ht="6.75" hidden="1" customHeight="1">
      <c r="A113" s="17"/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18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</row>
    <row r="114" spans="1:65" ht="11.25" hidden="1" customHeight="1"/>
    <row r="115" spans="1:65" ht="11.25" hidden="1" customHeight="1"/>
    <row r="116" spans="1:65" ht="11.25" hidden="1" customHeight="1"/>
    <row r="117" spans="1:65" ht="6.75" customHeight="1">
      <c r="A117" s="17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18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</row>
    <row r="118" spans="1:65" ht="24.75" customHeight="1">
      <c r="A118" s="17"/>
      <c r="B118" s="18"/>
      <c r="C118" s="6" t="s">
        <v>103</v>
      </c>
      <c r="D118" s="17"/>
      <c r="E118" s="17"/>
      <c r="F118" s="17"/>
      <c r="G118" s="17"/>
      <c r="H118" s="17"/>
      <c r="I118" s="17"/>
      <c r="J118" s="17"/>
      <c r="K118" s="17"/>
      <c r="L118" s="18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</row>
    <row r="119" spans="1:65" ht="6.75" customHeight="1">
      <c r="A119" s="17"/>
      <c r="B119" s="18"/>
      <c r="C119" s="17"/>
      <c r="D119" s="17"/>
      <c r="E119" s="17"/>
      <c r="F119" s="17"/>
      <c r="G119" s="17"/>
      <c r="H119" s="17"/>
      <c r="I119" s="17"/>
      <c r="J119" s="17"/>
      <c r="K119" s="17"/>
      <c r="L119" s="18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</row>
    <row r="120" spans="1:65" ht="12" customHeight="1">
      <c r="A120" s="17"/>
      <c r="B120" s="18"/>
      <c r="C120" s="12" t="s">
        <v>13</v>
      </c>
      <c r="D120" s="17"/>
      <c r="E120" s="17"/>
      <c r="F120" s="17"/>
      <c r="G120" s="17"/>
      <c r="H120" s="17"/>
      <c r="I120" s="17"/>
      <c r="J120" s="17"/>
      <c r="K120" s="17"/>
      <c r="L120" s="18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</row>
    <row r="121" spans="1:65" ht="16.5" customHeight="1">
      <c r="A121" s="17"/>
      <c r="B121" s="18"/>
      <c r="C121" s="17"/>
      <c r="D121" s="17"/>
      <c r="E121" s="221" t="str">
        <f>E7</f>
        <v>Vybudovanie cyklotrasy BB - Vlkanová - Sliač, II. etapa - 1. úsek</v>
      </c>
      <c r="F121" s="188"/>
      <c r="G121" s="188"/>
      <c r="H121" s="188"/>
      <c r="I121" s="17"/>
      <c r="J121" s="17"/>
      <c r="K121" s="17"/>
      <c r="L121" s="18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</row>
    <row r="122" spans="1:65" ht="12" customHeight="1">
      <c r="A122" s="17"/>
      <c r="B122" s="18"/>
      <c r="C122" s="12" t="s">
        <v>95</v>
      </c>
      <c r="D122" s="17"/>
      <c r="E122" s="17"/>
      <c r="F122" s="17"/>
      <c r="G122" s="17"/>
      <c r="H122" s="17"/>
      <c r="I122" s="17"/>
      <c r="J122" s="17"/>
      <c r="K122" s="17"/>
      <c r="L122" s="18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</row>
    <row r="123" spans="1:65" ht="16.5" customHeight="1">
      <c r="A123" s="17"/>
      <c r="B123" s="18"/>
      <c r="C123" s="17"/>
      <c r="D123" s="17"/>
      <c r="E123" s="217" t="str">
        <f>E9</f>
        <v>101-00 - Cyklistická komunikácia</v>
      </c>
      <c r="F123" s="188"/>
      <c r="G123" s="188"/>
      <c r="H123" s="188"/>
      <c r="I123" s="17"/>
      <c r="J123" s="17"/>
      <c r="K123" s="17"/>
      <c r="L123" s="18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</row>
    <row r="124" spans="1:65" ht="6.75" customHeight="1">
      <c r="A124" s="17"/>
      <c r="B124" s="18"/>
      <c r="C124" s="17"/>
      <c r="D124" s="17"/>
      <c r="E124" s="17"/>
      <c r="F124" s="17"/>
      <c r="G124" s="17"/>
      <c r="H124" s="17"/>
      <c r="I124" s="17"/>
      <c r="J124" s="17"/>
      <c r="K124" s="17"/>
      <c r="L124" s="18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</row>
    <row r="125" spans="1:65" ht="12" customHeight="1">
      <c r="A125" s="17"/>
      <c r="B125" s="18"/>
      <c r="C125" s="12" t="s">
        <v>17</v>
      </c>
      <c r="D125" s="17"/>
      <c r="E125" s="17"/>
      <c r="F125" s="10" t="str">
        <f>F12</f>
        <v>Badín, Vlkanová</v>
      </c>
      <c r="G125" s="17"/>
      <c r="H125" s="17"/>
      <c r="I125" s="12" t="s">
        <v>19</v>
      </c>
      <c r="J125" s="44" t="str">
        <f>IF(J12="","",J12)</f>
        <v>5. 3. 2025</v>
      </c>
      <c r="K125" s="17"/>
      <c r="L125" s="18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</row>
    <row r="126" spans="1:65" ht="6.75" customHeight="1">
      <c r="A126" s="17"/>
      <c r="B126" s="18"/>
      <c r="C126" s="17"/>
      <c r="D126" s="17"/>
      <c r="E126" s="17"/>
      <c r="F126" s="17"/>
      <c r="G126" s="17"/>
      <c r="H126" s="17"/>
      <c r="I126" s="17"/>
      <c r="J126" s="17"/>
      <c r="K126" s="17"/>
      <c r="L126" s="18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</row>
    <row r="127" spans="1:65" ht="15" customHeight="1">
      <c r="A127" s="17"/>
      <c r="B127" s="18"/>
      <c r="C127" s="12" t="s">
        <v>21</v>
      </c>
      <c r="D127" s="17"/>
      <c r="E127" s="17"/>
      <c r="F127" s="10" t="str">
        <f>E15</f>
        <v>Banskobystrický samosprávny kraj</v>
      </c>
      <c r="G127" s="17"/>
      <c r="H127" s="17"/>
      <c r="I127" s="12" t="s">
        <v>27</v>
      </c>
      <c r="J127" s="15" t="str">
        <f>E21</f>
        <v>Dopravoprojekt, a.s.</v>
      </c>
      <c r="K127" s="17"/>
      <c r="L127" s="18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</row>
    <row r="128" spans="1:65" ht="15" customHeight="1">
      <c r="A128" s="17"/>
      <c r="B128" s="18"/>
      <c r="C128" s="12" t="s">
        <v>25</v>
      </c>
      <c r="D128" s="17"/>
      <c r="E128" s="17"/>
      <c r="F128" s="99" t="str">
        <f>IF(E18="","",E18)</f>
        <v>Vyplň údaj</v>
      </c>
      <c r="G128" s="17"/>
      <c r="H128" s="17"/>
      <c r="I128" s="12" t="s">
        <v>30</v>
      </c>
      <c r="J128" s="15" t="str">
        <f>E24</f>
        <v>Dopravoprojekt, a.s.</v>
      </c>
      <c r="K128" s="17"/>
      <c r="L128" s="18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</row>
    <row r="129" spans="1:65" ht="9.75" customHeight="1">
      <c r="A129" s="17"/>
      <c r="B129" s="18"/>
      <c r="C129" s="17"/>
      <c r="D129" s="17"/>
      <c r="E129" s="17"/>
      <c r="F129" s="17"/>
      <c r="G129" s="17"/>
      <c r="H129" s="17"/>
      <c r="I129" s="17"/>
      <c r="J129" s="17"/>
      <c r="K129" s="17"/>
      <c r="L129" s="18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</row>
    <row r="130" spans="1:65" ht="29.25" customHeight="1">
      <c r="A130" s="108"/>
      <c r="B130" s="109"/>
      <c r="C130" s="110" t="s">
        <v>104</v>
      </c>
      <c r="D130" s="111" t="s">
        <v>57</v>
      </c>
      <c r="E130" s="111" t="s">
        <v>53</v>
      </c>
      <c r="F130" s="111" t="s">
        <v>54</v>
      </c>
      <c r="G130" s="111" t="s">
        <v>105</v>
      </c>
      <c r="H130" s="111" t="s">
        <v>106</v>
      </c>
      <c r="I130" s="111" t="s">
        <v>107</v>
      </c>
      <c r="J130" s="112" t="s">
        <v>99</v>
      </c>
      <c r="K130" s="113" t="s">
        <v>108</v>
      </c>
      <c r="L130" s="109"/>
      <c r="M130" s="50" t="s">
        <v>1</v>
      </c>
      <c r="N130" s="51" t="s">
        <v>36</v>
      </c>
      <c r="O130" s="51" t="s">
        <v>109</v>
      </c>
      <c r="P130" s="51" t="s">
        <v>110</v>
      </c>
      <c r="Q130" s="51" t="s">
        <v>111</v>
      </c>
      <c r="R130" s="51" t="s">
        <v>112</v>
      </c>
      <c r="S130" s="51" t="s">
        <v>113</v>
      </c>
      <c r="T130" s="52" t="s">
        <v>114</v>
      </c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  <c r="AZ130" s="108"/>
      <c r="BA130" s="108"/>
      <c r="BB130" s="108"/>
      <c r="BC130" s="108"/>
      <c r="BD130" s="108"/>
      <c r="BE130" s="108"/>
      <c r="BF130" s="108"/>
      <c r="BG130" s="108"/>
      <c r="BH130" s="108"/>
      <c r="BI130" s="108"/>
      <c r="BJ130" s="108"/>
      <c r="BK130" s="108"/>
      <c r="BL130" s="108"/>
      <c r="BM130" s="108"/>
    </row>
    <row r="131" spans="1:65" ht="22.5" customHeight="1">
      <c r="A131" s="17"/>
      <c r="B131" s="18"/>
      <c r="C131" s="56" t="s">
        <v>100</v>
      </c>
      <c r="D131" s="17"/>
      <c r="E131" s="17"/>
      <c r="F131" s="17"/>
      <c r="G131" s="17"/>
      <c r="H131" s="17"/>
      <c r="I131" s="17"/>
      <c r="J131" s="114">
        <f t="shared" ref="J131:J133" si="4">BK131</f>
        <v>0</v>
      </c>
      <c r="K131" s="17"/>
      <c r="L131" s="18"/>
      <c r="M131" s="53"/>
      <c r="N131" s="45"/>
      <c r="O131" s="45"/>
      <c r="P131" s="115">
        <f>P132+P448+P486+P502</f>
        <v>0</v>
      </c>
      <c r="Q131" s="45"/>
      <c r="R131" s="115">
        <f>R132+R448+R486+R502</f>
        <v>6387.9349702296795</v>
      </c>
      <c r="S131" s="45"/>
      <c r="T131" s="116">
        <f>T132+T448+T486+T502</f>
        <v>30.257999999999999</v>
      </c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2" t="s">
        <v>71</v>
      </c>
      <c r="AU131" s="2" t="s">
        <v>101</v>
      </c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17">
        <f>BK132+BK448+BK486+BK502</f>
        <v>0</v>
      </c>
      <c r="BL131" s="17"/>
      <c r="BM131" s="17"/>
    </row>
    <row r="132" spans="1:65" ht="25.5" customHeight="1">
      <c r="A132" s="118"/>
      <c r="B132" s="119"/>
      <c r="C132" s="118"/>
      <c r="D132" s="120" t="s">
        <v>71</v>
      </c>
      <c r="E132" s="121" t="s">
        <v>144</v>
      </c>
      <c r="F132" s="121" t="s">
        <v>145</v>
      </c>
      <c r="G132" s="118"/>
      <c r="H132" s="118"/>
      <c r="I132" s="118"/>
      <c r="J132" s="122">
        <f t="shared" si="4"/>
        <v>0</v>
      </c>
      <c r="K132" s="118"/>
      <c r="L132" s="119"/>
      <c r="M132" s="123"/>
      <c r="N132" s="118"/>
      <c r="O132" s="118"/>
      <c r="P132" s="124">
        <f>P133+P242+P284+P310+P359+P370+P378+P446</f>
        <v>0</v>
      </c>
      <c r="Q132" s="118"/>
      <c r="R132" s="124">
        <f>R133+R242+R284+R310+R359+R370+R378+R446</f>
        <v>6387.4790060536798</v>
      </c>
      <c r="S132" s="118"/>
      <c r="T132" s="125">
        <f>T133+T242+T284+T310+T359+T370+T378+T446</f>
        <v>30.257999999999999</v>
      </c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20" t="s">
        <v>80</v>
      </c>
      <c r="AS132" s="118"/>
      <c r="AT132" s="126" t="s">
        <v>71</v>
      </c>
      <c r="AU132" s="126" t="s">
        <v>72</v>
      </c>
      <c r="AV132" s="118"/>
      <c r="AW132" s="118"/>
      <c r="AX132" s="118"/>
      <c r="AY132" s="120" t="s">
        <v>117</v>
      </c>
      <c r="AZ132" s="118"/>
      <c r="BA132" s="118"/>
      <c r="BB132" s="118"/>
      <c r="BC132" s="118"/>
      <c r="BD132" s="118"/>
      <c r="BE132" s="118"/>
      <c r="BF132" s="118"/>
      <c r="BG132" s="118"/>
      <c r="BH132" s="118"/>
      <c r="BI132" s="118"/>
      <c r="BJ132" s="118"/>
      <c r="BK132" s="127">
        <f>BK133+BK242+BK284+BK310+BK359+BK370+BK378+BK446</f>
        <v>0</v>
      </c>
      <c r="BL132" s="118"/>
      <c r="BM132" s="118"/>
    </row>
    <row r="133" spans="1:65" ht="22.5" customHeight="1">
      <c r="A133" s="118"/>
      <c r="B133" s="119"/>
      <c r="C133" s="118"/>
      <c r="D133" s="120" t="s">
        <v>71</v>
      </c>
      <c r="E133" s="163" t="s">
        <v>80</v>
      </c>
      <c r="F133" s="163" t="s">
        <v>146</v>
      </c>
      <c r="G133" s="118"/>
      <c r="H133" s="118"/>
      <c r="I133" s="118"/>
      <c r="J133" s="164">
        <f t="shared" si="4"/>
        <v>0</v>
      </c>
      <c r="K133" s="118"/>
      <c r="L133" s="119"/>
      <c r="M133" s="123"/>
      <c r="N133" s="118"/>
      <c r="O133" s="118"/>
      <c r="P133" s="124">
        <f>SUM(P134:P241)</f>
        <v>0</v>
      </c>
      <c r="Q133" s="118"/>
      <c r="R133" s="124">
        <f>SUM(R134:R241)</f>
        <v>2380.1177912063999</v>
      </c>
      <c r="S133" s="118"/>
      <c r="T133" s="125">
        <f>SUM(T134:T241)</f>
        <v>30.25</v>
      </c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20" t="s">
        <v>80</v>
      </c>
      <c r="AS133" s="118"/>
      <c r="AT133" s="126" t="s">
        <v>71</v>
      </c>
      <c r="AU133" s="126" t="s">
        <v>80</v>
      </c>
      <c r="AV133" s="118"/>
      <c r="AW133" s="118"/>
      <c r="AX133" s="118"/>
      <c r="AY133" s="120" t="s">
        <v>117</v>
      </c>
      <c r="AZ133" s="118"/>
      <c r="BA133" s="118"/>
      <c r="BB133" s="118"/>
      <c r="BC133" s="118"/>
      <c r="BD133" s="118"/>
      <c r="BE133" s="118"/>
      <c r="BF133" s="118"/>
      <c r="BG133" s="118"/>
      <c r="BH133" s="118"/>
      <c r="BI133" s="118"/>
      <c r="BJ133" s="118"/>
      <c r="BK133" s="127">
        <f>SUM(BK134:BK241)</f>
        <v>0</v>
      </c>
      <c r="BL133" s="118"/>
      <c r="BM133" s="118"/>
    </row>
    <row r="134" spans="1:65" ht="66.75" customHeight="1">
      <c r="A134" s="17"/>
      <c r="B134" s="18"/>
      <c r="C134" s="128" t="s">
        <v>80</v>
      </c>
      <c r="D134" s="128" t="s">
        <v>118</v>
      </c>
      <c r="E134" s="129" t="s">
        <v>431</v>
      </c>
      <c r="F134" s="130" t="s">
        <v>432</v>
      </c>
      <c r="G134" s="131" t="s">
        <v>335</v>
      </c>
      <c r="H134" s="132">
        <v>30</v>
      </c>
      <c r="I134" s="133"/>
      <c r="J134" s="132">
        <f>ROUND(I134*H134,2)</f>
        <v>0</v>
      </c>
      <c r="K134" s="134"/>
      <c r="L134" s="18"/>
      <c r="M134" s="135" t="s">
        <v>1</v>
      </c>
      <c r="N134" s="136" t="s">
        <v>38</v>
      </c>
      <c r="O134" s="17"/>
      <c r="P134" s="137">
        <f>O134*H134</f>
        <v>0</v>
      </c>
      <c r="Q134" s="137">
        <v>0</v>
      </c>
      <c r="R134" s="137">
        <f>Q134*H134</f>
        <v>0</v>
      </c>
      <c r="S134" s="137">
        <v>0.23499999999999999</v>
      </c>
      <c r="T134" s="138">
        <f>S134*H134</f>
        <v>7.05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39" t="s">
        <v>116</v>
      </c>
      <c r="AS134" s="17"/>
      <c r="AT134" s="139" t="s">
        <v>118</v>
      </c>
      <c r="AU134" s="139" t="s">
        <v>123</v>
      </c>
      <c r="AV134" s="17"/>
      <c r="AW134" s="17"/>
      <c r="AX134" s="17"/>
      <c r="AY134" s="2" t="s">
        <v>117</v>
      </c>
      <c r="AZ134" s="17"/>
      <c r="BA134" s="17"/>
      <c r="BB134" s="17"/>
      <c r="BC134" s="17"/>
      <c r="BD134" s="17"/>
      <c r="BE134" s="140">
        <f>IF(N134="základná",J134,0)</f>
        <v>0</v>
      </c>
      <c r="BF134" s="140">
        <f>IF(N134="znížená",J134,0)</f>
        <v>0</v>
      </c>
      <c r="BG134" s="140">
        <f>IF(N134="zákl. prenesená",J134,0)</f>
        <v>0</v>
      </c>
      <c r="BH134" s="140">
        <f>IF(N134="zníž. prenesená",J134,0)</f>
        <v>0</v>
      </c>
      <c r="BI134" s="140">
        <f>IF(N134="nulová",J134,0)</f>
        <v>0</v>
      </c>
      <c r="BJ134" s="2" t="s">
        <v>123</v>
      </c>
      <c r="BK134" s="140">
        <f>ROUND(I134*H134,2)</f>
        <v>0</v>
      </c>
      <c r="BL134" s="2" t="s">
        <v>116</v>
      </c>
      <c r="BM134" s="139" t="s">
        <v>433</v>
      </c>
    </row>
    <row r="135" spans="1:65" ht="11.25" customHeight="1">
      <c r="A135" s="141"/>
      <c r="B135" s="142"/>
      <c r="C135" s="141"/>
      <c r="D135" s="143" t="s">
        <v>129</v>
      </c>
      <c r="E135" s="144" t="s">
        <v>1</v>
      </c>
      <c r="F135" s="145" t="s">
        <v>434</v>
      </c>
      <c r="G135" s="141"/>
      <c r="H135" s="146">
        <v>30</v>
      </c>
      <c r="I135" s="141"/>
      <c r="J135" s="141"/>
      <c r="K135" s="141"/>
      <c r="L135" s="142"/>
      <c r="M135" s="147"/>
      <c r="N135" s="141"/>
      <c r="O135" s="141"/>
      <c r="P135" s="141"/>
      <c r="Q135" s="141"/>
      <c r="R135" s="141"/>
      <c r="S135" s="141"/>
      <c r="T135" s="148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4" t="s">
        <v>129</v>
      </c>
      <c r="AU135" s="144" t="s">
        <v>123</v>
      </c>
      <c r="AV135" s="141" t="s">
        <v>123</v>
      </c>
      <c r="AW135" s="141" t="s">
        <v>29</v>
      </c>
      <c r="AX135" s="141" t="s">
        <v>80</v>
      </c>
      <c r="AY135" s="144" t="s">
        <v>117</v>
      </c>
      <c r="AZ135" s="141"/>
      <c r="BA135" s="141"/>
      <c r="BB135" s="141"/>
      <c r="BC135" s="141"/>
      <c r="BD135" s="141"/>
      <c r="BE135" s="141"/>
      <c r="BF135" s="141"/>
      <c r="BG135" s="141"/>
      <c r="BH135" s="141"/>
      <c r="BI135" s="141"/>
      <c r="BJ135" s="141"/>
      <c r="BK135" s="141"/>
      <c r="BL135" s="141"/>
      <c r="BM135" s="141"/>
    </row>
    <row r="136" spans="1:65" ht="55.5" customHeight="1">
      <c r="A136" s="17"/>
      <c r="B136" s="18"/>
      <c r="C136" s="128" t="s">
        <v>123</v>
      </c>
      <c r="D136" s="128" t="s">
        <v>118</v>
      </c>
      <c r="E136" s="129" t="s">
        <v>435</v>
      </c>
      <c r="F136" s="130" t="s">
        <v>436</v>
      </c>
      <c r="G136" s="131" t="s">
        <v>335</v>
      </c>
      <c r="H136" s="132">
        <v>30</v>
      </c>
      <c r="I136" s="133"/>
      <c r="J136" s="132">
        <f>ROUND(I136*H136,2)</f>
        <v>0</v>
      </c>
      <c r="K136" s="134"/>
      <c r="L136" s="18"/>
      <c r="M136" s="135" t="s">
        <v>1</v>
      </c>
      <c r="N136" s="136" t="s">
        <v>38</v>
      </c>
      <c r="O136" s="17"/>
      <c r="P136" s="137">
        <f>O136*H136</f>
        <v>0</v>
      </c>
      <c r="Q136" s="137">
        <v>0</v>
      </c>
      <c r="R136" s="137">
        <f>Q136*H136</f>
        <v>0</v>
      </c>
      <c r="S136" s="137">
        <v>0.5</v>
      </c>
      <c r="T136" s="138">
        <f>S136*H136</f>
        <v>15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39" t="s">
        <v>116</v>
      </c>
      <c r="AS136" s="17"/>
      <c r="AT136" s="139" t="s">
        <v>118</v>
      </c>
      <c r="AU136" s="139" t="s">
        <v>123</v>
      </c>
      <c r="AV136" s="17"/>
      <c r="AW136" s="17"/>
      <c r="AX136" s="17"/>
      <c r="AY136" s="2" t="s">
        <v>117</v>
      </c>
      <c r="AZ136" s="17"/>
      <c r="BA136" s="17"/>
      <c r="BB136" s="17"/>
      <c r="BC136" s="17"/>
      <c r="BD136" s="17"/>
      <c r="BE136" s="140">
        <f>IF(N136="základná",J136,0)</f>
        <v>0</v>
      </c>
      <c r="BF136" s="140">
        <f>IF(N136="znížená",J136,0)</f>
        <v>0</v>
      </c>
      <c r="BG136" s="140">
        <f>IF(N136="zákl. prenesená",J136,0)</f>
        <v>0</v>
      </c>
      <c r="BH136" s="140">
        <f>IF(N136="zníž. prenesená",J136,0)</f>
        <v>0</v>
      </c>
      <c r="BI136" s="140">
        <f>IF(N136="nulová",J136,0)</f>
        <v>0</v>
      </c>
      <c r="BJ136" s="2" t="s">
        <v>123</v>
      </c>
      <c r="BK136" s="140">
        <f>ROUND(I136*H136,2)</f>
        <v>0</v>
      </c>
      <c r="BL136" s="2" t="s">
        <v>116</v>
      </c>
      <c r="BM136" s="139" t="s">
        <v>437</v>
      </c>
    </row>
    <row r="137" spans="1:65" ht="11.25" customHeight="1">
      <c r="A137" s="141"/>
      <c r="B137" s="142"/>
      <c r="C137" s="141"/>
      <c r="D137" s="143" t="s">
        <v>129</v>
      </c>
      <c r="E137" s="144" t="s">
        <v>1</v>
      </c>
      <c r="F137" s="145" t="s">
        <v>438</v>
      </c>
      <c r="G137" s="141"/>
      <c r="H137" s="146">
        <v>30</v>
      </c>
      <c r="I137" s="141"/>
      <c r="J137" s="141"/>
      <c r="K137" s="141"/>
      <c r="L137" s="142"/>
      <c r="M137" s="147"/>
      <c r="N137" s="141"/>
      <c r="O137" s="141"/>
      <c r="P137" s="141"/>
      <c r="Q137" s="141"/>
      <c r="R137" s="141"/>
      <c r="S137" s="141"/>
      <c r="T137" s="148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4" t="s">
        <v>129</v>
      </c>
      <c r="AU137" s="144" t="s">
        <v>123</v>
      </c>
      <c r="AV137" s="141" t="s">
        <v>123</v>
      </c>
      <c r="AW137" s="141" t="s">
        <v>29</v>
      </c>
      <c r="AX137" s="141" t="s">
        <v>80</v>
      </c>
      <c r="AY137" s="144" t="s">
        <v>117</v>
      </c>
      <c r="AZ137" s="141"/>
      <c r="BA137" s="141"/>
      <c r="BB137" s="141"/>
      <c r="BC137" s="141"/>
      <c r="BD137" s="141"/>
      <c r="BE137" s="141"/>
      <c r="BF137" s="141"/>
      <c r="BG137" s="141"/>
      <c r="BH137" s="141"/>
      <c r="BI137" s="141"/>
      <c r="BJ137" s="141"/>
      <c r="BK137" s="141"/>
      <c r="BL137" s="141"/>
      <c r="BM137" s="141"/>
    </row>
    <row r="138" spans="1:65" ht="48.75" customHeight="1">
      <c r="A138" s="17"/>
      <c r="B138" s="18"/>
      <c r="C138" s="128" t="s">
        <v>159</v>
      </c>
      <c r="D138" s="128" t="s">
        <v>118</v>
      </c>
      <c r="E138" s="129" t="s">
        <v>439</v>
      </c>
      <c r="F138" s="130" t="s">
        <v>440</v>
      </c>
      <c r="G138" s="131" t="s">
        <v>335</v>
      </c>
      <c r="H138" s="132">
        <v>82</v>
      </c>
      <c r="I138" s="133"/>
      <c r="J138" s="132">
        <f>ROUND(I138*H138,2)</f>
        <v>0</v>
      </c>
      <c r="K138" s="134"/>
      <c r="L138" s="18"/>
      <c r="M138" s="135" t="s">
        <v>1</v>
      </c>
      <c r="N138" s="136" t="s">
        <v>38</v>
      </c>
      <c r="O138" s="17"/>
      <c r="P138" s="137">
        <f>O138*H138</f>
        <v>0</v>
      </c>
      <c r="Q138" s="137">
        <v>8.0995200000000007E-5</v>
      </c>
      <c r="R138" s="137">
        <f>Q138*H138</f>
        <v>6.6416064000000006E-3</v>
      </c>
      <c r="S138" s="137">
        <v>0.1</v>
      </c>
      <c r="T138" s="138">
        <f>S138*H138</f>
        <v>8.2000000000000011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39" t="s">
        <v>116</v>
      </c>
      <c r="AS138" s="17"/>
      <c r="AT138" s="139" t="s">
        <v>118</v>
      </c>
      <c r="AU138" s="139" t="s">
        <v>123</v>
      </c>
      <c r="AV138" s="17"/>
      <c r="AW138" s="17"/>
      <c r="AX138" s="17"/>
      <c r="AY138" s="2" t="s">
        <v>117</v>
      </c>
      <c r="AZ138" s="17"/>
      <c r="BA138" s="17"/>
      <c r="BB138" s="17"/>
      <c r="BC138" s="17"/>
      <c r="BD138" s="17"/>
      <c r="BE138" s="140">
        <f>IF(N138="základná",J138,0)</f>
        <v>0</v>
      </c>
      <c r="BF138" s="140">
        <f>IF(N138="znížená",J138,0)</f>
        <v>0</v>
      </c>
      <c r="BG138" s="140">
        <f>IF(N138="zákl. prenesená",J138,0)</f>
        <v>0</v>
      </c>
      <c r="BH138" s="140">
        <f>IF(N138="zníž. prenesená",J138,0)</f>
        <v>0</v>
      </c>
      <c r="BI138" s="140">
        <f>IF(N138="nulová",J138,0)</f>
        <v>0</v>
      </c>
      <c r="BJ138" s="2" t="s">
        <v>123</v>
      </c>
      <c r="BK138" s="140">
        <f>ROUND(I138*H138,2)</f>
        <v>0</v>
      </c>
      <c r="BL138" s="2" t="s">
        <v>116</v>
      </c>
      <c r="BM138" s="139" t="s">
        <v>441</v>
      </c>
    </row>
    <row r="139" spans="1:65" ht="11.25" customHeight="1">
      <c r="A139" s="141"/>
      <c r="B139" s="142"/>
      <c r="C139" s="141"/>
      <c r="D139" s="143" t="s">
        <v>129</v>
      </c>
      <c r="E139" s="144" t="s">
        <v>1</v>
      </c>
      <c r="F139" s="145" t="s">
        <v>442</v>
      </c>
      <c r="G139" s="141"/>
      <c r="H139" s="146">
        <v>82</v>
      </c>
      <c r="I139" s="141"/>
      <c r="J139" s="141"/>
      <c r="K139" s="141"/>
      <c r="L139" s="142"/>
      <c r="M139" s="147"/>
      <c r="N139" s="141"/>
      <c r="O139" s="141"/>
      <c r="P139" s="141"/>
      <c r="Q139" s="141"/>
      <c r="R139" s="141"/>
      <c r="S139" s="141"/>
      <c r="T139" s="148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4" t="s">
        <v>129</v>
      </c>
      <c r="AU139" s="144" t="s">
        <v>123</v>
      </c>
      <c r="AV139" s="141" t="s">
        <v>123</v>
      </c>
      <c r="AW139" s="141" t="s">
        <v>29</v>
      </c>
      <c r="AX139" s="141" t="s">
        <v>80</v>
      </c>
      <c r="AY139" s="144" t="s">
        <v>117</v>
      </c>
      <c r="AZ139" s="141"/>
      <c r="BA139" s="141"/>
      <c r="BB139" s="141"/>
      <c r="BC139" s="141"/>
      <c r="BD139" s="141"/>
      <c r="BE139" s="141"/>
      <c r="BF139" s="141"/>
      <c r="BG139" s="141"/>
      <c r="BH139" s="141"/>
      <c r="BI139" s="141"/>
      <c r="BJ139" s="141"/>
      <c r="BK139" s="141"/>
      <c r="BL139" s="141"/>
      <c r="BM139" s="141"/>
    </row>
    <row r="140" spans="1:65" ht="55.5" customHeight="1">
      <c r="A140" s="17"/>
      <c r="B140" s="18"/>
      <c r="C140" s="128" t="s">
        <v>116</v>
      </c>
      <c r="D140" s="128" t="s">
        <v>118</v>
      </c>
      <c r="E140" s="129" t="s">
        <v>443</v>
      </c>
      <c r="F140" s="130" t="s">
        <v>444</v>
      </c>
      <c r="G140" s="131" t="s">
        <v>187</v>
      </c>
      <c r="H140" s="132">
        <v>104</v>
      </c>
      <c r="I140" s="133"/>
      <c r="J140" s="132">
        <f>ROUND(I140*H140,2)</f>
        <v>0</v>
      </c>
      <c r="K140" s="134"/>
      <c r="L140" s="18"/>
      <c r="M140" s="135" t="s">
        <v>1</v>
      </c>
      <c r="N140" s="136" t="s">
        <v>38</v>
      </c>
      <c r="O140" s="17"/>
      <c r="P140" s="137">
        <f>O140*H140</f>
        <v>0</v>
      </c>
      <c r="Q140" s="137">
        <v>0</v>
      </c>
      <c r="R140" s="137">
        <f>Q140*H140</f>
        <v>0</v>
      </c>
      <c r="S140" s="137">
        <v>0</v>
      </c>
      <c r="T140" s="138">
        <f>S140*H140</f>
        <v>0</v>
      </c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39" t="s">
        <v>116</v>
      </c>
      <c r="AS140" s="17"/>
      <c r="AT140" s="139" t="s">
        <v>118</v>
      </c>
      <c r="AU140" s="139" t="s">
        <v>123</v>
      </c>
      <c r="AV140" s="17"/>
      <c r="AW140" s="17"/>
      <c r="AX140" s="17"/>
      <c r="AY140" s="2" t="s">
        <v>117</v>
      </c>
      <c r="AZ140" s="17"/>
      <c r="BA140" s="17"/>
      <c r="BB140" s="17"/>
      <c r="BC140" s="17"/>
      <c r="BD140" s="17"/>
      <c r="BE140" s="140">
        <f>IF(N140="základná",J140,0)</f>
        <v>0</v>
      </c>
      <c r="BF140" s="140">
        <f>IF(N140="znížená",J140,0)</f>
        <v>0</v>
      </c>
      <c r="BG140" s="140">
        <f>IF(N140="zákl. prenesená",J140,0)</f>
        <v>0</v>
      </c>
      <c r="BH140" s="140">
        <f>IF(N140="zníž. prenesená",J140,0)</f>
        <v>0</v>
      </c>
      <c r="BI140" s="140">
        <f>IF(N140="nulová",J140,0)</f>
        <v>0</v>
      </c>
      <c r="BJ140" s="2" t="s">
        <v>123</v>
      </c>
      <c r="BK140" s="140">
        <f>ROUND(I140*H140,2)</f>
        <v>0</v>
      </c>
      <c r="BL140" s="2" t="s">
        <v>116</v>
      </c>
      <c r="BM140" s="139" t="s">
        <v>445</v>
      </c>
    </row>
    <row r="141" spans="1:65" ht="11.25" customHeight="1">
      <c r="A141" s="141"/>
      <c r="B141" s="142"/>
      <c r="C141" s="141"/>
      <c r="D141" s="143" t="s">
        <v>129</v>
      </c>
      <c r="E141" s="144" t="s">
        <v>1</v>
      </c>
      <c r="F141" s="145" t="s">
        <v>446</v>
      </c>
      <c r="G141" s="141"/>
      <c r="H141" s="146">
        <v>104</v>
      </c>
      <c r="I141" s="141"/>
      <c r="J141" s="141"/>
      <c r="K141" s="141"/>
      <c r="L141" s="142"/>
      <c r="M141" s="147"/>
      <c r="N141" s="141"/>
      <c r="O141" s="141"/>
      <c r="P141" s="141"/>
      <c r="Q141" s="141"/>
      <c r="R141" s="141"/>
      <c r="S141" s="141"/>
      <c r="T141" s="148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  <c r="AK141" s="141"/>
      <c r="AL141" s="141"/>
      <c r="AM141" s="141"/>
      <c r="AN141" s="141"/>
      <c r="AO141" s="141"/>
      <c r="AP141" s="141"/>
      <c r="AQ141" s="141"/>
      <c r="AR141" s="141"/>
      <c r="AS141" s="141"/>
      <c r="AT141" s="144" t="s">
        <v>129</v>
      </c>
      <c r="AU141" s="144" t="s">
        <v>123</v>
      </c>
      <c r="AV141" s="141" t="s">
        <v>123</v>
      </c>
      <c r="AW141" s="141" t="s">
        <v>29</v>
      </c>
      <c r="AX141" s="141" t="s">
        <v>80</v>
      </c>
      <c r="AY141" s="144" t="s">
        <v>117</v>
      </c>
      <c r="AZ141" s="141"/>
      <c r="BA141" s="141"/>
      <c r="BB141" s="141"/>
      <c r="BC141" s="141"/>
      <c r="BD141" s="141"/>
      <c r="BE141" s="141"/>
      <c r="BF141" s="141"/>
      <c r="BG141" s="141"/>
      <c r="BH141" s="141"/>
      <c r="BI141" s="141"/>
      <c r="BJ141" s="141"/>
      <c r="BK141" s="141"/>
      <c r="BL141" s="141"/>
      <c r="BM141" s="141"/>
    </row>
    <row r="142" spans="1:65" ht="44.25" customHeight="1">
      <c r="A142" s="17"/>
      <c r="B142" s="18"/>
      <c r="C142" s="128" t="s">
        <v>125</v>
      </c>
      <c r="D142" s="128" t="s">
        <v>118</v>
      </c>
      <c r="E142" s="129" t="s">
        <v>447</v>
      </c>
      <c r="F142" s="130" t="s">
        <v>448</v>
      </c>
      <c r="G142" s="131" t="s">
        <v>187</v>
      </c>
      <c r="H142" s="132">
        <v>5</v>
      </c>
      <c r="I142" s="133"/>
      <c r="J142" s="132">
        <f>ROUND(I142*H142,2)</f>
        <v>0</v>
      </c>
      <c r="K142" s="134"/>
      <c r="L142" s="18"/>
      <c r="M142" s="135" t="s">
        <v>1</v>
      </c>
      <c r="N142" s="136" t="s">
        <v>38</v>
      </c>
      <c r="O142" s="17"/>
      <c r="P142" s="137">
        <f>O142*H142</f>
        <v>0</v>
      </c>
      <c r="Q142" s="137">
        <v>0</v>
      </c>
      <c r="R142" s="137">
        <f>Q142*H142</f>
        <v>0</v>
      </c>
      <c r="S142" s="137">
        <v>0</v>
      </c>
      <c r="T142" s="138">
        <f>S142*H142</f>
        <v>0</v>
      </c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39" t="s">
        <v>116</v>
      </c>
      <c r="AS142" s="17"/>
      <c r="AT142" s="139" t="s">
        <v>118</v>
      </c>
      <c r="AU142" s="139" t="s">
        <v>123</v>
      </c>
      <c r="AV142" s="17"/>
      <c r="AW142" s="17"/>
      <c r="AX142" s="17"/>
      <c r="AY142" s="2" t="s">
        <v>117</v>
      </c>
      <c r="AZ142" s="17"/>
      <c r="BA142" s="17"/>
      <c r="BB142" s="17"/>
      <c r="BC142" s="17"/>
      <c r="BD142" s="17"/>
      <c r="BE142" s="140">
        <f>IF(N142="základná",J142,0)</f>
        <v>0</v>
      </c>
      <c r="BF142" s="140">
        <f>IF(N142="znížená",J142,0)</f>
        <v>0</v>
      </c>
      <c r="BG142" s="140">
        <f>IF(N142="zákl. prenesená",J142,0)</f>
        <v>0</v>
      </c>
      <c r="BH142" s="140">
        <f>IF(N142="zníž. prenesená",J142,0)</f>
        <v>0</v>
      </c>
      <c r="BI142" s="140">
        <f>IF(N142="nulová",J142,0)</f>
        <v>0</v>
      </c>
      <c r="BJ142" s="2" t="s">
        <v>123</v>
      </c>
      <c r="BK142" s="140">
        <f>ROUND(I142*H142,2)</f>
        <v>0</v>
      </c>
      <c r="BL142" s="2" t="s">
        <v>116</v>
      </c>
      <c r="BM142" s="139" t="s">
        <v>449</v>
      </c>
    </row>
    <row r="143" spans="1:65" ht="11.25" customHeight="1">
      <c r="A143" s="141"/>
      <c r="B143" s="142"/>
      <c r="C143" s="141"/>
      <c r="D143" s="143" t="s">
        <v>129</v>
      </c>
      <c r="E143" s="144" t="s">
        <v>1</v>
      </c>
      <c r="F143" s="145" t="s">
        <v>450</v>
      </c>
      <c r="G143" s="141"/>
      <c r="H143" s="146">
        <v>5</v>
      </c>
      <c r="I143" s="141"/>
      <c r="J143" s="141"/>
      <c r="K143" s="141"/>
      <c r="L143" s="142"/>
      <c r="M143" s="147"/>
      <c r="N143" s="141"/>
      <c r="O143" s="141"/>
      <c r="P143" s="141"/>
      <c r="Q143" s="141"/>
      <c r="R143" s="141"/>
      <c r="S143" s="141"/>
      <c r="T143" s="148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4" t="s">
        <v>129</v>
      </c>
      <c r="AU143" s="144" t="s">
        <v>123</v>
      </c>
      <c r="AV143" s="141" t="s">
        <v>123</v>
      </c>
      <c r="AW143" s="141" t="s">
        <v>29</v>
      </c>
      <c r="AX143" s="141" t="s">
        <v>80</v>
      </c>
      <c r="AY143" s="144" t="s">
        <v>117</v>
      </c>
      <c r="AZ143" s="141"/>
      <c r="BA143" s="141"/>
      <c r="BB143" s="141"/>
      <c r="BC143" s="141"/>
      <c r="BD143" s="141"/>
      <c r="BE143" s="141"/>
      <c r="BF143" s="141"/>
      <c r="BG143" s="141"/>
      <c r="BH143" s="141"/>
      <c r="BI143" s="141"/>
      <c r="BJ143" s="141"/>
      <c r="BK143" s="141"/>
      <c r="BL143" s="141"/>
      <c r="BM143" s="141"/>
    </row>
    <row r="144" spans="1:65" ht="48.75" customHeight="1">
      <c r="A144" s="17"/>
      <c r="B144" s="18"/>
      <c r="C144" s="128" t="s">
        <v>135</v>
      </c>
      <c r="D144" s="128" t="s">
        <v>118</v>
      </c>
      <c r="E144" s="129" t="s">
        <v>451</v>
      </c>
      <c r="F144" s="130" t="s">
        <v>452</v>
      </c>
      <c r="G144" s="131" t="s">
        <v>187</v>
      </c>
      <c r="H144" s="132">
        <v>29.68</v>
      </c>
      <c r="I144" s="133"/>
      <c r="J144" s="132">
        <f>ROUND(I144*H144,2)</f>
        <v>0</v>
      </c>
      <c r="K144" s="134"/>
      <c r="L144" s="18"/>
      <c r="M144" s="135" t="s">
        <v>1</v>
      </c>
      <c r="N144" s="136" t="s">
        <v>38</v>
      </c>
      <c r="O144" s="17"/>
      <c r="P144" s="137">
        <f>O144*H144</f>
        <v>0</v>
      </c>
      <c r="Q144" s="137">
        <v>0</v>
      </c>
      <c r="R144" s="137">
        <f>Q144*H144</f>
        <v>0</v>
      </c>
      <c r="S144" s="137">
        <v>0</v>
      </c>
      <c r="T144" s="138">
        <f>S144*H144</f>
        <v>0</v>
      </c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39" t="s">
        <v>116</v>
      </c>
      <c r="AS144" s="17"/>
      <c r="AT144" s="139" t="s">
        <v>118</v>
      </c>
      <c r="AU144" s="139" t="s">
        <v>123</v>
      </c>
      <c r="AV144" s="17"/>
      <c r="AW144" s="17"/>
      <c r="AX144" s="17"/>
      <c r="AY144" s="2" t="s">
        <v>117</v>
      </c>
      <c r="AZ144" s="17"/>
      <c r="BA144" s="17"/>
      <c r="BB144" s="17"/>
      <c r="BC144" s="17"/>
      <c r="BD144" s="17"/>
      <c r="BE144" s="140">
        <f>IF(N144="základná",J144,0)</f>
        <v>0</v>
      </c>
      <c r="BF144" s="140">
        <f>IF(N144="znížená",J144,0)</f>
        <v>0</v>
      </c>
      <c r="BG144" s="140">
        <f>IF(N144="zákl. prenesená",J144,0)</f>
        <v>0</v>
      </c>
      <c r="BH144" s="140">
        <f>IF(N144="zníž. prenesená",J144,0)</f>
        <v>0</v>
      </c>
      <c r="BI144" s="140">
        <f>IF(N144="nulová",J144,0)</f>
        <v>0</v>
      </c>
      <c r="BJ144" s="2" t="s">
        <v>123</v>
      </c>
      <c r="BK144" s="140">
        <f>ROUND(I144*H144,2)</f>
        <v>0</v>
      </c>
      <c r="BL144" s="2" t="s">
        <v>116</v>
      </c>
      <c r="BM144" s="139" t="s">
        <v>453</v>
      </c>
    </row>
    <row r="145" spans="1:65" ht="11.25" customHeight="1">
      <c r="A145" s="141"/>
      <c r="B145" s="142"/>
      <c r="C145" s="141"/>
      <c r="D145" s="143" t="s">
        <v>129</v>
      </c>
      <c r="E145" s="144" t="s">
        <v>1</v>
      </c>
      <c r="F145" s="145" t="s">
        <v>454</v>
      </c>
      <c r="G145" s="141"/>
      <c r="H145" s="146">
        <v>10</v>
      </c>
      <c r="I145" s="141"/>
      <c r="J145" s="141"/>
      <c r="K145" s="141"/>
      <c r="L145" s="142"/>
      <c r="M145" s="147"/>
      <c r="N145" s="141"/>
      <c r="O145" s="141"/>
      <c r="P145" s="141"/>
      <c r="Q145" s="141"/>
      <c r="R145" s="141"/>
      <c r="S145" s="141"/>
      <c r="T145" s="148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1"/>
      <c r="AK145" s="141"/>
      <c r="AL145" s="141"/>
      <c r="AM145" s="141"/>
      <c r="AN145" s="141"/>
      <c r="AO145" s="141"/>
      <c r="AP145" s="141"/>
      <c r="AQ145" s="141"/>
      <c r="AR145" s="141"/>
      <c r="AS145" s="141"/>
      <c r="AT145" s="144" t="s">
        <v>129</v>
      </c>
      <c r="AU145" s="144" t="s">
        <v>123</v>
      </c>
      <c r="AV145" s="141" t="s">
        <v>123</v>
      </c>
      <c r="AW145" s="141" t="s">
        <v>29</v>
      </c>
      <c r="AX145" s="141" t="s">
        <v>72</v>
      </c>
      <c r="AY145" s="144" t="s">
        <v>117</v>
      </c>
      <c r="AZ145" s="141"/>
      <c r="BA145" s="141"/>
      <c r="BB145" s="141"/>
      <c r="BC145" s="141"/>
      <c r="BD145" s="141"/>
      <c r="BE145" s="141"/>
      <c r="BF145" s="141"/>
      <c r="BG145" s="141"/>
      <c r="BH145" s="141"/>
      <c r="BI145" s="141"/>
      <c r="BJ145" s="141"/>
      <c r="BK145" s="141"/>
      <c r="BL145" s="141"/>
      <c r="BM145" s="141"/>
    </row>
    <row r="146" spans="1:65" ht="11.25" customHeight="1">
      <c r="A146" s="141"/>
      <c r="B146" s="142"/>
      <c r="C146" s="141"/>
      <c r="D146" s="143" t="s">
        <v>129</v>
      </c>
      <c r="E146" s="144" t="s">
        <v>1</v>
      </c>
      <c r="F146" s="145" t="s">
        <v>455</v>
      </c>
      <c r="G146" s="141"/>
      <c r="H146" s="146">
        <v>2.16</v>
      </c>
      <c r="I146" s="141"/>
      <c r="J146" s="141"/>
      <c r="K146" s="141"/>
      <c r="L146" s="142"/>
      <c r="M146" s="147"/>
      <c r="N146" s="141"/>
      <c r="O146" s="141"/>
      <c r="P146" s="141"/>
      <c r="Q146" s="141"/>
      <c r="R146" s="141"/>
      <c r="S146" s="141"/>
      <c r="T146" s="148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4" t="s">
        <v>129</v>
      </c>
      <c r="AU146" s="144" t="s">
        <v>123</v>
      </c>
      <c r="AV146" s="141" t="s">
        <v>123</v>
      </c>
      <c r="AW146" s="141" t="s">
        <v>29</v>
      </c>
      <c r="AX146" s="141" t="s">
        <v>72</v>
      </c>
      <c r="AY146" s="144" t="s">
        <v>117</v>
      </c>
      <c r="AZ146" s="141"/>
      <c r="BA146" s="141"/>
      <c r="BB146" s="141"/>
      <c r="BC146" s="141"/>
      <c r="BD146" s="141"/>
      <c r="BE146" s="141"/>
      <c r="BF146" s="141"/>
      <c r="BG146" s="141"/>
      <c r="BH146" s="141"/>
      <c r="BI146" s="141"/>
      <c r="BJ146" s="141"/>
      <c r="BK146" s="141"/>
      <c r="BL146" s="141"/>
      <c r="BM146" s="141"/>
    </row>
    <row r="147" spans="1:65" ht="11.25" customHeight="1">
      <c r="A147" s="141"/>
      <c r="B147" s="142"/>
      <c r="C147" s="141"/>
      <c r="D147" s="143" t="s">
        <v>129</v>
      </c>
      <c r="E147" s="144" t="s">
        <v>1</v>
      </c>
      <c r="F147" s="145" t="s">
        <v>456</v>
      </c>
      <c r="G147" s="141"/>
      <c r="H147" s="146">
        <v>2.16</v>
      </c>
      <c r="I147" s="141"/>
      <c r="J147" s="141"/>
      <c r="K147" s="141"/>
      <c r="L147" s="142"/>
      <c r="M147" s="147"/>
      <c r="N147" s="141"/>
      <c r="O147" s="141"/>
      <c r="P147" s="141"/>
      <c r="Q147" s="141"/>
      <c r="R147" s="141"/>
      <c r="S147" s="141"/>
      <c r="T147" s="148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1"/>
      <c r="AK147" s="141"/>
      <c r="AL147" s="141"/>
      <c r="AM147" s="141"/>
      <c r="AN147" s="141"/>
      <c r="AO147" s="141"/>
      <c r="AP147" s="141"/>
      <c r="AQ147" s="141"/>
      <c r="AR147" s="141"/>
      <c r="AS147" s="141"/>
      <c r="AT147" s="144" t="s">
        <v>129</v>
      </c>
      <c r="AU147" s="144" t="s">
        <v>123</v>
      </c>
      <c r="AV147" s="141" t="s">
        <v>123</v>
      </c>
      <c r="AW147" s="141" t="s">
        <v>29</v>
      </c>
      <c r="AX147" s="141" t="s">
        <v>72</v>
      </c>
      <c r="AY147" s="144" t="s">
        <v>117</v>
      </c>
      <c r="AZ147" s="141"/>
      <c r="BA147" s="141"/>
      <c r="BB147" s="141"/>
      <c r="BC147" s="141"/>
      <c r="BD147" s="141"/>
      <c r="BE147" s="141"/>
      <c r="BF147" s="141"/>
      <c r="BG147" s="141"/>
      <c r="BH147" s="141"/>
      <c r="BI147" s="141"/>
      <c r="BJ147" s="141"/>
      <c r="BK147" s="141"/>
      <c r="BL147" s="141"/>
      <c r="BM147" s="141"/>
    </row>
    <row r="148" spans="1:65" ht="11.25" customHeight="1">
      <c r="A148" s="141"/>
      <c r="B148" s="142"/>
      <c r="C148" s="141"/>
      <c r="D148" s="143" t="s">
        <v>129</v>
      </c>
      <c r="E148" s="144" t="s">
        <v>1</v>
      </c>
      <c r="F148" s="145" t="s">
        <v>457</v>
      </c>
      <c r="G148" s="141"/>
      <c r="H148" s="146">
        <v>2.12</v>
      </c>
      <c r="I148" s="141"/>
      <c r="J148" s="141"/>
      <c r="K148" s="141"/>
      <c r="L148" s="142"/>
      <c r="M148" s="147"/>
      <c r="N148" s="141"/>
      <c r="O148" s="141"/>
      <c r="P148" s="141"/>
      <c r="Q148" s="141"/>
      <c r="R148" s="141"/>
      <c r="S148" s="141"/>
      <c r="T148" s="148"/>
      <c r="U148" s="141"/>
      <c r="V148" s="141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  <c r="AK148" s="141"/>
      <c r="AL148" s="141"/>
      <c r="AM148" s="141"/>
      <c r="AN148" s="141"/>
      <c r="AO148" s="141"/>
      <c r="AP148" s="141"/>
      <c r="AQ148" s="141"/>
      <c r="AR148" s="141"/>
      <c r="AS148" s="141"/>
      <c r="AT148" s="144" t="s">
        <v>129</v>
      </c>
      <c r="AU148" s="144" t="s">
        <v>123</v>
      </c>
      <c r="AV148" s="141" t="s">
        <v>123</v>
      </c>
      <c r="AW148" s="141" t="s">
        <v>29</v>
      </c>
      <c r="AX148" s="141" t="s">
        <v>72</v>
      </c>
      <c r="AY148" s="144" t="s">
        <v>117</v>
      </c>
      <c r="AZ148" s="141"/>
      <c r="BA148" s="141"/>
      <c r="BB148" s="141"/>
      <c r="BC148" s="141"/>
      <c r="BD148" s="141"/>
      <c r="BE148" s="141"/>
      <c r="BF148" s="141"/>
      <c r="BG148" s="141"/>
      <c r="BH148" s="141"/>
      <c r="BI148" s="141"/>
      <c r="BJ148" s="141"/>
      <c r="BK148" s="141"/>
      <c r="BL148" s="141"/>
      <c r="BM148" s="141"/>
    </row>
    <row r="149" spans="1:65" ht="11.25" customHeight="1">
      <c r="A149" s="141"/>
      <c r="B149" s="142"/>
      <c r="C149" s="141"/>
      <c r="D149" s="143" t="s">
        <v>129</v>
      </c>
      <c r="E149" s="144" t="s">
        <v>1</v>
      </c>
      <c r="F149" s="145" t="s">
        <v>458</v>
      </c>
      <c r="G149" s="141"/>
      <c r="H149" s="146">
        <v>13.24</v>
      </c>
      <c r="I149" s="141"/>
      <c r="J149" s="141"/>
      <c r="K149" s="141"/>
      <c r="L149" s="142"/>
      <c r="M149" s="147"/>
      <c r="N149" s="141"/>
      <c r="O149" s="141"/>
      <c r="P149" s="141"/>
      <c r="Q149" s="141"/>
      <c r="R149" s="141"/>
      <c r="S149" s="141"/>
      <c r="T149" s="148"/>
      <c r="U149" s="141"/>
      <c r="V149" s="141"/>
      <c r="W149" s="141"/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4" t="s">
        <v>129</v>
      </c>
      <c r="AU149" s="144" t="s">
        <v>123</v>
      </c>
      <c r="AV149" s="141" t="s">
        <v>123</v>
      </c>
      <c r="AW149" s="141" t="s">
        <v>29</v>
      </c>
      <c r="AX149" s="141" t="s">
        <v>72</v>
      </c>
      <c r="AY149" s="144" t="s">
        <v>117</v>
      </c>
      <c r="AZ149" s="141"/>
      <c r="BA149" s="141"/>
      <c r="BB149" s="141"/>
      <c r="BC149" s="141"/>
      <c r="BD149" s="141"/>
      <c r="BE149" s="141"/>
      <c r="BF149" s="141"/>
      <c r="BG149" s="141"/>
      <c r="BH149" s="141"/>
      <c r="BI149" s="141"/>
      <c r="BJ149" s="141"/>
      <c r="BK149" s="141"/>
      <c r="BL149" s="141"/>
      <c r="BM149" s="141"/>
    </row>
    <row r="150" spans="1:65" ht="11.25" customHeight="1">
      <c r="A150" s="165"/>
      <c r="B150" s="166"/>
      <c r="C150" s="165"/>
      <c r="D150" s="143" t="s">
        <v>129</v>
      </c>
      <c r="E150" s="167" t="s">
        <v>1</v>
      </c>
      <c r="F150" s="168" t="s">
        <v>154</v>
      </c>
      <c r="G150" s="165"/>
      <c r="H150" s="169">
        <v>29.68</v>
      </c>
      <c r="I150" s="165"/>
      <c r="J150" s="165"/>
      <c r="K150" s="165"/>
      <c r="L150" s="166"/>
      <c r="M150" s="170"/>
      <c r="N150" s="165"/>
      <c r="O150" s="165"/>
      <c r="P150" s="165"/>
      <c r="Q150" s="165"/>
      <c r="R150" s="165"/>
      <c r="S150" s="165"/>
      <c r="T150" s="171"/>
      <c r="U150" s="165"/>
      <c r="V150" s="165"/>
      <c r="W150" s="165"/>
      <c r="X150" s="165"/>
      <c r="Y150" s="165"/>
      <c r="Z150" s="165"/>
      <c r="AA150" s="165"/>
      <c r="AB150" s="165"/>
      <c r="AC150" s="165"/>
      <c r="AD150" s="165"/>
      <c r="AE150" s="165"/>
      <c r="AF150" s="165"/>
      <c r="AG150" s="165"/>
      <c r="AH150" s="165"/>
      <c r="AI150" s="165"/>
      <c r="AJ150" s="165"/>
      <c r="AK150" s="165"/>
      <c r="AL150" s="165"/>
      <c r="AM150" s="165"/>
      <c r="AN150" s="165"/>
      <c r="AO150" s="165"/>
      <c r="AP150" s="165"/>
      <c r="AQ150" s="165"/>
      <c r="AR150" s="165"/>
      <c r="AS150" s="165"/>
      <c r="AT150" s="167" t="s">
        <v>129</v>
      </c>
      <c r="AU150" s="167" t="s">
        <v>123</v>
      </c>
      <c r="AV150" s="165" t="s">
        <v>116</v>
      </c>
      <c r="AW150" s="165" t="s">
        <v>29</v>
      </c>
      <c r="AX150" s="165" t="s">
        <v>80</v>
      </c>
      <c r="AY150" s="167" t="s">
        <v>117</v>
      </c>
      <c r="AZ150" s="165"/>
      <c r="BA150" s="165"/>
      <c r="BB150" s="165"/>
      <c r="BC150" s="165"/>
      <c r="BD150" s="165"/>
      <c r="BE150" s="165"/>
      <c r="BF150" s="165"/>
      <c r="BG150" s="165"/>
      <c r="BH150" s="165"/>
      <c r="BI150" s="165"/>
      <c r="BJ150" s="165"/>
      <c r="BK150" s="165"/>
      <c r="BL150" s="165"/>
      <c r="BM150" s="165"/>
    </row>
    <row r="151" spans="1:65" ht="48.75" customHeight="1">
      <c r="A151" s="17"/>
      <c r="B151" s="18"/>
      <c r="C151" s="128" t="s">
        <v>176</v>
      </c>
      <c r="D151" s="128" t="s">
        <v>118</v>
      </c>
      <c r="E151" s="129" t="s">
        <v>459</v>
      </c>
      <c r="F151" s="130" t="s">
        <v>460</v>
      </c>
      <c r="G151" s="131" t="s">
        <v>187</v>
      </c>
      <c r="H151" s="132">
        <v>18.899999999999999</v>
      </c>
      <c r="I151" s="133"/>
      <c r="J151" s="132">
        <f>ROUND(I151*H151,2)</f>
        <v>0</v>
      </c>
      <c r="K151" s="134"/>
      <c r="L151" s="18"/>
      <c r="M151" s="135" t="s">
        <v>1</v>
      </c>
      <c r="N151" s="136" t="s">
        <v>38</v>
      </c>
      <c r="O151" s="17"/>
      <c r="P151" s="137">
        <f>O151*H151</f>
        <v>0</v>
      </c>
      <c r="Q151" s="137">
        <v>0</v>
      </c>
      <c r="R151" s="137">
        <f>Q151*H151</f>
        <v>0</v>
      </c>
      <c r="S151" s="137">
        <v>0</v>
      </c>
      <c r="T151" s="138">
        <f>S151*H151</f>
        <v>0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39" t="s">
        <v>116</v>
      </c>
      <c r="AS151" s="17"/>
      <c r="AT151" s="139" t="s">
        <v>118</v>
      </c>
      <c r="AU151" s="139" t="s">
        <v>123</v>
      </c>
      <c r="AV151" s="17"/>
      <c r="AW151" s="17"/>
      <c r="AX151" s="17"/>
      <c r="AY151" s="2" t="s">
        <v>117</v>
      </c>
      <c r="AZ151" s="17"/>
      <c r="BA151" s="17"/>
      <c r="BB151" s="17"/>
      <c r="BC151" s="17"/>
      <c r="BD151" s="17"/>
      <c r="BE151" s="140">
        <f>IF(N151="základná",J151,0)</f>
        <v>0</v>
      </c>
      <c r="BF151" s="140">
        <f>IF(N151="znížená",J151,0)</f>
        <v>0</v>
      </c>
      <c r="BG151" s="140">
        <f>IF(N151="zákl. prenesená",J151,0)</f>
        <v>0</v>
      </c>
      <c r="BH151" s="140">
        <f>IF(N151="zníž. prenesená",J151,0)</f>
        <v>0</v>
      </c>
      <c r="BI151" s="140">
        <f>IF(N151="nulová",J151,0)</f>
        <v>0</v>
      </c>
      <c r="BJ151" s="2" t="s">
        <v>123</v>
      </c>
      <c r="BK151" s="140">
        <f>ROUND(I151*H151,2)</f>
        <v>0</v>
      </c>
      <c r="BL151" s="2" t="s">
        <v>116</v>
      </c>
      <c r="BM151" s="139" t="s">
        <v>461</v>
      </c>
    </row>
    <row r="152" spans="1:65" ht="11.25" customHeight="1">
      <c r="A152" s="141"/>
      <c r="B152" s="142"/>
      <c r="C152" s="141"/>
      <c r="D152" s="143" t="s">
        <v>129</v>
      </c>
      <c r="E152" s="144" t="s">
        <v>1</v>
      </c>
      <c r="F152" s="145" t="s">
        <v>462</v>
      </c>
      <c r="G152" s="141"/>
      <c r="H152" s="146">
        <v>6.3</v>
      </c>
      <c r="I152" s="141"/>
      <c r="J152" s="141"/>
      <c r="K152" s="141"/>
      <c r="L152" s="142"/>
      <c r="M152" s="147"/>
      <c r="N152" s="141"/>
      <c r="O152" s="141"/>
      <c r="P152" s="141"/>
      <c r="Q152" s="141"/>
      <c r="R152" s="141"/>
      <c r="S152" s="141"/>
      <c r="T152" s="148"/>
      <c r="U152" s="141"/>
      <c r="V152" s="141"/>
      <c r="W152" s="141"/>
      <c r="X152" s="141"/>
      <c r="Y152" s="141"/>
      <c r="Z152" s="141"/>
      <c r="AA152" s="141"/>
      <c r="AB152" s="141"/>
      <c r="AC152" s="141"/>
      <c r="AD152" s="141"/>
      <c r="AE152" s="141"/>
      <c r="AF152" s="141"/>
      <c r="AG152" s="141"/>
      <c r="AH152" s="141"/>
      <c r="AI152" s="141"/>
      <c r="AJ152" s="141"/>
      <c r="AK152" s="141"/>
      <c r="AL152" s="141"/>
      <c r="AM152" s="141"/>
      <c r="AN152" s="141"/>
      <c r="AO152" s="141"/>
      <c r="AP152" s="141"/>
      <c r="AQ152" s="141"/>
      <c r="AR152" s="141"/>
      <c r="AS152" s="141"/>
      <c r="AT152" s="144" t="s">
        <v>129</v>
      </c>
      <c r="AU152" s="144" t="s">
        <v>123</v>
      </c>
      <c r="AV152" s="141" t="s">
        <v>123</v>
      </c>
      <c r="AW152" s="141" t="s">
        <v>29</v>
      </c>
      <c r="AX152" s="141" t="s">
        <v>72</v>
      </c>
      <c r="AY152" s="144" t="s">
        <v>117</v>
      </c>
      <c r="AZ152" s="141"/>
      <c r="BA152" s="141"/>
      <c r="BB152" s="141"/>
      <c r="BC152" s="141"/>
      <c r="BD152" s="141"/>
      <c r="BE152" s="141"/>
      <c r="BF152" s="141"/>
      <c r="BG152" s="141"/>
      <c r="BH152" s="141"/>
      <c r="BI152" s="141"/>
      <c r="BJ152" s="141"/>
      <c r="BK152" s="141"/>
      <c r="BL152" s="141"/>
      <c r="BM152" s="141"/>
    </row>
    <row r="153" spans="1:65" ht="11.25" customHeight="1">
      <c r="A153" s="141"/>
      <c r="B153" s="142"/>
      <c r="C153" s="141"/>
      <c r="D153" s="143" t="s">
        <v>129</v>
      </c>
      <c r="E153" s="144" t="s">
        <v>1</v>
      </c>
      <c r="F153" s="145" t="s">
        <v>463</v>
      </c>
      <c r="G153" s="141"/>
      <c r="H153" s="146">
        <v>6.3</v>
      </c>
      <c r="I153" s="141"/>
      <c r="J153" s="141"/>
      <c r="K153" s="141"/>
      <c r="L153" s="142"/>
      <c r="M153" s="147"/>
      <c r="N153" s="141"/>
      <c r="O153" s="141"/>
      <c r="P153" s="141"/>
      <c r="Q153" s="141"/>
      <c r="R153" s="141"/>
      <c r="S153" s="141"/>
      <c r="T153" s="148"/>
      <c r="U153" s="141"/>
      <c r="V153" s="141"/>
      <c r="W153" s="141"/>
      <c r="X153" s="141"/>
      <c r="Y153" s="141"/>
      <c r="Z153" s="141"/>
      <c r="AA153" s="141"/>
      <c r="AB153" s="141"/>
      <c r="AC153" s="141"/>
      <c r="AD153" s="141"/>
      <c r="AE153" s="141"/>
      <c r="AF153" s="141"/>
      <c r="AG153" s="141"/>
      <c r="AH153" s="141"/>
      <c r="AI153" s="141"/>
      <c r="AJ153" s="141"/>
      <c r="AK153" s="141"/>
      <c r="AL153" s="141"/>
      <c r="AM153" s="141"/>
      <c r="AN153" s="141"/>
      <c r="AO153" s="141"/>
      <c r="AP153" s="141"/>
      <c r="AQ153" s="141"/>
      <c r="AR153" s="141"/>
      <c r="AS153" s="141"/>
      <c r="AT153" s="144" t="s">
        <v>129</v>
      </c>
      <c r="AU153" s="144" t="s">
        <v>123</v>
      </c>
      <c r="AV153" s="141" t="s">
        <v>123</v>
      </c>
      <c r="AW153" s="141" t="s">
        <v>29</v>
      </c>
      <c r="AX153" s="141" t="s">
        <v>72</v>
      </c>
      <c r="AY153" s="144" t="s">
        <v>117</v>
      </c>
      <c r="AZ153" s="141"/>
      <c r="BA153" s="141"/>
      <c r="BB153" s="141"/>
      <c r="BC153" s="141"/>
      <c r="BD153" s="141"/>
      <c r="BE153" s="141"/>
      <c r="BF153" s="141"/>
      <c r="BG153" s="141"/>
      <c r="BH153" s="141"/>
      <c r="BI153" s="141"/>
      <c r="BJ153" s="141"/>
      <c r="BK153" s="141"/>
      <c r="BL153" s="141"/>
      <c r="BM153" s="141"/>
    </row>
    <row r="154" spans="1:65" ht="11.25" customHeight="1">
      <c r="A154" s="141"/>
      <c r="B154" s="142"/>
      <c r="C154" s="141"/>
      <c r="D154" s="143" t="s">
        <v>129</v>
      </c>
      <c r="E154" s="144" t="s">
        <v>1</v>
      </c>
      <c r="F154" s="145" t="s">
        <v>464</v>
      </c>
      <c r="G154" s="141"/>
      <c r="H154" s="146">
        <v>6.3</v>
      </c>
      <c r="I154" s="141"/>
      <c r="J154" s="141"/>
      <c r="K154" s="141"/>
      <c r="L154" s="142"/>
      <c r="M154" s="147"/>
      <c r="N154" s="141"/>
      <c r="O154" s="141"/>
      <c r="P154" s="141"/>
      <c r="Q154" s="141"/>
      <c r="R154" s="141"/>
      <c r="S154" s="141"/>
      <c r="T154" s="148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4" t="s">
        <v>129</v>
      </c>
      <c r="AU154" s="144" t="s">
        <v>123</v>
      </c>
      <c r="AV154" s="141" t="s">
        <v>123</v>
      </c>
      <c r="AW154" s="141" t="s">
        <v>29</v>
      </c>
      <c r="AX154" s="141" t="s">
        <v>72</v>
      </c>
      <c r="AY154" s="144" t="s">
        <v>117</v>
      </c>
      <c r="AZ154" s="141"/>
      <c r="BA154" s="141"/>
      <c r="BB154" s="141"/>
      <c r="BC154" s="141"/>
      <c r="BD154" s="141"/>
      <c r="BE154" s="141"/>
      <c r="BF154" s="141"/>
      <c r="BG154" s="141"/>
      <c r="BH154" s="141"/>
      <c r="BI154" s="141"/>
      <c r="BJ154" s="141"/>
      <c r="BK154" s="141"/>
      <c r="BL154" s="141"/>
      <c r="BM154" s="141"/>
    </row>
    <row r="155" spans="1:65" ht="11.25" customHeight="1">
      <c r="A155" s="165"/>
      <c r="B155" s="166"/>
      <c r="C155" s="165"/>
      <c r="D155" s="143" t="s">
        <v>129</v>
      </c>
      <c r="E155" s="167" t="s">
        <v>1</v>
      </c>
      <c r="F155" s="168" t="s">
        <v>154</v>
      </c>
      <c r="G155" s="165"/>
      <c r="H155" s="169">
        <v>18.899999999999999</v>
      </c>
      <c r="I155" s="165"/>
      <c r="J155" s="165"/>
      <c r="K155" s="165"/>
      <c r="L155" s="166"/>
      <c r="M155" s="170"/>
      <c r="N155" s="165"/>
      <c r="O155" s="165"/>
      <c r="P155" s="165"/>
      <c r="Q155" s="165"/>
      <c r="R155" s="165"/>
      <c r="S155" s="165"/>
      <c r="T155" s="171"/>
      <c r="U155" s="165"/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7" t="s">
        <v>129</v>
      </c>
      <c r="AU155" s="167" t="s">
        <v>123</v>
      </c>
      <c r="AV155" s="165" t="s">
        <v>116</v>
      </c>
      <c r="AW155" s="165" t="s">
        <v>29</v>
      </c>
      <c r="AX155" s="165" t="s">
        <v>80</v>
      </c>
      <c r="AY155" s="167" t="s">
        <v>117</v>
      </c>
      <c r="AZ155" s="165"/>
      <c r="BA155" s="165"/>
      <c r="BB155" s="165"/>
      <c r="BC155" s="165"/>
      <c r="BD155" s="165"/>
      <c r="BE155" s="165"/>
      <c r="BF155" s="165"/>
      <c r="BG155" s="165"/>
      <c r="BH155" s="165"/>
      <c r="BI155" s="165"/>
      <c r="BJ155" s="165"/>
      <c r="BK155" s="165"/>
      <c r="BL155" s="165"/>
      <c r="BM155" s="165"/>
    </row>
    <row r="156" spans="1:65" ht="75.75" customHeight="1">
      <c r="A156" s="17"/>
      <c r="B156" s="18"/>
      <c r="C156" s="128" t="s">
        <v>180</v>
      </c>
      <c r="D156" s="128" t="s">
        <v>118</v>
      </c>
      <c r="E156" s="129" t="s">
        <v>465</v>
      </c>
      <c r="F156" s="130" t="s">
        <v>466</v>
      </c>
      <c r="G156" s="131" t="s">
        <v>187</v>
      </c>
      <c r="H156" s="132">
        <v>3.49</v>
      </c>
      <c r="I156" s="133"/>
      <c r="J156" s="132">
        <f>ROUND(I156*H156,2)</f>
        <v>0</v>
      </c>
      <c r="K156" s="134"/>
      <c r="L156" s="18"/>
      <c r="M156" s="135" t="s">
        <v>1</v>
      </c>
      <c r="N156" s="136" t="s">
        <v>38</v>
      </c>
      <c r="O156" s="17"/>
      <c r="P156" s="137">
        <f>O156*H156</f>
        <v>0</v>
      </c>
      <c r="Q156" s="137">
        <v>0</v>
      </c>
      <c r="R156" s="137">
        <f>Q156*H156</f>
        <v>0</v>
      </c>
      <c r="S156" s="137">
        <v>0</v>
      </c>
      <c r="T156" s="138">
        <f>S156*H156</f>
        <v>0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39" t="s">
        <v>116</v>
      </c>
      <c r="AS156" s="17"/>
      <c r="AT156" s="139" t="s">
        <v>118</v>
      </c>
      <c r="AU156" s="139" t="s">
        <v>123</v>
      </c>
      <c r="AV156" s="17"/>
      <c r="AW156" s="17"/>
      <c r="AX156" s="17"/>
      <c r="AY156" s="2" t="s">
        <v>117</v>
      </c>
      <c r="AZ156" s="17"/>
      <c r="BA156" s="17"/>
      <c r="BB156" s="17"/>
      <c r="BC156" s="17"/>
      <c r="BD156" s="17"/>
      <c r="BE156" s="140">
        <f>IF(N156="základná",J156,0)</f>
        <v>0</v>
      </c>
      <c r="BF156" s="140">
        <f>IF(N156="znížená",J156,0)</f>
        <v>0</v>
      </c>
      <c r="BG156" s="140">
        <f>IF(N156="zákl. prenesená",J156,0)</f>
        <v>0</v>
      </c>
      <c r="BH156" s="140">
        <f>IF(N156="zníž. prenesená",J156,0)</f>
        <v>0</v>
      </c>
      <c r="BI156" s="140">
        <f>IF(N156="nulová",J156,0)</f>
        <v>0</v>
      </c>
      <c r="BJ156" s="2" t="s">
        <v>123</v>
      </c>
      <c r="BK156" s="140">
        <f>ROUND(I156*H156,2)</f>
        <v>0</v>
      </c>
      <c r="BL156" s="2" t="s">
        <v>116</v>
      </c>
      <c r="BM156" s="139" t="s">
        <v>467</v>
      </c>
    </row>
    <row r="157" spans="1:65" ht="11.25" customHeight="1">
      <c r="A157" s="149"/>
      <c r="B157" s="150"/>
      <c r="C157" s="149"/>
      <c r="D157" s="143" t="s">
        <v>129</v>
      </c>
      <c r="E157" s="151" t="s">
        <v>1</v>
      </c>
      <c r="F157" s="152" t="s">
        <v>468</v>
      </c>
      <c r="G157" s="149"/>
      <c r="H157" s="151" t="s">
        <v>1</v>
      </c>
      <c r="I157" s="149"/>
      <c r="J157" s="149"/>
      <c r="K157" s="149"/>
      <c r="L157" s="150"/>
      <c r="M157" s="153"/>
      <c r="N157" s="149"/>
      <c r="O157" s="149"/>
      <c r="P157" s="149"/>
      <c r="Q157" s="149"/>
      <c r="R157" s="149"/>
      <c r="S157" s="149"/>
      <c r="T157" s="154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51" t="s">
        <v>129</v>
      </c>
      <c r="AU157" s="151" t="s">
        <v>123</v>
      </c>
      <c r="AV157" s="149" t="s">
        <v>80</v>
      </c>
      <c r="AW157" s="149" t="s">
        <v>29</v>
      </c>
      <c r="AX157" s="149" t="s">
        <v>72</v>
      </c>
      <c r="AY157" s="151" t="s">
        <v>117</v>
      </c>
      <c r="AZ157" s="149"/>
      <c r="BA157" s="149"/>
      <c r="BB157" s="149"/>
      <c r="BC157" s="149"/>
      <c r="BD157" s="149"/>
      <c r="BE157" s="149"/>
      <c r="BF157" s="149"/>
      <c r="BG157" s="149"/>
      <c r="BH157" s="149"/>
      <c r="BI157" s="149"/>
      <c r="BJ157" s="149"/>
      <c r="BK157" s="149"/>
      <c r="BL157" s="149"/>
      <c r="BM157" s="149"/>
    </row>
    <row r="158" spans="1:65" ht="11.25" customHeight="1">
      <c r="A158" s="141"/>
      <c r="B158" s="142"/>
      <c r="C158" s="141"/>
      <c r="D158" s="143" t="s">
        <v>129</v>
      </c>
      <c r="E158" s="144" t="s">
        <v>1</v>
      </c>
      <c r="F158" s="145" t="s">
        <v>469</v>
      </c>
      <c r="G158" s="141"/>
      <c r="H158" s="146">
        <v>1.39</v>
      </c>
      <c r="I158" s="141"/>
      <c r="J158" s="141"/>
      <c r="K158" s="141"/>
      <c r="L158" s="142"/>
      <c r="M158" s="147"/>
      <c r="N158" s="141"/>
      <c r="O158" s="141"/>
      <c r="P158" s="141"/>
      <c r="Q158" s="141"/>
      <c r="R158" s="141"/>
      <c r="S158" s="141"/>
      <c r="T158" s="148"/>
      <c r="U158" s="141"/>
      <c r="V158" s="141"/>
      <c r="W158" s="141"/>
      <c r="X158" s="141"/>
      <c r="Y158" s="141"/>
      <c r="Z158" s="141"/>
      <c r="AA158" s="141"/>
      <c r="AB158" s="141"/>
      <c r="AC158" s="141"/>
      <c r="AD158" s="141"/>
      <c r="AE158" s="141"/>
      <c r="AF158" s="141"/>
      <c r="AG158" s="141"/>
      <c r="AH158" s="141"/>
      <c r="AI158" s="141"/>
      <c r="AJ158" s="141"/>
      <c r="AK158" s="141"/>
      <c r="AL158" s="141"/>
      <c r="AM158" s="141"/>
      <c r="AN158" s="141"/>
      <c r="AO158" s="141"/>
      <c r="AP158" s="141"/>
      <c r="AQ158" s="141"/>
      <c r="AR158" s="141"/>
      <c r="AS158" s="141"/>
      <c r="AT158" s="144" t="s">
        <v>129</v>
      </c>
      <c r="AU158" s="144" t="s">
        <v>123</v>
      </c>
      <c r="AV158" s="141" t="s">
        <v>123</v>
      </c>
      <c r="AW158" s="141" t="s">
        <v>29</v>
      </c>
      <c r="AX158" s="141" t="s">
        <v>72</v>
      </c>
      <c r="AY158" s="144" t="s">
        <v>117</v>
      </c>
      <c r="AZ158" s="141"/>
      <c r="BA158" s="141"/>
      <c r="BB158" s="141"/>
      <c r="BC158" s="141"/>
      <c r="BD158" s="141"/>
      <c r="BE158" s="141"/>
      <c r="BF158" s="141"/>
      <c r="BG158" s="141"/>
      <c r="BH158" s="141"/>
      <c r="BI158" s="141"/>
      <c r="BJ158" s="141"/>
      <c r="BK158" s="141"/>
      <c r="BL158" s="141"/>
      <c r="BM158" s="141"/>
    </row>
    <row r="159" spans="1:65" ht="11.25" customHeight="1">
      <c r="A159" s="141"/>
      <c r="B159" s="142"/>
      <c r="C159" s="141"/>
      <c r="D159" s="143" t="s">
        <v>129</v>
      </c>
      <c r="E159" s="144" t="s">
        <v>1</v>
      </c>
      <c r="F159" s="145" t="s">
        <v>470</v>
      </c>
      <c r="G159" s="141"/>
      <c r="H159" s="146">
        <v>1.05</v>
      </c>
      <c r="I159" s="141"/>
      <c r="J159" s="141"/>
      <c r="K159" s="141"/>
      <c r="L159" s="142"/>
      <c r="M159" s="147"/>
      <c r="N159" s="141"/>
      <c r="O159" s="141"/>
      <c r="P159" s="141"/>
      <c r="Q159" s="141"/>
      <c r="R159" s="141"/>
      <c r="S159" s="141"/>
      <c r="T159" s="148"/>
      <c r="U159" s="141"/>
      <c r="V159" s="141"/>
      <c r="W159" s="141"/>
      <c r="X159" s="141"/>
      <c r="Y159" s="141"/>
      <c r="Z159" s="141"/>
      <c r="AA159" s="141"/>
      <c r="AB159" s="141"/>
      <c r="AC159" s="141"/>
      <c r="AD159" s="141"/>
      <c r="AE159" s="141"/>
      <c r="AF159" s="141"/>
      <c r="AG159" s="141"/>
      <c r="AH159" s="141"/>
      <c r="AI159" s="141"/>
      <c r="AJ159" s="141"/>
      <c r="AK159" s="141"/>
      <c r="AL159" s="141"/>
      <c r="AM159" s="141"/>
      <c r="AN159" s="141"/>
      <c r="AO159" s="141"/>
      <c r="AP159" s="141"/>
      <c r="AQ159" s="141"/>
      <c r="AR159" s="141"/>
      <c r="AS159" s="141"/>
      <c r="AT159" s="144" t="s">
        <v>129</v>
      </c>
      <c r="AU159" s="144" t="s">
        <v>123</v>
      </c>
      <c r="AV159" s="141" t="s">
        <v>123</v>
      </c>
      <c r="AW159" s="141" t="s">
        <v>29</v>
      </c>
      <c r="AX159" s="141" t="s">
        <v>72</v>
      </c>
      <c r="AY159" s="144" t="s">
        <v>117</v>
      </c>
      <c r="AZ159" s="141"/>
      <c r="BA159" s="141"/>
      <c r="BB159" s="141"/>
      <c r="BC159" s="141"/>
      <c r="BD159" s="141"/>
      <c r="BE159" s="141"/>
      <c r="BF159" s="141"/>
      <c r="BG159" s="141"/>
      <c r="BH159" s="141"/>
      <c r="BI159" s="141"/>
      <c r="BJ159" s="141"/>
      <c r="BK159" s="141"/>
      <c r="BL159" s="141"/>
      <c r="BM159" s="141"/>
    </row>
    <row r="160" spans="1:65" ht="11.25" customHeight="1">
      <c r="A160" s="141"/>
      <c r="B160" s="142"/>
      <c r="C160" s="141"/>
      <c r="D160" s="143" t="s">
        <v>129</v>
      </c>
      <c r="E160" s="144" t="s">
        <v>1</v>
      </c>
      <c r="F160" s="145" t="s">
        <v>471</v>
      </c>
      <c r="G160" s="141"/>
      <c r="H160" s="146">
        <v>1.05</v>
      </c>
      <c r="I160" s="141"/>
      <c r="J160" s="141"/>
      <c r="K160" s="141"/>
      <c r="L160" s="142"/>
      <c r="M160" s="147"/>
      <c r="N160" s="141"/>
      <c r="O160" s="141"/>
      <c r="P160" s="141"/>
      <c r="Q160" s="141"/>
      <c r="R160" s="141"/>
      <c r="S160" s="141"/>
      <c r="T160" s="148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1"/>
      <c r="AT160" s="144" t="s">
        <v>129</v>
      </c>
      <c r="AU160" s="144" t="s">
        <v>123</v>
      </c>
      <c r="AV160" s="141" t="s">
        <v>123</v>
      </c>
      <c r="AW160" s="141" t="s">
        <v>29</v>
      </c>
      <c r="AX160" s="141" t="s">
        <v>72</v>
      </c>
      <c r="AY160" s="144" t="s">
        <v>117</v>
      </c>
      <c r="AZ160" s="141"/>
      <c r="BA160" s="141"/>
      <c r="BB160" s="141"/>
      <c r="BC160" s="141"/>
      <c r="BD160" s="141"/>
      <c r="BE160" s="141"/>
      <c r="BF160" s="141"/>
      <c r="BG160" s="141"/>
      <c r="BH160" s="141"/>
      <c r="BI160" s="141"/>
      <c r="BJ160" s="141"/>
      <c r="BK160" s="141"/>
      <c r="BL160" s="141"/>
      <c r="BM160" s="141"/>
    </row>
    <row r="161" spans="1:65" ht="11.25" customHeight="1">
      <c r="A161" s="165"/>
      <c r="B161" s="166"/>
      <c r="C161" s="165"/>
      <c r="D161" s="143" t="s">
        <v>129</v>
      </c>
      <c r="E161" s="167" t="s">
        <v>1</v>
      </c>
      <c r="F161" s="168" t="s">
        <v>154</v>
      </c>
      <c r="G161" s="165"/>
      <c r="H161" s="169">
        <v>3.49</v>
      </c>
      <c r="I161" s="165"/>
      <c r="J161" s="165"/>
      <c r="K161" s="165"/>
      <c r="L161" s="166"/>
      <c r="M161" s="170"/>
      <c r="N161" s="165"/>
      <c r="O161" s="165"/>
      <c r="P161" s="165"/>
      <c r="Q161" s="165"/>
      <c r="R161" s="165"/>
      <c r="S161" s="165"/>
      <c r="T161" s="171"/>
      <c r="U161" s="165"/>
      <c r="V161" s="165"/>
      <c r="W161" s="165"/>
      <c r="X161" s="165"/>
      <c r="Y161" s="165"/>
      <c r="Z161" s="165"/>
      <c r="AA161" s="165"/>
      <c r="AB161" s="165"/>
      <c r="AC161" s="165"/>
      <c r="AD161" s="165"/>
      <c r="AE161" s="165"/>
      <c r="AF161" s="165"/>
      <c r="AG161" s="165"/>
      <c r="AH161" s="165"/>
      <c r="AI161" s="165"/>
      <c r="AJ161" s="165"/>
      <c r="AK161" s="165"/>
      <c r="AL161" s="165"/>
      <c r="AM161" s="165"/>
      <c r="AN161" s="165"/>
      <c r="AO161" s="165"/>
      <c r="AP161" s="165"/>
      <c r="AQ161" s="165"/>
      <c r="AR161" s="165"/>
      <c r="AS161" s="165"/>
      <c r="AT161" s="167" t="s">
        <v>129</v>
      </c>
      <c r="AU161" s="167" t="s">
        <v>123</v>
      </c>
      <c r="AV161" s="165" t="s">
        <v>116</v>
      </c>
      <c r="AW161" s="165" t="s">
        <v>29</v>
      </c>
      <c r="AX161" s="165" t="s">
        <v>80</v>
      </c>
      <c r="AY161" s="167" t="s">
        <v>117</v>
      </c>
      <c r="AZ161" s="165"/>
      <c r="BA161" s="165"/>
      <c r="BB161" s="165"/>
      <c r="BC161" s="165"/>
      <c r="BD161" s="165"/>
      <c r="BE161" s="165"/>
      <c r="BF161" s="165"/>
      <c r="BG161" s="165"/>
      <c r="BH161" s="165"/>
      <c r="BI161" s="165"/>
      <c r="BJ161" s="165"/>
      <c r="BK161" s="165"/>
      <c r="BL161" s="165"/>
      <c r="BM161" s="165"/>
    </row>
    <row r="162" spans="1:65" ht="24" customHeight="1">
      <c r="A162" s="17"/>
      <c r="B162" s="18"/>
      <c r="C162" s="128" t="s">
        <v>184</v>
      </c>
      <c r="D162" s="128" t="s">
        <v>118</v>
      </c>
      <c r="E162" s="129" t="s">
        <v>472</v>
      </c>
      <c r="F162" s="130" t="s">
        <v>473</v>
      </c>
      <c r="G162" s="131" t="s">
        <v>335</v>
      </c>
      <c r="H162" s="132">
        <v>34</v>
      </c>
      <c r="I162" s="133"/>
      <c r="J162" s="132">
        <f>ROUND(I162*H162,2)</f>
        <v>0</v>
      </c>
      <c r="K162" s="134"/>
      <c r="L162" s="18"/>
      <c r="M162" s="135" t="s">
        <v>1</v>
      </c>
      <c r="N162" s="136" t="s">
        <v>38</v>
      </c>
      <c r="O162" s="17"/>
      <c r="P162" s="137">
        <f>O162*H162</f>
        <v>0</v>
      </c>
      <c r="Q162" s="137">
        <v>2.7300000000000001E-2</v>
      </c>
      <c r="R162" s="137">
        <f>Q162*H162</f>
        <v>0.92820000000000003</v>
      </c>
      <c r="S162" s="137">
        <v>0</v>
      </c>
      <c r="T162" s="138">
        <f>S162*H162</f>
        <v>0</v>
      </c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39" t="s">
        <v>116</v>
      </c>
      <c r="AS162" s="17"/>
      <c r="AT162" s="139" t="s">
        <v>118</v>
      </c>
      <c r="AU162" s="139" t="s">
        <v>123</v>
      </c>
      <c r="AV162" s="17"/>
      <c r="AW162" s="17"/>
      <c r="AX162" s="17"/>
      <c r="AY162" s="2" t="s">
        <v>117</v>
      </c>
      <c r="AZ162" s="17"/>
      <c r="BA162" s="17"/>
      <c r="BB162" s="17"/>
      <c r="BC162" s="17"/>
      <c r="BD162" s="17"/>
      <c r="BE162" s="140">
        <f>IF(N162="základná",J162,0)</f>
        <v>0</v>
      </c>
      <c r="BF162" s="140">
        <f>IF(N162="znížená",J162,0)</f>
        <v>0</v>
      </c>
      <c r="BG162" s="140">
        <f>IF(N162="zákl. prenesená",J162,0)</f>
        <v>0</v>
      </c>
      <c r="BH162" s="140">
        <f>IF(N162="zníž. prenesená",J162,0)</f>
        <v>0</v>
      </c>
      <c r="BI162" s="140">
        <f>IF(N162="nulová",J162,0)</f>
        <v>0</v>
      </c>
      <c r="BJ162" s="2" t="s">
        <v>123</v>
      </c>
      <c r="BK162" s="140">
        <f>ROUND(I162*H162,2)</f>
        <v>0</v>
      </c>
      <c r="BL162" s="2" t="s">
        <v>116</v>
      </c>
      <c r="BM162" s="139" t="s">
        <v>474</v>
      </c>
    </row>
    <row r="163" spans="1:65" ht="11.25" customHeight="1">
      <c r="A163" s="141"/>
      <c r="B163" s="142"/>
      <c r="C163" s="141"/>
      <c r="D163" s="143" t="s">
        <v>129</v>
      </c>
      <c r="E163" s="144" t="s">
        <v>1</v>
      </c>
      <c r="F163" s="145" t="s">
        <v>475</v>
      </c>
      <c r="G163" s="141"/>
      <c r="H163" s="146">
        <v>11</v>
      </c>
      <c r="I163" s="141"/>
      <c r="J163" s="141"/>
      <c r="K163" s="141"/>
      <c r="L163" s="142"/>
      <c r="M163" s="147"/>
      <c r="N163" s="141"/>
      <c r="O163" s="141"/>
      <c r="P163" s="141"/>
      <c r="Q163" s="141"/>
      <c r="R163" s="141"/>
      <c r="S163" s="141"/>
      <c r="T163" s="148"/>
      <c r="U163" s="141"/>
      <c r="V163" s="141"/>
      <c r="W163" s="141"/>
      <c r="X163" s="141"/>
      <c r="Y163" s="141"/>
      <c r="Z163" s="141"/>
      <c r="AA163" s="141"/>
      <c r="AB163" s="141"/>
      <c r="AC163" s="141"/>
      <c r="AD163" s="141"/>
      <c r="AE163" s="141"/>
      <c r="AF163" s="141"/>
      <c r="AG163" s="141"/>
      <c r="AH163" s="141"/>
      <c r="AI163" s="141"/>
      <c r="AJ163" s="141"/>
      <c r="AK163" s="141"/>
      <c r="AL163" s="141"/>
      <c r="AM163" s="141"/>
      <c r="AN163" s="141"/>
      <c r="AO163" s="141"/>
      <c r="AP163" s="141"/>
      <c r="AQ163" s="141"/>
      <c r="AR163" s="141"/>
      <c r="AS163" s="141"/>
      <c r="AT163" s="144" t="s">
        <v>129</v>
      </c>
      <c r="AU163" s="144" t="s">
        <v>123</v>
      </c>
      <c r="AV163" s="141" t="s">
        <v>123</v>
      </c>
      <c r="AW163" s="141" t="s">
        <v>29</v>
      </c>
      <c r="AX163" s="141" t="s">
        <v>72</v>
      </c>
      <c r="AY163" s="144" t="s">
        <v>117</v>
      </c>
      <c r="AZ163" s="141"/>
      <c r="BA163" s="141"/>
      <c r="BB163" s="141"/>
      <c r="BC163" s="141"/>
      <c r="BD163" s="141"/>
      <c r="BE163" s="141"/>
      <c r="BF163" s="141"/>
      <c r="BG163" s="141"/>
      <c r="BH163" s="141"/>
      <c r="BI163" s="141"/>
      <c r="BJ163" s="141"/>
      <c r="BK163" s="141"/>
      <c r="BL163" s="141"/>
      <c r="BM163" s="141"/>
    </row>
    <row r="164" spans="1:65" ht="11.25" customHeight="1">
      <c r="A164" s="141"/>
      <c r="B164" s="142"/>
      <c r="C164" s="141"/>
      <c r="D164" s="143" t="s">
        <v>129</v>
      </c>
      <c r="E164" s="144" t="s">
        <v>1</v>
      </c>
      <c r="F164" s="145" t="s">
        <v>476</v>
      </c>
      <c r="G164" s="141"/>
      <c r="H164" s="146">
        <v>12</v>
      </c>
      <c r="I164" s="141"/>
      <c r="J164" s="141"/>
      <c r="K164" s="141"/>
      <c r="L164" s="142"/>
      <c r="M164" s="147"/>
      <c r="N164" s="141"/>
      <c r="O164" s="141"/>
      <c r="P164" s="141"/>
      <c r="Q164" s="141"/>
      <c r="R164" s="141"/>
      <c r="S164" s="141"/>
      <c r="T164" s="148"/>
      <c r="U164" s="141"/>
      <c r="V164" s="141"/>
      <c r="W164" s="141"/>
      <c r="X164" s="141"/>
      <c r="Y164" s="141"/>
      <c r="Z164" s="141"/>
      <c r="AA164" s="141"/>
      <c r="AB164" s="141"/>
      <c r="AC164" s="141"/>
      <c r="AD164" s="141"/>
      <c r="AE164" s="141"/>
      <c r="AF164" s="141"/>
      <c r="AG164" s="141"/>
      <c r="AH164" s="141"/>
      <c r="AI164" s="141"/>
      <c r="AJ164" s="141"/>
      <c r="AK164" s="141"/>
      <c r="AL164" s="141"/>
      <c r="AM164" s="141"/>
      <c r="AN164" s="141"/>
      <c r="AO164" s="141"/>
      <c r="AP164" s="141"/>
      <c r="AQ164" s="141"/>
      <c r="AR164" s="141"/>
      <c r="AS164" s="141"/>
      <c r="AT164" s="144" t="s">
        <v>129</v>
      </c>
      <c r="AU164" s="144" t="s">
        <v>123</v>
      </c>
      <c r="AV164" s="141" t="s">
        <v>123</v>
      </c>
      <c r="AW164" s="141" t="s">
        <v>29</v>
      </c>
      <c r="AX164" s="141" t="s">
        <v>72</v>
      </c>
      <c r="AY164" s="144" t="s">
        <v>117</v>
      </c>
      <c r="AZ164" s="141"/>
      <c r="BA164" s="141"/>
      <c r="BB164" s="141"/>
      <c r="BC164" s="141"/>
      <c r="BD164" s="141"/>
      <c r="BE164" s="141"/>
      <c r="BF164" s="141"/>
      <c r="BG164" s="141"/>
      <c r="BH164" s="141"/>
      <c r="BI164" s="141"/>
      <c r="BJ164" s="141"/>
      <c r="BK164" s="141"/>
      <c r="BL164" s="141"/>
      <c r="BM164" s="141"/>
    </row>
    <row r="165" spans="1:65" ht="11.25" customHeight="1">
      <c r="A165" s="141"/>
      <c r="B165" s="142"/>
      <c r="C165" s="141"/>
      <c r="D165" s="143" t="s">
        <v>129</v>
      </c>
      <c r="E165" s="144" t="s">
        <v>1</v>
      </c>
      <c r="F165" s="145" t="s">
        <v>477</v>
      </c>
      <c r="G165" s="141"/>
      <c r="H165" s="146">
        <v>11</v>
      </c>
      <c r="I165" s="141"/>
      <c r="J165" s="141"/>
      <c r="K165" s="141"/>
      <c r="L165" s="142"/>
      <c r="M165" s="147"/>
      <c r="N165" s="141"/>
      <c r="O165" s="141"/>
      <c r="P165" s="141"/>
      <c r="Q165" s="141"/>
      <c r="R165" s="141"/>
      <c r="S165" s="141"/>
      <c r="T165" s="148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41"/>
      <c r="AG165" s="141"/>
      <c r="AH165" s="141"/>
      <c r="AI165" s="141"/>
      <c r="AJ165" s="141"/>
      <c r="AK165" s="141"/>
      <c r="AL165" s="141"/>
      <c r="AM165" s="141"/>
      <c r="AN165" s="141"/>
      <c r="AO165" s="141"/>
      <c r="AP165" s="141"/>
      <c r="AQ165" s="141"/>
      <c r="AR165" s="141"/>
      <c r="AS165" s="141"/>
      <c r="AT165" s="144" t="s">
        <v>129</v>
      </c>
      <c r="AU165" s="144" t="s">
        <v>123</v>
      </c>
      <c r="AV165" s="141" t="s">
        <v>123</v>
      </c>
      <c r="AW165" s="141" t="s">
        <v>29</v>
      </c>
      <c r="AX165" s="141" t="s">
        <v>72</v>
      </c>
      <c r="AY165" s="144" t="s">
        <v>117</v>
      </c>
      <c r="AZ165" s="141"/>
      <c r="BA165" s="141"/>
      <c r="BB165" s="141"/>
      <c r="BC165" s="141"/>
      <c r="BD165" s="141"/>
      <c r="BE165" s="141"/>
      <c r="BF165" s="141"/>
      <c r="BG165" s="141"/>
      <c r="BH165" s="141"/>
      <c r="BI165" s="141"/>
      <c r="BJ165" s="141"/>
      <c r="BK165" s="141"/>
      <c r="BL165" s="141"/>
      <c r="BM165" s="141"/>
    </row>
    <row r="166" spans="1:65" ht="11.25" customHeight="1">
      <c r="A166" s="165"/>
      <c r="B166" s="166"/>
      <c r="C166" s="165"/>
      <c r="D166" s="143" t="s">
        <v>129</v>
      </c>
      <c r="E166" s="167" t="s">
        <v>1</v>
      </c>
      <c r="F166" s="168" t="s">
        <v>154</v>
      </c>
      <c r="G166" s="165"/>
      <c r="H166" s="169">
        <v>34</v>
      </c>
      <c r="I166" s="165"/>
      <c r="J166" s="165"/>
      <c r="K166" s="165"/>
      <c r="L166" s="166"/>
      <c r="M166" s="170"/>
      <c r="N166" s="165"/>
      <c r="O166" s="165"/>
      <c r="P166" s="165"/>
      <c r="Q166" s="165"/>
      <c r="R166" s="165"/>
      <c r="S166" s="165"/>
      <c r="T166" s="171"/>
      <c r="U166" s="165"/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65"/>
      <c r="AP166" s="165"/>
      <c r="AQ166" s="165"/>
      <c r="AR166" s="165"/>
      <c r="AS166" s="165"/>
      <c r="AT166" s="167" t="s">
        <v>129</v>
      </c>
      <c r="AU166" s="167" t="s">
        <v>123</v>
      </c>
      <c r="AV166" s="165" t="s">
        <v>116</v>
      </c>
      <c r="AW166" s="165" t="s">
        <v>29</v>
      </c>
      <c r="AX166" s="165" t="s">
        <v>80</v>
      </c>
      <c r="AY166" s="167" t="s">
        <v>117</v>
      </c>
      <c r="AZ166" s="165"/>
      <c r="BA166" s="165"/>
      <c r="BB166" s="165"/>
      <c r="BC166" s="165"/>
      <c r="BD166" s="165"/>
      <c r="BE166" s="165"/>
      <c r="BF166" s="165"/>
      <c r="BG166" s="165"/>
      <c r="BH166" s="165"/>
      <c r="BI166" s="165"/>
      <c r="BJ166" s="165"/>
      <c r="BK166" s="165"/>
      <c r="BL166" s="165"/>
      <c r="BM166" s="165"/>
    </row>
    <row r="167" spans="1:65" ht="33" customHeight="1">
      <c r="A167" s="17"/>
      <c r="B167" s="18"/>
      <c r="C167" s="128" t="s">
        <v>190</v>
      </c>
      <c r="D167" s="128" t="s">
        <v>118</v>
      </c>
      <c r="E167" s="129" t="s">
        <v>478</v>
      </c>
      <c r="F167" s="130" t="s">
        <v>479</v>
      </c>
      <c r="G167" s="131" t="s">
        <v>335</v>
      </c>
      <c r="H167" s="132">
        <v>34</v>
      </c>
      <c r="I167" s="133"/>
      <c r="J167" s="132">
        <f>ROUND(I167*H167,2)</f>
        <v>0</v>
      </c>
      <c r="K167" s="134"/>
      <c r="L167" s="18"/>
      <c r="M167" s="135" t="s">
        <v>1</v>
      </c>
      <c r="N167" s="136" t="s">
        <v>38</v>
      </c>
      <c r="O167" s="17"/>
      <c r="P167" s="137">
        <f>O167*H167</f>
        <v>0</v>
      </c>
      <c r="Q167" s="137">
        <v>0</v>
      </c>
      <c r="R167" s="137">
        <f>Q167*H167</f>
        <v>0</v>
      </c>
      <c r="S167" s="137">
        <v>0</v>
      </c>
      <c r="T167" s="138">
        <f>S167*H167</f>
        <v>0</v>
      </c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39" t="s">
        <v>116</v>
      </c>
      <c r="AS167" s="17"/>
      <c r="AT167" s="139" t="s">
        <v>118</v>
      </c>
      <c r="AU167" s="139" t="s">
        <v>123</v>
      </c>
      <c r="AV167" s="17"/>
      <c r="AW167" s="17"/>
      <c r="AX167" s="17"/>
      <c r="AY167" s="2" t="s">
        <v>117</v>
      </c>
      <c r="AZ167" s="17"/>
      <c r="BA167" s="17"/>
      <c r="BB167" s="17"/>
      <c r="BC167" s="17"/>
      <c r="BD167" s="17"/>
      <c r="BE167" s="140">
        <f>IF(N167="základná",J167,0)</f>
        <v>0</v>
      </c>
      <c r="BF167" s="140">
        <f>IF(N167="znížená",J167,0)</f>
        <v>0</v>
      </c>
      <c r="BG167" s="140">
        <f>IF(N167="zákl. prenesená",J167,0)</f>
        <v>0</v>
      </c>
      <c r="BH167" s="140">
        <f>IF(N167="zníž. prenesená",J167,0)</f>
        <v>0</v>
      </c>
      <c r="BI167" s="140">
        <f>IF(N167="nulová",J167,0)</f>
        <v>0</v>
      </c>
      <c r="BJ167" s="2" t="s">
        <v>123</v>
      </c>
      <c r="BK167" s="140">
        <f>ROUND(I167*H167,2)</f>
        <v>0</v>
      </c>
      <c r="BL167" s="2" t="s">
        <v>116</v>
      </c>
      <c r="BM167" s="139" t="s">
        <v>480</v>
      </c>
    </row>
    <row r="168" spans="1:65" ht="11.25" customHeight="1">
      <c r="A168" s="141"/>
      <c r="B168" s="142"/>
      <c r="C168" s="141"/>
      <c r="D168" s="143" t="s">
        <v>129</v>
      </c>
      <c r="E168" s="144" t="s">
        <v>1</v>
      </c>
      <c r="F168" s="145" t="s">
        <v>475</v>
      </c>
      <c r="G168" s="141"/>
      <c r="H168" s="146">
        <v>11</v>
      </c>
      <c r="I168" s="141"/>
      <c r="J168" s="141"/>
      <c r="K168" s="141"/>
      <c r="L168" s="142"/>
      <c r="M168" s="147"/>
      <c r="N168" s="141"/>
      <c r="O168" s="141"/>
      <c r="P168" s="141"/>
      <c r="Q168" s="141"/>
      <c r="R168" s="141"/>
      <c r="S168" s="141"/>
      <c r="T168" s="148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41"/>
      <c r="AH168" s="141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4" t="s">
        <v>129</v>
      </c>
      <c r="AU168" s="144" t="s">
        <v>123</v>
      </c>
      <c r="AV168" s="141" t="s">
        <v>123</v>
      </c>
      <c r="AW168" s="141" t="s">
        <v>29</v>
      </c>
      <c r="AX168" s="141" t="s">
        <v>72</v>
      </c>
      <c r="AY168" s="144" t="s">
        <v>117</v>
      </c>
      <c r="AZ168" s="141"/>
      <c r="BA168" s="141"/>
      <c r="BB168" s="141"/>
      <c r="BC168" s="141"/>
      <c r="BD168" s="141"/>
      <c r="BE168" s="141"/>
      <c r="BF168" s="141"/>
      <c r="BG168" s="141"/>
      <c r="BH168" s="141"/>
      <c r="BI168" s="141"/>
      <c r="BJ168" s="141"/>
      <c r="BK168" s="141"/>
      <c r="BL168" s="141"/>
      <c r="BM168" s="141"/>
    </row>
    <row r="169" spans="1:65" ht="11.25" customHeight="1">
      <c r="A169" s="141"/>
      <c r="B169" s="142"/>
      <c r="C169" s="141"/>
      <c r="D169" s="143" t="s">
        <v>129</v>
      </c>
      <c r="E169" s="144" t="s">
        <v>1</v>
      </c>
      <c r="F169" s="145" t="s">
        <v>476</v>
      </c>
      <c r="G169" s="141"/>
      <c r="H169" s="146">
        <v>12</v>
      </c>
      <c r="I169" s="141"/>
      <c r="J169" s="141"/>
      <c r="K169" s="141"/>
      <c r="L169" s="142"/>
      <c r="M169" s="147"/>
      <c r="N169" s="141"/>
      <c r="O169" s="141"/>
      <c r="P169" s="141"/>
      <c r="Q169" s="141"/>
      <c r="R169" s="141"/>
      <c r="S169" s="141"/>
      <c r="T169" s="148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141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4" t="s">
        <v>129</v>
      </c>
      <c r="AU169" s="144" t="s">
        <v>123</v>
      </c>
      <c r="AV169" s="141" t="s">
        <v>123</v>
      </c>
      <c r="AW169" s="141" t="s">
        <v>29</v>
      </c>
      <c r="AX169" s="141" t="s">
        <v>72</v>
      </c>
      <c r="AY169" s="144" t="s">
        <v>117</v>
      </c>
      <c r="AZ169" s="141"/>
      <c r="BA169" s="141"/>
      <c r="BB169" s="141"/>
      <c r="BC169" s="141"/>
      <c r="BD169" s="141"/>
      <c r="BE169" s="141"/>
      <c r="BF169" s="141"/>
      <c r="BG169" s="141"/>
      <c r="BH169" s="141"/>
      <c r="BI169" s="141"/>
      <c r="BJ169" s="141"/>
      <c r="BK169" s="141"/>
      <c r="BL169" s="141"/>
      <c r="BM169" s="141"/>
    </row>
    <row r="170" spans="1:65" ht="11.25" customHeight="1">
      <c r="A170" s="141"/>
      <c r="B170" s="142"/>
      <c r="C170" s="141"/>
      <c r="D170" s="143" t="s">
        <v>129</v>
      </c>
      <c r="E170" s="144" t="s">
        <v>1</v>
      </c>
      <c r="F170" s="145" t="s">
        <v>477</v>
      </c>
      <c r="G170" s="141"/>
      <c r="H170" s="146">
        <v>11</v>
      </c>
      <c r="I170" s="141"/>
      <c r="J170" s="141"/>
      <c r="K170" s="141"/>
      <c r="L170" s="142"/>
      <c r="M170" s="147"/>
      <c r="N170" s="141"/>
      <c r="O170" s="141"/>
      <c r="P170" s="141"/>
      <c r="Q170" s="141"/>
      <c r="R170" s="141"/>
      <c r="S170" s="141"/>
      <c r="T170" s="148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141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4" t="s">
        <v>129</v>
      </c>
      <c r="AU170" s="144" t="s">
        <v>123</v>
      </c>
      <c r="AV170" s="141" t="s">
        <v>123</v>
      </c>
      <c r="AW170" s="141" t="s">
        <v>29</v>
      </c>
      <c r="AX170" s="141" t="s">
        <v>72</v>
      </c>
      <c r="AY170" s="144" t="s">
        <v>117</v>
      </c>
      <c r="AZ170" s="141"/>
      <c r="BA170" s="141"/>
      <c r="BB170" s="141"/>
      <c r="BC170" s="141"/>
      <c r="BD170" s="141"/>
      <c r="BE170" s="141"/>
      <c r="BF170" s="141"/>
      <c r="BG170" s="141"/>
      <c r="BH170" s="141"/>
      <c r="BI170" s="141"/>
      <c r="BJ170" s="141"/>
      <c r="BK170" s="141"/>
      <c r="BL170" s="141"/>
      <c r="BM170" s="141"/>
    </row>
    <row r="171" spans="1:65" ht="11.25" customHeight="1">
      <c r="A171" s="165"/>
      <c r="B171" s="166"/>
      <c r="C171" s="165"/>
      <c r="D171" s="143" t="s">
        <v>129</v>
      </c>
      <c r="E171" s="167" t="s">
        <v>1</v>
      </c>
      <c r="F171" s="168" t="s">
        <v>154</v>
      </c>
      <c r="G171" s="165"/>
      <c r="H171" s="169">
        <v>34</v>
      </c>
      <c r="I171" s="165"/>
      <c r="J171" s="165"/>
      <c r="K171" s="165"/>
      <c r="L171" s="166"/>
      <c r="M171" s="170"/>
      <c r="N171" s="165"/>
      <c r="O171" s="165"/>
      <c r="P171" s="165"/>
      <c r="Q171" s="165"/>
      <c r="R171" s="165"/>
      <c r="S171" s="165"/>
      <c r="T171" s="171"/>
      <c r="U171" s="165"/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7" t="s">
        <v>129</v>
      </c>
      <c r="AU171" s="167" t="s">
        <v>123</v>
      </c>
      <c r="AV171" s="165" t="s">
        <v>116</v>
      </c>
      <c r="AW171" s="165" t="s">
        <v>29</v>
      </c>
      <c r="AX171" s="165" t="s">
        <v>80</v>
      </c>
      <c r="AY171" s="167" t="s">
        <v>117</v>
      </c>
      <c r="AZ171" s="165"/>
      <c r="BA171" s="165"/>
      <c r="BB171" s="165"/>
      <c r="BC171" s="165"/>
      <c r="BD171" s="165"/>
      <c r="BE171" s="165"/>
      <c r="BF171" s="165"/>
      <c r="BG171" s="165"/>
      <c r="BH171" s="165"/>
      <c r="BI171" s="165"/>
      <c r="BJ171" s="165"/>
      <c r="BK171" s="165"/>
      <c r="BL171" s="165"/>
      <c r="BM171" s="165"/>
    </row>
    <row r="172" spans="1:65" ht="37.5" customHeight="1">
      <c r="A172" s="17"/>
      <c r="B172" s="18"/>
      <c r="C172" s="128" t="s">
        <v>195</v>
      </c>
      <c r="D172" s="128" t="s">
        <v>118</v>
      </c>
      <c r="E172" s="129" t="s">
        <v>481</v>
      </c>
      <c r="F172" s="130" t="s">
        <v>482</v>
      </c>
      <c r="G172" s="131" t="s">
        <v>187</v>
      </c>
      <c r="H172" s="132">
        <v>18.899999999999999</v>
      </c>
      <c r="I172" s="133"/>
      <c r="J172" s="132">
        <f>ROUND(I172*H172,2)</f>
        <v>0</v>
      </c>
      <c r="K172" s="134"/>
      <c r="L172" s="18"/>
      <c r="M172" s="135" t="s">
        <v>1</v>
      </c>
      <c r="N172" s="136" t="s">
        <v>38</v>
      </c>
      <c r="O172" s="17"/>
      <c r="P172" s="137">
        <f>O172*H172</f>
        <v>0</v>
      </c>
      <c r="Q172" s="137">
        <v>9.2639999999999997E-3</v>
      </c>
      <c r="R172" s="137">
        <f>Q172*H172</f>
        <v>0.17508959999999998</v>
      </c>
      <c r="S172" s="137">
        <v>0</v>
      </c>
      <c r="T172" s="138">
        <f>S172*H172</f>
        <v>0</v>
      </c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39" t="s">
        <v>116</v>
      </c>
      <c r="AS172" s="17"/>
      <c r="AT172" s="139" t="s">
        <v>118</v>
      </c>
      <c r="AU172" s="139" t="s">
        <v>123</v>
      </c>
      <c r="AV172" s="17"/>
      <c r="AW172" s="17"/>
      <c r="AX172" s="17"/>
      <c r="AY172" s="2" t="s">
        <v>117</v>
      </c>
      <c r="AZ172" s="17"/>
      <c r="BA172" s="17"/>
      <c r="BB172" s="17"/>
      <c r="BC172" s="17"/>
      <c r="BD172" s="17"/>
      <c r="BE172" s="140">
        <f>IF(N172="základná",J172,0)</f>
        <v>0</v>
      </c>
      <c r="BF172" s="140">
        <f>IF(N172="znížená",J172,0)</f>
        <v>0</v>
      </c>
      <c r="BG172" s="140">
        <f>IF(N172="zákl. prenesená",J172,0)</f>
        <v>0</v>
      </c>
      <c r="BH172" s="140">
        <f>IF(N172="zníž. prenesená",J172,0)</f>
        <v>0</v>
      </c>
      <c r="BI172" s="140">
        <f>IF(N172="nulová",J172,0)</f>
        <v>0</v>
      </c>
      <c r="BJ172" s="2" t="s">
        <v>123</v>
      </c>
      <c r="BK172" s="140">
        <f>ROUND(I172*H172,2)</f>
        <v>0</v>
      </c>
      <c r="BL172" s="2" t="s">
        <v>116</v>
      </c>
      <c r="BM172" s="139" t="s">
        <v>483</v>
      </c>
    </row>
    <row r="173" spans="1:65" ht="11.25" customHeight="1">
      <c r="A173" s="141"/>
      <c r="B173" s="142"/>
      <c r="C173" s="141"/>
      <c r="D173" s="143" t="s">
        <v>129</v>
      </c>
      <c r="E173" s="144" t="s">
        <v>1</v>
      </c>
      <c r="F173" s="145" t="s">
        <v>462</v>
      </c>
      <c r="G173" s="141"/>
      <c r="H173" s="146">
        <v>6.3</v>
      </c>
      <c r="I173" s="141"/>
      <c r="J173" s="141"/>
      <c r="K173" s="141"/>
      <c r="L173" s="142"/>
      <c r="M173" s="147"/>
      <c r="N173" s="141"/>
      <c r="O173" s="141"/>
      <c r="P173" s="141"/>
      <c r="Q173" s="141"/>
      <c r="R173" s="141"/>
      <c r="S173" s="141"/>
      <c r="T173" s="148"/>
      <c r="U173" s="141"/>
      <c r="V173" s="141"/>
      <c r="W173" s="141"/>
      <c r="X173" s="141"/>
      <c r="Y173" s="141"/>
      <c r="Z173" s="141"/>
      <c r="AA173" s="141"/>
      <c r="AB173" s="141"/>
      <c r="AC173" s="141"/>
      <c r="AD173" s="141"/>
      <c r="AE173" s="141"/>
      <c r="AF173" s="141"/>
      <c r="AG173" s="141"/>
      <c r="AH173" s="141"/>
      <c r="AI173" s="141"/>
      <c r="AJ173" s="141"/>
      <c r="AK173" s="141"/>
      <c r="AL173" s="141"/>
      <c r="AM173" s="141"/>
      <c r="AN173" s="141"/>
      <c r="AO173" s="141"/>
      <c r="AP173" s="141"/>
      <c r="AQ173" s="141"/>
      <c r="AR173" s="141"/>
      <c r="AS173" s="141"/>
      <c r="AT173" s="144" t="s">
        <v>129</v>
      </c>
      <c r="AU173" s="144" t="s">
        <v>123</v>
      </c>
      <c r="AV173" s="141" t="s">
        <v>123</v>
      </c>
      <c r="AW173" s="141" t="s">
        <v>29</v>
      </c>
      <c r="AX173" s="141" t="s">
        <v>72</v>
      </c>
      <c r="AY173" s="144" t="s">
        <v>117</v>
      </c>
      <c r="AZ173" s="141"/>
      <c r="BA173" s="141"/>
      <c r="BB173" s="141"/>
      <c r="BC173" s="141"/>
      <c r="BD173" s="141"/>
      <c r="BE173" s="141"/>
      <c r="BF173" s="141"/>
      <c r="BG173" s="141"/>
      <c r="BH173" s="141"/>
      <c r="BI173" s="141"/>
      <c r="BJ173" s="141"/>
      <c r="BK173" s="141"/>
      <c r="BL173" s="141"/>
      <c r="BM173" s="141"/>
    </row>
    <row r="174" spans="1:65" ht="11.25" customHeight="1">
      <c r="A174" s="141"/>
      <c r="B174" s="142"/>
      <c r="C174" s="141"/>
      <c r="D174" s="143" t="s">
        <v>129</v>
      </c>
      <c r="E174" s="144" t="s">
        <v>1</v>
      </c>
      <c r="F174" s="145" t="s">
        <v>463</v>
      </c>
      <c r="G174" s="141"/>
      <c r="H174" s="146">
        <v>6.3</v>
      </c>
      <c r="I174" s="141"/>
      <c r="J174" s="141"/>
      <c r="K174" s="141"/>
      <c r="L174" s="142"/>
      <c r="M174" s="147"/>
      <c r="N174" s="141"/>
      <c r="O174" s="141"/>
      <c r="P174" s="141"/>
      <c r="Q174" s="141"/>
      <c r="R174" s="141"/>
      <c r="S174" s="141"/>
      <c r="T174" s="148"/>
      <c r="U174" s="141"/>
      <c r="V174" s="141"/>
      <c r="W174" s="141"/>
      <c r="X174" s="141"/>
      <c r="Y174" s="141"/>
      <c r="Z174" s="141"/>
      <c r="AA174" s="141"/>
      <c r="AB174" s="141"/>
      <c r="AC174" s="141"/>
      <c r="AD174" s="141"/>
      <c r="AE174" s="141"/>
      <c r="AF174" s="141"/>
      <c r="AG174" s="141"/>
      <c r="AH174" s="141"/>
      <c r="AI174" s="141"/>
      <c r="AJ174" s="141"/>
      <c r="AK174" s="141"/>
      <c r="AL174" s="141"/>
      <c r="AM174" s="141"/>
      <c r="AN174" s="141"/>
      <c r="AO174" s="141"/>
      <c r="AP174" s="141"/>
      <c r="AQ174" s="141"/>
      <c r="AR174" s="141"/>
      <c r="AS174" s="141"/>
      <c r="AT174" s="144" t="s">
        <v>129</v>
      </c>
      <c r="AU174" s="144" t="s">
        <v>123</v>
      </c>
      <c r="AV174" s="141" t="s">
        <v>123</v>
      </c>
      <c r="AW174" s="141" t="s">
        <v>29</v>
      </c>
      <c r="AX174" s="141" t="s">
        <v>72</v>
      </c>
      <c r="AY174" s="144" t="s">
        <v>117</v>
      </c>
      <c r="AZ174" s="141"/>
      <c r="BA174" s="141"/>
      <c r="BB174" s="141"/>
      <c r="BC174" s="141"/>
      <c r="BD174" s="141"/>
      <c r="BE174" s="141"/>
      <c r="BF174" s="141"/>
      <c r="BG174" s="141"/>
      <c r="BH174" s="141"/>
      <c r="BI174" s="141"/>
      <c r="BJ174" s="141"/>
      <c r="BK174" s="141"/>
      <c r="BL174" s="141"/>
      <c r="BM174" s="141"/>
    </row>
    <row r="175" spans="1:65" ht="11.25" customHeight="1">
      <c r="A175" s="141"/>
      <c r="B175" s="142"/>
      <c r="C175" s="141"/>
      <c r="D175" s="143" t="s">
        <v>129</v>
      </c>
      <c r="E175" s="144" t="s">
        <v>1</v>
      </c>
      <c r="F175" s="145" t="s">
        <v>464</v>
      </c>
      <c r="G175" s="141"/>
      <c r="H175" s="146">
        <v>6.3</v>
      </c>
      <c r="I175" s="141"/>
      <c r="J175" s="141"/>
      <c r="K175" s="141"/>
      <c r="L175" s="142"/>
      <c r="M175" s="147"/>
      <c r="N175" s="141"/>
      <c r="O175" s="141"/>
      <c r="P175" s="141"/>
      <c r="Q175" s="141"/>
      <c r="R175" s="141"/>
      <c r="S175" s="141"/>
      <c r="T175" s="148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4" t="s">
        <v>129</v>
      </c>
      <c r="AU175" s="144" t="s">
        <v>123</v>
      </c>
      <c r="AV175" s="141" t="s">
        <v>123</v>
      </c>
      <c r="AW175" s="141" t="s">
        <v>29</v>
      </c>
      <c r="AX175" s="141" t="s">
        <v>72</v>
      </c>
      <c r="AY175" s="144" t="s">
        <v>117</v>
      </c>
      <c r="AZ175" s="141"/>
      <c r="BA175" s="141"/>
      <c r="BB175" s="141"/>
      <c r="BC175" s="141"/>
      <c r="BD175" s="141"/>
      <c r="BE175" s="141"/>
      <c r="BF175" s="141"/>
      <c r="BG175" s="141"/>
      <c r="BH175" s="141"/>
      <c r="BI175" s="141"/>
      <c r="BJ175" s="141"/>
      <c r="BK175" s="141"/>
      <c r="BL175" s="141"/>
      <c r="BM175" s="141"/>
    </row>
    <row r="176" spans="1:65" ht="11.25" customHeight="1">
      <c r="A176" s="165"/>
      <c r="B176" s="166"/>
      <c r="C176" s="165"/>
      <c r="D176" s="143" t="s">
        <v>129</v>
      </c>
      <c r="E176" s="167" t="s">
        <v>1</v>
      </c>
      <c r="F176" s="168" t="s">
        <v>154</v>
      </c>
      <c r="G176" s="165"/>
      <c r="H176" s="169">
        <v>18.899999999999999</v>
      </c>
      <c r="I176" s="165"/>
      <c r="J176" s="165"/>
      <c r="K176" s="165"/>
      <c r="L176" s="166"/>
      <c r="M176" s="170"/>
      <c r="N176" s="165"/>
      <c r="O176" s="165"/>
      <c r="P176" s="165"/>
      <c r="Q176" s="165"/>
      <c r="R176" s="165"/>
      <c r="S176" s="165"/>
      <c r="T176" s="171"/>
      <c r="U176" s="165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5"/>
      <c r="AP176" s="165"/>
      <c r="AQ176" s="165"/>
      <c r="AR176" s="165"/>
      <c r="AS176" s="165"/>
      <c r="AT176" s="167" t="s">
        <v>129</v>
      </c>
      <c r="AU176" s="167" t="s">
        <v>123</v>
      </c>
      <c r="AV176" s="165" t="s">
        <v>116</v>
      </c>
      <c r="AW176" s="165" t="s">
        <v>29</v>
      </c>
      <c r="AX176" s="165" t="s">
        <v>80</v>
      </c>
      <c r="AY176" s="167" t="s">
        <v>117</v>
      </c>
      <c r="AZ176" s="165"/>
      <c r="BA176" s="165"/>
      <c r="BB176" s="165"/>
      <c r="BC176" s="165"/>
      <c r="BD176" s="165"/>
      <c r="BE176" s="165"/>
      <c r="BF176" s="165"/>
      <c r="BG176" s="165"/>
      <c r="BH176" s="165"/>
      <c r="BI176" s="165"/>
      <c r="BJ176" s="165"/>
      <c r="BK176" s="165"/>
      <c r="BL176" s="165"/>
      <c r="BM176" s="165"/>
    </row>
    <row r="177" spans="1:65" ht="37.5" customHeight="1">
      <c r="A177" s="17"/>
      <c r="B177" s="18"/>
      <c r="C177" s="128" t="s">
        <v>200</v>
      </c>
      <c r="D177" s="128" t="s">
        <v>118</v>
      </c>
      <c r="E177" s="129" t="s">
        <v>484</v>
      </c>
      <c r="F177" s="130" t="s">
        <v>485</v>
      </c>
      <c r="G177" s="131" t="s">
        <v>187</v>
      </c>
      <c r="H177" s="132">
        <v>18.899999999999999</v>
      </c>
      <c r="I177" s="133"/>
      <c r="J177" s="132">
        <f>ROUND(I177*H177,2)</f>
        <v>0</v>
      </c>
      <c r="K177" s="134"/>
      <c r="L177" s="18"/>
      <c r="M177" s="135" t="s">
        <v>1</v>
      </c>
      <c r="N177" s="136" t="s">
        <v>38</v>
      </c>
      <c r="O177" s="17"/>
      <c r="P177" s="137">
        <f>O177*H177</f>
        <v>0</v>
      </c>
      <c r="Q177" s="137">
        <v>0</v>
      </c>
      <c r="R177" s="137">
        <f>Q177*H177</f>
        <v>0</v>
      </c>
      <c r="S177" s="137">
        <v>0</v>
      </c>
      <c r="T177" s="138">
        <f>S177*H177</f>
        <v>0</v>
      </c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39" t="s">
        <v>116</v>
      </c>
      <c r="AS177" s="17"/>
      <c r="AT177" s="139" t="s">
        <v>118</v>
      </c>
      <c r="AU177" s="139" t="s">
        <v>123</v>
      </c>
      <c r="AV177" s="17"/>
      <c r="AW177" s="17"/>
      <c r="AX177" s="17"/>
      <c r="AY177" s="2" t="s">
        <v>117</v>
      </c>
      <c r="AZ177" s="17"/>
      <c r="BA177" s="17"/>
      <c r="BB177" s="17"/>
      <c r="BC177" s="17"/>
      <c r="BD177" s="17"/>
      <c r="BE177" s="140">
        <f>IF(N177="základná",J177,0)</f>
        <v>0</v>
      </c>
      <c r="BF177" s="140">
        <f>IF(N177="znížená",J177,0)</f>
        <v>0</v>
      </c>
      <c r="BG177" s="140">
        <f>IF(N177="zákl. prenesená",J177,0)</f>
        <v>0</v>
      </c>
      <c r="BH177" s="140">
        <f>IF(N177="zníž. prenesená",J177,0)</f>
        <v>0</v>
      </c>
      <c r="BI177" s="140">
        <f>IF(N177="nulová",J177,0)</f>
        <v>0</v>
      </c>
      <c r="BJ177" s="2" t="s">
        <v>123</v>
      </c>
      <c r="BK177" s="140">
        <f>ROUND(I177*H177,2)</f>
        <v>0</v>
      </c>
      <c r="BL177" s="2" t="s">
        <v>116</v>
      </c>
      <c r="BM177" s="139" t="s">
        <v>486</v>
      </c>
    </row>
    <row r="178" spans="1:65" ht="11.25" customHeight="1">
      <c r="A178" s="141"/>
      <c r="B178" s="142"/>
      <c r="C178" s="141"/>
      <c r="D178" s="143" t="s">
        <v>129</v>
      </c>
      <c r="E178" s="144" t="s">
        <v>1</v>
      </c>
      <c r="F178" s="145" t="s">
        <v>462</v>
      </c>
      <c r="G178" s="141"/>
      <c r="H178" s="146">
        <v>6.3</v>
      </c>
      <c r="I178" s="141"/>
      <c r="J178" s="141"/>
      <c r="K178" s="141"/>
      <c r="L178" s="142"/>
      <c r="M178" s="147"/>
      <c r="N178" s="141"/>
      <c r="O178" s="141"/>
      <c r="P178" s="141"/>
      <c r="Q178" s="141"/>
      <c r="R178" s="141"/>
      <c r="S178" s="141"/>
      <c r="T178" s="148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1"/>
      <c r="AF178" s="141"/>
      <c r="AG178" s="141"/>
      <c r="AH178" s="141"/>
      <c r="AI178" s="141"/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4" t="s">
        <v>129</v>
      </c>
      <c r="AU178" s="144" t="s">
        <v>123</v>
      </c>
      <c r="AV178" s="141" t="s">
        <v>123</v>
      </c>
      <c r="AW178" s="141" t="s">
        <v>29</v>
      </c>
      <c r="AX178" s="141" t="s">
        <v>72</v>
      </c>
      <c r="AY178" s="144" t="s">
        <v>117</v>
      </c>
      <c r="AZ178" s="141"/>
      <c r="BA178" s="141"/>
      <c r="BB178" s="141"/>
      <c r="BC178" s="141"/>
      <c r="BD178" s="141"/>
      <c r="BE178" s="141"/>
      <c r="BF178" s="141"/>
      <c r="BG178" s="141"/>
      <c r="BH178" s="141"/>
      <c r="BI178" s="141"/>
      <c r="BJ178" s="141"/>
      <c r="BK178" s="141"/>
      <c r="BL178" s="141"/>
      <c r="BM178" s="141"/>
    </row>
    <row r="179" spans="1:65" ht="11.25" customHeight="1">
      <c r="A179" s="141"/>
      <c r="B179" s="142"/>
      <c r="C179" s="141"/>
      <c r="D179" s="143" t="s">
        <v>129</v>
      </c>
      <c r="E179" s="144" t="s">
        <v>1</v>
      </c>
      <c r="F179" s="145" t="s">
        <v>463</v>
      </c>
      <c r="G179" s="141"/>
      <c r="H179" s="146">
        <v>6.3</v>
      </c>
      <c r="I179" s="141"/>
      <c r="J179" s="141"/>
      <c r="K179" s="141"/>
      <c r="L179" s="142"/>
      <c r="M179" s="147"/>
      <c r="N179" s="141"/>
      <c r="O179" s="141"/>
      <c r="P179" s="141"/>
      <c r="Q179" s="141"/>
      <c r="R179" s="141"/>
      <c r="S179" s="141"/>
      <c r="T179" s="148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  <c r="AE179" s="141"/>
      <c r="AF179" s="141"/>
      <c r="AG179" s="141"/>
      <c r="AH179" s="141"/>
      <c r="AI179" s="141"/>
      <c r="AJ179" s="141"/>
      <c r="AK179" s="141"/>
      <c r="AL179" s="141"/>
      <c r="AM179" s="141"/>
      <c r="AN179" s="141"/>
      <c r="AO179" s="141"/>
      <c r="AP179" s="141"/>
      <c r="AQ179" s="141"/>
      <c r="AR179" s="141"/>
      <c r="AS179" s="141"/>
      <c r="AT179" s="144" t="s">
        <v>129</v>
      </c>
      <c r="AU179" s="144" t="s">
        <v>123</v>
      </c>
      <c r="AV179" s="141" t="s">
        <v>123</v>
      </c>
      <c r="AW179" s="141" t="s">
        <v>29</v>
      </c>
      <c r="AX179" s="141" t="s">
        <v>72</v>
      </c>
      <c r="AY179" s="144" t="s">
        <v>117</v>
      </c>
      <c r="AZ179" s="141"/>
      <c r="BA179" s="141"/>
      <c r="BB179" s="141"/>
      <c r="BC179" s="141"/>
      <c r="BD179" s="141"/>
      <c r="BE179" s="141"/>
      <c r="BF179" s="141"/>
      <c r="BG179" s="141"/>
      <c r="BH179" s="141"/>
      <c r="BI179" s="141"/>
      <c r="BJ179" s="141"/>
      <c r="BK179" s="141"/>
      <c r="BL179" s="141"/>
      <c r="BM179" s="141"/>
    </row>
    <row r="180" spans="1:65" ht="11.25" customHeight="1">
      <c r="A180" s="141"/>
      <c r="B180" s="142"/>
      <c r="C180" s="141"/>
      <c r="D180" s="143" t="s">
        <v>129</v>
      </c>
      <c r="E180" s="144" t="s">
        <v>1</v>
      </c>
      <c r="F180" s="145" t="s">
        <v>464</v>
      </c>
      <c r="G180" s="141"/>
      <c r="H180" s="146">
        <v>6.3</v>
      </c>
      <c r="I180" s="141"/>
      <c r="J180" s="141"/>
      <c r="K180" s="141"/>
      <c r="L180" s="142"/>
      <c r="M180" s="147"/>
      <c r="N180" s="141"/>
      <c r="O180" s="141"/>
      <c r="P180" s="141"/>
      <c r="Q180" s="141"/>
      <c r="R180" s="141"/>
      <c r="S180" s="141"/>
      <c r="T180" s="148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  <c r="AE180" s="141"/>
      <c r="AF180" s="141"/>
      <c r="AG180" s="141"/>
      <c r="AH180" s="141"/>
      <c r="AI180" s="141"/>
      <c r="AJ180" s="141"/>
      <c r="AK180" s="141"/>
      <c r="AL180" s="141"/>
      <c r="AM180" s="141"/>
      <c r="AN180" s="141"/>
      <c r="AO180" s="141"/>
      <c r="AP180" s="141"/>
      <c r="AQ180" s="141"/>
      <c r="AR180" s="141"/>
      <c r="AS180" s="141"/>
      <c r="AT180" s="144" t="s">
        <v>129</v>
      </c>
      <c r="AU180" s="144" t="s">
        <v>123</v>
      </c>
      <c r="AV180" s="141" t="s">
        <v>123</v>
      </c>
      <c r="AW180" s="141" t="s">
        <v>29</v>
      </c>
      <c r="AX180" s="141" t="s">
        <v>72</v>
      </c>
      <c r="AY180" s="144" t="s">
        <v>117</v>
      </c>
      <c r="AZ180" s="141"/>
      <c r="BA180" s="141"/>
      <c r="BB180" s="141"/>
      <c r="BC180" s="141"/>
      <c r="BD180" s="141"/>
      <c r="BE180" s="141"/>
      <c r="BF180" s="141"/>
      <c r="BG180" s="141"/>
      <c r="BH180" s="141"/>
      <c r="BI180" s="141"/>
      <c r="BJ180" s="141"/>
      <c r="BK180" s="141"/>
      <c r="BL180" s="141"/>
      <c r="BM180" s="141"/>
    </row>
    <row r="181" spans="1:65" ht="11.25" customHeight="1">
      <c r="A181" s="165"/>
      <c r="B181" s="166"/>
      <c r="C181" s="165"/>
      <c r="D181" s="143" t="s">
        <v>129</v>
      </c>
      <c r="E181" s="167" t="s">
        <v>1</v>
      </c>
      <c r="F181" s="168" t="s">
        <v>154</v>
      </c>
      <c r="G181" s="165"/>
      <c r="H181" s="169">
        <v>18.899999999999999</v>
      </c>
      <c r="I181" s="165"/>
      <c r="J181" s="165"/>
      <c r="K181" s="165"/>
      <c r="L181" s="166"/>
      <c r="M181" s="170"/>
      <c r="N181" s="165"/>
      <c r="O181" s="165"/>
      <c r="P181" s="165"/>
      <c r="Q181" s="165"/>
      <c r="R181" s="165"/>
      <c r="S181" s="165"/>
      <c r="T181" s="171"/>
      <c r="U181" s="165"/>
      <c r="V181" s="165"/>
      <c r="W181" s="165"/>
      <c r="X181" s="165"/>
      <c r="Y181" s="165"/>
      <c r="Z181" s="165"/>
      <c r="AA181" s="165"/>
      <c r="AB181" s="165"/>
      <c r="AC181" s="165"/>
      <c r="AD181" s="165"/>
      <c r="AE181" s="165"/>
      <c r="AF181" s="165"/>
      <c r="AG181" s="165"/>
      <c r="AH181" s="165"/>
      <c r="AI181" s="165"/>
      <c r="AJ181" s="165"/>
      <c r="AK181" s="165"/>
      <c r="AL181" s="165"/>
      <c r="AM181" s="165"/>
      <c r="AN181" s="165"/>
      <c r="AO181" s="165"/>
      <c r="AP181" s="165"/>
      <c r="AQ181" s="165"/>
      <c r="AR181" s="165"/>
      <c r="AS181" s="165"/>
      <c r="AT181" s="167" t="s">
        <v>129</v>
      </c>
      <c r="AU181" s="167" t="s">
        <v>123</v>
      </c>
      <c r="AV181" s="165" t="s">
        <v>116</v>
      </c>
      <c r="AW181" s="165" t="s">
        <v>29</v>
      </c>
      <c r="AX181" s="165" t="s">
        <v>80</v>
      </c>
      <c r="AY181" s="167" t="s">
        <v>117</v>
      </c>
      <c r="AZ181" s="165"/>
      <c r="BA181" s="165"/>
      <c r="BB181" s="165"/>
      <c r="BC181" s="165"/>
      <c r="BD181" s="165"/>
      <c r="BE181" s="165"/>
      <c r="BF181" s="165"/>
      <c r="BG181" s="165"/>
      <c r="BH181" s="165"/>
      <c r="BI181" s="165"/>
      <c r="BJ181" s="165"/>
      <c r="BK181" s="165"/>
      <c r="BL181" s="165"/>
      <c r="BM181" s="165"/>
    </row>
    <row r="182" spans="1:65" ht="66.75" customHeight="1">
      <c r="A182" s="17"/>
      <c r="B182" s="18"/>
      <c r="C182" s="128" t="s">
        <v>204</v>
      </c>
      <c r="D182" s="128" t="s">
        <v>118</v>
      </c>
      <c r="E182" s="129" t="s">
        <v>487</v>
      </c>
      <c r="F182" s="130" t="s">
        <v>488</v>
      </c>
      <c r="G182" s="131" t="s">
        <v>187</v>
      </c>
      <c r="H182" s="132">
        <v>311.45999999999998</v>
      </c>
      <c r="I182" s="133"/>
      <c r="J182" s="132">
        <f>ROUND(I182*H182,2)</f>
        <v>0</v>
      </c>
      <c r="K182" s="134"/>
      <c r="L182" s="18"/>
      <c r="M182" s="135" t="s">
        <v>1</v>
      </c>
      <c r="N182" s="136" t="s">
        <v>38</v>
      </c>
      <c r="O182" s="17"/>
      <c r="P182" s="137">
        <f>O182*H182</f>
        <v>0</v>
      </c>
      <c r="Q182" s="137">
        <v>0</v>
      </c>
      <c r="R182" s="137">
        <f>Q182*H182</f>
        <v>0</v>
      </c>
      <c r="S182" s="137">
        <v>0</v>
      </c>
      <c r="T182" s="138">
        <f>S182*H182</f>
        <v>0</v>
      </c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39" t="s">
        <v>116</v>
      </c>
      <c r="AS182" s="17"/>
      <c r="AT182" s="139" t="s">
        <v>118</v>
      </c>
      <c r="AU182" s="139" t="s">
        <v>123</v>
      </c>
      <c r="AV182" s="17"/>
      <c r="AW182" s="17"/>
      <c r="AX182" s="17"/>
      <c r="AY182" s="2" t="s">
        <v>117</v>
      </c>
      <c r="AZ182" s="17"/>
      <c r="BA182" s="17"/>
      <c r="BB182" s="17"/>
      <c r="BC182" s="17"/>
      <c r="BD182" s="17"/>
      <c r="BE182" s="140">
        <f>IF(N182="základná",J182,0)</f>
        <v>0</v>
      </c>
      <c r="BF182" s="140">
        <f>IF(N182="znížená",J182,0)</f>
        <v>0</v>
      </c>
      <c r="BG182" s="140">
        <f>IF(N182="zákl. prenesená",J182,0)</f>
        <v>0</v>
      </c>
      <c r="BH182" s="140">
        <f>IF(N182="zníž. prenesená",J182,0)</f>
        <v>0</v>
      </c>
      <c r="BI182" s="140">
        <f>IF(N182="nulová",J182,0)</f>
        <v>0</v>
      </c>
      <c r="BJ182" s="2" t="s">
        <v>123</v>
      </c>
      <c r="BK182" s="140">
        <f>ROUND(I182*H182,2)</f>
        <v>0</v>
      </c>
      <c r="BL182" s="2" t="s">
        <v>116</v>
      </c>
      <c r="BM182" s="139" t="s">
        <v>489</v>
      </c>
    </row>
    <row r="183" spans="1:65" ht="11.25" customHeight="1">
      <c r="A183" s="141"/>
      <c r="B183" s="142"/>
      <c r="C183" s="141"/>
      <c r="D183" s="143" t="s">
        <v>129</v>
      </c>
      <c r="E183" s="144" t="s">
        <v>1</v>
      </c>
      <c r="F183" s="145" t="s">
        <v>490</v>
      </c>
      <c r="G183" s="141"/>
      <c r="H183" s="146">
        <v>311.45999999999998</v>
      </c>
      <c r="I183" s="141"/>
      <c r="J183" s="141"/>
      <c r="K183" s="141"/>
      <c r="L183" s="142"/>
      <c r="M183" s="147"/>
      <c r="N183" s="141"/>
      <c r="O183" s="141"/>
      <c r="P183" s="141"/>
      <c r="Q183" s="141"/>
      <c r="R183" s="141"/>
      <c r="S183" s="141"/>
      <c r="T183" s="148"/>
      <c r="U183" s="141"/>
      <c r="V183" s="141"/>
      <c r="W183" s="141"/>
      <c r="X183" s="141"/>
      <c r="Y183" s="141"/>
      <c r="Z183" s="141"/>
      <c r="AA183" s="141"/>
      <c r="AB183" s="141"/>
      <c r="AC183" s="141"/>
      <c r="AD183" s="141"/>
      <c r="AE183" s="141"/>
      <c r="AF183" s="141"/>
      <c r="AG183" s="141"/>
      <c r="AH183" s="141"/>
      <c r="AI183" s="141"/>
      <c r="AJ183" s="141"/>
      <c r="AK183" s="141"/>
      <c r="AL183" s="141"/>
      <c r="AM183" s="141"/>
      <c r="AN183" s="141"/>
      <c r="AO183" s="141"/>
      <c r="AP183" s="141"/>
      <c r="AQ183" s="141"/>
      <c r="AR183" s="141"/>
      <c r="AS183" s="141"/>
      <c r="AT183" s="144" t="s">
        <v>129</v>
      </c>
      <c r="AU183" s="144" t="s">
        <v>123</v>
      </c>
      <c r="AV183" s="141" t="s">
        <v>123</v>
      </c>
      <c r="AW183" s="141" t="s">
        <v>29</v>
      </c>
      <c r="AX183" s="141" t="s">
        <v>80</v>
      </c>
      <c r="AY183" s="144" t="s">
        <v>117</v>
      </c>
      <c r="AZ183" s="141"/>
      <c r="BA183" s="141"/>
      <c r="BB183" s="141"/>
      <c r="BC183" s="141"/>
      <c r="BD183" s="141"/>
      <c r="BE183" s="141"/>
      <c r="BF183" s="141"/>
      <c r="BG183" s="141"/>
      <c r="BH183" s="141"/>
      <c r="BI183" s="141"/>
      <c r="BJ183" s="141"/>
      <c r="BK183" s="141"/>
      <c r="BL183" s="141"/>
      <c r="BM183" s="141"/>
    </row>
    <row r="184" spans="1:65" ht="66.75" customHeight="1">
      <c r="A184" s="17"/>
      <c r="B184" s="18"/>
      <c r="C184" s="128" t="s">
        <v>208</v>
      </c>
      <c r="D184" s="128" t="s">
        <v>118</v>
      </c>
      <c r="E184" s="129" t="s">
        <v>491</v>
      </c>
      <c r="F184" s="130" t="s">
        <v>492</v>
      </c>
      <c r="G184" s="131" t="s">
        <v>187</v>
      </c>
      <c r="H184" s="132">
        <v>5</v>
      </c>
      <c r="I184" s="133"/>
      <c r="J184" s="132">
        <f>ROUND(I184*H184,2)</f>
        <v>0</v>
      </c>
      <c r="K184" s="134"/>
      <c r="L184" s="18"/>
      <c r="M184" s="135" t="s">
        <v>1</v>
      </c>
      <c r="N184" s="136" t="s">
        <v>38</v>
      </c>
      <c r="O184" s="17"/>
      <c r="P184" s="137">
        <f>O184*H184</f>
        <v>0</v>
      </c>
      <c r="Q184" s="137">
        <v>0</v>
      </c>
      <c r="R184" s="137">
        <f>Q184*H184</f>
        <v>0</v>
      </c>
      <c r="S184" s="137">
        <v>0</v>
      </c>
      <c r="T184" s="138">
        <f>S184*H184</f>
        <v>0</v>
      </c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39" t="s">
        <v>116</v>
      </c>
      <c r="AS184" s="17"/>
      <c r="AT184" s="139" t="s">
        <v>118</v>
      </c>
      <c r="AU184" s="139" t="s">
        <v>123</v>
      </c>
      <c r="AV184" s="17"/>
      <c r="AW184" s="17"/>
      <c r="AX184" s="17"/>
      <c r="AY184" s="2" t="s">
        <v>117</v>
      </c>
      <c r="AZ184" s="17"/>
      <c r="BA184" s="17"/>
      <c r="BB184" s="17"/>
      <c r="BC184" s="17"/>
      <c r="BD184" s="17"/>
      <c r="BE184" s="140">
        <f>IF(N184="základná",J184,0)</f>
        <v>0</v>
      </c>
      <c r="BF184" s="140">
        <f>IF(N184="znížená",J184,0)</f>
        <v>0</v>
      </c>
      <c r="BG184" s="140">
        <f>IF(N184="zákl. prenesená",J184,0)</f>
        <v>0</v>
      </c>
      <c r="BH184" s="140">
        <f>IF(N184="zníž. prenesená",J184,0)</f>
        <v>0</v>
      </c>
      <c r="BI184" s="140">
        <f>IF(N184="nulová",J184,0)</f>
        <v>0</v>
      </c>
      <c r="BJ184" s="2" t="s">
        <v>123</v>
      </c>
      <c r="BK184" s="140">
        <f>ROUND(I184*H184,2)</f>
        <v>0</v>
      </c>
      <c r="BL184" s="2" t="s">
        <v>116</v>
      </c>
      <c r="BM184" s="139" t="s">
        <v>493</v>
      </c>
    </row>
    <row r="185" spans="1:65" ht="11.25" customHeight="1">
      <c r="A185" s="141"/>
      <c r="B185" s="142"/>
      <c r="C185" s="141"/>
      <c r="D185" s="143" t="s">
        <v>129</v>
      </c>
      <c r="E185" s="144" t="s">
        <v>1</v>
      </c>
      <c r="F185" s="145" t="s">
        <v>494</v>
      </c>
      <c r="G185" s="141"/>
      <c r="H185" s="146">
        <v>5</v>
      </c>
      <c r="I185" s="141"/>
      <c r="J185" s="141"/>
      <c r="K185" s="141"/>
      <c r="L185" s="142"/>
      <c r="M185" s="147"/>
      <c r="N185" s="141"/>
      <c r="O185" s="141"/>
      <c r="P185" s="141"/>
      <c r="Q185" s="141"/>
      <c r="R185" s="141"/>
      <c r="S185" s="141"/>
      <c r="T185" s="148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4" t="s">
        <v>129</v>
      </c>
      <c r="AU185" s="144" t="s">
        <v>123</v>
      </c>
      <c r="AV185" s="141" t="s">
        <v>123</v>
      </c>
      <c r="AW185" s="141" t="s">
        <v>29</v>
      </c>
      <c r="AX185" s="141" t="s">
        <v>80</v>
      </c>
      <c r="AY185" s="144" t="s">
        <v>117</v>
      </c>
      <c r="AZ185" s="141"/>
      <c r="BA185" s="141"/>
      <c r="BB185" s="141"/>
      <c r="BC185" s="141"/>
      <c r="BD185" s="141"/>
      <c r="BE185" s="141"/>
      <c r="BF185" s="141"/>
      <c r="BG185" s="141"/>
      <c r="BH185" s="141"/>
      <c r="BI185" s="141"/>
      <c r="BJ185" s="141"/>
      <c r="BK185" s="141"/>
      <c r="BL185" s="141"/>
      <c r="BM185" s="141"/>
    </row>
    <row r="186" spans="1:65" ht="66.75" customHeight="1">
      <c r="A186" s="17"/>
      <c r="B186" s="18"/>
      <c r="C186" s="128" t="s">
        <v>212</v>
      </c>
      <c r="D186" s="128" t="s">
        <v>118</v>
      </c>
      <c r="E186" s="129" t="s">
        <v>495</v>
      </c>
      <c r="F186" s="130" t="s">
        <v>496</v>
      </c>
      <c r="G186" s="131" t="s">
        <v>187</v>
      </c>
      <c r="H186" s="132">
        <v>35</v>
      </c>
      <c r="I186" s="133"/>
      <c r="J186" s="132">
        <f>ROUND(I186*H186,2)</f>
        <v>0</v>
      </c>
      <c r="K186" s="134"/>
      <c r="L186" s="18"/>
      <c r="M186" s="135" t="s">
        <v>1</v>
      </c>
      <c r="N186" s="136" t="s">
        <v>38</v>
      </c>
      <c r="O186" s="17"/>
      <c r="P186" s="137">
        <f>O186*H186</f>
        <v>0</v>
      </c>
      <c r="Q186" s="137">
        <v>0</v>
      </c>
      <c r="R186" s="137">
        <f>Q186*H186</f>
        <v>0</v>
      </c>
      <c r="S186" s="137">
        <v>0</v>
      </c>
      <c r="T186" s="138">
        <f>S186*H186</f>
        <v>0</v>
      </c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39" t="s">
        <v>116</v>
      </c>
      <c r="AS186" s="17"/>
      <c r="AT186" s="139" t="s">
        <v>118</v>
      </c>
      <c r="AU186" s="139" t="s">
        <v>123</v>
      </c>
      <c r="AV186" s="17"/>
      <c r="AW186" s="17"/>
      <c r="AX186" s="17"/>
      <c r="AY186" s="2" t="s">
        <v>117</v>
      </c>
      <c r="AZ186" s="17"/>
      <c r="BA186" s="17"/>
      <c r="BB186" s="17"/>
      <c r="BC186" s="17"/>
      <c r="BD186" s="17"/>
      <c r="BE186" s="140">
        <f>IF(N186="základná",J186,0)</f>
        <v>0</v>
      </c>
      <c r="BF186" s="140">
        <f>IF(N186="znížená",J186,0)</f>
        <v>0</v>
      </c>
      <c r="BG186" s="140">
        <f>IF(N186="zákl. prenesená",J186,0)</f>
        <v>0</v>
      </c>
      <c r="BH186" s="140">
        <f>IF(N186="zníž. prenesená",J186,0)</f>
        <v>0</v>
      </c>
      <c r="BI186" s="140">
        <f>IF(N186="nulová",J186,0)</f>
        <v>0</v>
      </c>
      <c r="BJ186" s="2" t="s">
        <v>123</v>
      </c>
      <c r="BK186" s="140">
        <f>ROUND(I186*H186,2)</f>
        <v>0</v>
      </c>
      <c r="BL186" s="2" t="s">
        <v>116</v>
      </c>
      <c r="BM186" s="139" t="s">
        <v>497</v>
      </c>
    </row>
    <row r="187" spans="1:65" ht="11.25" customHeight="1">
      <c r="A187" s="141"/>
      <c r="B187" s="142"/>
      <c r="C187" s="141"/>
      <c r="D187" s="143" t="s">
        <v>129</v>
      </c>
      <c r="E187" s="144" t="s">
        <v>1</v>
      </c>
      <c r="F187" s="145" t="s">
        <v>494</v>
      </c>
      <c r="G187" s="141"/>
      <c r="H187" s="146">
        <v>5</v>
      </c>
      <c r="I187" s="141"/>
      <c r="J187" s="141"/>
      <c r="K187" s="141"/>
      <c r="L187" s="142"/>
      <c r="M187" s="147"/>
      <c r="N187" s="141"/>
      <c r="O187" s="141"/>
      <c r="P187" s="141"/>
      <c r="Q187" s="141"/>
      <c r="R187" s="141"/>
      <c r="S187" s="141"/>
      <c r="T187" s="148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1"/>
      <c r="AG187" s="141"/>
      <c r="AH187" s="141"/>
      <c r="AI187" s="141"/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4" t="s">
        <v>129</v>
      </c>
      <c r="AU187" s="144" t="s">
        <v>123</v>
      </c>
      <c r="AV187" s="141" t="s">
        <v>123</v>
      </c>
      <c r="AW187" s="141" t="s">
        <v>29</v>
      </c>
      <c r="AX187" s="141" t="s">
        <v>80</v>
      </c>
      <c r="AY187" s="144" t="s">
        <v>117</v>
      </c>
      <c r="AZ187" s="141"/>
      <c r="BA187" s="141"/>
      <c r="BB187" s="141"/>
      <c r="BC187" s="141"/>
      <c r="BD187" s="141"/>
      <c r="BE187" s="141"/>
      <c r="BF187" s="141"/>
      <c r="BG187" s="141"/>
      <c r="BH187" s="141"/>
      <c r="BI187" s="141"/>
      <c r="BJ187" s="141"/>
      <c r="BK187" s="141"/>
      <c r="BL187" s="141"/>
      <c r="BM187" s="141"/>
    </row>
    <row r="188" spans="1:65" ht="11.25" customHeight="1">
      <c r="A188" s="141"/>
      <c r="B188" s="142"/>
      <c r="C188" s="141"/>
      <c r="D188" s="143" t="s">
        <v>129</v>
      </c>
      <c r="E188" s="141"/>
      <c r="F188" s="145" t="s">
        <v>498</v>
      </c>
      <c r="G188" s="141"/>
      <c r="H188" s="146">
        <v>35</v>
      </c>
      <c r="I188" s="141"/>
      <c r="J188" s="141"/>
      <c r="K188" s="141"/>
      <c r="L188" s="142"/>
      <c r="M188" s="147"/>
      <c r="N188" s="141"/>
      <c r="O188" s="141"/>
      <c r="P188" s="141"/>
      <c r="Q188" s="141"/>
      <c r="R188" s="141"/>
      <c r="S188" s="141"/>
      <c r="T188" s="148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4" t="s">
        <v>129</v>
      </c>
      <c r="AU188" s="144" t="s">
        <v>123</v>
      </c>
      <c r="AV188" s="141" t="s">
        <v>123</v>
      </c>
      <c r="AW188" s="141" t="s">
        <v>4</v>
      </c>
      <c r="AX188" s="141" t="s">
        <v>80</v>
      </c>
      <c r="AY188" s="144" t="s">
        <v>117</v>
      </c>
      <c r="AZ188" s="141"/>
      <c r="BA188" s="141"/>
      <c r="BB188" s="141"/>
      <c r="BC188" s="141"/>
      <c r="BD188" s="141"/>
      <c r="BE188" s="141"/>
      <c r="BF188" s="141"/>
      <c r="BG188" s="141"/>
      <c r="BH188" s="141"/>
      <c r="BI188" s="141"/>
      <c r="BJ188" s="141"/>
      <c r="BK188" s="141"/>
      <c r="BL188" s="141"/>
      <c r="BM188" s="141"/>
    </row>
    <row r="189" spans="1:65" ht="37.5" customHeight="1">
      <c r="A189" s="17"/>
      <c r="B189" s="18"/>
      <c r="C189" s="128" t="s">
        <v>217</v>
      </c>
      <c r="D189" s="128" t="s">
        <v>118</v>
      </c>
      <c r="E189" s="129" t="s">
        <v>499</v>
      </c>
      <c r="F189" s="130" t="s">
        <v>500</v>
      </c>
      <c r="G189" s="131" t="s">
        <v>187</v>
      </c>
      <c r="H189" s="132">
        <v>155.72999999999999</v>
      </c>
      <c r="I189" s="133"/>
      <c r="J189" s="132">
        <f>ROUND(I189*H189,2)</f>
        <v>0</v>
      </c>
      <c r="K189" s="134"/>
      <c r="L189" s="18"/>
      <c r="M189" s="135" t="s">
        <v>1</v>
      </c>
      <c r="N189" s="136" t="s">
        <v>38</v>
      </c>
      <c r="O189" s="17"/>
      <c r="P189" s="137">
        <f>O189*H189</f>
        <v>0</v>
      </c>
      <c r="Q189" s="137">
        <v>0</v>
      </c>
      <c r="R189" s="137">
        <f>Q189*H189</f>
        <v>0</v>
      </c>
      <c r="S189" s="137">
        <v>0</v>
      </c>
      <c r="T189" s="138">
        <f>S189*H189</f>
        <v>0</v>
      </c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39" t="s">
        <v>116</v>
      </c>
      <c r="AS189" s="17"/>
      <c r="AT189" s="139" t="s">
        <v>118</v>
      </c>
      <c r="AU189" s="139" t="s">
        <v>123</v>
      </c>
      <c r="AV189" s="17"/>
      <c r="AW189" s="17"/>
      <c r="AX189" s="17"/>
      <c r="AY189" s="2" t="s">
        <v>117</v>
      </c>
      <c r="AZ189" s="17"/>
      <c r="BA189" s="17"/>
      <c r="BB189" s="17"/>
      <c r="BC189" s="17"/>
      <c r="BD189" s="17"/>
      <c r="BE189" s="140">
        <f>IF(N189="základná",J189,0)</f>
        <v>0</v>
      </c>
      <c r="BF189" s="140">
        <f>IF(N189="znížená",J189,0)</f>
        <v>0</v>
      </c>
      <c r="BG189" s="140">
        <f>IF(N189="zákl. prenesená",J189,0)</f>
        <v>0</v>
      </c>
      <c r="BH189" s="140">
        <f>IF(N189="zníž. prenesená",J189,0)</f>
        <v>0</v>
      </c>
      <c r="BI189" s="140">
        <f>IF(N189="nulová",J189,0)</f>
        <v>0</v>
      </c>
      <c r="BJ189" s="2" t="s">
        <v>123</v>
      </c>
      <c r="BK189" s="140">
        <f>ROUND(I189*H189,2)</f>
        <v>0</v>
      </c>
      <c r="BL189" s="2" t="s">
        <v>116</v>
      </c>
      <c r="BM189" s="139" t="s">
        <v>501</v>
      </c>
    </row>
    <row r="190" spans="1:65" ht="11.25" customHeight="1">
      <c r="A190" s="141"/>
      <c r="B190" s="142"/>
      <c r="C190" s="141"/>
      <c r="D190" s="143" t="s">
        <v>129</v>
      </c>
      <c r="E190" s="144" t="s">
        <v>1</v>
      </c>
      <c r="F190" s="145" t="s">
        <v>502</v>
      </c>
      <c r="G190" s="141"/>
      <c r="H190" s="146">
        <v>148.13</v>
      </c>
      <c r="I190" s="141"/>
      <c r="J190" s="141"/>
      <c r="K190" s="141"/>
      <c r="L190" s="142"/>
      <c r="M190" s="147"/>
      <c r="N190" s="141"/>
      <c r="O190" s="141"/>
      <c r="P190" s="141"/>
      <c r="Q190" s="141"/>
      <c r="R190" s="141"/>
      <c r="S190" s="141"/>
      <c r="T190" s="148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4" t="s">
        <v>129</v>
      </c>
      <c r="AU190" s="144" t="s">
        <v>123</v>
      </c>
      <c r="AV190" s="141" t="s">
        <v>123</v>
      </c>
      <c r="AW190" s="141" t="s">
        <v>29</v>
      </c>
      <c r="AX190" s="141" t="s">
        <v>72</v>
      </c>
      <c r="AY190" s="144" t="s">
        <v>117</v>
      </c>
      <c r="AZ190" s="141"/>
      <c r="BA190" s="141"/>
      <c r="BB190" s="141"/>
      <c r="BC190" s="141"/>
      <c r="BD190" s="141"/>
      <c r="BE190" s="141"/>
      <c r="BF190" s="141"/>
      <c r="BG190" s="141"/>
      <c r="BH190" s="141"/>
      <c r="BI190" s="141"/>
      <c r="BJ190" s="141"/>
      <c r="BK190" s="141"/>
      <c r="BL190" s="141"/>
      <c r="BM190" s="141"/>
    </row>
    <row r="191" spans="1:65" ht="11.25" customHeight="1">
      <c r="A191" s="141"/>
      <c r="B191" s="142"/>
      <c r="C191" s="141"/>
      <c r="D191" s="143" t="s">
        <v>129</v>
      </c>
      <c r="E191" s="144" t="s">
        <v>1</v>
      </c>
      <c r="F191" s="145" t="s">
        <v>503</v>
      </c>
      <c r="G191" s="141"/>
      <c r="H191" s="146">
        <v>7.6</v>
      </c>
      <c r="I191" s="141"/>
      <c r="J191" s="141"/>
      <c r="K191" s="141"/>
      <c r="L191" s="142"/>
      <c r="M191" s="147"/>
      <c r="N191" s="141"/>
      <c r="O191" s="141"/>
      <c r="P191" s="141"/>
      <c r="Q191" s="141"/>
      <c r="R191" s="141"/>
      <c r="S191" s="141"/>
      <c r="T191" s="148"/>
      <c r="U191" s="141"/>
      <c r="V191" s="141"/>
      <c r="W191" s="141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41"/>
      <c r="AH191" s="141"/>
      <c r="AI191" s="141"/>
      <c r="AJ191" s="141"/>
      <c r="AK191" s="141"/>
      <c r="AL191" s="141"/>
      <c r="AM191" s="141"/>
      <c r="AN191" s="141"/>
      <c r="AO191" s="141"/>
      <c r="AP191" s="141"/>
      <c r="AQ191" s="141"/>
      <c r="AR191" s="141"/>
      <c r="AS191" s="141"/>
      <c r="AT191" s="144" t="s">
        <v>129</v>
      </c>
      <c r="AU191" s="144" t="s">
        <v>123</v>
      </c>
      <c r="AV191" s="141" t="s">
        <v>123</v>
      </c>
      <c r="AW191" s="141" t="s">
        <v>29</v>
      </c>
      <c r="AX191" s="141" t="s">
        <v>72</v>
      </c>
      <c r="AY191" s="144" t="s">
        <v>117</v>
      </c>
      <c r="AZ191" s="141"/>
      <c r="BA191" s="141"/>
      <c r="BB191" s="141"/>
      <c r="BC191" s="141"/>
      <c r="BD191" s="141"/>
      <c r="BE191" s="141"/>
      <c r="BF191" s="141"/>
      <c r="BG191" s="141"/>
      <c r="BH191" s="141"/>
      <c r="BI191" s="141"/>
      <c r="BJ191" s="141"/>
      <c r="BK191" s="141"/>
      <c r="BL191" s="141"/>
      <c r="BM191" s="141"/>
    </row>
    <row r="192" spans="1:65" ht="11.25" customHeight="1">
      <c r="A192" s="165"/>
      <c r="B192" s="166"/>
      <c r="C192" s="165"/>
      <c r="D192" s="143" t="s">
        <v>129</v>
      </c>
      <c r="E192" s="167" t="s">
        <v>1</v>
      </c>
      <c r="F192" s="168" t="s">
        <v>154</v>
      </c>
      <c r="G192" s="165"/>
      <c r="H192" s="169">
        <v>155.72999999999999</v>
      </c>
      <c r="I192" s="165"/>
      <c r="J192" s="165"/>
      <c r="K192" s="165"/>
      <c r="L192" s="166"/>
      <c r="M192" s="170"/>
      <c r="N192" s="165"/>
      <c r="O192" s="165"/>
      <c r="P192" s="165"/>
      <c r="Q192" s="165"/>
      <c r="R192" s="165"/>
      <c r="S192" s="165"/>
      <c r="T192" s="171"/>
      <c r="U192" s="165"/>
      <c r="V192" s="165"/>
      <c r="W192" s="165"/>
      <c r="X192" s="165"/>
      <c r="Y192" s="165"/>
      <c r="Z192" s="165"/>
      <c r="AA192" s="165"/>
      <c r="AB192" s="165"/>
      <c r="AC192" s="165"/>
      <c r="AD192" s="165"/>
      <c r="AE192" s="165"/>
      <c r="AF192" s="165"/>
      <c r="AG192" s="165"/>
      <c r="AH192" s="165"/>
      <c r="AI192" s="165"/>
      <c r="AJ192" s="165"/>
      <c r="AK192" s="165"/>
      <c r="AL192" s="165"/>
      <c r="AM192" s="165"/>
      <c r="AN192" s="165"/>
      <c r="AO192" s="165"/>
      <c r="AP192" s="165"/>
      <c r="AQ192" s="165"/>
      <c r="AR192" s="165"/>
      <c r="AS192" s="165"/>
      <c r="AT192" s="167" t="s">
        <v>129</v>
      </c>
      <c r="AU192" s="167" t="s">
        <v>123</v>
      </c>
      <c r="AV192" s="165" t="s">
        <v>116</v>
      </c>
      <c r="AW192" s="165" t="s">
        <v>29</v>
      </c>
      <c r="AX192" s="165" t="s">
        <v>80</v>
      </c>
      <c r="AY192" s="167" t="s">
        <v>117</v>
      </c>
      <c r="AZ192" s="165"/>
      <c r="BA192" s="165"/>
      <c r="BB192" s="165"/>
      <c r="BC192" s="165"/>
      <c r="BD192" s="165"/>
      <c r="BE192" s="165"/>
      <c r="BF192" s="165"/>
      <c r="BG192" s="165"/>
      <c r="BH192" s="165"/>
      <c r="BI192" s="165"/>
      <c r="BJ192" s="165"/>
      <c r="BK192" s="165"/>
      <c r="BL192" s="165"/>
      <c r="BM192" s="165"/>
    </row>
    <row r="193" spans="1:65" ht="66.75" customHeight="1">
      <c r="A193" s="17"/>
      <c r="B193" s="18"/>
      <c r="C193" s="128" t="s">
        <v>222</v>
      </c>
      <c r="D193" s="128" t="s">
        <v>118</v>
      </c>
      <c r="E193" s="129" t="s">
        <v>504</v>
      </c>
      <c r="F193" s="130" t="s">
        <v>505</v>
      </c>
      <c r="G193" s="131" t="s">
        <v>187</v>
      </c>
      <c r="H193" s="132">
        <v>155.72999999999999</v>
      </c>
      <c r="I193" s="133"/>
      <c r="J193" s="132">
        <f>ROUND(I193*H193,2)</f>
        <v>0</v>
      </c>
      <c r="K193" s="134"/>
      <c r="L193" s="18"/>
      <c r="M193" s="135" t="s">
        <v>1</v>
      </c>
      <c r="N193" s="136" t="s">
        <v>38</v>
      </c>
      <c r="O193" s="17"/>
      <c r="P193" s="137">
        <f>O193*H193</f>
        <v>0</v>
      </c>
      <c r="Q193" s="137">
        <v>0</v>
      </c>
      <c r="R193" s="137">
        <f>Q193*H193</f>
        <v>0</v>
      </c>
      <c r="S193" s="137">
        <v>0</v>
      </c>
      <c r="T193" s="138">
        <f>S193*H193</f>
        <v>0</v>
      </c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39" t="s">
        <v>116</v>
      </c>
      <c r="AS193" s="17"/>
      <c r="AT193" s="139" t="s">
        <v>118</v>
      </c>
      <c r="AU193" s="139" t="s">
        <v>123</v>
      </c>
      <c r="AV193" s="17"/>
      <c r="AW193" s="17"/>
      <c r="AX193" s="17"/>
      <c r="AY193" s="2" t="s">
        <v>117</v>
      </c>
      <c r="AZ193" s="17"/>
      <c r="BA193" s="17"/>
      <c r="BB193" s="17"/>
      <c r="BC193" s="17"/>
      <c r="BD193" s="17"/>
      <c r="BE193" s="140">
        <f>IF(N193="základná",J193,0)</f>
        <v>0</v>
      </c>
      <c r="BF193" s="140">
        <f>IF(N193="znížená",J193,0)</f>
        <v>0</v>
      </c>
      <c r="BG193" s="140">
        <f>IF(N193="zákl. prenesená",J193,0)</f>
        <v>0</v>
      </c>
      <c r="BH193" s="140">
        <f>IF(N193="zníž. prenesená",J193,0)</f>
        <v>0</v>
      </c>
      <c r="BI193" s="140">
        <f>IF(N193="nulová",J193,0)</f>
        <v>0</v>
      </c>
      <c r="BJ193" s="2" t="s">
        <v>123</v>
      </c>
      <c r="BK193" s="140">
        <f>ROUND(I193*H193,2)</f>
        <v>0</v>
      </c>
      <c r="BL193" s="2" t="s">
        <v>116</v>
      </c>
      <c r="BM193" s="139" t="s">
        <v>506</v>
      </c>
    </row>
    <row r="194" spans="1:65" ht="11.25" customHeight="1">
      <c r="A194" s="141"/>
      <c r="B194" s="142"/>
      <c r="C194" s="141"/>
      <c r="D194" s="143" t="s">
        <v>129</v>
      </c>
      <c r="E194" s="144" t="s">
        <v>1</v>
      </c>
      <c r="F194" s="145" t="s">
        <v>507</v>
      </c>
      <c r="G194" s="141"/>
      <c r="H194" s="146">
        <v>148.13</v>
      </c>
      <c r="I194" s="141"/>
      <c r="J194" s="141"/>
      <c r="K194" s="141"/>
      <c r="L194" s="142"/>
      <c r="M194" s="147"/>
      <c r="N194" s="141"/>
      <c r="O194" s="141"/>
      <c r="P194" s="141"/>
      <c r="Q194" s="141"/>
      <c r="R194" s="141"/>
      <c r="S194" s="141"/>
      <c r="T194" s="148"/>
      <c r="U194" s="141"/>
      <c r="V194" s="141"/>
      <c r="W194" s="141"/>
      <c r="X194" s="141"/>
      <c r="Y194" s="141"/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4" t="s">
        <v>129</v>
      </c>
      <c r="AU194" s="144" t="s">
        <v>123</v>
      </c>
      <c r="AV194" s="141" t="s">
        <v>123</v>
      </c>
      <c r="AW194" s="141" t="s">
        <v>29</v>
      </c>
      <c r="AX194" s="141" t="s">
        <v>72</v>
      </c>
      <c r="AY194" s="144" t="s">
        <v>117</v>
      </c>
      <c r="AZ194" s="141"/>
      <c r="BA194" s="141"/>
      <c r="BB194" s="141"/>
      <c r="BC194" s="141"/>
      <c r="BD194" s="141"/>
      <c r="BE194" s="141"/>
      <c r="BF194" s="141"/>
      <c r="BG194" s="141"/>
      <c r="BH194" s="141"/>
      <c r="BI194" s="141"/>
      <c r="BJ194" s="141"/>
      <c r="BK194" s="141"/>
      <c r="BL194" s="141"/>
      <c r="BM194" s="141"/>
    </row>
    <row r="195" spans="1:65" ht="11.25" customHeight="1">
      <c r="A195" s="141"/>
      <c r="B195" s="142"/>
      <c r="C195" s="141"/>
      <c r="D195" s="143" t="s">
        <v>129</v>
      </c>
      <c r="E195" s="144" t="s">
        <v>1</v>
      </c>
      <c r="F195" s="145" t="s">
        <v>508</v>
      </c>
      <c r="G195" s="141"/>
      <c r="H195" s="146">
        <v>7.6</v>
      </c>
      <c r="I195" s="141"/>
      <c r="J195" s="141"/>
      <c r="K195" s="141"/>
      <c r="L195" s="142"/>
      <c r="M195" s="147"/>
      <c r="N195" s="141"/>
      <c r="O195" s="141"/>
      <c r="P195" s="141"/>
      <c r="Q195" s="141"/>
      <c r="R195" s="141"/>
      <c r="S195" s="141"/>
      <c r="T195" s="148"/>
      <c r="U195" s="141"/>
      <c r="V195" s="141"/>
      <c r="W195" s="141"/>
      <c r="X195" s="141"/>
      <c r="Y195" s="141"/>
      <c r="Z195" s="141"/>
      <c r="AA195" s="141"/>
      <c r="AB195" s="141"/>
      <c r="AC195" s="141"/>
      <c r="AD195" s="141"/>
      <c r="AE195" s="141"/>
      <c r="AF195" s="141"/>
      <c r="AG195" s="141"/>
      <c r="AH195" s="141"/>
      <c r="AI195" s="141"/>
      <c r="AJ195" s="141"/>
      <c r="AK195" s="141"/>
      <c r="AL195" s="141"/>
      <c r="AM195" s="141"/>
      <c r="AN195" s="141"/>
      <c r="AO195" s="141"/>
      <c r="AP195" s="141"/>
      <c r="AQ195" s="141"/>
      <c r="AR195" s="141"/>
      <c r="AS195" s="141"/>
      <c r="AT195" s="144" t="s">
        <v>129</v>
      </c>
      <c r="AU195" s="144" t="s">
        <v>123</v>
      </c>
      <c r="AV195" s="141" t="s">
        <v>123</v>
      </c>
      <c r="AW195" s="141" t="s">
        <v>29</v>
      </c>
      <c r="AX195" s="141" t="s">
        <v>72</v>
      </c>
      <c r="AY195" s="144" t="s">
        <v>117</v>
      </c>
      <c r="AZ195" s="141"/>
      <c r="BA195" s="141"/>
      <c r="BB195" s="141"/>
      <c r="BC195" s="141"/>
      <c r="BD195" s="141"/>
      <c r="BE195" s="141"/>
      <c r="BF195" s="141"/>
      <c r="BG195" s="141"/>
      <c r="BH195" s="141"/>
      <c r="BI195" s="141"/>
      <c r="BJ195" s="141"/>
      <c r="BK195" s="141"/>
      <c r="BL195" s="141"/>
      <c r="BM195" s="141"/>
    </row>
    <row r="196" spans="1:65" ht="11.25" customHeight="1">
      <c r="A196" s="165"/>
      <c r="B196" s="166"/>
      <c r="C196" s="165"/>
      <c r="D196" s="143" t="s">
        <v>129</v>
      </c>
      <c r="E196" s="167" t="s">
        <v>1</v>
      </c>
      <c r="F196" s="168" t="s">
        <v>154</v>
      </c>
      <c r="G196" s="165"/>
      <c r="H196" s="169">
        <v>155.72999999999999</v>
      </c>
      <c r="I196" s="165"/>
      <c r="J196" s="165"/>
      <c r="K196" s="165"/>
      <c r="L196" s="166"/>
      <c r="M196" s="170"/>
      <c r="N196" s="165"/>
      <c r="O196" s="165"/>
      <c r="P196" s="165"/>
      <c r="Q196" s="165"/>
      <c r="R196" s="165"/>
      <c r="S196" s="165"/>
      <c r="T196" s="171"/>
      <c r="U196" s="165"/>
      <c r="V196" s="165"/>
      <c r="W196" s="165"/>
      <c r="X196" s="165"/>
      <c r="Y196" s="165"/>
      <c r="Z196" s="165"/>
      <c r="AA196" s="165"/>
      <c r="AB196" s="165"/>
      <c r="AC196" s="165"/>
      <c r="AD196" s="165"/>
      <c r="AE196" s="165"/>
      <c r="AF196" s="165"/>
      <c r="AG196" s="165"/>
      <c r="AH196" s="165"/>
      <c r="AI196" s="165"/>
      <c r="AJ196" s="165"/>
      <c r="AK196" s="165"/>
      <c r="AL196" s="165"/>
      <c r="AM196" s="165"/>
      <c r="AN196" s="165"/>
      <c r="AO196" s="165"/>
      <c r="AP196" s="165"/>
      <c r="AQ196" s="165"/>
      <c r="AR196" s="165"/>
      <c r="AS196" s="165"/>
      <c r="AT196" s="167" t="s">
        <v>129</v>
      </c>
      <c r="AU196" s="167" t="s">
        <v>123</v>
      </c>
      <c r="AV196" s="165" t="s">
        <v>116</v>
      </c>
      <c r="AW196" s="165" t="s">
        <v>29</v>
      </c>
      <c r="AX196" s="165" t="s">
        <v>80</v>
      </c>
      <c r="AY196" s="167" t="s">
        <v>117</v>
      </c>
      <c r="AZ196" s="165"/>
      <c r="BA196" s="165"/>
      <c r="BB196" s="165"/>
      <c r="BC196" s="165"/>
      <c r="BD196" s="165"/>
      <c r="BE196" s="165"/>
      <c r="BF196" s="165"/>
      <c r="BG196" s="165"/>
      <c r="BH196" s="165"/>
      <c r="BI196" s="165"/>
      <c r="BJ196" s="165"/>
      <c r="BK196" s="165"/>
      <c r="BL196" s="165"/>
      <c r="BM196" s="165"/>
    </row>
    <row r="197" spans="1:65" ht="78" customHeight="1">
      <c r="A197" s="17"/>
      <c r="B197" s="18"/>
      <c r="C197" s="128" t="s">
        <v>226</v>
      </c>
      <c r="D197" s="128" t="s">
        <v>118</v>
      </c>
      <c r="E197" s="129" t="s">
        <v>509</v>
      </c>
      <c r="F197" s="130" t="s">
        <v>510</v>
      </c>
      <c r="G197" s="131" t="s">
        <v>187</v>
      </c>
      <c r="H197" s="132">
        <v>1048.8699999999999</v>
      </c>
      <c r="I197" s="133"/>
      <c r="J197" s="132">
        <f>ROUND(I197*H197,2)</f>
        <v>0</v>
      </c>
      <c r="K197" s="134"/>
      <c r="L197" s="18"/>
      <c r="M197" s="135" t="s">
        <v>1</v>
      </c>
      <c r="N197" s="136" t="s">
        <v>38</v>
      </c>
      <c r="O197" s="17"/>
      <c r="P197" s="137">
        <f>O197*H197</f>
        <v>0</v>
      </c>
      <c r="Q197" s="137">
        <v>0</v>
      </c>
      <c r="R197" s="137">
        <f>Q197*H197</f>
        <v>0</v>
      </c>
      <c r="S197" s="137">
        <v>0</v>
      </c>
      <c r="T197" s="138">
        <f>S197*H197</f>
        <v>0</v>
      </c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39" t="s">
        <v>116</v>
      </c>
      <c r="AS197" s="17"/>
      <c r="AT197" s="139" t="s">
        <v>118</v>
      </c>
      <c r="AU197" s="139" t="s">
        <v>123</v>
      </c>
      <c r="AV197" s="17"/>
      <c r="AW197" s="17"/>
      <c r="AX197" s="17"/>
      <c r="AY197" s="2" t="s">
        <v>117</v>
      </c>
      <c r="AZ197" s="17"/>
      <c r="BA197" s="17"/>
      <c r="BB197" s="17"/>
      <c r="BC197" s="17"/>
      <c r="BD197" s="17"/>
      <c r="BE197" s="140">
        <f>IF(N197="základná",J197,0)</f>
        <v>0</v>
      </c>
      <c r="BF197" s="140">
        <f>IF(N197="znížená",J197,0)</f>
        <v>0</v>
      </c>
      <c r="BG197" s="140">
        <f>IF(N197="zákl. prenesená",J197,0)</f>
        <v>0</v>
      </c>
      <c r="BH197" s="140">
        <f>IF(N197="zníž. prenesená",J197,0)</f>
        <v>0</v>
      </c>
      <c r="BI197" s="140">
        <f>IF(N197="nulová",J197,0)</f>
        <v>0</v>
      </c>
      <c r="BJ197" s="2" t="s">
        <v>123</v>
      </c>
      <c r="BK197" s="140">
        <f>ROUND(I197*H197,2)</f>
        <v>0</v>
      </c>
      <c r="BL197" s="2" t="s">
        <v>116</v>
      </c>
      <c r="BM197" s="139" t="s">
        <v>511</v>
      </c>
    </row>
    <row r="198" spans="1:65" ht="11.25" customHeight="1">
      <c r="A198" s="141"/>
      <c r="B198" s="142"/>
      <c r="C198" s="141"/>
      <c r="D198" s="143" t="s">
        <v>129</v>
      </c>
      <c r="E198" s="144" t="s">
        <v>1</v>
      </c>
      <c r="F198" s="145" t="s">
        <v>512</v>
      </c>
      <c r="G198" s="141"/>
      <c r="H198" s="146">
        <v>1048.8699999999999</v>
      </c>
      <c r="I198" s="141"/>
      <c r="J198" s="141"/>
      <c r="K198" s="141"/>
      <c r="L198" s="142"/>
      <c r="M198" s="147"/>
      <c r="N198" s="141"/>
      <c r="O198" s="141"/>
      <c r="P198" s="141"/>
      <c r="Q198" s="141"/>
      <c r="R198" s="141"/>
      <c r="S198" s="141"/>
      <c r="T198" s="148"/>
      <c r="U198" s="141"/>
      <c r="V198" s="141"/>
      <c r="W198" s="141"/>
      <c r="X198" s="141"/>
      <c r="Y198" s="141"/>
      <c r="Z198" s="141"/>
      <c r="AA198" s="141"/>
      <c r="AB198" s="141"/>
      <c r="AC198" s="141"/>
      <c r="AD198" s="141"/>
      <c r="AE198" s="141"/>
      <c r="AF198" s="141"/>
      <c r="AG198" s="141"/>
      <c r="AH198" s="141"/>
      <c r="AI198" s="141"/>
      <c r="AJ198" s="141"/>
      <c r="AK198" s="141"/>
      <c r="AL198" s="141"/>
      <c r="AM198" s="141"/>
      <c r="AN198" s="141"/>
      <c r="AO198" s="141"/>
      <c r="AP198" s="141"/>
      <c r="AQ198" s="141"/>
      <c r="AR198" s="141"/>
      <c r="AS198" s="141"/>
      <c r="AT198" s="144" t="s">
        <v>129</v>
      </c>
      <c r="AU198" s="144" t="s">
        <v>123</v>
      </c>
      <c r="AV198" s="141" t="s">
        <v>123</v>
      </c>
      <c r="AW198" s="141" t="s">
        <v>29</v>
      </c>
      <c r="AX198" s="141" t="s">
        <v>80</v>
      </c>
      <c r="AY198" s="144" t="s">
        <v>117</v>
      </c>
      <c r="AZ198" s="141"/>
      <c r="BA198" s="141"/>
      <c r="BB198" s="141"/>
      <c r="BC198" s="141"/>
      <c r="BD198" s="141"/>
      <c r="BE198" s="141"/>
      <c r="BF198" s="141"/>
      <c r="BG198" s="141"/>
      <c r="BH198" s="141"/>
      <c r="BI198" s="141"/>
      <c r="BJ198" s="141"/>
      <c r="BK198" s="141"/>
      <c r="BL198" s="141"/>
      <c r="BM198" s="141"/>
    </row>
    <row r="199" spans="1:65" ht="16.5" customHeight="1">
      <c r="A199" s="17"/>
      <c r="B199" s="18"/>
      <c r="C199" s="172" t="s">
        <v>231</v>
      </c>
      <c r="D199" s="172" t="s">
        <v>339</v>
      </c>
      <c r="E199" s="173" t="s">
        <v>513</v>
      </c>
      <c r="F199" s="174" t="s">
        <v>514</v>
      </c>
      <c r="G199" s="175" t="s">
        <v>313</v>
      </c>
      <c r="H199" s="176">
        <v>1982.36</v>
      </c>
      <c r="I199" s="177"/>
      <c r="J199" s="176">
        <f>ROUND(I199*H199,2)</f>
        <v>0</v>
      </c>
      <c r="K199" s="178"/>
      <c r="L199" s="179"/>
      <c r="M199" s="180" t="s">
        <v>1</v>
      </c>
      <c r="N199" s="181" t="s">
        <v>38</v>
      </c>
      <c r="O199" s="17"/>
      <c r="P199" s="137">
        <f>O199*H199</f>
        <v>0</v>
      </c>
      <c r="Q199" s="137">
        <v>1</v>
      </c>
      <c r="R199" s="137">
        <f>Q199*H199</f>
        <v>1982.36</v>
      </c>
      <c r="S199" s="137">
        <v>0</v>
      </c>
      <c r="T199" s="138">
        <f>S199*H199</f>
        <v>0</v>
      </c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39" t="s">
        <v>180</v>
      </c>
      <c r="AS199" s="17"/>
      <c r="AT199" s="139" t="s">
        <v>339</v>
      </c>
      <c r="AU199" s="139" t="s">
        <v>123</v>
      </c>
      <c r="AV199" s="17"/>
      <c r="AW199" s="17"/>
      <c r="AX199" s="17"/>
      <c r="AY199" s="2" t="s">
        <v>117</v>
      </c>
      <c r="AZ199" s="17"/>
      <c r="BA199" s="17"/>
      <c r="BB199" s="17"/>
      <c r="BC199" s="17"/>
      <c r="BD199" s="17"/>
      <c r="BE199" s="140">
        <f>IF(N199="základná",J199,0)</f>
        <v>0</v>
      </c>
      <c r="BF199" s="140">
        <f>IF(N199="znížená",J199,0)</f>
        <v>0</v>
      </c>
      <c r="BG199" s="140">
        <f>IF(N199="zákl. prenesená",J199,0)</f>
        <v>0</v>
      </c>
      <c r="BH199" s="140">
        <f>IF(N199="zníž. prenesená",J199,0)</f>
        <v>0</v>
      </c>
      <c r="BI199" s="140">
        <f>IF(N199="nulová",J199,0)</f>
        <v>0</v>
      </c>
      <c r="BJ199" s="2" t="s">
        <v>123</v>
      </c>
      <c r="BK199" s="140">
        <f>ROUND(I199*H199,2)</f>
        <v>0</v>
      </c>
      <c r="BL199" s="2" t="s">
        <v>116</v>
      </c>
      <c r="BM199" s="139" t="s">
        <v>515</v>
      </c>
    </row>
    <row r="200" spans="1:65" ht="11.25" customHeight="1">
      <c r="A200" s="141"/>
      <c r="B200" s="142"/>
      <c r="C200" s="141"/>
      <c r="D200" s="143" t="s">
        <v>129</v>
      </c>
      <c r="E200" s="141"/>
      <c r="F200" s="145" t="s">
        <v>516</v>
      </c>
      <c r="G200" s="141"/>
      <c r="H200" s="146">
        <v>1982.36</v>
      </c>
      <c r="I200" s="141"/>
      <c r="J200" s="141"/>
      <c r="K200" s="141"/>
      <c r="L200" s="142"/>
      <c r="M200" s="147"/>
      <c r="N200" s="141"/>
      <c r="O200" s="141"/>
      <c r="P200" s="141"/>
      <c r="Q200" s="141"/>
      <c r="R200" s="141"/>
      <c r="S200" s="141"/>
      <c r="T200" s="148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41"/>
      <c r="AH200" s="141"/>
      <c r="AI200" s="141"/>
      <c r="AJ200" s="141"/>
      <c r="AK200" s="141"/>
      <c r="AL200" s="141"/>
      <c r="AM200" s="141"/>
      <c r="AN200" s="141"/>
      <c r="AO200" s="141"/>
      <c r="AP200" s="141"/>
      <c r="AQ200" s="141"/>
      <c r="AR200" s="141"/>
      <c r="AS200" s="141"/>
      <c r="AT200" s="144" t="s">
        <v>129</v>
      </c>
      <c r="AU200" s="144" t="s">
        <v>123</v>
      </c>
      <c r="AV200" s="141" t="s">
        <v>123</v>
      </c>
      <c r="AW200" s="141" t="s">
        <v>4</v>
      </c>
      <c r="AX200" s="141" t="s">
        <v>80</v>
      </c>
      <c r="AY200" s="144" t="s">
        <v>117</v>
      </c>
      <c r="AZ200" s="141"/>
      <c r="BA200" s="141"/>
      <c r="BB200" s="141"/>
      <c r="BC200" s="141"/>
      <c r="BD200" s="141"/>
      <c r="BE200" s="141"/>
      <c r="BF200" s="141"/>
      <c r="BG200" s="141"/>
      <c r="BH200" s="141"/>
      <c r="BI200" s="141"/>
      <c r="BJ200" s="141"/>
      <c r="BK200" s="141"/>
      <c r="BL200" s="141"/>
      <c r="BM200" s="141"/>
    </row>
    <row r="201" spans="1:65" ht="21.75" customHeight="1">
      <c r="A201" s="17"/>
      <c r="B201" s="18"/>
      <c r="C201" s="128" t="s">
        <v>236</v>
      </c>
      <c r="D201" s="128" t="s">
        <v>118</v>
      </c>
      <c r="E201" s="129" t="s">
        <v>306</v>
      </c>
      <c r="F201" s="130" t="s">
        <v>307</v>
      </c>
      <c r="G201" s="131" t="s">
        <v>187</v>
      </c>
      <c r="H201" s="132">
        <v>155.72999999999999</v>
      </c>
      <c r="I201" s="133"/>
      <c r="J201" s="132">
        <f>ROUND(I201*H201,2)</f>
        <v>0</v>
      </c>
      <c r="K201" s="134"/>
      <c r="L201" s="18"/>
      <c r="M201" s="135" t="s">
        <v>1</v>
      </c>
      <c r="N201" s="136" t="s">
        <v>38</v>
      </c>
      <c r="O201" s="17"/>
      <c r="P201" s="137">
        <f>O201*H201</f>
        <v>0</v>
      </c>
      <c r="Q201" s="137">
        <v>0</v>
      </c>
      <c r="R201" s="137">
        <f>Q201*H201</f>
        <v>0</v>
      </c>
      <c r="S201" s="137">
        <v>0</v>
      </c>
      <c r="T201" s="138">
        <f>S201*H201</f>
        <v>0</v>
      </c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39" t="s">
        <v>116</v>
      </c>
      <c r="AS201" s="17"/>
      <c r="AT201" s="139" t="s">
        <v>118</v>
      </c>
      <c r="AU201" s="139" t="s">
        <v>123</v>
      </c>
      <c r="AV201" s="17"/>
      <c r="AW201" s="17"/>
      <c r="AX201" s="17"/>
      <c r="AY201" s="2" t="s">
        <v>117</v>
      </c>
      <c r="AZ201" s="17"/>
      <c r="BA201" s="17"/>
      <c r="BB201" s="17"/>
      <c r="BC201" s="17"/>
      <c r="BD201" s="17"/>
      <c r="BE201" s="140">
        <f>IF(N201="základná",J201,0)</f>
        <v>0</v>
      </c>
      <c r="BF201" s="140">
        <f>IF(N201="znížená",J201,0)</f>
        <v>0</v>
      </c>
      <c r="BG201" s="140">
        <f>IF(N201="zákl. prenesená",J201,0)</f>
        <v>0</v>
      </c>
      <c r="BH201" s="140">
        <f>IF(N201="zníž. prenesená",J201,0)</f>
        <v>0</v>
      </c>
      <c r="BI201" s="140">
        <f>IF(N201="nulová",J201,0)</f>
        <v>0</v>
      </c>
      <c r="BJ201" s="2" t="s">
        <v>123</v>
      </c>
      <c r="BK201" s="140">
        <f>ROUND(I201*H201,2)</f>
        <v>0</v>
      </c>
      <c r="BL201" s="2" t="s">
        <v>116</v>
      </c>
      <c r="BM201" s="139" t="s">
        <v>517</v>
      </c>
    </row>
    <row r="202" spans="1:65" ht="11.25" customHeight="1">
      <c r="A202" s="141"/>
      <c r="B202" s="142"/>
      <c r="C202" s="141"/>
      <c r="D202" s="143" t="s">
        <v>129</v>
      </c>
      <c r="E202" s="144" t="s">
        <v>1</v>
      </c>
      <c r="F202" s="145" t="s">
        <v>518</v>
      </c>
      <c r="G202" s="141"/>
      <c r="H202" s="146">
        <v>155.72999999999999</v>
      </c>
      <c r="I202" s="141"/>
      <c r="J202" s="141"/>
      <c r="K202" s="141"/>
      <c r="L202" s="142"/>
      <c r="M202" s="147"/>
      <c r="N202" s="141"/>
      <c r="O202" s="141"/>
      <c r="P202" s="141"/>
      <c r="Q202" s="141"/>
      <c r="R202" s="141"/>
      <c r="S202" s="141"/>
      <c r="T202" s="148"/>
      <c r="U202" s="141"/>
      <c r="V202" s="141"/>
      <c r="W202" s="141"/>
      <c r="X202" s="141"/>
      <c r="Y202" s="141"/>
      <c r="Z202" s="141"/>
      <c r="AA202" s="141"/>
      <c r="AB202" s="141"/>
      <c r="AC202" s="141"/>
      <c r="AD202" s="141"/>
      <c r="AE202" s="141"/>
      <c r="AF202" s="141"/>
      <c r="AG202" s="141"/>
      <c r="AH202" s="141"/>
      <c r="AI202" s="141"/>
      <c r="AJ202" s="141"/>
      <c r="AK202" s="141"/>
      <c r="AL202" s="141"/>
      <c r="AM202" s="141"/>
      <c r="AN202" s="141"/>
      <c r="AO202" s="141"/>
      <c r="AP202" s="141"/>
      <c r="AQ202" s="141"/>
      <c r="AR202" s="141"/>
      <c r="AS202" s="141"/>
      <c r="AT202" s="144" t="s">
        <v>129</v>
      </c>
      <c r="AU202" s="144" t="s">
        <v>123</v>
      </c>
      <c r="AV202" s="141" t="s">
        <v>123</v>
      </c>
      <c r="AW202" s="141" t="s">
        <v>29</v>
      </c>
      <c r="AX202" s="141" t="s">
        <v>80</v>
      </c>
      <c r="AY202" s="144" t="s">
        <v>117</v>
      </c>
      <c r="AZ202" s="141"/>
      <c r="BA202" s="141"/>
      <c r="BB202" s="141"/>
      <c r="BC202" s="141"/>
      <c r="BD202" s="141"/>
      <c r="BE202" s="141"/>
      <c r="BF202" s="141"/>
      <c r="BG202" s="141"/>
      <c r="BH202" s="141"/>
      <c r="BI202" s="141"/>
      <c r="BJ202" s="141"/>
      <c r="BK202" s="141"/>
      <c r="BL202" s="141"/>
      <c r="BM202" s="141"/>
    </row>
    <row r="203" spans="1:65" ht="33" customHeight="1">
      <c r="A203" s="17"/>
      <c r="B203" s="18"/>
      <c r="C203" s="128" t="s">
        <v>241</v>
      </c>
      <c r="D203" s="128" t="s">
        <v>118</v>
      </c>
      <c r="E203" s="129" t="s">
        <v>311</v>
      </c>
      <c r="F203" s="130" t="s">
        <v>312</v>
      </c>
      <c r="G203" s="131" t="s">
        <v>313</v>
      </c>
      <c r="H203" s="132">
        <v>16.5</v>
      </c>
      <c r="I203" s="133"/>
      <c r="J203" s="132">
        <f>ROUND(I203*H203,2)</f>
        <v>0</v>
      </c>
      <c r="K203" s="134"/>
      <c r="L203" s="18"/>
      <c r="M203" s="135" t="s">
        <v>1</v>
      </c>
      <c r="N203" s="136" t="s">
        <v>38</v>
      </c>
      <c r="O203" s="17"/>
      <c r="P203" s="137">
        <f>O203*H203</f>
        <v>0</v>
      </c>
      <c r="Q203" s="137">
        <v>0</v>
      </c>
      <c r="R203" s="137">
        <f>Q203*H203</f>
        <v>0</v>
      </c>
      <c r="S203" s="137">
        <v>0</v>
      </c>
      <c r="T203" s="138">
        <f>S203*H203</f>
        <v>0</v>
      </c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39" t="s">
        <v>116</v>
      </c>
      <c r="AS203" s="17"/>
      <c r="AT203" s="139" t="s">
        <v>118</v>
      </c>
      <c r="AU203" s="139" t="s">
        <v>123</v>
      </c>
      <c r="AV203" s="17"/>
      <c r="AW203" s="17"/>
      <c r="AX203" s="17"/>
      <c r="AY203" s="2" t="s">
        <v>117</v>
      </c>
      <c r="AZ203" s="17"/>
      <c r="BA203" s="17"/>
      <c r="BB203" s="17"/>
      <c r="BC203" s="17"/>
      <c r="BD203" s="17"/>
      <c r="BE203" s="140">
        <f>IF(N203="základná",J203,0)</f>
        <v>0</v>
      </c>
      <c r="BF203" s="140">
        <f>IF(N203="znížená",J203,0)</f>
        <v>0</v>
      </c>
      <c r="BG203" s="140">
        <f>IF(N203="zákl. prenesená",J203,0)</f>
        <v>0</v>
      </c>
      <c r="BH203" s="140">
        <f>IF(N203="zníž. prenesená",J203,0)</f>
        <v>0</v>
      </c>
      <c r="BI203" s="140">
        <f>IF(N203="nulová",J203,0)</f>
        <v>0</v>
      </c>
      <c r="BJ203" s="2" t="s">
        <v>123</v>
      </c>
      <c r="BK203" s="140">
        <f>ROUND(I203*H203,2)</f>
        <v>0</v>
      </c>
      <c r="BL203" s="2" t="s">
        <v>116</v>
      </c>
      <c r="BM203" s="139" t="s">
        <v>519</v>
      </c>
    </row>
    <row r="204" spans="1:65" ht="11.25" customHeight="1">
      <c r="A204" s="141"/>
      <c r="B204" s="142"/>
      <c r="C204" s="141"/>
      <c r="D204" s="143" t="s">
        <v>129</v>
      </c>
      <c r="E204" s="144" t="s">
        <v>1</v>
      </c>
      <c r="F204" s="145" t="s">
        <v>520</v>
      </c>
      <c r="G204" s="141"/>
      <c r="H204" s="146">
        <v>7.05</v>
      </c>
      <c r="I204" s="141"/>
      <c r="J204" s="141"/>
      <c r="K204" s="141"/>
      <c r="L204" s="142"/>
      <c r="M204" s="147"/>
      <c r="N204" s="141"/>
      <c r="O204" s="141"/>
      <c r="P204" s="141"/>
      <c r="Q204" s="141"/>
      <c r="R204" s="141"/>
      <c r="S204" s="141"/>
      <c r="T204" s="148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4" t="s">
        <v>129</v>
      </c>
      <c r="AU204" s="144" t="s">
        <v>123</v>
      </c>
      <c r="AV204" s="141" t="s">
        <v>123</v>
      </c>
      <c r="AW204" s="141" t="s">
        <v>29</v>
      </c>
      <c r="AX204" s="141" t="s">
        <v>72</v>
      </c>
      <c r="AY204" s="144" t="s">
        <v>117</v>
      </c>
      <c r="AZ204" s="141"/>
      <c r="BA204" s="141"/>
      <c r="BB204" s="141"/>
      <c r="BC204" s="141"/>
      <c r="BD204" s="141"/>
      <c r="BE204" s="141"/>
      <c r="BF204" s="141"/>
      <c r="BG204" s="141"/>
      <c r="BH204" s="141"/>
      <c r="BI204" s="141"/>
      <c r="BJ204" s="141"/>
      <c r="BK204" s="141"/>
      <c r="BL204" s="141"/>
      <c r="BM204" s="141"/>
    </row>
    <row r="205" spans="1:65" ht="11.25" customHeight="1">
      <c r="A205" s="141"/>
      <c r="B205" s="142"/>
      <c r="C205" s="141"/>
      <c r="D205" s="143" t="s">
        <v>129</v>
      </c>
      <c r="E205" s="144" t="s">
        <v>1</v>
      </c>
      <c r="F205" s="145" t="s">
        <v>521</v>
      </c>
      <c r="G205" s="141"/>
      <c r="H205" s="146">
        <v>9.4499999999999993</v>
      </c>
      <c r="I205" s="141"/>
      <c r="J205" s="141"/>
      <c r="K205" s="141"/>
      <c r="L205" s="142"/>
      <c r="M205" s="147"/>
      <c r="N205" s="141"/>
      <c r="O205" s="141"/>
      <c r="P205" s="141"/>
      <c r="Q205" s="141"/>
      <c r="R205" s="141"/>
      <c r="S205" s="141"/>
      <c r="T205" s="148"/>
      <c r="U205" s="141"/>
      <c r="V205" s="141"/>
      <c r="W205" s="141"/>
      <c r="X205" s="141"/>
      <c r="Y205" s="141"/>
      <c r="Z205" s="141"/>
      <c r="AA205" s="141"/>
      <c r="AB205" s="141"/>
      <c r="AC205" s="141"/>
      <c r="AD205" s="141"/>
      <c r="AE205" s="141"/>
      <c r="AF205" s="141"/>
      <c r="AG205" s="141"/>
      <c r="AH205" s="141"/>
      <c r="AI205" s="141"/>
      <c r="AJ205" s="141"/>
      <c r="AK205" s="141"/>
      <c r="AL205" s="141"/>
      <c r="AM205" s="141"/>
      <c r="AN205" s="141"/>
      <c r="AO205" s="141"/>
      <c r="AP205" s="141"/>
      <c r="AQ205" s="141"/>
      <c r="AR205" s="141"/>
      <c r="AS205" s="141"/>
      <c r="AT205" s="144" t="s">
        <v>129</v>
      </c>
      <c r="AU205" s="144" t="s">
        <v>123</v>
      </c>
      <c r="AV205" s="141" t="s">
        <v>123</v>
      </c>
      <c r="AW205" s="141" t="s">
        <v>29</v>
      </c>
      <c r="AX205" s="141" t="s">
        <v>72</v>
      </c>
      <c r="AY205" s="144" t="s">
        <v>117</v>
      </c>
      <c r="AZ205" s="141"/>
      <c r="BA205" s="141"/>
      <c r="BB205" s="141"/>
      <c r="BC205" s="141"/>
      <c r="BD205" s="141"/>
      <c r="BE205" s="141"/>
      <c r="BF205" s="141"/>
      <c r="BG205" s="141"/>
      <c r="BH205" s="141"/>
      <c r="BI205" s="141"/>
      <c r="BJ205" s="141"/>
      <c r="BK205" s="141"/>
      <c r="BL205" s="141"/>
      <c r="BM205" s="141"/>
    </row>
    <row r="206" spans="1:65" ht="11.25" customHeight="1">
      <c r="A206" s="165"/>
      <c r="B206" s="166"/>
      <c r="C206" s="165"/>
      <c r="D206" s="143" t="s">
        <v>129</v>
      </c>
      <c r="E206" s="167" t="s">
        <v>1</v>
      </c>
      <c r="F206" s="168" t="s">
        <v>154</v>
      </c>
      <c r="G206" s="165"/>
      <c r="H206" s="169">
        <v>16.5</v>
      </c>
      <c r="I206" s="165"/>
      <c r="J206" s="165"/>
      <c r="K206" s="165"/>
      <c r="L206" s="166"/>
      <c r="M206" s="170"/>
      <c r="N206" s="165"/>
      <c r="O206" s="165"/>
      <c r="P206" s="165"/>
      <c r="Q206" s="165"/>
      <c r="R206" s="165"/>
      <c r="S206" s="165"/>
      <c r="T206" s="171"/>
      <c r="U206" s="165"/>
      <c r="V206" s="165"/>
      <c r="W206" s="165"/>
      <c r="X206" s="165"/>
      <c r="Y206" s="165"/>
      <c r="Z206" s="165"/>
      <c r="AA206" s="165"/>
      <c r="AB206" s="165"/>
      <c r="AC206" s="165"/>
      <c r="AD206" s="165"/>
      <c r="AE206" s="165"/>
      <c r="AF206" s="165"/>
      <c r="AG206" s="165"/>
      <c r="AH206" s="165"/>
      <c r="AI206" s="165"/>
      <c r="AJ206" s="165"/>
      <c r="AK206" s="165"/>
      <c r="AL206" s="165"/>
      <c r="AM206" s="165"/>
      <c r="AN206" s="165"/>
      <c r="AO206" s="165"/>
      <c r="AP206" s="165"/>
      <c r="AQ206" s="165"/>
      <c r="AR206" s="165"/>
      <c r="AS206" s="165"/>
      <c r="AT206" s="167" t="s">
        <v>129</v>
      </c>
      <c r="AU206" s="167" t="s">
        <v>123</v>
      </c>
      <c r="AV206" s="165" t="s">
        <v>116</v>
      </c>
      <c r="AW206" s="165" t="s">
        <v>29</v>
      </c>
      <c r="AX206" s="165" t="s">
        <v>80</v>
      </c>
      <c r="AY206" s="167" t="s">
        <v>117</v>
      </c>
      <c r="AZ206" s="165"/>
      <c r="BA206" s="165"/>
      <c r="BB206" s="165"/>
      <c r="BC206" s="165"/>
      <c r="BD206" s="165"/>
      <c r="BE206" s="165"/>
      <c r="BF206" s="165"/>
      <c r="BG206" s="165"/>
      <c r="BH206" s="165"/>
      <c r="BI206" s="165"/>
      <c r="BJ206" s="165"/>
      <c r="BK206" s="165"/>
      <c r="BL206" s="165"/>
      <c r="BM206" s="165"/>
    </row>
    <row r="207" spans="1:65" ht="11.25" customHeight="1">
      <c r="A207" s="149"/>
      <c r="B207" s="150"/>
      <c r="C207" s="149"/>
      <c r="D207" s="143" t="s">
        <v>129</v>
      </c>
      <c r="E207" s="151" t="s">
        <v>1</v>
      </c>
      <c r="F207" s="152" t="s">
        <v>522</v>
      </c>
      <c r="G207" s="149"/>
      <c r="H207" s="151" t="s">
        <v>1</v>
      </c>
      <c r="I207" s="149"/>
      <c r="J207" s="149"/>
      <c r="K207" s="149"/>
      <c r="L207" s="150"/>
      <c r="M207" s="153"/>
      <c r="N207" s="149"/>
      <c r="O207" s="149"/>
      <c r="P207" s="149"/>
      <c r="Q207" s="149"/>
      <c r="R207" s="149"/>
      <c r="S207" s="149"/>
      <c r="T207" s="154"/>
      <c r="U207" s="149"/>
      <c r="V207" s="149"/>
      <c r="W207" s="149"/>
      <c r="X207" s="149"/>
      <c r="Y207" s="149"/>
      <c r="Z207" s="149"/>
      <c r="AA207" s="149"/>
      <c r="AB207" s="149"/>
      <c r="AC207" s="149"/>
      <c r="AD207" s="149"/>
      <c r="AE207" s="149"/>
      <c r="AF207" s="149"/>
      <c r="AG207" s="149"/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49"/>
      <c r="AS207" s="149"/>
      <c r="AT207" s="151" t="s">
        <v>129</v>
      </c>
      <c r="AU207" s="151" t="s">
        <v>123</v>
      </c>
      <c r="AV207" s="149" t="s">
        <v>80</v>
      </c>
      <c r="AW207" s="149" t="s">
        <v>29</v>
      </c>
      <c r="AX207" s="149" t="s">
        <v>72</v>
      </c>
      <c r="AY207" s="151" t="s">
        <v>117</v>
      </c>
      <c r="AZ207" s="149"/>
      <c r="BA207" s="149"/>
      <c r="BB207" s="149"/>
      <c r="BC207" s="149"/>
      <c r="BD207" s="149"/>
      <c r="BE207" s="149"/>
      <c r="BF207" s="149"/>
      <c r="BG207" s="149"/>
      <c r="BH207" s="149"/>
      <c r="BI207" s="149"/>
      <c r="BJ207" s="149"/>
      <c r="BK207" s="149"/>
      <c r="BL207" s="149"/>
      <c r="BM207" s="149"/>
    </row>
    <row r="208" spans="1:65" ht="48.75" customHeight="1">
      <c r="A208" s="17"/>
      <c r="B208" s="18"/>
      <c r="C208" s="128" t="s">
        <v>246</v>
      </c>
      <c r="D208" s="128" t="s">
        <v>118</v>
      </c>
      <c r="E208" s="129" t="s">
        <v>523</v>
      </c>
      <c r="F208" s="130" t="s">
        <v>524</v>
      </c>
      <c r="G208" s="131" t="s">
        <v>187</v>
      </c>
      <c r="H208" s="132">
        <v>34.68</v>
      </c>
      <c r="I208" s="133"/>
      <c r="J208" s="132">
        <f>ROUND(I208*H208,2)</f>
        <v>0</v>
      </c>
      <c r="K208" s="134"/>
      <c r="L208" s="18"/>
      <c r="M208" s="135" t="s">
        <v>1</v>
      </c>
      <c r="N208" s="136" t="s">
        <v>38</v>
      </c>
      <c r="O208" s="17"/>
      <c r="P208" s="137">
        <f>O208*H208</f>
        <v>0</v>
      </c>
      <c r="Q208" s="137">
        <v>0</v>
      </c>
      <c r="R208" s="137">
        <f>Q208*H208</f>
        <v>0</v>
      </c>
      <c r="S208" s="137">
        <v>0</v>
      </c>
      <c r="T208" s="138">
        <f>S208*H208</f>
        <v>0</v>
      </c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39" t="s">
        <v>116</v>
      </c>
      <c r="AS208" s="17"/>
      <c r="AT208" s="139" t="s">
        <v>118</v>
      </c>
      <c r="AU208" s="139" t="s">
        <v>123</v>
      </c>
      <c r="AV208" s="17"/>
      <c r="AW208" s="17"/>
      <c r="AX208" s="17"/>
      <c r="AY208" s="2" t="s">
        <v>117</v>
      </c>
      <c r="AZ208" s="17"/>
      <c r="BA208" s="17"/>
      <c r="BB208" s="17"/>
      <c r="BC208" s="17"/>
      <c r="BD208" s="17"/>
      <c r="BE208" s="140">
        <f>IF(N208="základná",J208,0)</f>
        <v>0</v>
      </c>
      <c r="BF208" s="140">
        <f>IF(N208="znížená",J208,0)</f>
        <v>0</v>
      </c>
      <c r="BG208" s="140">
        <f>IF(N208="zákl. prenesená",J208,0)</f>
        <v>0</v>
      </c>
      <c r="BH208" s="140">
        <f>IF(N208="zníž. prenesená",J208,0)</f>
        <v>0</v>
      </c>
      <c r="BI208" s="140">
        <f>IF(N208="nulová",J208,0)</f>
        <v>0</v>
      </c>
      <c r="BJ208" s="2" t="s">
        <v>123</v>
      </c>
      <c r="BK208" s="140">
        <f>ROUND(I208*H208,2)</f>
        <v>0</v>
      </c>
      <c r="BL208" s="2" t="s">
        <v>116</v>
      </c>
      <c r="BM208" s="139" t="s">
        <v>525</v>
      </c>
    </row>
    <row r="209" spans="1:65" ht="11.25" customHeight="1">
      <c r="A209" s="141"/>
      <c r="B209" s="142"/>
      <c r="C209" s="141"/>
      <c r="D209" s="143" t="s">
        <v>129</v>
      </c>
      <c r="E209" s="144" t="s">
        <v>1</v>
      </c>
      <c r="F209" s="145" t="s">
        <v>526</v>
      </c>
      <c r="G209" s="141"/>
      <c r="H209" s="146">
        <v>3.9</v>
      </c>
      <c r="I209" s="141"/>
      <c r="J209" s="141"/>
      <c r="K209" s="141"/>
      <c r="L209" s="142"/>
      <c r="M209" s="147"/>
      <c r="N209" s="141"/>
      <c r="O209" s="141"/>
      <c r="P209" s="141"/>
      <c r="Q209" s="141"/>
      <c r="R209" s="141"/>
      <c r="S209" s="141"/>
      <c r="T209" s="148"/>
      <c r="U209" s="141"/>
      <c r="V209" s="141"/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41"/>
      <c r="AG209" s="141"/>
      <c r="AH209" s="141"/>
      <c r="AI209" s="141"/>
      <c r="AJ209" s="141"/>
      <c r="AK209" s="141"/>
      <c r="AL209" s="141"/>
      <c r="AM209" s="141"/>
      <c r="AN209" s="141"/>
      <c r="AO209" s="141"/>
      <c r="AP209" s="141"/>
      <c r="AQ209" s="141"/>
      <c r="AR209" s="141"/>
      <c r="AS209" s="141"/>
      <c r="AT209" s="144" t="s">
        <v>129</v>
      </c>
      <c r="AU209" s="144" t="s">
        <v>123</v>
      </c>
      <c r="AV209" s="141" t="s">
        <v>123</v>
      </c>
      <c r="AW209" s="141" t="s">
        <v>29</v>
      </c>
      <c r="AX209" s="141" t="s">
        <v>72</v>
      </c>
      <c r="AY209" s="144" t="s">
        <v>117</v>
      </c>
      <c r="AZ209" s="141"/>
      <c r="BA209" s="141"/>
      <c r="BB209" s="141"/>
      <c r="BC209" s="141"/>
      <c r="BD209" s="141"/>
      <c r="BE209" s="141"/>
      <c r="BF209" s="141"/>
      <c r="BG209" s="141"/>
      <c r="BH209" s="141"/>
      <c r="BI209" s="141"/>
      <c r="BJ209" s="141"/>
      <c r="BK209" s="141"/>
      <c r="BL209" s="141"/>
      <c r="BM209" s="141"/>
    </row>
    <row r="210" spans="1:65" ht="11.25" customHeight="1">
      <c r="A210" s="141"/>
      <c r="B210" s="142"/>
      <c r="C210" s="141"/>
      <c r="D210" s="143" t="s">
        <v>129</v>
      </c>
      <c r="E210" s="144" t="s">
        <v>1</v>
      </c>
      <c r="F210" s="145" t="s">
        <v>527</v>
      </c>
      <c r="G210" s="141"/>
      <c r="H210" s="146">
        <v>2.16</v>
      </c>
      <c r="I210" s="141"/>
      <c r="J210" s="141"/>
      <c r="K210" s="141"/>
      <c r="L210" s="142"/>
      <c r="M210" s="147"/>
      <c r="N210" s="141"/>
      <c r="O210" s="141"/>
      <c r="P210" s="141"/>
      <c r="Q210" s="141"/>
      <c r="R210" s="141"/>
      <c r="S210" s="141"/>
      <c r="T210" s="148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  <c r="AE210" s="141"/>
      <c r="AF210" s="141"/>
      <c r="AG210" s="141"/>
      <c r="AH210" s="141"/>
      <c r="AI210" s="141"/>
      <c r="AJ210" s="141"/>
      <c r="AK210" s="141"/>
      <c r="AL210" s="141"/>
      <c r="AM210" s="141"/>
      <c r="AN210" s="141"/>
      <c r="AO210" s="141"/>
      <c r="AP210" s="141"/>
      <c r="AQ210" s="141"/>
      <c r="AR210" s="141"/>
      <c r="AS210" s="141"/>
      <c r="AT210" s="144" t="s">
        <v>129</v>
      </c>
      <c r="AU210" s="144" t="s">
        <v>123</v>
      </c>
      <c r="AV210" s="141" t="s">
        <v>123</v>
      </c>
      <c r="AW210" s="141" t="s">
        <v>29</v>
      </c>
      <c r="AX210" s="141" t="s">
        <v>72</v>
      </c>
      <c r="AY210" s="144" t="s">
        <v>117</v>
      </c>
      <c r="AZ210" s="141"/>
      <c r="BA210" s="141"/>
      <c r="BB210" s="141"/>
      <c r="BC210" s="141"/>
      <c r="BD210" s="141"/>
      <c r="BE210" s="141"/>
      <c r="BF210" s="141"/>
      <c r="BG210" s="141"/>
      <c r="BH210" s="141"/>
      <c r="BI210" s="141"/>
      <c r="BJ210" s="141"/>
      <c r="BK210" s="141"/>
      <c r="BL210" s="141"/>
      <c r="BM210" s="141"/>
    </row>
    <row r="211" spans="1:65" ht="11.25" customHeight="1">
      <c r="A211" s="141"/>
      <c r="B211" s="142"/>
      <c r="C211" s="141"/>
      <c r="D211" s="143" t="s">
        <v>129</v>
      </c>
      <c r="E211" s="144" t="s">
        <v>1</v>
      </c>
      <c r="F211" s="145" t="s">
        <v>528</v>
      </c>
      <c r="G211" s="141"/>
      <c r="H211" s="146">
        <v>2.12</v>
      </c>
      <c r="I211" s="141"/>
      <c r="J211" s="141"/>
      <c r="K211" s="141"/>
      <c r="L211" s="142"/>
      <c r="M211" s="147"/>
      <c r="N211" s="141"/>
      <c r="O211" s="141"/>
      <c r="P211" s="141"/>
      <c r="Q211" s="141"/>
      <c r="R211" s="141"/>
      <c r="S211" s="141"/>
      <c r="T211" s="148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141"/>
      <c r="AK211" s="141"/>
      <c r="AL211" s="141"/>
      <c r="AM211" s="141"/>
      <c r="AN211" s="141"/>
      <c r="AO211" s="141"/>
      <c r="AP211" s="141"/>
      <c r="AQ211" s="141"/>
      <c r="AR211" s="141"/>
      <c r="AS211" s="141"/>
      <c r="AT211" s="144" t="s">
        <v>129</v>
      </c>
      <c r="AU211" s="144" t="s">
        <v>123</v>
      </c>
      <c r="AV211" s="141" t="s">
        <v>123</v>
      </c>
      <c r="AW211" s="141" t="s">
        <v>29</v>
      </c>
      <c r="AX211" s="141" t="s">
        <v>72</v>
      </c>
      <c r="AY211" s="144" t="s">
        <v>117</v>
      </c>
      <c r="AZ211" s="141"/>
      <c r="BA211" s="141"/>
      <c r="BB211" s="141"/>
      <c r="BC211" s="141"/>
      <c r="BD211" s="141"/>
      <c r="BE211" s="141"/>
      <c r="BF211" s="141"/>
      <c r="BG211" s="141"/>
      <c r="BH211" s="141"/>
      <c r="BI211" s="141"/>
      <c r="BJ211" s="141"/>
      <c r="BK211" s="141"/>
      <c r="BL211" s="141"/>
      <c r="BM211" s="141"/>
    </row>
    <row r="212" spans="1:65" ht="11.25" customHeight="1">
      <c r="A212" s="141"/>
      <c r="B212" s="142"/>
      <c r="C212" s="141"/>
      <c r="D212" s="143" t="s">
        <v>129</v>
      </c>
      <c r="E212" s="144" t="s">
        <v>1</v>
      </c>
      <c r="F212" s="145" t="s">
        <v>529</v>
      </c>
      <c r="G212" s="141"/>
      <c r="H212" s="146">
        <v>26.5</v>
      </c>
      <c r="I212" s="141"/>
      <c r="J212" s="141"/>
      <c r="K212" s="141"/>
      <c r="L212" s="142"/>
      <c r="M212" s="147"/>
      <c r="N212" s="141"/>
      <c r="O212" s="141"/>
      <c r="P212" s="141"/>
      <c r="Q212" s="141"/>
      <c r="R212" s="141"/>
      <c r="S212" s="141"/>
      <c r="T212" s="148"/>
      <c r="U212" s="141"/>
      <c r="V212" s="141"/>
      <c r="W212" s="141"/>
      <c r="X212" s="141"/>
      <c r="Y212" s="141"/>
      <c r="Z212" s="141"/>
      <c r="AA212" s="141"/>
      <c r="AB212" s="141"/>
      <c r="AC212" s="141"/>
      <c r="AD212" s="141"/>
      <c r="AE212" s="141"/>
      <c r="AF212" s="141"/>
      <c r="AG212" s="141"/>
      <c r="AH212" s="141"/>
      <c r="AI212" s="141"/>
      <c r="AJ212" s="141"/>
      <c r="AK212" s="141"/>
      <c r="AL212" s="141"/>
      <c r="AM212" s="141"/>
      <c r="AN212" s="141"/>
      <c r="AO212" s="141"/>
      <c r="AP212" s="141"/>
      <c r="AQ212" s="141"/>
      <c r="AR212" s="141"/>
      <c r="AS212" s="141"/>
      <c r="AT212" s="144" t="s">
        <v>129</v>
      </c>
      <c r="AU212" s="144" t="s">
        <v>123</v>
      </c>
      <c r="AV212" s="141" t="s">
        <v>123</v>
      </c>
      <c r="AW212" s="141" t="s">
        <v>29</v>
      </c>
      <c r="AX212" s="141" t="s">
        <v>72</v>
      </c>
      <c r="AY212" s="144" t="s">
        <v>117</v>
      </c>
      <c r="AZ212" s="141"/>
      <c r="BA212" s="141"/>
      <c r="BB212" s="141"/>
      <c r="BC212" s="141"/>
      <c r="BD212" s="141"/>
      <c r="BE212" s="141"/>
      <c r="BF212" s="141"/>
      <c r="BG212" s="141"/>
      <c r="BH212" s="141"/>
      <c r="BI212" s="141"/>
      <c r="BJ212" s="141"/>
      <c r="BK212" s="141"/>
      <c r="BL212" s="141"/>
      <c r="BM212" s="141"/>
    </row>
    <row r="213" spans="1:65" ht="11.25" customHeight="1">
      <c r="A213" s="165"/>
      <c r="B213" s="166"/>
      <c r="C213" s="165"/>
      <c r="D213" s="143" t="s">
        <v>129</v>
      </c>
      <c r="E213" s="167" t="s">
        <v>1</v>
      </c>
      <c r="F213" s="168" t="s">
        <v>154</v>
      </c>
      <c r="G213" s="165"/>
      <c r="H213" s="169">
        <v>34.68</v>
      </c>
      <c r="I213" s="165"/>
      <c r="J213" s="165"/>
      <c r="K213" s="165"/>
      <c r="L213" s="166"/>
      <c r="M213" s="170"/>
      <c r="N213" s="165"/>
      <c r="O213" s="165"/>
      <c r="P213" s="165"/>
      <c r="Q213" s="165"/>
      <c r="R213" s="165"/>
      <c r="S213" s="165"/>
      <c r="T213" s="171"/>
      <c r="U213" s="165"/>
      <c r="V213" s="165"/>
      <c r="W213" s="165"/>
      <c r="X213" s="165"/>
      <c r="Y213" s="165"/>
      <c r="Z213" s="165"/>
      <c r="AA213" s="165"/>
      <c r="AB213" s="165"/>
      <c r="AC213" s="165"/>
      <c r="AD213" s="165"/>
      <c r="AE213" s="165"/>
      <c r="AF213" s="165"/>
      <c r="AG213" s="165"/>
      <c r="AH213" s="165"/>
      <c r="AI213" s="165"/>
      <c r="AJ213" s="165"/>
      <c r="AK213" s="165"/>
      <c r="AL213" s="165"/>
      <c r="AM213" s="165"/>
      <c r="AN213" s="165"/>
      <c r="AO213" s="165"/>
      <c r="AP213" s="165"/>
      <c r="AQ213" s="165"/>
      <c r="AR213" s="165"/>
      <c r="AS213" s="165"/>
      <c r="AT213" s="167" t="s">
        <v>129</v>
      </c>
      <c r="AU213" s="167" t="s">
        <v>123</v>
      </c>
      <c r="AV213" s="165" t="s">
        <v>116</v>
      </c>
      <c r="AW213" s="165" t="s">
        <v>29</v>
      </c>
      <c r="AX213" s="165" t="s">
        <v>80</v>
      </c>
      <c r="AY213" s="167" t="s">
        <v>117</v>
      </c>
      <c r="AZ213" s="165"/>
      <c r="BA213" s="165"/>
      <c r="BB213" s="165"/>
      <c r="BC213" s="165"/>
      <c r="BD213" s="165"/>
      <c r="BE213" s="165"/>
      <c r="BF213" s="165"/>
      <c r="BG213" s="165"/>
      <c r="BH213" s="165"/>
      <c r="BI213" s="165"/>
      <c r="BJ213" s="165"/>
      <c r="BK213" s="165"/>
      <c r="BL213" s="165"/>
      <c r="BM213" s="165"/>
    </row>
    <row r="214" spans="1:65" ht="16.5" customHeight="1">
      <c r="A214" s="17"/>
      <c r="B214" s="18"/>
      <c r="C214" s="172" t="s">
        <v>7</v>
      </c>
      <c r="D214" s="172" t="s">
        <v>339</v>
      </c>
      <c r="E214" s="173" t="s">
        <v>530</v>
      </c>
      <c r="F214" s="174" t="s">
        <v>531</v>
      </c>
      <c r="G214" s="175" t="s">
        <v>313</v>
      </c>
      <c r="H214" s="176">
        <v>65.55</v>
      </c>
      <c r="I214" s="177"/>
      <c r="J214" s="176">
        <f>ROUND(I214*H214,2)</f>
        <v>0</v>
      </c>
      <c r="K214" s="178"/>
      <c r="L214" s="179"/>
      <c r="M214" s="180" t="s">
        <v>1</v>
      </c>
      <c r="N214" s="181" t="s">
        <v>38</v>
      </c>
      <c r="O214" s="17"/>
      <c r="P214" s="137">
        <f>O214*H214</f>
        <v>0</v>
      </c>
      <c r="Q214" s="137">
        <v>1</v>
      </c>
      <c r="R214" s="137">
        <f>Q214*H214</f>
        <v>65.55</v>
      </c>
      <c r="S214" s="137">
        <v>0</v>
      </c>
      <c r="T214" s="138">
        <f>S214*H214</f>
        <v>0</v>
      </c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39" t="s">
        <v>180</v>
      </c>
      <c r="AS214" s="17"/>
      <c r="AT214" s="139" t="s">
        <v>339</v>
      </c>
      <c r="AU214" s="139" t="s">
        <v>123</v>
      </c>
      <c r="AV214" s="17"/>
      <c r="AW214" s="17"/>
      <c r="AX214" s="17"/>
      <c r="AY214" s="2" t="s">
        <v>117</v>
      </c>
      <c r="AZ214" s="17"/>
      <c r="BA214" s="17"/>
      <c r="BB214" s="17"/>
      <c r="BC214" s="17"/>
      <c r="BD214" s="17"/>
      <c r="BE214" s="140">
        <f>IF(N214="základná",J214,0)</f>
        <v>0</v>
      </c>
      <c r="BF214" s="140">
        <f>IF(N214="znížená",J214,0)</f>
        <v>0</v>
      </c>
      <c r="BG214" s="140">
        <f>IF(N214="zákl. prenesená",J214,0)</f>
        <v>0</v>
      </c>
      <c r="BH214" s="140">
        <f>IF(N214="zníž. prenesená",J214,0)</f>
        <v>0</v>
      </c>
      <c r="BI214" s="140">
        <f>IF(N214="nulová",J214,0)</f>
        <v>0</v>
      </c>
      <c r="BJ214" s="2" t="s">
        <v>123</v>
      </c>
      <c r="BK214" s="140">
        <f>ROUND(I214*H214,2)</f>
        <v>0</v>
      </c>
      <c r="BL214" s="2" t="s">
        <v>116</v>
      </c>
      <c r="BM214" s="139" t="s">
        <v>532</v>
      </c>
    </row>
    <row r="215" spans="1:65" ht="11.25" customHeight="1">
      <c r="A215" s="141"/>
      <c r="B215" s="142"/>
      <c r="C215" s="141"/>
      <c r="D215" s="143" t="s">
        <v>129</v>
      </c>
      <c r="E215" s="141"/>
      <c r="F215" s="145" t="s">
        <v>533</v>
      </c>
      <c r="G215" s="141"/>
      <c r="H215" s="146">
        <v>65.55</v>
      </c>
      <c r="I215" s="141"/>
      <c r="J215" s="141"/>
      <c r="K215" s="141"/>
      <c r="L215" s="142"/>
      <c r="M215" s="147"/>
      <c r="N215" s="141"/>
      <c r="O215" s="141"/>
      <c r="P215" s="141"/>
      <c r="Q215" s="141"/>
      <c r="R215" s="141"/>
      <c r="S215" s="141"/>
      <c r="T215" s="148"/>
      <c r="U215" s="141"/>
      <c r="V215" s="141"/>
      <c r="W215" s="141"/>
      <c r="X215" s="141"/>
      <c r="Y215" s="141"/>
      <c r="Z215" s="141"/>
      <c r="AA215" s="141"/>
      <c r="AB215" s="141"/>
      <c r="AC215" s="141"/>
      <c r="AD215" s="141"/>
      <c r="AE215" s="141"/>
      <c r="AF215" s="141"/>
      <c r="AG215" s="141"/>
      <c r="AH215" s="141"/>
      <c r="AI215" s="141"/>
      <c r="AJ215" s="141"/>
      <c r="AK215" s="141"/>
      <c r="AL215" s="141"/>
      <c r="AM215" s="141"/>
      <c r="AN215" s="141"/>
      <c r="AO215" s="141"/>
      <c r="AP215" s="141"/>
      <c r="AQ215" s="141"/>
      <c r="AR215" s="141"/>
      <c r="AS215" s="141"/>
      <c r="AT215" s="144" t="s">
        <v>129</v>
      </c>
      <c r="AU215" s="144" t="s">
        <v>123</v>
      </c>
      <c r="AV215" s="141" t="s">
        <v>123</v>
      </c>
      <c r="AW215" s="141" t="s">
        <v>4</v>
      </c>
      <c r="AX215" s="141" t="s">
        <v>80</v>
      </c>
      <c r="AY215" s="144" t="s">
        <v>117</v>
      </c>
      <c r="AZ215" s="141"/>
      <c r="BA215" s="141"/>
      <c r="BB215" s="141"/>
      <c r="BC215" s="141"/>
      <c r="BD215" s="141"/>
      <c r="BE215" s="141"/>
      <c r="BF215" s="141"/>
      <c r="BG215" s="141"/>
      <c r="BH215" s="141"/>
      <c r="BI215" s="141"/>
      <c r="BJ215" s="141"/>
      <c r="BK215" s="141"/>
      <c r="BL215" s="141"/>
      <c r="BM215" s="141"/>
    </row>
    <row r="216" spans="1:65" ht="48.75" customHeight="1">
      <c r="A216" s="17"/>
      <c r="B216" s="18"/>
      <c r="C216" s="128" t="s">
        <v>253</v>
      </c>
      <c r="D216" s="128" t="s">
        <v>118</v>
      </c>
      <c r="E216" s="129" t="s">
        <v>534</v>
      </c>
      <c r="F216" s="130" t="s">
        <v>535</v>
      </c>
      <c r="G216" s="131" t="s">
        <v>187</v>
      </c>
      <c r="H216" s="132">
        <v>168.5</v>
      </c>
      <c r="I216" s="133"/>
      <c r="J216" s="132">
        <f>ROUND(I216*H216,2)</f>
        <v>0</v>
      </c>
      <c r="K216" s="134"/>
      <c r="L216" s="18"/>
      <c r="M216" s="135" t="s">
        <v>1</v>
      </c>
      <c r="N216" s="136" t="s">
        <v>38</v>
      </c>
      <c r="O216" s="17"/>
      <c r="P216" s="137">
        <f>O216*H216</f>
        <v>0</v>
      </c>
      <c r="Q216" s="137">
        <v>0</v>
      </c>
      <c r="R216" s="137">
        <f>Q216*H216</f>
        <v>0</v>
      </c>
      <c r="S216" s="137">
        <v>0</v>
      </c>
      <c r="T216" s="138">
        <f>S216*H216</f>
        <v>0</v>
      </c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39" t="s">
        <v>116</v>
      </c>
      <c r="AS216" s="17"/>
      <c r="AT216" s="139" t="s">
        <v>118</v>
      </c>
      <c r="AU216" s="139" t="s">
        <v>123</v>
      </c>
      <c r="AV216" s="17"/>
      <c r="AW216" s="17"/>
      <c r="AX216" s="17"/>
      <c r="AY216" s="2" t="s">
        <v>117</v>
      </c>
      <c r="AZ216" s="17"/>
      <c r="BA216" s="17"/>
      <c r="BB216" s="17"/>
      <c r="BC216" s="17"/>
      <c r="BD216" s="17"/>
      <c r="BE216" s="140">
        <f>IF(N216="základná",J216,0)</f>
        <v>0</v>
      </c>
      <c r="BF216" s="140">
        <f>IF(N216="znížená",J216,0)</f>
        <v>0</v>
      </c>
      <c r="BG216" s="140">
        <f>IF(N216="zákl. prenesená",J216,0)</f>
        <v>0</v>
      </c>
      <c r="BH216" s="140">
        <f>IF(N216="zníž. prenesená",J216,0)</f>
        <v>0</v>
      </c>
      <c r="BI216" s="140">
        <f>IF(N216="nulová",J216,0)</f>
        <v>0</v>
      </c>
      <c r="BJ216" s="2" t="s">
        <v>123</v>
      </c>
      <c r="BK216" s="140">
        <f>ROUND(I216*H216,2)</f>
        <v>0</v>
      </c>
      <c r="BL216" s="2" t="s">
        <v>116</v>
      </c>
      <c r="BM216" s="139" t="s">
        <v>536</v>
      </c>
    </row>
    <row r="217" spans="1:65" ht="11.25" customHeight="1">
      <c r="A217" s="141"/>
      <c r="B217" s="142"/>
      <c r="C217" s="141"/>
      <c r="D217" s="143" t="s">
        <v>129</v>
      </c>
      <c r="E217" s="144" t="s">
        <v>1</v>
      </c>
      <c r="F217" s="145" t="s">
        <v>537</v>
      </c>
      <c r="G217" s="141"/>
      <c r="H217" s="146">
        <v>168.5</v>
      </c>
      <c r="I217" s="141"/>
      <c r="J217" s="141"/>
      <c r="K217" s="141"/>
      <c r="L217" s="142"/>
      <c r="M217" s="147"/>
      <c r="N217" s="141"/>
      <c r="O217" s="141"/>
      <c r="P217" s="141"/>
      <c r="Q217" s="141"/>
      <c r="R217" s="141"/>
      <c r="S217" s="141"/>
      <c r="T217" s="148"/>
      <c r="U217" s="141"/>
      <c r="V217" s="141"/>
      <c r="W217" s="141"/>
      <c r="X217" s="141"/>
      <c r="Y217" s="141"/>
      <c r="Z217" s="141"/>
      <c r="AA217" s="141"/>
      <c r="AB217" s="141"/>
      <c r="AC217" s="141"/>
      <c r="AD217" s="141"/>
      <c r="AE217" s="141"/>
      <c r="AF217" s="141"/>
      <c r="AG217" s="141"/>
      <c r="AH217" s="141"/>
      <c r="AI217" s="141"/>
      <c r="AJ217" s="141"/>
      <c r="AK217" s="141"/>
      <c r="AL217" s="141"/>
      <c r="AM217" s="141"/>
      <c r="AN217" s="141"/>
      <c r="AO217" s="141"/>
      <c r="AP217" s="141"/>
      <c r="AQ217" s="141"/>
      <c r="AR217" s="141"/>
      <c r="AS217" s="141"/>
      <c r="AT217" s="144" t="s">
        <v>129</v>
      </c>
      <c r="AU217" s="144" t="s">
        <v>123</v>
      </c>
      <c r="AV217" s="141" t="s">
        <v>123</v>
      </c>
      <c r="AW217" s="141" t="s">
        <v>29</v>
      </c>
      <c r="AX217" s="141" t="s">
        <v>80</v>
      </c>
      <c r="AY217" s="144" t="s">
        <v>117</v>
      </c>
      <c r="AZ217" s="141"/>
      <c r="BA217" s="141"/>
      <c r="BB217" s="141"/>
      <c r="BC217" s="141"/>
      <c r="BD217" s="141"/>
      <c r="BE217" s="141"/>
      <c r="BF217" s="141"/>
      <c r="BG217" s="141"/>
      <c r="BH217" s="141"/>
      <c r="BI217" s="141"/>
      <c r="BJ217" s="141"/>
      <c r="BK217" s="141"/>
      <c r="BL217" s="141"/>
      <c r="BM217" s="141"/>
    </row>
    <row r="218" spans="1:65" ht="16.5" customHeight="1">
      <c r="A218" s="17"/>
      <c r="B218" s="18"/>
      <c r="C218" s="172" t="s">
        <v>257</v>
      </c>
      <c r="D218" s="172" t="s">
        <v>339</v>
      </c>
      <c r="E218" s="173" t="s">
        <v>538</v>
      </c>
      <c r="F218" s="174" t="s">
        <v>539</v>
      </c>
      <c r="G218" s="175" t="s">
        <v>313</v>
      </c>
      <c r="H218" s="176">
        <v>318.47000000000003</v>
      </c>
      <c r="I218" s="177"/>
      <c r="J218" s="176">
        <f>ROUND(I218*H218,2)</f>
        <v>0</v>
      </c>
      <c r="K218" s="178"/>
      <c r="L218" s="179"/>
      <c r="M218" s="180" t="s">
        <v>1</v>
      </c>
      <c r="N218" s="181" t="s">
        <v>38</v>
      </c>
      <c r="O218" s="17"/>
      <c r="P218" s="137">
        <f>O218*H218</f>
        <v>0</v>
      </c>
      <c r="Q218" s="137">
        <v>1</v>
      </c>
      <c r="R218" s="137">
        <f>Q218*H218</f>
        <v>318.47000000000003</v>
      </c>
      <c r="S218" s="137">
        <v>0</v>
      </c>
      <c r="T218" s="138">
        <f>S218*H218</f>
        <v>0</v>
      </c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39" t="s">
        <v>180</v>
      </c>
      <c r="AS218" s="17"/>
      <c r="AT218" s="139" t="s">
        <v>339</v>
      </c>
      <c r="AU218" s="139" t="s">
        <v>123</v>
      </c>
      <c r="AV218" s="17"/>
      <c r="AW218" s="17"/>
      <c r="AX218" s="17"/>
      <c r="AY218" s="2" t="s">
        <v>117</v>
      </c>
      <c r="AZ218" s="17"/>
      <c r="BA218" s="17"/>
      <c r="BB218" s="17"/>
      <c r="BC218" s="17"/>
      <c r="BD218" s="17"/>
      <c r="BE218" s="140">
        <f>IF(N218="základná",J218,0)</f>
        <v>0</v>
      </c>
      <c r="BF218" s="140">
        <f>IF(N218="znížená",J218,0)</f>
        <v>0</v>
      </c>
      <c r="BG218" s="140">
        <f>IF(N218="zákl. prenesená",J218,0)</f>
        <v>0</v>
      </c>
      <c r="BH218" s="140">
        <f>IF(N218="zníž. prenesená",J218,0)</f>
        <v>0</v>
      </c>
      <c r="BI218" s="140">
        <f>IF(N218="nulová",J218,0)</f>
        <v>0</v>
      </c>
      <c r="BJ218" s="2" t="s">
        <v>123</v>
      </c>
      <c r="BK218" s="140">
        <f>ROUND(I218*H218,2)</f>
        <v>0</v>
      </c>
      <c r="BL218" s="2" t="s">
        <v>116</v>
      </c>
      <c r="BM218" s="139" t="s">
        <v>540</v>
      </c>
    </row>
    <row r="219" spans="1:65" ht="11.25" customHeight="1">
      <c r="A219" s="141"/>
      <c r="B219" s="142"/>
      <c r="C219" s="141"/>
      <c r="D219" s="143" t="s">
        <v>129</v>
      </c>
      <c r="E219" s="141"/>
      <c r="F219" s="145" t="s">
        <v>541</v>
      </c>
      <c r="G219" s="141"/>
      <c r="H219" s="146">
        <v>318.47000000000003</v>
      </c>
      <c r="I219" s="141"/>
      <c r="J219" s="141"/>
      <c r="K219" s="141"/>
      <c r="L219" s="142"/>
      <c r="M219" s="147"/>
      <c r="N219" s="141"/>
      <c r="O219" s="141"/>
      <c r="P219" s="141"/>
      <c r="Q219" s="141"/>
      <c r="R219" s="141"/>
      <c r="S219" s="141"/>
      <c r="T219" s="148"/>
      <c r="U219" s="141"/>
      <c r="V219" s="141"/>
      <c r="W219" s="141"/>
      <c r="X219" s="141"/>
      <c r="Y219" s="141"/>
      <c r="Z219" s="141"/>
      <c r="AA219" s="141"/>
      <c r="AB219" s="141"/>
      <c r="AC219" s="141"/>
      <c r="AD219" s="141"/>
      <c r="AE219" s="141"/>
      <c r="AF219" s="141"/>
      <c r="AG219" s="141"/>
      <c r="AH219" s="141"/>
      <c r="AI219" s="141"/>
      <c r="AJ219" s="141"/>
      <c r="AK219" s="141"/>
      <c r="AL219" s="141"/>
      <c r="AM219" s="141"/>
      <c r="AN219" s="141"/>
      <c r="AO219" s="141"/>
      <c r="AP219" s="141"/>
      <c r="AQ219" s="141"/>
      <c r="AR219" s="141"/>
      <c r="AS219" s="141"/>
      <c r="AT219" s="144" t="s">
        <v>129</v>
      </c>
      <c r="AU219" s="144" t="s">
        <v>123</v>
      </c>
      <c r="AV219" s="141" t="s">
        <v>123</v>
      </c>
      <c r="AW219" s="141" t="s">
        <v>4</v>
      </c>
      <c r="AX219" s="141" t="s">
        <v>80</v>
      </c>
      <c r="AY219" s="144" t="s">
        <v>117</v>
      </c>
      <c r="AZ219" s="141"/>
      <c r="BA219" s="141"/>
      <c r="BB219" s="141"/>
      <c r="BC219" s="141"/>
      <c r="BD219" s="141"/>
      <c r="BE219" s="141"/>
      <c r="BF219" s="141"/>
      <c r="BG219" s="141"/>
      <c r="BH219" s="141"/>
      <c r="BI219" s="141"/>
      <c r="BJ219" s="141"/>
      <c r="BK219" s="141"/>
      <c r="BL219" s="141"/>
      <c r="BM219" s="141"/>
    </row>
    <row r="220" spans="1:65" ht="44.25" customHeight="1">
      <c r="A220" s="17"/>
      <c r="B220" s="18"/>
      <c r="C220" s="128" t="s">
        <v>261</v>
      </c>
      <c r="D220" s="128" t="s">
        <v>118</v>
      </c>
      <c r="E220" s="129" t="s">
        <v>542</v>
      </c>
      <c r="F220" s="130" t="s">
        <v>543</v>
      </c>
      <c r="G220" s="131" t="s">
        <v>187</v>
      </c>
      <c r="H220" s="132">
        <v>5.8</v>
      </c>
      <c r="I220" s="133"/>
      <c r="J220" s="132">
        <f>ROUND(I220*H220,2)</f>
        <v>0</v>
      </c>
      <c r="K220" s="134"/>
      <c r="L220" s="18"/>
      <c r="M220" s="135" t="s">
        <v>1</v>
      </c>
      <c r="N220" s="136" t="s">
        <v>38</v>
      </c>
      <c r="O220" s="17"/>
      <c r="P220" s="137">
        <f>O220*H220</f>
        <v>0</v>
      </c>
      <c r="Q220" s="137">
        <v>0</v>
      </c>
      <c r="R220" s="137">
        <f>Q220*H220</f>
        <v>0</v>
      </c>
      <c r="S220" s="137">
        <v>0</v>
      </c>
      <c r="T220" s="138">
        <f>S220*H220</f>
        <v>0</v>
      </c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39" t="s">
        <v>116</v>
      </c>
      <c r="AS220" s="17"/>
      <c r="AT220" s="139" t="s">
        <v>118</v>
      </c>
      <c r="AU220" s="139" t="s">
        <v>123</v>
      </c>
      <c r="AV220" s="17"/>
      <c r="AW220" s="17"/>
      <c r="AX220" s="17"/>
      <c r="AY220" s="2" t="s">
        <v>117</v>
      </c>
      <c r="AZ220" s="17"/>
      <c r="BA220" s="17"/>
      <c r="BB220" s="17"/>
      <c r="BC220" s="17"/>
      <c r="BD220" s="17"/>
      <c r="BE220" s="140">
        <f>IF(N220="základná",J220,0)</f>
        <v>0</v>
      </c>
      <c r="BF220" s="140">
        <f>IF(N220="znížená",J220,0)</f>
        <v>0</v>
      </c>
      <c r="BG220" s="140">
        <f>IF(N220="zákl. prenesená",J220,0)</f>
        <v>0</v>
      </c>
      <c r="BH220" s="140">
        <f>IF(N220="zníž. prenesená",J220,0)</f>
        <v>0</v>
      </c>
      <c r="BI220" s="140">
        <f>IF(N220="nulová",J220,0)</f>
        <v>0</v>
      </c>
      <c r="BJ220" s="2" t="s">
        <v>123</v>
      </c>
      <c r="BK220" s="140">
        <f>ROUND(I220*H220,2)</f>
        <v>0</v>
      </c>
      <c r="BL220" s="2" t="s">
        <v>116</v>
      </c>
      <c r="BM220" s="139" t="s">
        <v>544</v>
      </c>
    </row>
    <row r="221" spans="1:65" ht="11.25" customHeight="1">
      <c r="A221" s="141"/>
      <c r="B221" s="142"/>
      <c r="C221" s="141"/>
      <c r="D221" s="143" t="s">
        <v>129</v>
      </c>
      <c r="E221" s="144" t="s">
        <v>1</v>
      </c>
      <c r="F221" s="145" t="s">
        <v>545</v>
      </c>
      <c r="G221" s="141"/>
      <c r="H221" s="146">
        <v>5.8</v>
      </c>
      <c r="I221" s="141"/>
      <c r="J221" s="141"/>
      <c r="K221" s="141"/>
      <c r="L221" s="142"/>
      <c r="M221" s="147"/>
      <c r="N221" s="141"/>
      <c r="O221" s="141"/>
      <c r="P221" s="141"/>
      <c r="Q221" s="141"/>
      <c r="R221" s="141"/>
      <c r="S221" s="141"/>
      <c r="T221" s="148"/>
      <c r="U221" s="141"/>
      <c r="V221" s="141"/>
      <c r="W221" s="141"/>
      <c r="X221" s="141"/>
      <c r="Y221" s="141"/>
      <c r="Z221" s="141"/>
      <c r="AA221" s="141"/>
      <c r="AB221" s="141"/>
      <c r="AC221" s="141"/>
      <c r="AD221" s="141"/>
      <c r="AE221" s="141"/>
      <c r="AF221" s="141"/>
      <c r="AG221" s="141"/>
      <c r="AH221" s="141"/>
      <c r="AI221" s="141"/>
      <c r="AJ221" s="141"/>
      <c r="AK221" s="141"/>
      <c r="AL221" s="141"/>
      <c r="AM221" s="141"/>
      <c r="AN221" s="141"/>
      <c r="AO221" s="141"/>
      <c r="AP221" s="141"/>
      <c r="AQ221" s="141"/>
      <c r="AR221" s="141"/>
      <c r="AS221" s="141"/>
      <c r="AT221" s="144" t="s">
        <v>129</v>
      </c>
      <c r="AU221" s="144" t="s">
        <v>123</v>
      </c>
      <c r="AV221" s="141" t="s">
        <v>123</v>
      </c>
      <c r="AW221" s="141" t="s">
        <v>29</v>
      </c>
      <c r="AX221" s="141" t="s">
        <v>80</v>
      </c>
      <c r="AY221" s="144" t="s">
        <v>117</v>
      </c>
      <c r="AZ221" s="141"/>
      <c r="BA221" s="141"/>
      <c r="BB221" s="141"/>
      <c r="BC221" s="141"/>
      <c r="BD221" s="141"/>
      <c r="BE221" s="141"/>
      <c r="BF221" s="141"/>
      <c r="BG221" s="141"/>
      <c r="BH221" s="141"/>
      <c r="BI221" s="141"/>
      <c r="BJ221" s="141"/>
      <c r="BK221" s="141"/>
      <c r="BL221" s="141"/>
      <c r="BM221" s="141"/>
    </row>
    <row r="222" spans="1:65" ht="16.5" customHeight="1">
      <c r="A222" s="17"/>
      <c r="B222" s="18"/>
      <c r="C222" s="172" t="s">
        <v>265</v>
      </c>
      <c r="D222" s="172" t="s">
        <v>339</v>
      </c>
      <c r="E222" s="173" t="s">
        <v>546</v>
      </c>
      <c r="F222" s="174" t="s">
        <v>547</v>
      </c>
      <c r="G222" s="175" t="s">
        <v>313</v>
      </c>
      <c r="H222" s="176">
        <v>10.96</v>
      </c>
      <c r="I222" s="177"/>
      <c r="J222" s="176">
        <f>ROUND(I222*H222,2)</f>
        <v>0</v>
      </c>
      <c r="K222" s="178"/>
      <c r="L222" s="179"/>
      <c r="M222" s="180" t="s">
        <v>1</v>
      </c>
      <c r="N222" s="181" t="s">
        <v>38</v>
      </c>
      <c r="O222" s="17"/>
      <c r="P222" s="137">
        <f>O222*H222</f>
        <v>0</v>
      </c>
      <c r="Q222" s="137">
        <v>1</v>
      </c>
      <c r="R222" s="137">
        <f>Q222*H222</f>
        <v>10.96</v>
      </c>
      <c r="S222" s="137">
        <v>0</v>
      </c>
      <c r="T222" s="138">
        <f>S222*H222</f>
        <v>0</v>
      </c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39" t="s">
        <v>180</v>
      </c>
      <c r="AS222" s="17"/>
      <c r="AT222" s="139" t="s">
        <v>339</v>
      </c>
      <c r="AU222" s="139" t="s">
        <v>123</v>
      </c>
      <c r="AV222" s="17"/>
      <c r="AW222" s="17"/>
      <c r="AX222" s="17"/>
      <c r="AY222" s="2" t="s">
        <v>117</v>
      </c>
      <c r="AZ222" s="17"/>
      <c r="BA222" s="17"/>
      <c r="BB222" s="17"/>
      <c r="BC222" s="17"/>
      <c r="BD222" s="17"/>
      <c r="BE222" s="140">
        <f>IF(N222="základná",J222,0)</f>
        <v>0</v>
      </c>
      <c r="BF222" s="140">
        <f>IF(N222="znížená",J222,0)</f>
        <v>0</v>
      </c>
      <c r="BG222" s="140">
        <f>IF(N222="zákl. prenesená",J222,0)</f>
        <v>0</v>
      </c>
      <c r="BH222" s="140">
        <f>IF(N222="zníž. prenesená",J222,0)</f>
        <v>0</v>
      </c>
      <c r="BI222" s="140">
        <f>IF(N222="nulová",J222,0)</f>
        <v>0</v>
      </c>
      <c r="BJ222" s="2" t="s">
        <v>123</v>
      </c>
      <c r="BK222" s="140">
        <f>ROUND(I222*H222,2)</f>
        <v>0</v>
      </c>
      <c r="BL222" s="2" t="s">
        <v>116</v>
      </c>
      <c r="BM222" s="139" t="s">
        <v>548</v>
      </c>
    </row>
    <row r="223" spans="1:65" ht="11.25" customHeight="1">
      <c r="A223" s="141"/>
      <c r="B223" s="142"/>
      <c r="C223" s="141"/>
      <c r="D223" s="143" t="s">
        <v>129</v>
      </c>
      <c r="E223" s="141"/>
      <c r="F223" s="145" t="s">
        <v>549</v>
      </c>
      <c r="G223" s="141"/>
      <c r="H223" s="146">
        <v>10.96</v>
      </c>
      <c r="I223" s="141"/>
      <c r="J223" s="141"/>
      <c r="K223" s="141"/>
      <c r="L223" s="142"/>
      <c r="M223" s="147"/>
      <c r="N223" s="141"/>
      <c r="O223" s="141"/>
      <c r="P223" s="141"/>
      <c r="Q223" s="141"/>
      <c r="R223" s="141"/>
      <c r="S223" s="141"/>
      <c r="T223" s="148"/>
      <c r="U223" s="141"/>
      <c r="V223" s="141"/>
      <c r="W223" s="141"/>
      <c r="X223" s="141"/>
      <c r="Y223" s="141"/>
      <c r="Z223" s="141"/>
      <c r="AA223" s="141"/>
      <c r="AB223" s="141"/>
      <c r="AC223" s="141"/>
      <c r="AD223" s="141"/>
      <c r="AE223" s="141"/>
      <c r="AF223" s="141"/>
      <c r="AG223" s="141"/>
      <c r="AH223" s="141"/>
      <c r="AI223" s="141"/>
      <c r="AJ223" s="141"/>
      <c r="AK223" s="141"/>
      <c r="AL223" s="141"/>
      <c r="AM223" s="141"/>
      <c r="AN223" s="141"/>
      <c r="AO223" s="141"/>
      <c r="AP223" s="141"/>
      <c r="AQ223" s="141"/>
      <c r="AR223" s="141"/>
      <c r="AS223" s="141"/>
      <c r="AT223" s="144" t="s">
        <v>129</v>
      </c>
      <c r="AU223" s="144" t="s">
        <v>123</v>
      </c>
      <c r="AV223" s="141" t="s">
        <v>123</v>
      </c>
      <c r="AW223" s="141" t="s">
        <v>4</v>
      </c>
      <c r="AX223" s="141" t="s">
        <v>80</v>
      </c>
      <c r="AY223" s="144" t="s">
        <v>117</v>
      </c>
      <c r="AZ223" s="141"/>
      <c r="BA223" s="141"/>
      <c r="BB223" s="141"/>
      <c r="BC223" s="141"/>
      <c r="BD223" s="141"/>
      <c r="BE223" s="141"/>
      <c r="BF223" s="141"/>
      <c r="BG223" s="141"/>
      <c r="BH223" s="141"/>
      <c r="BI223" s="141"/>
      <c r="BJ223" s="141"/>
      <c r="BK223" s="141"/>
      <c r="BL223" s="141"/>
      <c r="BM223" s="141"/>
    </row>
    <row r="224" spans="1:65" ht="24" customHeight="1">
      <c r="A224" s="17"/>
      <c r="B224" s="18"/>
      <c r="C224" s="128" t="s">
        <v>269</v>
      </c>
      <c r="D224" s="128" t="s">
        <v>118</v>
      </c>
      <c r="E224" s="129" t="s">
        <v>550</v>
      </c>
      <c r="F224" s="130" t="s">
        <v>551</v>
      </c>
      <c r="G224" s="131" t="s">
        <v>335</v>
      </c>
      <c r="H224" s="132">
        <v>100</v>
      </c>
      <c r="I224" s="133"/>
      <c r="J224" s="132">
        <f>ROUND(I224*H224,2)</f>
        <v>0</v>
      </c>
      <c r="K224" s="134"/>
      <c r="L224" s="18"/>
      <c r="M224" s="135" t="s">
        <v>1</v>
      </c>
      <c r="N224" s="136" t="s">
        <v>38</v>
      </c>
      <c r="O224" s="17"/>
      <c r="P224" s="137">
        <f>O224*H224</f>
        <v>0</v>
      </c>
      <c r="Q224" s="137">
        <v>0</v>
      </c>
      <c r="R224" s="137">
        <f>Q224*H224</f>
        <v>0</v>
      </c>
      <c r="S224" s="137">
        <v>0</v>
      </c>
      <c r="T224" s="138">
        <f>S224*H224</f>
        <v>0</v>
      </c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39" t="s">
        <v>116</v>
      </c>
      <c r="AS224" s="17"/>
      <c r="AT224" s="139" t="s">
        <v>118</v>
      </c>
      <c r="AU224" s="139" t="s">
        <v>123</v>
      </c>
      <c r="AV224" s="17"/>
      <c r="AW224" s="17"/>
      <c r="AX224" s="17"/>
      <c r="AY224" s="2" t="s">
        <v>117</v>
      </c>
      <c r="AZ224" s="17"/>
      <c r="BA224" s="17"/>
      <c r="BB224" s="17"/>
      <c r="BC224" s="17"/>
      <c r="BD224" s="17"/>
      <c r="BE224" s="140">
        <f>IF(N224="základná",J224,0)</f>
        <v>0</v>
      </c>
      <c r="BF224" s="140">
        <f>IF(N224="znížená",J224,0)</f>
        <v>0</v>
      </c>
      <c r="BG224" s="140">
        <f>IF(N224="zákl. prenesená",J224,0)</f>
        <v>0</v>
      </c>
      <c r="BH224" s="140">
        <f>IF(N224="zníž. prenesená",J224,0)</f>
        <v>0</v>
      </c>
      <c r="BI224" s="140">
        <f>IF(N224="nulová",J224,0)</f>
        <v>0</v>
      </c>
      <c r="BJ224" s="2" t="s">
        <v>123</v>
      </c>
      <c r="BK224" s="140">
        <f>ROUND(I224*H224,2)</f>
        <v>0</v>
      </c>
      <c r="BL224" s="2" t="s">
        <v>116</v>
      </c>
      <c r="BM224" s="139" t="s">
        <v>552</v>
      </c>
    </row>
    <row r="225" spans="1:65" ht="11.25" customHeight="1">
      <c r="A225" s="141"/>
      <c r="B225" s="142"/>
      <c r="C225" s="141"/>
      <c r="D225" s="143" t="s">
        <v>129</v>
      </c>
      <c r="E225" s="144" t="s">
        <v>1</v>
      </c>
      <c r="F225" s="145" t="s">
        <v>553</v>
      </c>
      <c r="G225" s="141"/>
      <c r="H225" s="146">
        <v>100</v>
      </c>
      <c r="I225" s="141"/>
      <c r="J225" s="141"/>
      <c r="K225" s="141"/>
      <c r="L225" s="142"/>
      <c r="M225" s="147"/>
      <c r="N225" s="141"/>
      <c r="O225" s="141"/>
      <c r="P225" s="141"/>
      <c r="Q225" s="141"/>
      <c r="R225" s="141"/>
      <c r="S225" s="141"/>
      <c r="T225" s="148"/>
      <c r="U225" s="141"/>
      <c r="V225" s="141"/>
      <c r="W225" s="141"/>
      <c r="X225" s="141"/>
      <c r="Y225" s="141"/>
      <c r="Z225" s="141"/>
      <c r="AA225" s="141"/>
      <c r="AB225" s="141"/>
      <c r="AC225" s="141"/>
      <c r="AD225" s="141"/>
      <c r="AE225" s="141"/>
      <c r="AF225" s="141"/>
      <c r="AG225" s="141"/>
      <c r="AH225" s="141"/>
      <c r="AI225" s="141"/>
      <c r="AJ225" s="141"/>
      <c r="AK225" s="141"/>
      <c r="AL225" s="141"/>
      <c r="AM225" s="141"/>
      <c r="AN225" s="141"/>
      <c r="AO225" s="141"/>
      <c r="AP225" s="141"/>
      <c r="AQ225" s="141"/>
      <c r="AR225" s="141"/>
      <c r="AS225" s="141"/>
      <c r="AT225" s="144" t="s">
        <v>129</v>
      </c>
      <c r="AU225" s="144" t="s">
        <v>123</v>
      </c>
      <c r="AV225" s="141" t="s">
        <v>123</v>
      </c>
      <c r="AW225" s="141" t="s">
        <v>29</v>
      </c>
      <c r="AX225" s="141" t="s">
        <v>80</v>
      </c>
      <c r="AY225" s="144" t="s">
        <v>117</v>
      </c>
      <c r="AZ225" s="141"/>
      <c r="BA225" s="141"/>
      <c r="BB225" s="141"/>
      <c r="BC225" s="141"/>
      <c r="BD225" s="141"/>
      <c r="BE225" s="141"/>
      <c r="BF225" s="141"/>
      <c r="BG225" s="141"/>
      <c r="BH225" s="141"/>
      <c r="BI225" s="141"/>
      <c r="BJ225" s="141"/>
      <c r="BK225" s="141"/>
      <c r="BL225" s="141"/>
      <c r="BM225" s="141"/>
    </row>
    <row r="226" spans="1:65" ht="24" customHeight="1">
      <c r="A226" s="17"/>
      <c r="B226" s="18"/>
      <c r="C226" s="128" t="s">
        <v>273</v>
      </c>
      <c r="D226" s="128" t="s">
        <v>118</v>
      </c>
      <c r="E226" s="129" t="s">
        <v>554</v>
      </c>
      <c r="F226" s="130" t="s">
        <v>555</v>
      </c>
      <c r="G226" s="131" t="s">
        <v>335</v>
      </c>
      <c r="H226" s="132">
        <v>4683</v>
      </c>
      <c r="I226" s="133"/>
      <c r="J226" s="132">
        <f>ROUND(I226*H226,2)</f>
        <v>0</v>
      </c>
      <c r="K226" s="134"/>
      <c r="L226" s="18"/>
      <c r="M226" s="135" t="s">
        <v>1</v>
      </c>
      <c r="N226" s="136" t="s">
        <v>38</v>
      </c>
      <c r="O226" s="17"/>
      <c r="P226" s="137">
        <f>O226*H226</f>
        <v>0</v>
      </c>
      <c r="Q226" s="137">
        <v>0</v>
      </c>
      <c r="R226" s="137">
        <f>Q226*H226</f>
        <v>0</v>
      </c>
      <c r="S226" s="137">
        <v>0</v>
      </c>
      <c r="T226" s="138">
        <f>S226*H226</f>
        <v>0</v>
      </c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39" t="s">
        <v>116</v>
      </c>
      <c r="AS226" s="17"/>
      <c r="AT226" s="139" t="s">
        <v>118</v>
      </c>
      <c r="AU226" s="139" t="s">
        <v>123</v>
      </c>
      <c r="AV226" s="17"/>
      <c r="AW226" s="17"/>
      <c r="AX226" s="17"/>
      <c r="AY226" s="2" t="s">
        <v>117</v>
      </c>
      <c r="AZ226" s="17"/>
      <c r="BA226" s="17"/>
      <c r="BB226" s="17"/>
      <c r="BC226" s="17"/>
      <c r="BD226" s="17"/>
      <c r="BE226" s="140">
        <f>IF(N226="základná",J226,0)</f>
        <v>0</v>
      </c>
      <c r="BF226" s="140">
        <f>IF(N226="znížená",J226,0)</f>
        <v>0</v>
      </c>
      <c r="BG226" s="140">
        <f>IF(N226="zákl. prenesená",J226,0)</f>
        <v>0</v>
      </c>
      <c r="BH226" s="140">
        <f>IF(N226="zníž. prenesená",J226,0)</f>
        <v>0</v>
      </c>
      <c r="BI226" s="140">
        <f>IF(N226="nulová",J226,0)</f>
        <v>0</v>
      </c>
      <c r="BJ226" s="2" t="s">
        <v>123</v>
      </c>
      <c r="BK226" s="140">
        <f>ROUND(I226*H226,2)</f>
        <v>0</v>
      </c>
      <c r="BL226" s="2" t="s">
        <v>116</v>
      </c>
      <c r="BM226" s="139" t="s">
        <v>556</v>
      </c>
    </row>
    <row r="227" spans="1:65" ht="11.25" customHeight="1">
      <c r="A227" s="141"/>
      <c r="B227" s="142"/>
      <c r="C227" s="141"/>
      <c r="D227" s="143" t="s">
        <v>129</v>
      </c>
      <c r="E227" s="144" t="s">
        <v>1</v>
      </c>
      <c r="F227" s="145" t="s">
        <v>557</v>
      </c>
      <c r="G227" s="141"/>
      <c r="H227" s="146">
        <v>4593</v>
      </c>
      <c r="I227" s="141"/>
      <c r="J227" s="141"/>
      <c r="K227" s="141"/>
      <c r="L227" s="142"/>
      <c r="M227" s="147"/>
      <c r="N227" s="141"/>
      <c r="O227" s="141"/>
      <c r="P227" s="141"/>
      <c r="Q227" s="141"/>
      <c r="R227" s="141"/>
      <c r="S227" s="141"/>
      <c r="T227" s="148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41"/>
      <c r="AG227" s="141"/>
      <c r="AH227" s="141"/>
      <c r="AI227" s="141"/>
      <c r="AJ227" s="141"/>
      <c r="AK227" s="141"/>
      <c r="AL227" s="141"/>
      <c r="AM227" s="141"/>
      <c r="AN227" s="141"/>
      <c r="AO227" s="141"/>
      <c r="AP227" s="141"/>
      <c r="AQ227" s="141"/>
      <c r="AR227" s="141"/>
      <c r="AS227" s="141"/>
      <c r="AT227" s="144" t="s">
        <v>129</v>
      </c>
      <c r="AU227" s="144" t="s">
        <v>123</v>
      </c>
      <c r="AV227" s="141" t="s">
        <v>123</v>
      </c>
      <c r="AW227" s="141" t="s">
        <v>29</v>
      </c>
      <c r="AX227" s="141" t="s">
        <v>72</v>
      </c>
      <c r="AY227" s="144" t="s">
        <v>117</v>
      </c>
      <c r="AZ227" s="141"/>
      <c r="BA227" s="141"/>
      <c r="BB227" s="141"/>
      <c r="BC227" s="141"/>
      <c r="BD227" s="141"/>
      <c r="BE227" s="141"/>
      <c r="BF227" s="141"/>
      <c r="BG227" s="141"/>
      <c r="BH227" s="141"/>
      <c r="BI227" s="141"/>
      <c r="BJ227" s="141"/>
      <c r="BK227" s="141"/>
      <c r="BL227" s="141"/>
      <c r="BM227" s="141"/>
    </row>
    <row r="228" spans="1:65" ht="11.25" customHeight="1">
      <c r="A228" s="141"/>
      <c r="B228" s="142"/>
      <c r="C228" s="141"/>
      <c r="D228" s="143" t="s">
        <v>129</v>
      </c>
      <c r="E228" s="144" t="s">
        <v>1</v>
      </c>
      <c r="F228" s="145" t="s">
        <v>558</v>
      </c>
      <c r="G228" s="141"/>
      <c r="H228" s="146">
        <v>90</v>
      </c>
      <c r="I228" s="141"/>
      <c r="J228" s="141"/>
      <c r="K228" s="141"/>
      <c r="L228" s="142"/>
      <c r="M228" s="147"/>
      <c r="N228" s="141"/>
      <c r="O228" s="141"/>
      <c r="P228" s="141"/>
      <c r="Q228" s="141"/>
      <c r="R228" s="141"/>
      <c r="S228" s="141"/>
      <c r="T228" s="148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1"/>
      <c r="AI228" s="141"/>
      <c r="AJ228" s="141"/>
      <c r="AK228" s="141"/>
      <c r="AL228" s="141"/>
      <c r="AM228" s="141"/>
      <c r="AN228" s="141"/>
      <c r="AO228" s="141"/>
      <c r="AP228" s="141"/>
      <c r="AQ228" s="141"/>
      <c r="AR228" s="141"/>
      <c r="AS228" s="141"/>
      <c r="AT228" s="144" t="s">
        <v>129</v>
      </c>
      <c r="AU228" s="144" t="s">
        <v>123</v>
      </c>
      <c r="AV228" s="141" t="s">
        <v>123</v>
      </c>
      <c r="AW228" s="141" t="s">
        <v>29</v>
      </c>
      <c r="AX228" s="141" t="s">
        <v>72</v>
      </c>
      <c r="AY228" s="144" t="s">
        <v>117</v>
      </c>
      <c r="AZ228" s="141"/>
      <c r="BA228" s="141"/>
      <c r="BB228" s="141"/>
      <c r="BC228" s="141"/>
      <c r="BD228" s="141"/>
      <c r="BE228" s="141"/>
      <c r="BF228" s="141"/>
      <c r="BG228" s="141"/>
      <c r="BH228" s="141"/>
      <c r="BI228" s="141"/>
      <c r="BJ228" s="141"/>
      <c r="BK228" s="141"/>
      <c r="BL228" s="141"/>
      <c r="BM228" s="141"/>
    </row>
    <row r="229" spans="1:65" ht="11.25" customHeight="1">
      <c r="A229" s="165"/>
      <c r="B229" s="166"/>
      <c r="C229" s="165"/>
      <c r="D229" s="143" t="s">
        <v>129</v>
      </c>
      <c r="E229" s="167" t="s">
        <v>1</v>
      </c>
      <c r="F229" s="168" t="s">
        <v>154</v>
      </c>
      <c r="G229" s="165"/>
      <c r="H229" s="169">
        <v>4683</v>
      </c>
      <c r="I229" s="165"/>
      <c r="J229" s="165"/>
      <c r="K229" s="165"/>
      <c r="L229" s="166"/>
      <c r="M229" s="170"/>
      <c r="N229" s="165"/>
      <c r="O229" s="165"/>
      <c r="P229" s="165"/>
      <c r="Q229" s="165"/>
      <c r="R229" s="165"/>
      <c r="S229" s="165"/>
      <c r="T229" s="171"/>
      <c r="U229" s="165"/>
      <c r="V229" s="165"/>
      <c r="W229" s="165"/>
      <c r="X229" s="165"/>
      <c r="Y229" s="165"/>
      <c r="Z229" s="165"/>
      <c r="AA229" s="165"/>
      <c r="AB229" s="165"/>
      <c r="AC229" s="165"/>
      <c r="AD229" s="165"/>
      <c r="AE229" s="165"/>
      <c r="AF229" s="165"/>
      <c r="AG229" s="165"/>
      <c r="AH229" s="165"/>
      <c r="AI229" s="165"/>
      <c r="AJ229" s="165"/>
      <c r="AK229" s="165"/>
      <c r="AL229" s="165"/>
      <c r="AM229" s="165"/>
      <c r="AN229" s="165"/>
      <c r="AO229" s="165"/>
      <c r="AP229" s="165"/>
      <c r="AQ229" s="165"/>
      <c r="AR229" s="165"/>
      <c r="AS229" s="165"/>
      <c r="AT229" s="167" t="s">
        <v>129</v>
      </c>
      <c r="AU229" s="167" t="s">
        <v>123</v>
      </c>
      <c r="AV229" s="165" t="s">
        <v>116</v>
      </c>
      <c r="AW229" s="165" t="s">
        <v>29</v>
      </c>
      <c r="AX229" s="165" t="s">
        <v>80</v>
      </c>
      <c r="AY229" s="167" t="s">
        <v>117</v>
      </c>
      <c r="AZ229" s="165"/>
      <c r="BA229" s="165"/>
      <c r="BB229" s="165"/>
      <c r="BC229" s="165"/>
      <c r="BD229" s="165"/>
      <c r="BE229" s="165"/>
      <c r="BF229" s="165"/>
      <c r="BG229" s="165"/>
      <c r="BH229" s="165"/>
      <c r="BI229" s="165"/>
      <c r="BJ229" s="165"/>
      <c r="BK229" s="165"/>
      <c r="BL229" s="165"/>
      <c r="BM229" s="165"/>
    </row>
    <row r="230" spans="1:65" ht="62.25" customHeight="1">
      <c r="A230" s="17"/>
      <c r="B230" s="18"/>
      <c r="C230" s="128" t="s">
        <v>277</v>
      </c>
      <c r="D230" s="128" t="s">
        <v>118</v>
      </c>
      <c r="E230" s="129" t="s">
        <v>559</v>
      </c>
      <c r="F230" s="130" t="s">
        <v>560</v>
      </c>
      <c r="G230" s="131" t="s">
        <v>335</v>
      </c>
      <c r="H230" s="132">
        <v>90</v>
      </c>
      <c r="I230" s="133"/>
      <c r="J230" s="132">
        <f>ROUND(I230*H230,2)</f>
        <v>0</v>
      </c>
      <c r="K230" s="134"/>
      <c r="L230" s="18"/>
      <c r="M230" s="135" t="s">
        <v>1</v>
      </c>
      <c r="N230" s="136" t="s">
        <v>38</v>
      </c>
      <c r="O230" s="17"/>
      <c r="P230" s="137">
        <f>O230*H230</f>
        <v>0</v>
      </c>
      <c r="Q230" s="137">
        <v>0</v>
      </c>
      <c r="R230" s="137">
        <f>Q230*H230</f>
        <v>0</v>
      </c>
      <c r="S230" s="137">
        <v>0</v>
      </c>
      <c r="T230" s="138">
        <f>S230*H230</f>
        <v>0</v>
      </c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39" t="s">
        <v>116</v>
      </c>
      <c r="AS230" s="17"/>
      <c r="AT230" s="139" t="s">
        <v>118</v>
      </c>
      <c r="AU230" s="139" t="s">
        <v>123</v>
      </c>
      <c r="AV230" s="17"/>
      <c r="AW230" s="17"/>
      <c r="AX230" s="17"/>
      <c r="AY230" s="2" t="s">
        <v>117</v>
      </c>
      <c r="AZ230" s="17"/>
      <c r="BA230" s="17"/>
      <c r="BB230" s="17"/>
      <c r="BC230" s="17"/>
      <c r="BD230" s="17"/>
      <c r="BE230" s="140">
        <f>IF(N230="základná",J230,0)</f>
        <v>0</v>
      </c>
      <c r="BF230" s="140">
        <f>IF(N230="znížená",J230,0)</f>
        <v>0</v>
      </c>
      <c r="BG230" s="140">
        <f>IF(N230="zákl. prenesená",J230,0)</f>
        <v>0</v>
      </c>
      <c r="BH230" s="140">
        <f>IF(N230="zníž. prenesená",J230,0)</f>
        <v>0</v>
      </c>
      <c r="BI230" s="140">
        <f>IF(N230="nulová",J230,0)</f>
        <v>0</v>
      </c>
      <c r="BJ230" s="2" t="s">
        <v>123</v>
      </c>
      <c r="BK230" s="140">
        <f>ROUND(I230*H230,2)</f>
        <v>0</v>
      </c>
      <c r="BL230" s="2" t="s">
        <v>116</v>
      </c>
      <c r="BM230" s="139" t="s">
        <v>561</v>
      </c>
    </row>
    <row r="231" spans="1:65" ht="11.25" customHeight="1">
      <c r="A231" s="149"/>
      <c r="B231" s="150"/>
      <c r="C231" s="149"/>
      <c r="D231" s="143" t="s">
        <v>129</v>
      </c>
      <c r="E231" s="151" t="s">
        <v>1</v>
      </c>
      <c r="F231" s="152" t="s">
        <v>562</v>
      </c>
      <c r="G231" s="149"/>
      <c r="H231" s="151" t="s">
        <v>1</v>
      </c>
      <c r="I231" s="149"/>
      <c r="J231" s="149"/>
      <c r="K231" s="149"/>
      <c r="L231" s="150"/>
      <c r="M231" s="153"/>
      <c r="N231" s="149"/>
      <c r="O231" s="149"/>
      <c r="P231" s="149"/>
      <c r="Q231" s="149"/>
      <c r="R231" s="149"/>
      <c r="S231" s="149"/>
      <c r="T231" s="154"/>
      <c r="U231" s="149"/>
      <c r="V231" s="149"/>
      <c r="W231" s="149"/>
      <c r="X231" s="149"/>
      <c r="Y231" s="149"/>
      <c r="Z231" s="149"/>
      <c r="AA231" s="149"/>
      <c r="AB231" s="149"/>
      <c r="AC231" s="149"/>
      <c r="AD231" s="149"/>
      <c r="AE231" s="149"/>
      <c r="AF231" s="149"/>
      <c r="AG231" s="149"/>
      <c r="AH231" s="149"/>
      <c r="AI231" s="149"/>
      <c r="AJ231" s="149"/>
      <c r="AK231" s="149"/>
      <c r="AL231" s="149"/>
      <c r="AM231" s="149"/>
      <c r="AN231" s="149"/>
      <c r="AO231" s="149"/>
      <c r="AP231" s="149"/>
      <c r="AQ231" s="149"/>
      <c r="AR231" s="149"/>
      <c r="AS231" s="149"/>
      <c r="AT231" s="151" t="s">
        <v>129</v>
      </c>
      <c r="AU231" s="151" t="s">
        <v>123</v>
      </c>
      <c r="AV231" s="149" t="s">
        <v>80</v>
      </c>
      <c r="AW231" s="149" t="s">
        <v>29</v>
      </c>
      <c r="AX231" s="149" t="s">
        <v>72</v>
      </c>
      <c r="AY231" s="151" t="s">
        <v>117</v>
      </c>
      <c r="AZ231" s="149"/>
      <c r="BA231" s="149"/>
      <c r="BB231" s="149"/>
      <c r="BC231" s="149"/>
      <c r="BD231" s="149"/>
      <c r="BE231" s="149"/>
      <c r="BF231" s="149"/>
      <c r="BG231" s="149"/>
      <c r="BH231" s="149"/>
      <c r="BI231" s="149"/>
      <c r="BJ231" s="149"/>
      <c r="BK231" s="149"/>
      <c r="BL231" s="149"/>
      <c r="BM231" s="149"/>
    </row>
    <row r="232" spans="1:65" ht="11.25" customHeight="1">
      <c r="A232" s="141"/>
      <c r="B232" s="142"/>
      <c r="C232" s="141"/>
      <c r="D232" s="143" t="s">
        <v>129</v>
      </c>
      <c r="E232" s="144" t="s">
        <v>1</v>
      </c>
      <c r="F232" s="145" t="s">
        <v>563</v>
      </c>
      <c r="G232" s="141"/>
      <c r="H232" s="146">
        <v>90</v>
      </c>
      <c r="I232" s="141"/>
      <c r="J232" s="141"/>
      <c r="K232" s="141"/>
      <c r="L232" s="142"/>
      <c r="M232" s="147"/>
      <c r="N232" s="141"/>
      <c r="O232" s="141"/>
      <c r="P232" s="141"/>
      <c r="Q232" s="141"/>
      <c r="R232" s="141"/>
      <c r="S232" s="141"/>
      <c r="T232" s="148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4" t="s">
        <v>129</v>
      </c>
      <c r="AU232" s="144" t="s">
        <v>123</v>
      </c>
      <c r="AV232" s="141" t="s">
        <v>123</v>
      </c>
      <c r="AW232" s="141" t="s">
        <v>29</v>
      </c>
      <c r="AX232" s="141" t="s">
        <v>80</v>
      </c>
      <c r="AY232" s="144" t="s">
        <v>117</v>
      </c>
      <c r="AZ232" s="141"/>
      <c r="BA232" s="141"/>
      <c r="BB232" s="141"/>
      <c r="BC232" s="141"/>
      <c r="BD232" s="141"/>
      <c r="BE232" s="141"/>
      <c r="BF232" s="141"/>
      <c r="BG232" s="141"/>
      <c r="BH232" s="141"/>
      <c r="BI232" s="141"/>
      <c r="BJ232" s="141"/>
      <c r="BK232" s="141"/>
      <c r="BL232" s="141"/>
      <c r="BM232" s="141"/>
    </row>
    <row r="233" spans="1:65" ht="37.5" customHeight="1">
      <c r="A233" s="17"/>
      <c r="B233" s="18"/>
      <c r="C233" s="128" t="s">
        <v>281</v>
      </c>
      <c r="D233" s="128" t="s">
        <v>118</v>
      </c>
      <c r="E233" s="129" t="s">
        <v>564</v>
      </c>
      <c r="F233" s="130" t="s">
        <v>565</v>
      </c>
      <c r="G233" s="131" t="s">
        <v>335</v>
      </c>
      <c r="H233" s="132">
        <v>92</v>
      </c>
      <c r="I233" s="133"/>
      <c r="J233" s="132">
        <f t="shared" ref="J233:J235" si="5">ROUND(I233*H233,2)</f>
        <v>0</v>
      </c>
      <c r="K233" s="134"/>
      <c r="L233" s="18"/>
      <c r="M233" s="135" t="s">
        <v>1</v>
      </c>
      <c r="N233" s="136" t="s">
        <v>38</v>
      </c>
      <c r="O233" s="17"/>
      <c r="P233" s="137">
        <f t="shared" ref="P233:P235" si="6">O233*H233</f>
        <v>0</v>
      </c>
      <c r="Q233" s="137">
        <v>0</v>
      </c>
      <c r="R233" s="137">
        <f t="shared" ref="R233:R235" si="7">Q233*H233</f>
        <v>0</v>
      </c>
      <c r="S233" s="137">
        <v>0</v>
      </c>
      <c r="T233" s="138">
        <f t="shared" ref="T233:T235" si="8">S233*H233</f>
        <v>0</v>
      </c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39" t="s">
        <v>116</v>
      </c>
      <c r="AS233" s="17"/>
      <c r="AT233" s="139" t="s">
        <v>118</v>
      </c>
      <c r="AU233" s="139" t="s">
        <v>123</v>
      </c>
      <c r="AV233" s="17"/>
      <c r="AW233" s="17"/>
      <c r="AX233" s="17"/>
      <c r="AY233" s="2" t="s">
        <v>117</v>
      </c>
      <c r="AZ233" s="17"/>
      <c r="BA233" s="17"/>
      <c r="BB233" s="17"/>
      <c r="BC233" s="17"/>
      <c r="BD233" s="17"/>
      <c r="BE233" s="140">
        <f t="shared" ref="BE233:BE235" si="9">IF(N233="základná",J233,0)</f>
        <v>0</v>
      </c>
      <c r="BF233" s="140">
        <f t="shared" ref="BF233:BF235" si="10">IF(N233="znížená",J233,0)</f>
        <v>0</v>
      </c>
      <c r="BG233" s="140">
        <f t="shared" ref="BG233:BG235" si="11">IF(N233="zákl. prenesená",J233,0)</f>
        <v>0</v>
      </c>
      <c r="BH233" s="140">
        <f t="shared" ref="BH233:BH235" si="12">IF(N233="zníž. prenesená",J233,0)</f>
        <v>0</v>
      </c>
      <c r="BI233" s="140">
        <f t="shared" ref="BI233:BI235" si="13">IF(N233="nulová",J233,0)</f>
        <v>0</v>
      </c>
      <c r="BJ233" s="2" t="s">
        <v>123</v>
      </c>
      <c r="BK233" s="140">
        <f t="shared" ref="BK233:BK235" si="14">ROUND(I233*H233,2)</f>
        <v>0</v>
      </c>
      <c r="BL233" s="2" t="s">
        <v>116</v>
      </c>
      <c r="BM233" s="139" t="s">
        <v>566</v>
      </c>
    </row>
    <row r="234" spans="1:65" ht="37.5" customHeight="1">
      <c r="A234" s="17"/>
      <c r="B234" s="18"/>
      <c r="C234" s="128" t="s">
        <v>285</v>
      </c>
      <c r="D234" s="128" t="s">
        <v>118</v>
      </c>
      <c r="E234" s="129" t="s">
        <v>567</v>
      </c>
      <c r="F234" s="130" t="s">
        <v>568</v>
      </c>
      <c r="G234" s="131" t="s">
        <v>335</v>
      </c>
      <c r="H234" s="132">
        <v>1746</v>
      </c>
      <c r="I234" s="133"/>
      <c r="J234" s="132">
        <f t="shared" si="5"/>
        <v>0</v>
      </c>
      <c r="K234" s="134"/>
      <c r="L234" s="18"/>
      <c r="M234" s="135" t="s">
        <v>1</v>
      </c>
      <c r="N234" s="136" t="s">
        <v>38</v>
      </c>
      <c r="O234" s="17"/>
      <c r="P234" s="137">
        <f t="shared" si="6"/>
        <v>0</v>
      </c>
      <c r="Q234" s="137">
        <v>0</v>
      </c>
      <c r="R234" s="137">
        <f t="shared" si="7"/>
        <v>0</v>
      </c>
      <c r="S234" s="137">
        <v>0</v>
      </c>
      <c r="T234" s="138">
        <f t="shared" si="8"/>
        <v>0</v>
      </c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39" t="s">
        <v>116</v>
      </c>
      <c r="AS234" s="17"/>
      <c r="AT234" s="139" t="s">
        <v>118</v>
      </c>
      <c r="AU234" s="139" t="s">
        <v>123</v>
      </c>
      <c r="AV234" s="17"/>
      <c r="AW234" s="17"/>
      <c r="AX234" s="17"/>
      <c r="AY234" s="2" t="s">
        <v>117</v>
      </c>
      <c r="AZ234" s="17"/>
      <c r="BA234" s="17"/>
      <c r="BB234" s="17"/>
      <c r="BC234" s="17"/>
      <c r="BD234" s="17"/>
      <c r="BE234" s="140">
        <f t="shared" si="9"/>
        <v>0</v>
      </c>
      <c r="BF234" s="140">
        <f t="shared" si="10"/>
        <v>0</v>
      </c>
      <c r="BG234" s="140">
        <f t="shared" si="11"/>
        <v>0</v>
      </c>
      <c r="BH234" s="140">
        <f t="shared" si="12"/>
        <v>0</v>
      </c>
      <c r="BI234" s="140">
        <f t="shared" si="13"/>
        <v>0</v>
      </c>
      <c r="BJ234" s="2" t="s">
        <v>123</v>
      </c>
      <c r="BK234" s="140">
        <f t="shared" si="14"/>
        <v>0</v>
      </c>
      <c r="BL234" s="2" t="s">
        <v>116</v>
      </c>
      <c r="BM234" s="139" t="s">
        <v>569</v>
      </c>
    </row>
    <row r="235" spans="1:65" ht="55.5" customHeight="1">
      <c r="A235" s="17"/>
      <c r="B235" s="18"/>
      <c r="C235" s="128" t="s">
        <v>289</v>
      </c>
      <c r="D235" s="128" t="s">
        <v>118</v>
      </c>
      <c r="E235" s="129" t="s">
        <v>570</v>
      </c>
      <c r="F235" s="130" t="s">
        <v>571</v>
      </c>
      <c r="G235" s="131" t="s">
        <v>335</v>
      </c>
      <c r="H235" s="132">
        <v>711</v>
      </c>
      <c r="I235" s="133"/>
      <c r="J235" s="132">
        <f t="shared" si="5"/>
        <v>0</v>
      </c>
      <c r="K235" s="134"/>
      <c r="L235" s="18"/>
      <c r="M235" s="135" t="s">
        <v>1</v>
      </c>
      <c r="N235" s="136" t="s">
        <v>38</v>
      </c>
      <c r="O235" s="17"/>
      <c r="P235" s="137">
        <f t="shared" si="6"/>
        <v>0</v>
      </c>
      <c r="Q235" s="137">
        <v>0</v>
      </c>
      <c r="R235" s="137">
        <f t="shared" si="7"/>
        <v>0</v>
      </c>
      <c r="S235" s="137">
        <v>0</v>
      </c>
      <c r="T235" s="138">
        <f t="shared" si="8"/>
        <v>0</v>
      </c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39" t="s">
        <v>116</v>
      </c>
      <c r="AS235" s="17"/>
      <c r="AT235" s="139" t="s">
        <v>118</v>
      </c>
      <c r="AU235" s="139" t="s">
        <v>123</v>
      </c>
      <c r="AV235" s="17"/>
      <c r="AW235" s="17"/>
      <c r="AX235" s="17"/>
      <c r="AY235" s="2" t="s">
        <v>117</v>
      </c>
      <c r="AZ235" s="17"/>
      <c r="BA235" s="17"/>
      <c r="BB235" s="17"/>
      <c r="BC235" s="17"/>
      <c r="BD235" s="17"/>
      <c r="BE235" s="140">
        <f t="shared" si="9"/>
        <v>0</v>
      </c>
      <c r="BF235" s="140">
        <f t="shared" si="10"/>
        <v>0</v>
      </c>
      <c r="BG235" s="140">
        <f t="shared" si="11"/>
        <v>0</v>
      </c>
      <c r="BH235" s="140">
        <f t="shared" si="12"/>
        <v>0</v>
      </c>
      <c r="BI235" s="140">
        <f t="shared" si="13"/>
        <v>0</v>
      </c>
      <c r="BJ235" s="2" t="s">
        <v>123</v>
      </c>
      <c r="BK235" s="140">
        <f t="shared" si="14"/>
        <v>0</v>
      </c>
      <c r="BL235" s="2" t="s">
        <v>116</v>
      </c>
      <c r="BM235" s="139" t="s">
        <v>572</v>
      </c>
    </row>
    <row r="236" spans="1:65" ht="11.25" customHeight="1">
      <c r="A236" s="149"/>
      <c r="B236" s="150"/>
      <c r="C236" s="149"/>
      <c r="D236" s="143" t="s">
        <v>129</v>
      </c>
      <c r="E236" s="151" t="s">
        <v>1</v>
      </c>
      <c r="F236" s="152" t="s">
        <v>573</v>
      </c>
      <c r="G236" s="149"/>
      <c r="H236" s="151" t="s">
        <v>1</v>
      </c>
      <c r="I236" s="149"/>
      <c r="J236" s="149"/>
      <c r="K236" s="149"/>
      <c r="L236" s="150"/>
      <c r="M236" s="153"/>
      <c r="N236" s="149"/>
      <c r="O236" s="149"/>
      <c r="P236" s="149"/>
      <c r="Q236" s="149"/>
      <c r="R236" s="149"/>
      <c r="S236" s="149"/>
      <c r="T236" s="154"/>
      <c r="U236" s="149"/>
      <c r="V236" s="149"/>
      <c r="W236" s="149"/>
      <c r="X236" s="149"/>
      <c r="Y236" s="149"/>
      <c r="Z236" s="149"/>
      <c r="AA236" s="149"/>
      <c r="AB236" s="149"/>
      <c r="AC236" s="149"/>
      <c r="AD236" s="149"/>
      <c r="AE236" s="149"/>
      <c r="AF236" s="149"/>
      <c r="AG236" s="149"/>
      <c r="AH236" s="149"/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51" t="s">
        <v>129</v>
      </c>
      <c r="AU236" s="151" t="s">
        <v>123</v>
      </c>
      <c r="AV236" s="149" t="s">
        <v>80</v>
      </c>
      <c r="AW236" s="149" t="s">
        <v>29</v>
      </c>
      <c r="AX236" s="149" t="s">
        <v>72</v>
      </c>
      <c r="AY236" s="151" t="s">
        <v>117</v>
      </c>
      <c r="AZ236" s="149"/>
      <c r="BA236" s="149"/>
      <c r="BB236" s="149"/>
      <c r="BC236" s="149"/>
      <c r="BD236" s="149"/>
      <c r="BE236" s="149"/>
      <c r="BF236" s="149"/>
      <c r="BG236" s="149"/>
      <c r="BH236" s="149"/>
      <c r="BI236" s="149"/>
      <c r="BJ236" s="149"/>
      <c r="BK236" s="149"/>
      <c r="BL236" s="149"/>
      <c r="BM236" s="149"/>
    </row>
    <row r="237" spans="1:65" ht="11.25" customHeight="1">
      <c r="A237" s="141"/>
      <c r="B237" s="142"/>
      <c r="C237" s="141"/>
      <c r="D237" s="143" t="s">
        <v>129</v>
      </c>
      <c r="E237" s="144" t="s">
        <v>1</v>
      </c>
      <c r="F237" s="145" t="s">
        <v>574</v>
      </c>
      <c r="G237" s="141"/>
      <c r="H237" s="146">
        <v>711</v>
      </c>
      <c r="I237" s="141"/>
      <c r="J237" s="141"/>
      <c r="K237" s="141"/>
      <c r="L237" s="142"/>
      <c r="M237" s="147"/>
      <c r="N237" s="141"/>
      <c r="O237" s="141"/>
      <c r="P237" s="141"/>
      <c r="Q237" s="141"/>
      <c r="R237" s="141"/>
      <c r="S237" s="141"/>
      <c r="T237" s="148"/>
      <c r="U237" s="141"/>
      <c r="V237" s="141"/>
      <c r="W237" s="141"/>
      <c r="X237" s="141"/>
      <c r="Y237" s="141"/>
      <c r="Z237" s="141"/>
      <c r="AA237" s="141"/>
      <c r="AB237" s="141"/>
      <c r="AC237" s="141"/>
      <c r="AD237" s="141"/>
      <c r="AE237" s="141"/>
      <c r="AF237" s="141"/>
      <c r="AG237" s="141"/>
      <c r="AH237" s="141"/>
      <c r="AI237" s="141"/>
      <c r="AJ237" s="141"/>
      <c r="AK237" s="141"/>
      <c r="AL237" s="141"/>
      <c r="AM237" s="141"/>
      <c r="AN237" s="141"/>
      <c r="AO237" s="141"/>
      <c r="AP237" s="141"/>
      <c r="AQ237" s="141"/>
      <c r="AR237" s="141"/>
      <c r="AS237" s="141"/>
      <c r="AT237" s="144" t="s">
        <v>129</v>
      </c>
      <c r="AU237" s="144" t="s">
        <v>123</v>
      </c>
      <c r="AV237" s="141" t="s">
        <v>123</v>
      </c>
      <c r="AW237" s="141" t="s">
        <v>29</v>
      </c>
      <c r="AX237" s="141" t="s">
        <v>80</v>
      </c>
      <c r="AY237" s="144" t="s">
        <v>117</v>
      </c>
      <c r="AZ237" s="141"/>
      <c r="BA237" s="141"/>
      <c r="BB237" s="141"/>
      <c r="BC237" s="141"/>
      <c r="BD237" s="141"/>
      <c r="BE237" s="141"/>
      <c r="BF237" s="141"/>
      <c r="BG237" s="141"/>
      <c r="BH237" s="141"/>
      <c r="BI237" s="141"/>
      <c r="BJ237" s="141"/>
      <c r="BK237" s="141"/>
      <c r="BL237" s="141"/>
      <c r="BM237" s="141"/>
    </row>
    <row r="238" spans="1:65" ht="16.5" customHeight="1">
      <c r="A238" s="17"/>
      <c r="B238" s="18"/>
      <c r="C238" s="128" t="s">
        <v>293</v>
      </c>
      <c r="D238" s="128" t="s">
        <v>118</v>
      </c>
      <c r="E238" s="129" t="s">
        <v>575</v>
      </c>
      <c r="F238" s="130" t="s">
        <v>576</v>
      </c>
      <c r="G238" s="131" t="s">
        <v>335</v>
      </c>
      <c r="H238" s="132">
        <v>2486</v>
      </c>
      <c r="I238" s="133"/>
      <c r="J238" s="132">
        <f>ROUND(I238*H238,2)</f>
        <v>0</v>
      </c>
      <c r="K238" s="134"/>
      <c r="L238" s="18"/>
      <c r="M238" s="135" t="s">
        <v>1</v>
      </c>
      <c r="N238" s="136" t="s">
        <v>38</v>
      </c>
      <c r="O238" s="17"/>
      <c r="P238" s="137">
        <f>O238*H238</f>
        <v>0</v>
      </c>
      <c r="Q238" s="137">
        <v>6.4000000000000005E-4</v>
      </c>
      <c r="R238" s="137">
        <f>Q238*H238</f>
        <v>1.5910400000000002</v>
      </c>
      <c r="S238" s="137">
        <v>0</v>
      </c>
      <c r="T238" s="138">
        <f>S238*H238</f>
        <v>0</v>
      </c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39" t="s">
        <v>116</v>
      </c>
      <c r="AS238" s="17"/>
      <c r="AT238" s="139" t="s">
        <v>118</v>
      </c>
      <c r="AU238" s="139" t="s">
        <v>123</v>
      </c>
      <c r="AV238" s="17"/>
      <c r="AW238" s="17"/>
      <c r="AX238" s="17"/>
      <c r="AY238" s="2" t="s">
        <v>117</v>
      </c>
      <c r="AZ238" s="17"/>
      <c r="BA238" s="17"/>
      <c r="BB238" s="17"/>
      <c r="BC238" s="17"/>
      <c r="BD238" s="17"/>
      <c r="BE238" s="140">
        <f>IF(N238="základná",J238,0)</f>
        <v>0</v>
      </c>
      <c r="BF238" s="140">
        <f>IF(N238="znížená",J238,0)</f>
        <v>0</v>
      </c>
      <c r="BG238" s="140">
        <f>IF(N238="zákl. prenesená",J238,0)</f>
        <v>0</v>
      </c>
      <c r="BH238" s="140">
        <f>IF(N238="zníž. prenesená",J238,0)</f>
        <v>0</v>
      </c>
      <c r="BI238" s="140">
        <f>IF(N238="nulová",J238,0)</f>
        <v>0</v>
      </c>
      <c r="BJ238" s="2" t="s">
        <v>123</v>
      </c>
      <c r="BK238" s="140">
        <f>ROUND(I238*H238,2)</f>
        <v>0</v>
      </c>
      <c r="BL238" s="2" t="s">
        <v>116</v>
      </c>
      <c r="BM238" s="139" t="s">
        <v>577</v>
      </c>
    </row>
    <row r="239" spans="1:65" ht="11.25" customHeight="1">
      <c r="A239" s="141"/>
      <c r="B239" s="142"/>
      <c r="C239" s="141"/>
      <c r="D239" s="143" t="s">
        <v>129</v>
      </c>
      <c r="E239" s="144" t="s">
        <v>1</v>
      </c>
      <c r="F239" s="145" t="s">
        <v>578</v>
      </c>
      <c r="G239" s="141"/>
      <c r="H239" s="146">
        <v>2486</v>
      </c>
      <c r="I239" s="141"/>
      <c r="J239" s="141"/>
      <c r="K239" s="141"/>
      <c r="L239" s="142"/>
      <c r="M239" s="147"/>
      <c r="N239" s="141"/>
      <c r="O239" s="141"/>
      <c r="P239" s="141"/>
      <c r="Q239" s="141"/>
      <c r="R239" s="141"/>
      <c r="S239" s="141"/>
      <c r="T239" s="148"/>
      <c r="U239" s="141"/>
      <c r="V239" s="141"/>
      <c r="W239" s="141"/>
      <c r="X239" s="141"/>
      <c r="Y239" s="141"/>
      <c r="Z239" s="141"/>
      <c r="AA239" s="141"/>
      <c r="AB239" s="141"/>
      <c r="AC239" s="141"/>
      <c r="AD239" s="141"/>
      <c r="AE239" s="141"/>
      <c r="AF239" s="141"/>
      <c r="AG239" s="141"/>
      <c r="AH239" s="141"/>
      <c r="AI239" s="141"/>
      <c r="AJ239" s="141"/>
      <c r="AK239" s="141"/>
      <c r="AL239" s="141"/>
      <c r="AM239" s="141"/>
      <c r="AN239" s="141"/>
      <c r="AO239" s="141"/>
      <c r="AP239" s="141"/>
      <c r="AQ239" s="141"/>
      <c r="AR239" s="141"/>
      <c r="AS239" s="141"/>
      <c r="AT239" s="144" t="s">
        <v>129</v>
      </c>
      <c r="AU239" s="144" t="s">
        <v>123</v>
      </c>
      <c r="AV239" s="141" t="s">
        <v>123</v>
      </c>
      <c r="AW239" s="141" t="s">
        <v>29</v>
      </c>
      <c r="AX239" s="141" t="s">
        <v>80</v>
      </c>
      <c r="AY239" s="144" t="s">
        <v>117</v>
      </c>
      <c r="AZ239" s="141"/>
      <c r="BA239" s="141"/>
      <c r="BB239" s="141"/>
      <c r="BC239" s="141"/>
      <c r="BD239" s="141"/>
      <c r="BE239" s="141"/>
      <c r="BF239" s="141"/>
      <c r="BG239" s="141"/>
      <c r="BH239" s="141"/>
      <c r="BI239" s="141"/>
      <c r="BJ239" s="141"/>
      <c r="BK239" s="141"/>
      <c r="BL239" s="141"/>
      <c r="BM239" s="141"/>
    </row>
    <row r="240" spans="1:65" ht="16.5" customHeight="1">
      <c r="A240" s="17"/>
      <c r="B240" s="18"/>
      <c r="C240" s="172" t="s">
        <v>297</v>
      </c>
      <c r="D240" s="172" t="s">
        <v>339</v>
      </c>
      <c r="E240" s="173" t="s">
        <v>340</v>
      </c>
      <c r="F240" s="174" t="s">
        <v>341</v>
      </c>
      <c r="G240" s="175" t="s">
        <v>342</v>
      </c>
      <c r="H240" s="176">
        <v>76.819999999999993</v>
      </c>
      <c r="I240" s="177"/>
      <c r="J240" s="176">
        <f>ROUND(I240*H240,2)</f>
        <v>0</v>
      </c>
      <c r="K240" s="178"/>
      <c r="L240" s="179"/>
      <c r="M240" s="180" t="s">
        <v>1</v>
      </c>
      <c r="N240" s="181" t="s">
        <v>38</v>
      </c>
      <c r="O240" s="17"/>
      <c r="P240" s="137">
        <f>O240*H240</f>
        <v>0</v>
      </c>
      <c r="Q240" s="137">
        <v>1E-3</v>
      </c>
      <c r="R240" s="137">
        <f>Q240*H240</f>
        <v>7.6819999999999999E-2</v>
      </c>
      <c r="S240" s="137">
        <v>0</v>
      </c>
      <c r="T240" s="138">
        <f>S240*H240</f>
        <v>0</v>
      </c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39" t="s">
        <v>180</v>
      </c>
      <c r="AS240" s="17"/>
      <c r="AT240" s="139" t="s">
        <v>339</v>
      </c>
      <c r="AU240" s="139" t="s">
        <v>123</v>
      </c>
      <c r="AV240" s="17"/>
      <c r="AW240" s="17"/>
      <c r="AX240" s="17"/>
      <c r="AY240" s="2" t="s">
        <v>117</v>
      </c>
      <c r="AZ240" s="17"/>
      <c r="BA240" s="17"/>
      <c r="BB240" s="17"/>
      <c r="BC240" s="17"/>
      <c r="BD240" s="17"/>
      <c r="BE240" s="140">
        <f>IF(N240="základná",J240,0)</f>
        <v>0</v>
      </c>
      <c r="BF240" s="140">
        <f>IF(N240="znížená",J240,0)</f>
        <v>0</v>
      </c>
      <c r="BG240" s="140">
        <f>IF(N240="zákl. prenesená",J240,0)</f>
        <v>0</v>
      </c>
      <c r="BH240" s="140">
        <f>IF(N240="zníž. prenesená",J240,0)</f>
        <v>0</v>
      </c>
      <c r="BI240" s="140">
        <f>IF(N240="nulová",J240,0)</f>
        <v>0</v>
      </c>
      <c r="BJ240" s="2" t="s">
        <v>123</v>
      </c>
      <c r="BK240" s="140">
        <f>ROUND(I240*H240,2)</f>
        <v>0</v>
      </c>
      <c r="BL240" s="2" t="s">
        <v>116</v>
      </c>
      <c r="BM240" s="139" t="s">
        <v>579</v>
      </c>
    </row>
    <row r="241" spans="1:65" ht="11.25" customHeight="1">
      <c r="A241" s="141"/>
      <c r="B241" s="142"/>
      <c r="C241" s="141"/>
      <c r="D241" s="143" t="s">
        <v>129</v>
      </c>
      <c r="E241" s="141"/>
      <c r="F241" s="145" t="s">
        <v>580</v>
      </c>
      <c r="G241" s="141"/>
      <c r="H241" s="146">
        <v>76.819999999999993</v>
      </c>
      <c r="I241" s="141"/>
      <c r="J241" s="141"/>
      <c r="K241" s="141"/>
      <c r="L241" s="142"/>
      <c r="M241" s="147"/>
      <c r="N241" s="141"/>
      <c r="O241" s="141"/>
      <c r="P241" s="141"/>
      <c r="Q241" s="141"/>
      <c r="R241" s="141"/>
      <c r="S241" s="141"/>
      <c r="T241" s="148"/>
      <c r="U241" s="141"/>
      <c r="V241" s="141"/>
      <c r="W241" s="141"/>
      <c r="X241" s="141"/>
      <c r="Y241" s="141"/>
      <c r="Z241" s="141"/>
      <c r="AA241" s="141"/>
      <c r="AB241" s="141"/>
      <c r="AC241" s="141"/>
      <c r="AD241" s="141"/>
      <c r="AE241" s="141"/>
      <c r="AF241" s="141"/>
      <c r="AG241" s="141"/>
      <c r="AH241" s="141"/>
      <c r="AI241" s="141"/>
      <c r="AJ241" s="141"/>
      <c r="AK241" s="141"/>
      <c r="AL241" s="141"/>
      <c r="AM241" s="141"/>
      <c r="AN241" s="141"/>
      <c r="AO241" s="141"/>
      <c r="AP241" s="141"/>
      <c r="AQ241" s="141"/>
      <c r="AR241" s="141"/>
      <c r="AS241" s="141"/>
      <c r="AT241" s="144" t="s">
        <v>129</v>
      </c>
      <c r="AU241" s="144" t="s">
        <v>123</v>
      </c>
      <c r="AV241" s="141" t="s">
        <v>123</v>
      </c>
      <c r="AW241" s="141" t="s">
        <v>4</v>
      </c>
      <c r="AX241" s="141" t="s">
        <v>80</v>
      </c>
      <c r="AY241" s="144" t="s">
        <v>117</v>
      </c>
      <c r="AZ241" s="141"/>
      <c r="BA241" s="141"/>
      <c r="BB241" s="141"/>
      <c r="BC241" s="141"/>
      <c r="BD241" s="141"/>
      <c r="BE241" s="141"/>
      <c r="BF241" s="141"/>
      <c r="BG241" s="141"/>
      <c r="BH241" s="141"/>
      <c r="BI241" s="141"/>
      <c r="BJ241" s="141"/>
      <c r="BK241" s="141"/>
      <c r="BL241" s="141"/>
      <c r="BM241" s="141"/>
    </row>
    <row r="242" spans="1:65" ht="22.5" customHeight="1">
      <c r="A242" s="118"/>
      <c r="B242" s="119"/>
      <c r="C242" s="118"/>
      <c r="D242" s="120" t="s">
        <v>71</v>
      </c>
      <c r="E242" s="163" t="s">
        <v>123</v>
      </c>
      <c r="F242" s="163" t="s">
        <v>581</v>
      </c>
      <c r="G242" s="118"/>
      <c r="H242" s="118"/>
      <c r="I242" s="118"/>
      <c r="J242" s="164">
        <f>BK242</f>
        <v>0</v>
      </c>
      <c r="K242" s="118"/>
      <c r="L242" s="119"/>
      <c r="M242" s="123"/>
      <c r="N242" s="118"/>
      <c r="O242" s="118"/>
      <c r="P242" s="124">
        <f>SUM(P243:P283)</f>
        <v>0</v>
      </c>
      <c r="Q242" s="118"/>
      <c r="R242" s="124">
        <f>SUM(R243:R283)</f>
        <v>59.760231123359993</v>
      </c>
      <c r="S242" s="118"/>
      <c r="T242" s="125">
        <f>SUM(T243:T283)</f>
        <v>0</v>
      </c>
      <c r="U242" s="118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20" t="s">
        <v>80</v>
      </c>
      <c r="AS242" s="118"/>
      <c r="AT242" s="126" t="s">
        <v>71</v>
      </c>
      <c r="AU242" s="126" t="s">
        <v>80</v>
      </c>
      <c r="AV242" s="118"/>
      <c r="AW242" s="118"/>
      <c r="AX242" s="118"/>
      <c r="AY242" s="120" t="s">
        <v>117</v>
      </c>
      <c r="AZ242" s="118"/>
      <c r="BA242" s="118"/>
      <c r="BB242" s="118"/>
      <c r="BC242" s="118"/>
      <c r="BD242" s="118"/>
      <c r="BE242" s="118"/>
      <c r="BF242" s="118"/>
      <c r="BG242" s="118"/>
      <c r="BH242" s="118"/>
      <c r="BI242" s="118"/>
      <c r="BJ242" s="118"/>
      <c r="BK242" s="127">
        <f>SUM(BK243:BK283)</f>
        <v>0</v>
      </c>
      <c r="BL242" s="118"/>
      <c r="BM242" s="118"/>
    </row>
    <row r="243" spans="1:65" ht="44.25" customHeight="1">
      <c r="A243" s="17"/>
      <c r="B243" s="18"/>
      <c r="C243" s="128" t="s">
        <v>301</v>
      </c>
      <c r="D243" s="128" t="s">
        <v>118</v>
      </c>
      <c r="E243" s="129" t="s">
        <v>582</v>
      </c>
      <c r="F243" s="130" t="s">
        <v>583</v>
      </c>
      <c r="G243" s="131" t="s">
        <v>335</v>
      </c>
      <c r="H243" s="132">
        <v>5373</v>
      </c>
      <c r="I243" s="133"/>
      <c r="J243" s="132">
        <f>ROUND(I243*H243,2)</f>
        <v>0</v>
      </c>
      <c r="K243" s="134"/>
      <c r="L243" s="18"/>
      <c r="M243" s="135" t="s">
        <v>1</v>
      </c>
      <c r="N243" s="136" t="s">
        <v>38</v>
      </c>
      <c r="O243" s="17"/>
      <c r="P243" s="137">
        <f>O243*H243</f>
        <v>0</v>
      </c>
      <c r="Q243" s="137">
        <v>0</v>
      </c>
      <c r="R243" s="137">
        <f>Q243*H243</f>
        <v>0</v>
      </c>
      <c r="S243" s="137">
        <v>0</v>
      </c>
      <c r="T243" s="138">
        <f>S243*H243</f>
        <v>0</v>
      </c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39" t="s">
        <v>116</v>
      </c>
      <c r="AS243" s="17"/>
      <c r="AT243" s="139" t="s">
        <v>118</v>
      </c>
      <c r="AU243" s="139" t="s">
        <v>123</v>
      </c>
      <c r="AV243" s="17"/>
      <c r="AW243" s="17"/>
      <c r="AX243" s="17"/>
      <c r="AY243" s="2" t="s">
        <v>117</v>
      </c>
      <c r="AZ243" s="17"/>
      <c r="BA243" s="17"/>
      <c r="BB243" s="17"/>
      <c r="BC243" s="17"/>
      <c r="BD243" s="17"/>
      <c r="BE243" s="140">
        <f>IF(N243="základná",J243,0)</f>
        <v>0</v>
      </c>
      <c r="BF243" s="140">
        <f>IF(N243="znížená",J243,0)</f>
        <v>0</v>
      </c>
      <c r="BG243" s="140">
        <f>IF(N243="zákl. prenesená",J243,0)</f>
        <v>0</v>
      </c>
      <c r="BH243" s="140">
        <f>IF(N243="zníž. prenesená",J243,0)</f>
        <v>0</v>
      </c>
      <c r="BI243" s="140">
        <f>IF(N243="nulová",J243,0)</f>
        <v>0</v>
      </c>
      <c r="BJ243" s="2" t="s">
        <v>123</v>
      </c>
      <c r="BK243" s="140">
        <f>ROUND(I243*H243,2)</f>
        <v>0</v>
      </c>
      <c r="BL243" s="2" t="s">
        <v>116</v>
      </c>
      <c r="BM243" s="139" t="s">
        <v>584</v>
      </c>
    </row>
    <row r="244" spans="1:65" ht="11.25" customHeight="1">
      <c r="A244" s="141"/>
      <c r="B244" s="142"/>
      <c r="C244" s="141"/>
      <c r="D244" s="143" t="s">
        <v>129</v>
      </c>
      <c r="E244" s="144" t="s">
        <v>1</v>
      </c>
      <c r="F244" s="145" t="s">
        <v>585</v>
      </c>
      <c r="G244" s="141"/>
      <c r="H244" s="146">
        <v>5373</v>
      </c>
      <c r="I244" s="141"/>
      <c r="J244" s="141"/>
      <c r="K244" s="141"/>
      <c r="L244" s="142"/>
      <c r="M244" s="147"/>
      <c r="N244" s="141"/>
      <c r="O244" s="141"/>
      <c r="P244" s="141"/>
      <c r="Q244" s="141"/>
      <c r="R244" s="141"/>
      <c r="S244" s="141"/>
      <c r="T244" s="148"/>
      <c r="U244" s="141"/>
      <c r="V244" s="141"/>
      <c r="W244" s="141"/>
      <c r="X244" s="141"/>
      <c r="Y244" s="141"/>
      <c r="Z244" s="141"/>
      <c r="AA244" s="141"/>
      <c r="AB244" s="141"/>
      <c r="AC244" s="141"/>
      <c r="AD244" s="141"/>
      <c r="AE244" s="141"/>
      <c r="AF244" s="141"/>
      <c r="AG244" s="141"/>
      <c r="AH244" s="141"/>
      <c r="AI244" s="141"/>
      <c r="AJ244" s="141"/>
      <c r="AK244" s="141"/>
      <c r="AL244" s="141"/>
      <c r="AM244" s="141"/>
      <c r="AN244" s="141"/>
      <c r="AO244" s="141"/>
      <c r="AP244" s="141"/>
      <c r="AQ244" s="141"/>
      <c r="AR244" s="141"/>
      <c r="AS244" s="141"/>
      <c r="AT244" s="144" t="s">
        <v>129</v>
      </c>
      <c r="AU244" s="144" t="s">
        <v>123</v>
      </c>
      <c r="AV244" s="141" t="s">
        <v>123</v>
      </c>
      <c r="AW244" s="141" t="s">
        <v>29</v>
      </c>
      <c r="AX244" s="141" t="s">
        <v>80</v>
      </c>
      <c r="AY244" s="144" t="s">
        <v>117</v>
      </c>
      <c r="AZ244" s="141"/>
      <c r="BA244" s="141"/>
      <c r="BB244" s="141"/>
      <c r="BC244" s="141"/>
      <c r="BD244" s="141"/>
      <c r="BE244" s="141"/>
      <c r="BF244" s="141"/>
      <c r="BG244" s="141"/>
      <c r="BH244" s="141"/>
      <c r="BI244" s="141"/>
      <c r="BJ244" s="141"/>
      <c r="BK244" s="141"/>
      <c r="BL244" s="141"/>
      <c r="BM244" s="141"/>
    </row>
    <row r="245" spans="1:65" ht="33" customHeight="1">
      <c r="A245" s="17"/>
      <c r="B245" s="18"/>
      <c r="C245" s="128" t="s">
        <v>305</v>
      </c>
      <c r="D245" s="128" t="s">
        <v>118</v>
      </c>
      <c r="E245" s="129" t="s">
        <v>586</v>
      </c>
      <c r="F245" s="130" t="s">
        <v>587</v>
      </c>
      <c r="G245" s="131" t="s">
        <v>187</v>
      </c>
      <c r="H245" s="132">
        <v>12.2</v>
      </c>
      <c r="I245" s="133"/>
      <c r="J245" s="132">
        <f>ROUND(I245*H245,2)</f>
        <v>0</v>
      </c>
      <c r="K245" s="134"/>
      <c r="L245" s="18"/>
      <c r="M245" s="135" t="s">
        <v>1</v>
      </c>
      <c r="N245" s="136" t="s">
        <v>38</v>
      </c>
      <c r="O245" s="17"/>
      <c r="P245" s="137">
        <f>O245*H245</f>
        <v>0</v>
      </c>
      <c r="Q245" s="137">
        <v>2.3914119999999999</v>
      </c>
      <c r="R245" s="137">
        <f>Q245*H245</f>
        <v>29.175226399999996</v>
      </c>
      <c r="S245" s="137">
        <v>0</v>
      </c>
      <c r="T245" s="138">
        <f>S245*H245</f>
        <v>0</v>
      </c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39" t="s">
        <v>116</v>
      </c>
      <c r="AS245" s="17"/>
      <c r="AT245" s="139" t="s">
        <v>118</v>
      </c>
      <c r="AU245" s="139" t="s">
        <v>123</v>
      </c>
      <c r="AV245" s="17"/>
      <c r="AW245" s="17"/>
      <c r="AX245" s="17"/>
      <c r="AY245" s="2" t="s">
        <v>117</v>
      </c>
      <c r="AZ245" s="17"/>
      <c r="BA245" s="17"/>
      <c r="BB245" s="17"/>
      <c r="BC245" s="17"/>
      <c r="BD245" s="17"/>
      <c r="BE245" s="140">
        <f>IF(N245="základná",J245,0)</f>
        <v>0</v>
      </c>
      <c r="BF245" s="140">
        <f>IF(N245="znížená",J245,0)</f>
        <v>0</v>
      </c>
      <c r="BG245" s="140">
        <f>IF(N245="zákl. prenesená",J245,0)</f>
        <v>0</v>
      </c>
      <c r="BH245" s="140">
        <f>IF(N245="zníž. prenesená",J245,0)</f>
        <v>0</v>
      </c>
      <c r="BI245" s="140">
        <f>IF(N245="nulová",J245,0)</f>
        <v>0</v>
      </c>
      <c r="BJ245" s="2" t="s">
        <v>123</v>
      </c>
      <c r="BK245" s="140">
        <f>ROUND(I245*H245,2)</f>
        <v>0</v>
      </c>
      <c r="BL245" s="2" t="s">
        <v>116</v>
      </c>
      <c r="BM245" s="139" t="s">
        <v>588</v>
      </c>
    </row>
    <row r="246" spans="1:65" ht="11.25" customHeight="1">
      <c r="A246" s="141"/>
      <c r="B246" s="142"/>
      <c r="C246" s="141"/>
      <c r="D246" s="143" t="s">
        <v>129</v>
      </c>
      <c r="E246" s="144" t="s">
        <v>1</v>
      </c>
      <c r="F246" s="145" t="s">
        <v>589</v>
      </c>
      <c r="G246" s="141"/>
      <c r="H246" s="146">
        <v>3.2</v>
      </c>
      <c r="I246" s="141"/>
      <c r="J246" s="141"/>
      <c r="K246" s="141"/>
      <c r="L246" s="142"/>
      <c r="M246" s="147"/>
      <c r="N246" s="141"/>
      <c r="O246" s="141"/>
      <c r="P246" s="141"/>
      <c r="Q246" s="141"/>
      <c r="R246" s="141"/>
      <c r="S246" s="141"/>
      <c r="T246" s="148"/>
      <c r="U246" s="141"/>
      <c r="V246" s="141"/>
      <c r="W246" s="141"/>
      <c r="X246" s="141"/>
      <c r="Y246" s="141"/>
      <c r="Z246" s="141"/>
      <c r="AA246" s="141"/>
      <c r="AB246" s="141"/>
      <c r="AC246" s="141"/>
      <c r="AD246" s="141"/>
      <c r="AE246" s="141"/>
      <c r="AF246" s="141"/>
      <c r="AG246" s="141"/>
      <c r="AH246" s="141"/>
      <c r="AI246" s="141"/>
      <c r="AJ246" s="141"/>
      <c r="AK246" s="141"/>
      <c r="AL246" s="141"/>
      <c r="AM246" s="141"/>
      <c r="AN246" s="141"/>
      <c r="AO246" s="141"/>
      <c r="AP246" s="141"/>
      <c r="AQ246" s="141"/>
      <c r="AR246" s="141"/>
      <c r="AS246" s="141"/>
      <c r="AT246" s="144" t="s">
        <v>129</v>
      </c>
      <c r="AU246" s="144" t="s">
        <v>123</v>
      </c>
      <c r="AV246" s="141" t="s">
        <v>123</v>
      </c>
      <c r="AW246" s="141" t="s">
        <v>29</v>
      </c>
      <c r="AX246" s="141" t="s">
        <v>72</v>
      </c>
      <c r="AY246" s="144" t="s">
        <v>117</v>
      </c>
      <c r="AZ246" s="141"/>
      <c r="BA246" s="141"/>
      <c r="BB246" s="141"/>
      <c r="BC246" s="141"/>
      <c r="BD246" s="141"/>
      <c r="BE246" s="141"/>
      <c r="BF246" s="141"/>
      <c r="BG246" s="141"/>
      <c r="BH246" s="141"/>
      <c r="BI246" s="141"/>
      <c r="BJ246" s="141"/>
      <c r="BK246" s="141"/>
      <c r="BL246" s="141"/>
      <c r="BM246" s="141"/>
    </row>
    <row r="247" spans="1:65" ht="11.25" customHeight="1">
      <c r="A247" s="141"/>
      <c r="B247" s="142"/>
      <c r="C247" s="141"/>
      <c r="D247" s="143" t="s">
        <v>129</v>
      </c>
      <c r="E247" s="144" t="s">
        <v>1</v>
      </c>
      <c r="F247" s="145" t="s">
        <v>590</v>
      </c>
      <c r="G247" s="141"/>
      <c r="H247" s="146">
        <v>9</v>
      </c>
      <c r="I247" s="141"/>
      <c r="J247" s="141"/>
      <c r="K247" s="141"/>
      <c r="L247" s="142"/>
      <c r="M247" s="147"/>
      <c r="N247" s="141"/>
      <c r="O247" s="141"/>
      <c r="P247" s="141"/>
      <c r="Q247" s="141"/>
      <c r="R247" s="141"/>
      <c r="S247" s="141"/>
      <c r="T247" s="148"/>
      <c r="U247" s="141"/>
      <c r="V247" s="141"/>
      <c r="W247" s="141"/>
      <c r="X247" s="141"/>
      <c r="Y247" s="141"/>
      <c r="Z247" s="141"/>
      <c r="AA247" s="141"/>
      <c r="AB247" s="141"/>
      <c r="AC247" s="141"/>
      <c r="AD247" s="141"/>
      <c r="AE247" s="141"/>
      <c r="AF247" s="141"/>
      <c r="AG247" s="141"/>
      <c r="AH247" s="141"/>
      <c r="AI247" s="141"/>
      <c r="AJ247" s="141"/>
      <c r="AK247" s="141"/>
      <c r="AL247" s="141"/>
      <c r="AM247" s="141"/>
      <c r="AN247" s="141"/>
      <c r="AO247" s="141"/>
      <c r="AP247" s="141"/>
      <c r="AQ247" s="141"/>
      <c r="AR247" s="141"/>
      <c r="AS247" s="141"/>
      <c r="AT247" s="144" t="s">
        <v>129</v>
      </c>
      <c r="AU247" s="144" t="s">
        <v>123</v>
      </c>
      <c r="AV247" s="141" t="s">
        <v>123</v>
      </c>
      <c r="AW247" s="141" t="s">
        <v>29</v>
      </c>
      <c r="AX247" s="141" t="s">
        <v>72</v>
      </c>
      <c r="AY247" s="144" t="s">
        <v>117</v>
      </c>
      <c r="AZ247" s="141"/>
      <c r="BA247" s="141"/>
      <c r="BB247" s="141"/>
      <c r="BC247" s="141"/>
      <c r="BD247" s="141"/>
      <c r="BE247" s="141"/>
      <c r="BF247" s="141"/>
      <c r="BG247" s="141"/>
      <c r="BH247" s="141"/>
      <c r="BI247" s="141"/>
      <c r="BJ247" s="141"/>
      <c r="BK247" s="141"/>
      <c r="BL247" s="141"/>
      <c r="BM247" s="141"/>
    </row>
    <row r="248" spans="1:65" ht="11.25" customHeight="1">
      <c r="A248" s="165"/>
      <c r="B248" s="166"/>
      <c r="C248" s="165"/>
      <c r="D248" s="143" t="s">
        <v>129</v>
      </c>
      <c r="E248" s="167" t="s">
        <v>1</v>
      </c>
      <c r="F248" s="168" t="s">
        <v>154</v>
      </c>
      <c r="G248" s="165"/>
      <c r="H248" s="169">
        <v>12.2</v>
      </c>
      <c r="I248" s="165"/>
      <c r="J248" s="165"/>
      <c r="K248" s="165"/>
      <c r="L248" s="166"/>
      <c r="M248" s="170"/>
      <c r="N248" s="165"/>
      <c r="O248" s="165"/>
      <c r="P248" s="165"/>
      <c r="Q248" s="165"/>
      <c r="R248" s="165"/>
      <c r="S248" s="165"/>
      <c r="T248" s="171"/>
      <c r="U248" s="165"/>
      <c r="V248" s="165"/>
      <c r="W248" s="165"/>
      <c r="X248" s="165"/>
      <c r="Y248" s="165"/>
      <c r="Z248" s="165"/>
      <c r="AA248" s="165"/>
      <c r="AB248" s="165"/>
      <c r="AC248" s="165"/>
      <c r="AD248" s="165"/>
      <c r="AE248" s="165"/>
      <c r="AF248" s="165"/>
      <c r="AG248" s="165"/>
      <c r="AH248" s="165"/>
      <c r="AI248" s="165"/>
      <c r="AJ248" s="165"/>
      <c r="AK248" s="165"/>
      <c r="AL248" s="165"/>
      <c r="AM248" s="165"/>
      <c r="AN248" s="165"/>
      <c r="AO248" s="165"/>
      <c r="AP248" s="165"/>
      <c r="AQ248" s="165"/>
      <c r="AR248" s="165"/>
      <c r="AS248" s="165"/>
      <c r="AT248" s="167" t="s">
        <v>129</v>
      </c>
      <c r="AU248" s="167" t="s">
        <v>123</v>
      </c>
      <c r="AV248" s="165" t="s">
        <v>116</v>
      </c>
      <c r="AW248" s="165" t="s">
        <v>29</v>
      </c>
      <c r="AX248" s="165" t="s">
        <v>80</v>
      </c>
      <c r="AY248" s="167" t="s">
        <v>117</v>
      </c>
      <c r="AZ248" s="165"/>
      <c r="BA248" s="165"/>
      <c r="BB248" s="165"/>
      <c r="BC248" s="165"/>
      <c r="BD248" s="165"/>
      <c r="BE248" s="165"/>
      <c r="BF248" s="165"/>
      <c r="BG248" s="165"/>
      <c r="BH248" s="165"/>
      <c r="BI248" s="165"/>
      <c r="BJ248" s="165"/>
      <c r="BK248" s="165"/>
      <c r="BL248" s="165"/>
      <c r="BM248" s="165"/>
    </row>
    <row r="249" spans="1:65" ht="11.25" customHeight="1">
      <c r="A249" s="149"/>
      <c r="B249" s="150"/>
      <c r="C249" s="149"/>
      <c r="D249" s="143" t="s">
        <v>129</v>
      </c>
      <c r="E249" s="151" t="s">
        <v>1</v>
      </c>
      <c r="F249" s="152" t="s">
        <v>591</v>
      </c>
      <c r="G249" s="149"/>
      <c r="H249" s="151" t="s">
        <v>1</v>
      </c>
      <c r="I249" s="149"/>
      <c r="J249" s="149"/>
      <c r="K249" s="149"/>
      <c r="L249" s="150"/>
      <c r="M249" s="153"/>
      <c r="N249" s="149"/>
      <c r="O249" s="149"/>
      <c r="P249" s="149"/>
      <c r="Q249" s="149"/>
      <c r="R249" s="149"/>
      <c r="S249" s="149"/>
      <c r="T249" s="154"/>
      <c r="U249" s="149"/>
      <c r="V249" s="149"/>
      <c r="W249" s="149"/>
      <c r="X249" s="149"/>
      <c r="Y249" s="149"/>
      <c r="Z249" s="149"/>
      <c r="AA249" s="149"/>
      <c r="AB249" s="149"/>
      <c r="AC249" s="149"/>
      <c r="AD249" s="149"/>
      <c r="AE249" s="149"/>
      <c r="AF249" s="149"/>
      <c r="AG249" s="149"/>
      <c r="AH249" s="149"/>
      <c r="AI249" s="149"/>
      <c r="AJ249" s="149"/>
      <c r="AK249" s="149"/>
      <c r="AL249" s="149"/>
      <c r="AM249" s="149"/>
      <c r="AN249" s="149"/>
      <c r="AO249" s="149"/>
      <c r="AP249" s="149"/>
      <c r="AQ249" s="149"/>
      <c r="AR249" s="149"/>
      <c r="AS249" s="149"/>
      <c r="AT249" s="151" t="s">
        <v>129</v>
      </c>
      <c r="AU249" s="151" t="s">
        <v>123</v>
      </c>
      <c r="AV249" s="149" t="s">
        <v>80</v>
      </c>
      <c r="AW249" s="149" t="s">
        <v>29</v>
      </c>
      <c r="AX249" s="149" t="s">
        <v>72</v>
      </c>
      <c r="AY249" s="151" t="s">
        <v>117</v>
      </c>
      <c r="AZ249" s="149"/>
      <c r="BA249" s="149"/>
      <c r="BB249" s="149"/>
      <c r="BC249" s="149"/>
      <c r="BD249" s="149"/>
      <c r="BE249" s="149"/>
      <c r="BF249" s="149"/>
      <c r="BG249" s="149"/>
      <c r="BH249" s="149"/>
      <c r="BI249" s="149"/>
      <c r="BJ249" s="149"/>
      <c r="BK249" s="149"/>
      <c r="BL249" s="149"/>
      <c r="BM249" s="149"/>
    </row>
    <row r="250" spans="1:65" ht="16.5" customHeight="1">
      <c r="A250" s="17"/>
      <c r="B250" s="18"/>
      <c r="C250" s="128" t="s">
        <v>310</v>
      </c>
      <c r="D250" s="128" t="s">
        <v>118</v>
      </c>
      <c r="E250" s="129" t="s">
        <v>592</v>
      </c>
      <c r="F250" s="130" t="s">
        <v>593</v>
      </c>
      <c r="G250" s="131" t="s">
        <v>335</v>
      </c>
      <c r="H250" s="132">
        <v>10.5</v>
      </c>
      <c r="I250" s="133"/>
      <c r="J250" s="132">
        <f>ROUND(I250*H250,2)</f>
        <v>0</v>
      </c>
      <c r="K250" s="134"/>
      <c r="L250" s="18"/>
      <c r="M250" s="135" t="s">
        <v>1</v>
      </c>
      <c r="N250" s="136" t="s">
        <v>38</v>
      </c>
      <c r="O250" s="17"/>
      <c r="P250" s="137">
        <f>O250*H250</f>
        <v>0</v>
      </c>
      <c r="Q250" s="137">
        <v>3.76318E-2</v>
      </c>
      <c r="R250" s="137">
        <f>Q250*H250</f>
        <v>0.39513389999999998</v>
      </c>
      <c r="S250" s="137">
        <v>0</v>
      </c>
      <c r="T250" s="138">
        <f>S250*H250</f>
        <v>0</v>
      </c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39" t="s">
        <v>116</v>
      </c>
      <c r="AS250" s="17"/>
      <c r="AT250" s="139" t="s">
        <v>118</v>
      </c>
      <c r="AU250" s="139" t="s">
        <v>123</v>
      </c>
      <c r="AV250" s="17"/>
      <c r="AW250" s="17"/>
      <c r="AX250" s="17"/>
      <c r="AY250" s="2" t="s">
        <v>117</v>
      </c>
      <c r="AZ250" s="17"/>
      <c r="BA250" s="17"/>
      <c r="BB250" s="17"/>
      <c r="BC250" s="17"/>
      <c r="BD250" s="17"/>
      <c r="BE250" s="140">
        <f>IF(N250="základná",J250,0)</f>
        <v>0</v>
      </c>
      <c r="BF250" s="140">
        <f>IF(N250="znížená",J250,0)</f>
        <v>0</v>
      </c>
      <c r="BG250" s="140">
        <f>IF(N250="zákl. prenesená",J250,0)</f>
        <v>0</v>
      </c>
      <c r="BH250" s="140">
        <f>IF(N250="zníž. prenesená",J250,0)</f>
        <v>0</v>
      </c>
      <c r="BI250" s="140">
        <f>IF(N250="nulová",J250,0)</f>
        <v>0</v>
      </c>
      <c r="BJ250" s="2" t="s">
        <v>123</v>
      </c>
      <c r="BK250" s="140">
        <f>ROUND(I250*H250,2)</f>
        <v>0</v>
      </c>
      <c r="BL250" s="2" t="s">
        <v>116</v>
      </c>
      <c r="BM250" s="139" t="s">
        <v>594</v>
      </c>
    </row>
    <row r="251" spans="1:65" ht="11.25" customHeight="1">
      <c r="A251" s="141"/>
      <c r="B251" s="142"/>
      <c r="C251" s="141"/>
      <c r="D251" s="143" t="s">
        <v>129</v>
      </c>
      <c r="E251" s="144" t="s">
        <v>1</v>
      </c>
      <c r="F251" s="145" t="s">
        <v>595</v>
      </c>
      <c r="G251" s="141"/>
      <c r="H251" s="146">
        <v>3</v>
      </c>
      <c r="I251" s="141"/>
      <c r="J251" s="141"/>
      <c r="K251" s="141"/>
      <c r="L251" s="142"/>
      <c r="M251" s="147"/>
      <c r="N251" s="141"/>
      <c r="O251" s="141"/>
      <c r="P251" s="141"/>
      <c r="Q251" s="141"/>
      <c r="R251" s="141"/>
      <c r="S251" s="141"/>
      <c r="T251" s="148"/>
      <c r="U251" s="141"/>
      <c r="V251" s="141"/>
      <c r="W251" s="141"/>
      <c r="X251" s="141"/>
      <c r="Y251" s="141"/>
      <c r="Z251" s="141"/>
      <c r="AA251" s="141"/>
      <c r="AB251" s="141"/>
      <c r="AC251" s="141"/>
      <c r="AD251" s="141"/>
      <c r="AE251" s="141"/>
      <c r="AF251" s="141"/>
      <c r="AG251" s="141"/>
      <c r="AH251" s="141"/>
      <c r="AI251" s="141"/>
      <c r="AJ251" s="141"/>
      <c r="AK251" s="141"/>
      <c r="AL251" s="141"/>
      <c r="AM251" s="141"/>
      <c r="AN251" s="141"/>
      <c r="AO251" s="141"/>
      <c r="AP251" s="141"/>
      <c r="AQ251" s="141"/>
      <c r="AR251" s="141"/>
      <c r="AS251" s="141"/>
      <c r="AT251" s="144" t="s">
        <v>129</v>
      </c>
      <c r="AU251" s="144" t="s">
        <v>123</v>
      </c>
      <c r="AV251" s="141" t="s">
        <v>123</v>
      </c>
      <c r="AW251" s="141" t="s">
        <v>29</v>
      </c>
      <c r="AX251" s="141" t="s">
        <v>72</v>
      </c>
      <c r="AY251" s="144" t="s">
        <v>117</v>
      </c>
      <c r="AZ251" s="141"/>
      <c r="BA251" s="141"/>
      <c r="BB251" s="141"/>
      <c r="BC251" s="141"/>
      <c r="BD251" s="141"/>
      <c r="BE251" s="141"/>
      <c r="BF251" s="141"/>
      <c r="BG251" s="141"/>
      <c r="BH251" s="141"/>
      <c r="BI251" s="141"/>
      <c r="BJ251" s="141"/>
      <c r="BK251" s="141"/>
      <c r="BL251" s="141"/>
      <c r="BM251" s="141"/>
    </row>
    <row r="252" spans="1:65" ht="11.25" customHeight="1">
      <c r="A252" s="141"/>
      <c r="B252" s="142"/>
      <c r="C252" s="141"/>
      <c r="D252" s="143" t="s">
        <v>129</v>
      </c>
      <c r="E252" s="144" t="s">
        <v>1</v>
      </c>
      <c r="F252" s="145" t="s">
        <v>596</v>
      </c>
      <c r="G252" s="141"/>
      <c r="H252" s="146">
        <v>7.5</v>
      </c>
      <c r="I252" s="141"/>
      <c r="J252" s="141"/>
      <c r="K252" s="141"/>
      <c r="L252" s="142"/>
      <c r="M252" s="147"/>
      <c r="N252" s="141"/>
      <c r="O252" s="141"/>
      <c r="P252" s="141"/>
      <c r="Q252" s="141"/>
      <c r="R252" s="141"/>
      <c r="S252" s="141"/>
      <c r="T252" s="148"/>
      <c r="U252" s="141"/>
      <c r="V252" s="141"/>
      <c r="W252" s="141"/>
      <c r="X252" s="141"/>
      <c r="Y252" s="141"/>
      <c r="Z252" s="141"/>
      <c r="AA252" s="141"/>
      <c r="AB252" s="141"/>
      <c r="AC252" s="141"/>
      <c r="AD252" s="141"/>
      <c r="AE252" s="141"/>
      <c r="AF252" s="141"/>
      <c r="AG252" s="141"/>
      <c r="AH252" s="141"/>
      <c r="AI252" s="141"/>
      <c r="AJ252" s="141"/>
      <c r="AK252" s="141"/>
      <c r="AL252" s="141"/>
      <c r="AM252" s="141"/>
      <c r="AN252" s="141"/>
      <c r="AO252" s="141"/>
      <c r="AP252" s="141"/>
      <c r="AQ252" s="141"/>
      <c r="AR252" s="141"/>
      <c r="AS252" s="141"/>
      <c r="AT252" s="144" t="s">
        <v>129</v>
      </c>
      <c r="AU252" s="144" t="s">
        <v>123</v>
      </c>
      <c r="AV252" s="141" t="s">
        <v>123</v>
      </c>
      <c r="AW252" s="141" t="s">
        <v>29</v>
      </c>
      <c r="AX252" s="141" t="s">
        <v>72</v>
      </c>
      <c r="AY252" s="144" t="s">
        <v>117</v>
      </c>
      <c r="AZ252" s="141"/>
      <c r="BA252" s="141"/>
      <c r="BB252" s="141"/>
      <c r="BC252" s="141"/>
      <c r="BD252" s="141"/>
      <c r="BE252" s="141"/>
      <c r="BF252" s="141"/>
      <c r="BG252" s="141"/>
      <c r="BH252" s="141"/>
      <c r="BI252" s="141"/>
      <c r="BJ252" s="141"/>
      <c r="BK252" s="141"/>
      <c r="BL252" s="141"/>
      <c r="BM252" s="141"/>
    </row>
    <row r="253" spans="1:65" ht="11.25" customHeight="1">
      <c r="A253" s="165"/>
      <c r="B253" s="166"/>
      <c r="C253" s="165"/>
      <c r="D253" s="143" t="s">
        <v>129</v>
      </c>
      <c r="E253" s="167" t="s">
        <v>1</v>
      </c>
      <c r="F253" s="168" t="s">
        <v>154</v>
      </c>
      <c r="G253" s="165"/>
      <c r="H253" s="169">
        <v>10.5</v>
      </c>
      <c r="I253" s="165"/>
      <c r="J253" s="165"/>
      <c r="K253" s="165"/>
      <c r="L253" s="166"/>
      <c r="M253" s="170"/>
      <c r="N253" s="165"/>
      <c r="O253" s="165"/>
      <c r="P253" s="165"/>
      <c r="Q253" s="165"/>
      <c r="R253" s="165"/>
      <c r="S253" s="165"/>
      <c r="T253" s="171"/>
      <c r="U253" s="165"/>
      <c r="V253" s="165"/>
      <c r="W253" s="165"/>
      <c r="X253" s="165"/>
      <c r="Y253" s="165"/>
      <c r="Z253" s="165"/>
      <c r="AA253" s="165"/>
      <c r="AB253" s="165"/>
      <c r="AC253" s="165"/>
      <c r="AD253" s="165"/>
      <c r="AE253" s="165"/>
      <c r="AF253" s="165"/>
      <c r="AG253" s="165"/>
      <c r="AH253" s="165"/>
      <c r="AI253" s="165"/>
      <c r="AJ253" s="165"/>
      <c r="AK253" s="165"/>
      <c r="AL253" s="165"/>
      <c r="AM253" s="165"/>
      <c r="AN253" s="165"/>
      <c r="AO253" s="165"/>
      <c r="AP253" s="165"/>
      <c r="AQ253" s="165"/>
      <c r="AR253" s="165"/>
      <c r="AS253" s="165"/>
      <c r="AT253" s="167" t="s">
        <v>129</v>
      </c>
      <c r="AU253" s="167" t="s">
        <v>123</v>
      </c>
      <c r="AV253" s="165" t="s">
        <v>116</v>
      </c>
      <c r="AW253" s="165" t="s">
        <v>29</v>
      </c>
      <c r="AX253" s="165" t="s">
        <v>80</v>
      </c>
      <c r="AY253" s="167" t="s">
        <v>117</v>
      </c>
      <c r="AZ253" s="165"/>
      <c r="BA253" s="165"/>
      <c r="BB253" s="165"/>
      <c r="BC253" s="165"/>
      <c r="BD253" s="165"/>
      <c r="BE253" s="165"/>
      <c r="BF253" s="165"/>
      <c r="BG253" s="165"/>
      <c r="BH253" s="165"/>
      <c r="BI253" s="165"/>
      <c r="BJ253" s="165"/>
      <c r="BK253" s="165"/>
      <c r="BL253" s="165"/>
      <c r="BM253" s="165"/>
    </row>
    <row r="254" spans="1:65" ht="16.5" customHeight="1">
      <c r="A254" s="17"/>
      <c r="B254" s="18"/>
      <c r="C254" s="128" t="s">
        <v>316</v>
      </c>
      <c r="D254" s="128" t="s">
        <v>118</v>
      </c>
      <c r="E254" s="129" t="s">
        <v>597</v>
      </c>
      <c r="F254" s="130" t="s">
        <v>598</v>
      </c>
      <c r="G254" s="131" t="s">
        <v>335</v>
      </c>
      <c r="H254" s="132">
        <v>10.5</v>
      </c>
      <c r="I254" s="133"/>
      <c r="J254" s="132">
        <f>ROUND(I254*H254,2)</f>
        <v>0</v>
      </c>
      <c r="K254" s="134"/>
      <c r="L254" s="18"/>
      <c r="M254" s="135" t="s">
        <v>1</v>
      </c>
      <c r="N254" s="136" t="s">
        <v>38</v>
      </c>
      <c r="O254" s="17"/>
      <c r="P254" s="137">
        <f>O254*H254</f>
        <v>0</v>
      </c>
      <c r="Q254" s="137">
        <v>0</v>
      </c>
      <c r="R254" s="137">
        <f>Q254*H254</f>
        <v>0</v>
      </c>
      <c r="S254" s="137">
        <v>0</v>
      </c>
      <c r="T254" s="138">
        <f>S254*H254</f>
        <v>0</v>
      </c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39" t="s">
        <v>116</v>
      </c>
      <c r="AS254" s="17"/>
      <c r="AT254" s="139" t="s">
        <v>118</v>
      </c>
      <c r="AU254" s="139" t="s">
        <v>123</v>
      </c>
      <c r="AV254" s="17"/>
      <c r="AW254" s="17"/>
      <c r="AX254" s="17"/>
      <c r="AY254" s="2" t="s">
        <v>117</v>
      </c>
      <c r="AZ254" s="17"/>
      <c r="BA254" s="17"/>
      <c r="BB254" s="17"/>
      <c r="BC254" s="17"/>
      <c r="BD254" s="17"/>
      <c r="BE254" s="140">
        <f>IF(N254="základná",J254,0)</f>
        <v>0</v>
      </c>
      <c r="BF254" s="140">
        <f>IF(N254="znížená",J254,0)</f>
        <v>0</v>
      </c>
      <c r="BG254" s="140">
        <f>IF(N254="zákl. prenesená",J254,0)</f>
        <v>0</v>
      </c>
      <c r="BH254" s="140">
        <f>IF(N254="zníž. prenesená",J254,0)</f>
        <v>0</v>
      </c>
      <c r="BI254" s="140">
        <f>IF(N254="nulová",J254,0)</f>
        <v>0</v>
      </c>
      <c r="BJ254" s="2" t="s">
        <v>123</v>
      </c>
      <c r="BK254" s="140">
        <f>ROUND(I254*H254,2)</f>
        <v>0</v>
      </c>
      <c r="BL254" s="2" t="s">
        <v>116</v>
      </c>
      <c r="BM254" s="139" t="s">
        <v>599</v>
      </c>
    </row>
    <row r="255" spans="1:65" ht="11.25" customHeight="1">
      <c r="A255" s="141"/>
      <c r="B255" s="142"/>
      <c r="C255" s="141"/>
      <c r="D255" s="143" t="s">
        <v>129</v>
      </c>
      <c r="E255" s="144" t="s">
        <v>1</v>
      </c>
      <c r="F255" s="145" t="s">
        <v>595</v>
      </c>
      <c r="G255" s="141"/>
      <c r="H255" s="146">
        <v>3</v>
      </c>
      <c r="I255" s="141"/>
      <c r="J255" s="141"/>
      <c r="K255" s="141"/>
      <c r="L255" s="142"/>
      <c r="M255" s="147"/>
      <c r="N255" s="141"/>
      <c r="O255" s="141"/>
      <c r="P255" s="141"/>
      <c r="Q255" s="141"/>
      <c r="R255" s="141"/>
      <c r="S255" s="141"/>
      <c r="T255" s="148"/>
      <c r="U255" s="141"/>
      <c r="V255" s="141"/>
      <c r="W255" s="141"/>
      <c r="X255" s="141"/>
      <c r="Y255" s="141"/>
      <c r="Z255" s="141"/>
      <c r="AA255" s="141"/>
      <c r="AB255" s="141"/>
      <c r="AC255" s="141"/>
      <c r="AD255" s="141"/>
      <c r="AE255" s="141"/>
      <c r="AF255" s="141"/>
      <c r="AG255" s="141"/>
      <c r="AH255" s="141"/>
      <c r="AI255" s="141"/>
      <c r="AJ255" s="141"/>
      <c r="AK255" s="141"/>
      <c r="AL255" s="141"/>
      <c r="AM255" s="141"/>
      <c r="AN255" s="141"/>
      <c r="AO255" s="141"/>
      <c r="AP255" s="141"/>
      <c r="AQ255" s="141"/>
      <c r="AR255" s="141"/>
      <c r="AS255" s="141"/>
      <c r="AT255" s="144" t="s">
        <v>129</v>
      </c>
      <c r="AU255" s="144" t="s">
        <v>123</v>
      </c>
      <c r="AV255" s="141" t="s">
        <v>123</v>
      </c>
      <c r="AW255" s="141" t="s">
        <v>29</v>
      </c>
      <c r="AX255" s="141" t="s">
        <v>72</v>
      </c>
      <c r="AY255" s="144" t="s">
        <v>117</v>
      </c>
      <c r="AZ255" s="141"/>
      <c r="BA255" s="141"/>
      <c r="BB255" s="141"/>
      <c r="BC255" s="141"/>
      <c r="BD255" s="141"/>
      <c r="BE255" s="141"/>
      <c r="BF255" s="141"/>
      <c r="BG255" s="141"/>
      <c r="BH255" s="141"/>
      <c r="BI255" s="141"/>
      <c r="BJ255" s="141"/>
      <c r="BK255" s="141"/>
      <c r="BL255" s="141"/>
      <c r="BM255" s="141"/>
    </row>
    <row r="256" spans="1:65" ht="11.25" customHeight="1">
      <c r="A256" s="141"/>
      <c r="B256" s="142"/>
      <c r="C256" s="141"/>
      <c r="D256" s="143" t="s">
        <v>129</v>
      </c>
      <c r="E256" s="144" t="s">
        <v>1</v>
      </c>
      <c r="F256" s="145" t="s">
        <v>596</v>
      </c>
      <c r="G256" s="141"/>
      <c r="H256" s="146">
        <v>7.5</v>
      </c>
      <c r="I256" s="141"/>
      <c r="J256" s="141"/>
      <c r="K256" s="141"/>
      <c r="L256" s="142"/>
      <c r="M256" s="147"/>
      <c r="N256" s="141"/>
      <c r="O256" s="141"/>
      <c r="P256" s="141"/>
      <c r="Q256" s="141"/>
      <c r="R256" s="141"/>
      <c r="S256" s="141"/>
      <c r="T256" s="148"/>
      <c r="U256" s="141"/>
      <c r="V256" s="141"/>
      <c r="W256" s="141"/>
      <c r="X256" s="141"/>
      <c r="Y256" s="141"/>
      <c r="Z256" s="141"/>
      <c r="AA256" s="141"/>
      <c r="AB256" s="141"/>
      <c r="AC256" s="141"/>
      <c r="AD256" s="141"/>
      <c r="AE256" s="141"/>
      <c r="AF256" s="141"/>
      <c r="AG256" s="141"/>
      <c r="AH256" s="141"/>
      <c r="AI256" s="141"/>
      <c r="AJ256" s="141"/>
      <c r="AK256" s="141"/>
      <c r="AL256" s="141"/>
      <c r="AM256" s="141"/>
      <c r="AN256" s="141"/>
      <c r="AO256" s="141"/>
      <c r="AP256" s="141"/>
      <c r="AQ256" s="141"/>
      <c r="AR256" s="141"/>
      <c r="AS256" s="141"/>
      <c r="AT256" s="144" t="s">
        <v>129</v>
      </c>
      <c r="AU256" s="144" t="s">
        <v>123</v>
      </c>
      <c r="AV256" s="141" t="s">
        <v>123</v>
      </c>
      <c r="AW256" s="141" t="s">
        <v>29</v>
      </c>
      <c r="AX256" s="141" t="s">
        <v>72</v>
      </c>
      <c r="AY256" s="144" t="s">
        <v>117</v>
      </c>
      <c r="AZ256" s="141"/>
      <c r="BA256" s="141"/>
      <c r="BB256" s="141"/>
      <c r="BC256" s="141"/>
      <c r="BD256" s="141"/>
      <c r="BE256" s="141"/>
      <c r="BF256" s="141"/>
      <c r="BG256" s="141"/>
      <c r="BH256" s="141"/>
      <c r="BI256" s="141"/>
      <c r="BJ256" s="141"/>
      <c r="BK256" s="141"/>
      <c r="BL256" s="141"/>
      <c r="BM256" s="141"/>
    </row>
    <row r="257" spans="1:65" ht="11.25" customHeight="1">
      <c r="A257" s="165"/>
      <c r="B257" s="166"/>
      <c r="C257" s="165"/>
      <c r="D257" s="143" t="s">
        <v>129</v>
      </c>
      <c r="E257" s="167" t="s">
        <v>1</v>
      </c>
      <c r="F257" s="168" t="s">
        <v>154</v>
      </c>
      <c r="G257" s="165"/>
      <c r="H257" s="169">
        <v>10.5</v>
      </c>
      <c r="I257" s="165"/>
      <c r="J257" s="165"/>
      <c r="K257" s="165"/>
      <c r="L257" s="166"/>
      <c r="M257" s="170"/>
      <c r="N257" s="165"/>
      <c r="O257" s="165"/>
      <c r="P257" s="165"/>
      <c r="Q257" s="165"/>
      <c r="R257" s="165"/>
      <c r="S257" s="165"/>
      <c r="T257" s="171"/>
      <c r="U257" s="165"/>
      <c r="V257" s="165"/>
      <c r="W257" s="165"/>
      <c r="X257" s="165"/>
      <c r="Y257" s="165"/>
      <c r="Z257" s="165"/>
      <c r="AA257" s="165"/>
      <c r="AB257" s="165"/>
      <c r="AC257" s="165"/>
      <c r="AD257" s="165"/>
      <c r="AE257" s="165"/>
      <c r="AF257" s="165"/>
      <c r="AG257" s="165"/>
      <c r="AH257" s="165"/>
      <c r="AI257" s="165"/>
      <c r="AJ257" s="165"/>
      <c r="AK257" s="165"/>
      <c r="AL257" s="165"/>
      <c r="AM257" s="165"/>
      <c r="AN257" s="165"/>
      <c r="AO257" s="165"/>
      <c r="AP257" s="165"/>
      <c r="AQ257" s="165"/>
      <c r="AR257" s="165"/>
      <c r="AS257" s="165"/>
      <c r="AT257" s="167" t="s">
        <v>129</v>
      </c>
      <c r="AU257" s="167" t="s">
        <v>123</v>
      </c>
      <c r="AV257" s="165" t="s">
        <v>116</v>
      </c>
      <c r="AW257" s="165" t="s">
        <v>29</v>
      </c>
      <c r="AX257" s="165" t="s">
        <v>80</v>
      </c>
      <c r="AY257" s="167" t="s">
        <v>117</v>
      </c>
      <c r="AZ257" s="165"/>
      <c r="BA257" s="165"/>
      <c r="BB257" s="165"/>
      <c r="BC257" s="165"/>
      <c r="BD257" s="165"/>
      <c r="BE257" s="165"/>
      <c r="BF257" s="165"/>
      <c r="BG257" s="165"/>
      <c r="BH257" s="165"/>
      <c r="BI257" s="165"/>
      <c r="BJ257" s="165"/>
      <c r="BK257" s="165"/>
      <c r="BL257" s="165"/>
      <c r="BM257" s="165"/>
    </row>
    <row r="258" spans="1:65" ht="24" customHeight="1">
      <c r="A258" s="17"/>
      <c r="B258" s="18"/>
      <c r="C258" s="128" t="s">
        <v>320</v>
      </c>
      <c r="D258" s="128" t="s">
        <v>118</v>
      </c>
      <c r="E258" s="129" t="s">
        <v>600</v>
      </c>
      <c r="F258" s="130" t="s">
        <v>601</v>
      </c>
      <c r="G258" s="131" t="s">
        <v>313</v>
      </c>
      <c r="H258" s="132">
        <v>1.21</v>
      </c>
      <c r="I258" s="133"/>
      <c r="J258" s="132">
        <f>ROUND(I258*H258,2)</f>
        <v>0</v>
      </c>
      <c r="K258" s="134"/>
      <c r="L258" s="18"/>
      <c r="M258" s="135" t="s">
        <v>1</v>
      </c>
      <c r="N258" s="136" t="s">
        <v>38</v>
      </c>
      <c r="O258" s="17"/>
      <c r="P258" s="137">
        <f>O258*H258</f>
        <v>0</v>
      </c>
      <c r="Q258" s="137">
        <v>1.0379497</v>
      </c>
      <c r="R258" s="137">
        <f>Q258*H258</f>
        <v>1.255919137</v>
      </c>
      <c r="S258" s="137">
        <v>0</v>
      </c>
      <c r="T258" s="138">
        <f>S258*H258</f>
        <v>0</v>
      </c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39" t="s">
        <v>116</v>
      </c>
      <c r="AS258" s="17"/>
      <c r="AT258" s="139" t="s">
        <v>118</v>
      </c>
      <c r="AU258" s="139" t="s">
        <v>123</v>
      </c>
      <c r="AV258" s="17"/>
      <c r="AW258" s="17"/>
      <c r="AX258" s="17"/>
      <c r="AY258" s="2" t="s">
        <v>117</v>
      </c>
      <c r="AZ258" s="17"/>
      <c r="BA258" s="17"/>
      <c r="BB258" s="17"/>
      <c r="BC258" s="17"/>
      <c r="BD258" s="17"/>
      <c r="BE258" s="140">
        <f>IF(N258="základná",J258,0)</f>
        <v>0</v>
      </c>
      <c r="BF258" s="140">
        <f>IF(N258="znížená",J258,0)</f>
        <v>0</v>
      </c>
      <c r="BG258" s="140">
        <f>IF(N258="zákl. prenesená",J258,0)</f>
        <v>0</v>
      </c>
      <c r="BH258" s="140">
        <f>IF(N258="zníž. prenesená",J258,0)</f>
        <v>0</v>
      </c>
      <c r="BI258" s="140">
        <f>IF(N258="nulová",J258,0)</f>
        <v>0</v>
      </c>
      <c r="BJ258" s="2" t="s">
        <v>123</v>
      </c>
      <c r="BK258" s="140">
        <f>ROUND(I258*H258,2)</f>
        <v>0</v>
      </c>
      <c r="BL258" s="2" t="s">
        <v>116</v>
      </c>
      <c r="BM258" s="139" t="s">
        <v>602</v>
      </c>
    </row>
    <row r="259" spans="1:65" ht="11.25" customHeight="1">
      <c r="A259" s="141"/>
      <c r="B259" s="142"/>
      <c r="C259" s="141"/>
      <c r="D259" s="143" t="s">
        <v>129</v>
      </c>
      <c r="E259" s="144" t="s">
        <v>1</v>
      </c>
      <c r="F259" s="145" t="s">
        <v>603</v>
      </c>
      <c r="G259" s="141"/>
      <c r="H259" s="146">
        <v>1.21</v>
      </c>
      <c r="I259" s="141"/>
      <c r="J259" s="141"/>
      <c r="K259" s="141"/>
      <c r="L259" s="142"/>
      <c r="M259" s="147"/>
      <c r="N259" s="141"/>
      <c r="O259" s="141"/>
      <c r="P259" s="141"/>
      <c r="Q259" s="141"/>
      <c r="R259" s="141"/>
      <c r="S259" s="141"/>
      <c r="T259" s="148"/>
      <c r="U259" s="141"/>
      <c r="V259" s="141"/>
      <c r="W259" s="141"/>
      <c r="X259" s="141"/>
      <c r="Y259" s="141"/>
      <c r="Z259" s="141"/>
      <c r="AA259" s="141"/>
      <c r="AB259" s="141"/>
      <c r="AC259" s="141"/>
      <c r="AD259" s="141"/>
      <c r="AE259" s="141"/>
      <c r="AF259" s="141"/>
      <c r="AG259" s="141"/>
      <c r="AH259" s="141"/>
      <c r="AI259" s="141"/>
      <c r="AJ259" s="141"/>
      <c r="AK259" s="141"/>
      <c r="AL259" s="141"/>
      <c r="AM259" s="141"/>
      <c r="AN259" s="141"/>
      <c r="AO259" s="141"/>
      <c r="AP259" s="141"/>
      <c r="AQ259" s="141"/>
      <c r="AR259" s="141"/>
      <c r="AS259" s="141"/>
      <c r="AT259" s="144" t="s">
        <v>129</v>
      </c>
      <c r="AU259" s="144" t="s">
        <v>123</v>
      </c>
      <c r="AV259" s="141" t="s">
        <v>123</v>
      </c>
      <c r="AW259" s="141" t="s">
        <v>29</v>
      </c>
      <c r="AX259" s="141" t="s">
        <v>80</v>
      </c>
      <c r="AY259" s="144" t="s">
        <v>117</v>
      </c>
      <c r="AZ259" s="141"/>
      <c r="BA259" s="141"/>
      <c r="BB259" s="141"/>
      <c r="BC259" s="141"/>
      <c r="BD259" s="141"/>
      <c r="BE259" s="141"/>
      <c r="BF259" s="141"/>
      <c r="BG259" s="141"/>
      <c r="BH259" s="141"/>
      <c r="BI259" s="141"/>
      <c r="BJ259" s="141"/>
      <c r="BK259" s="141"/>
      <c r="BL259" s="141"/>
      <c r="BM259" s="141"/>
    </row>
    <row r="260" spans="1:65" ht="24" customHeight="1">
      <c r="A260" s="17"/>
      <c r="B260" s="18"/>
      <c r="C260" s="128" t="s">
        <v>324</v>
      </c>
      <c r="D260" s="128" t="s">
        <v>118</v>
      </c>
      <c r="E260" s="129" t="s">
        <v>604</v>
      </c>
      <c r="F260" s="130" t="s">
        <v>605</v>
      </c>
      <c r="G260" s="131" t="s">
        <v>313</v>
      </c>
      <c r="H260" s="132">
        <v>0.11</v>
      </c>
      <c r="I260" s="133"/>
      <c r="J260" s="132">
        <f>ROUND(I260*H260,2)</f>
        <v>0</v>
      </c>
      <c r="K260" s="134"/>
      <c r="L260" s="18"/>
      <c r="M260" s="135" t="s">
        <v>1</v>
      </c>
      <c r="N260" s="136" t="s">
        <v>38</v>
      </c>
      <c r="O260" s="17"/>
      <c r="P260" s="137">
        <f>O260*H260</f>
        <v>0</v>
      </c>
      <c r="Q260" s="137">
        <v>1.0505999720000001</v>
      </c>
      <c r="R260" s="137">
        <f>Q260*H260</f>
        <v>0.11556599692000001</v>
      </c>
      <c r="S260" s="137">
        <v>0</v>
      </c>
      <c r="T260" s="138">
        <f>S260*H260</f>
        <v>0</v>
      </c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39" t="s">
        <v>116</v>
      </c>
      <c r="AS260" s="17"/>
      <c r="AT260" s="139" t="s">
        <v>118</v>
      </c>
      <c r="AU260" s="139" t="s">
        <v>123</v>
      </c>
      <c r="AV260" s="17"/>
      <c r="AW260" s="17"/>
      <c r="AX260" s="17"/>
      <c r="AY260" s="2" t="s">
        <v>117</v>
      </c>
      <c r="AZ260" s="17"/>
      <c r="BA260" s="17"/>
      <c r="BB260" s="17"/>
      <c r="BC260" s="17"/>
      <c r="BD260" s="17"/>
      <c r="BE260" s="140">
        <f>IF(N260="základná",J260,0)</f>
        <v>0</v>
      </c>
      <c r="BF260" s="140">
        <f>IF(N260="znížená",J260,0)</f>
        <v>0</v>
      </c>
      <c r="BG260" s="140">
        <f>IF(N260="zákl. prenesená",J260,0)</f>
        <v>0</v>
      </c>
      <c r="BH260" s="140">
        <f>IF(N260="zníž. prenesená",J260,0)</f>
        <v>0</v>
      </c>
      <c r="BI260" s="140">
        <f>IF(N260="nulová",J260,0)</f>
        <v>0</v>
      </c>
      <c r="BJ260" s="2" t="s">
        <v>123</v>
      </c>
      <c r="BK260" s="140">
        <f>ROUND(I260*H260,2)</f>
        <v>0</v>
      </c>
      <c r="BL260" s="2" t="s">
        <v>116</v>
      </c>
      <c r="BM260" s="139" t="s">
        <v>606</v>
      </c>
    </row>
    <row r="261" spans="1:65" ht="11.25" customHeight="1">
      <c r="A261" s="141"/>
      <c r="B261" s="142"/>
      <c r="C261" s="141"/>
      <c r="D261" s="143" t="s">
        <v>129</v>
      </c>
      <c r="E261" s="144" t="s">
        <v>1</v>
      </c>
      <c r="F261" s="145" t="s">
        <v>607</v>
      </c>
      <c r="G261" s="141"/>
      <c r="H261" s="146">
        <v>0.11</v>
      </c>
      <c r="I261" s="141"/>
      <c r="J261" s="141"/>
      <c r="K261" s="141"/>
      <c r="L261" s="142"/>
      <c r="M261" s="147"/>
      <c r="N261" s="141"/>
      <c r="O261" s="141"/>
      <c r="P261" s="141"/>
      <c r="Q261" s="141"/>
      <c r="R261" s="141"/>
      <c r="S261" s="141"/>
      <c r="T261" s="148"/>
      <c r="U261" s="141"/>
      <c r="V261" s="141"/>
      <c r="W261" s="141"/>
      <c r="X261" s="141"/>
      <c r="Y261" s="141"/>
      <c r="Z261" s="141"/>
      <c r="AA261" s="141"/>
      <c r="AB261" s="141"/>
      <c r="AC261" s="141"/>
      <c r="AD261" s="141"/>
      <c r="AE261" s="141"/>
      <c r="AF261" s="141"/>
      <c r="AG261" s="141"/>
      <c r="AH261" s="141"/>
      <c r="AI261" s="141"/>
      <c r="AJ261" s="141"/>
      <c r="AK261" s="141"/>
      <c r="AL261" s="141"/>
      <c r="AM261" s="141"/>
      <c r="AN261" s="141"/>
      <c r="AO261" s="141"/>
      <c r="AP261" s="141"/>
      <c r="AQ261" s="141"/>
      <c r="AR261" s="141"/>
      <c r="AS261" s="141"/>
      <c r="AT261" s="144" t="s">
        <v>129</v>
      </c>
      <c r="AU261" s="144" t="s">
        <v>123</v>
      </c>
      <c r="AV261" s="141" t="s">
        <v>123</v>
      </c>
      <c r="AW261" s="141" t="s">
        <v>29</v>
      </c>
      <c r="AX261" s="141" t="s">
        <v>80</v>
      </c>
      <c r="AY261" s="144" t="s">
        <v>117</v>
      </c>
      <c r="AZ261" s="141"/>
      <c r="BA261" s="141"/>
      <c r="BB261" s="141"/>
      <c r="BC261" s="141"/>
      <c r="BD261" s="141"/>
      <c r="BE261" s="141"/>
      <c r="BF261" s="141"/>
      <c r="BG261" s="141"/>
      <c r="BH261" s="141"/>
      <c r="BI261" s="141"/>
      <c r="BJ261" s="141"/>
      <c r="BK261" s="141"/>
      <c r="BL261" s="141"/>
      <c r="BM261" s="141"/>
    </row>
    <row r="262" spans="1:65" ht="37.5" customHeight="1">
      <c r="A262" s="17"/>
      <c r="B262" s="18"/>
      <c r="C262" s="128" t="s">
        <v>328</v>
      </c>
      <c r="D262" s="128" t="s">
        <v>118</v>
      </c>
      <c r="E262" s="129" t="s">
        <v>608</v>
      </c>
      <c r="F262" s="130" t="s">
        <v>609</v>
      </c>
      <c r="G262" s="131" t="s">
        <v>187</v>
      </c>
      <c r="H262" s="132">
        <v>2.8</v>
      </c>
      <c r="I262" s="133"/>
      <c r="J262" s="132">
        <f>ROUND(I262*H262,2)</f>
        <v>0</v>
      </c>
      <c r="K262" s="134"/>
      <c r="L262" s="18"/>
      <c r="M262" s="135" t="s">
        <v>1</v>
      </c>
      <c r="N262" s="136" t="s">
        <v>38</v>
      </c>
      <c r="O262" s="17"/>
      <c r="P262" s="137">
        <f>O262*H262</f>
        <v>0</v>
      </c>
      <c r="Q262" s="137">
        <v>2.4006094</v>
      </c>
      <c r="R262" s="137">
        <f>Q262*H262</f>
        <v>6.72170632</v>
      </c>
      <c r="S262" s="137">
        <v>0</v>
      </c>
      <c r="T262" s="138">
        <f>S262*H262</f>
        <v>0</v>
      </c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39" t="s">
        <v>116</v>
      </c>
      <c r="AS262" s="17"/>
      <c r="AT262" s="139" t="s">
        <v>118</v>
      </c>
      <c r="AU262" s="139" t="s">
        <v>123</v>
      </c>
      <c r="AV262" s="17"/>
      <c r="AW262" s="17"/>
      <c r="AX262" s="17"/>
      <c r="AY262" s="2" t="s">
        <v>117</v>
      </c>
      <c r="AZ262" s="17"/>
      <c r="BA262" s="17"/>
      <c r="BB262" s="17"/>
      <c r="BC262" s="17"/>
      <c r="BD262" s="17"/>
      <c r="BE262" s="140">
        <f>IF(N262="základná",J262,0)</f>
        <v>0</v>
      </c>
      <c r="BF262" s="140">
        <f>IF(N262="znížená",J262,0)</f>
        <v>0</v>
      </c>
      <c r="BG262" s="140">
        <f>IF(N262="zákl. prenesená",J262,0)</f>
        <v>0</v>
      </c>
      <c r="BH262" s="140">
        <f>IF(N262="zníž. prenesená",J262,0)</f>
        <v>0</v>
      </c>
      <c r="BI262" s="140">
        <f>IF(N262="nulová",J262,0)</f>
        <v>0</v>
      </c>
      <c r="BJ262" s="2" t="s">
        <v>123</v>
      </c>
      <c r="BK262" s="140">
        <f>ROUND(I262*H262,2)</f>
        <v>0</v>
      </c>
      <c r="BL262" s="2" t="s">
        <v>116</v>
      </c>
      <c r="BM262" s="139" t="s">
        <v>610</v>
      </c>
    </row>
    <row r="263" spans="1:65" ht="11.25" customHeight="1">
      <c r="A263" s="141"/>
      <c r="B263" s="142"/>
      <c r="C263" s="141"/>
      <c r="D263" s="143" t="s">
        <v>129</v>
      </c>
      <c r="E263" s="144" t="s">
        <v>1</v>
      </c>
      <c r="F263" s="145" t="s">
        <v>611</v>
      </c>
      <c r="G263" s="141"/>
      <c r="H263" s="146">
        <v>2.8</v>
      </c>
      <c r="I263" s="141"/>
      <c r="J263" s="141"/>
      <c r="K263" s="141"/>
      <c r="L263" s="142"/>
      <c r="M263" s="147"/>
      <c r="N263" s="141"/>
      <c r="O263" s="141"/>
      <c r="P263" s="141"/>
      <c r="Q263" s="141"/>
      <c r="R263" s="141"/>
      <c r="S263" s="141"/>
      <c r="T263" s="148"/>
      <c r="U263" s="141"/>
      <c r="V263" s="141"/>
      <c r="W263" s="141"/>
      <c r="X263" s="141"/>
      <c r="Y263" s="141"/>
      <c r="Z263" s="141"/>
      <c r="AA263" s="141"/>
      <c r="AB263" s="141"/>
      <c r="AC263" s="141"/>
      <c r="AD263" s="141"/>
      <c r="AE263" s="141"/>
      <c r="AF263" s="141"/>
      <c r="AG263" s="141"/>
      <c r="AH263" s="141"/>
      <c r="AI263" s="141"/>
      <c r="AJ263" s="141"/>
      <c r="AK263" s="141"/>
      <c r="AL263" s="141"/>
      <c r="AM263" s="141"/>
      <c r="AN263" s="141"/>
      <c r="AO263" s="141"/>
      <c r="AP263" s="141"/>
      <c r="AQ263" s="141"/>
      <c r="AR263" s="141"/>
      <c r="AS263" s="141"/>
      <c r="AT263" s="144" t="s">
        <v>129</v>
      </c>
      <c r="AU263" s="144" t="s">
        <v>123</v>
      </c>
      <c r="AV263" s="141" t="s">
        <v>123</v>
      </c>
      <c r="AW263" s="141" t="s">
        <v>29</v>
      </c>
      <c r="AX263" s="141" t="s">
        <v>80</v>
      </c>
      <c r="AY263" s="144" t="s">
        <v>117</v>
      </c>
      <c r="AZ263" s="141"/>
      <c r="BA263" s="141"/>
      <c r="BB263" s="141"/>
      <c r="BC263" s="141"/>
      <c r="BD263" s="141"/>
      <c r="BE263" s="141"/>
      <c r="BF263" s="141"/>
      <c r="BG263" s="141"/>
      <c r="BH263" s="141"/>
      <c r="BI263" s="141"/>
      <c r="BJ263" s="141"/>
      <c r="BK263" s="141"/>
      <c r="BL263" s="141"/>
      <c r="BM263" s="141"/>
    </row>
    <row r="264" spans="1:65" ht="16.5" customHeight="1">
      <c r="A264" s="17"/>
      <c r="B264" s="18"/>
      <c r="C264" s="128" t="s">
        <v>332</v>
      </c>
      <c r="D264" s="128" t="s">
        <v>118</v>
      </c>
      <c r="E264" s="129" t="s">
        <v>612</v>
      </c>
      <c r="F264" s="130" t="s">
        <v>613</v>
      </c>
      <c r="G264" s="131" t="s">
        <v>187</v>
      </c>
      <c r="H264" s="132">
        <v>1</v>
      </c>
      <c r="I264" s="133"/>
      <c r="J264" s="132">
        <f>ROUND(I264*H264,2)</f>
        <v>0</v>
      </c>
      <c r="K264" s="134"/>
      <c r="L264" s="18"/>
      <c r="M264" s="135" t="s">
        <v>1</v>
      </c>
      <c r="N264" s="136" t="s">
        <v>38</v>
      </c>
      <c r="O264" s="17"/>
      <c r="P264" s="137">
        <f>O264*H264</f>
        <v>0</v>
      </c>
      <c r="Q264" s="137">
        <v>2.2151342039999999</v>
      </c>
      <c r="R264" s="137">
        <f>Q264*H264</f>
        <v>2.2151342039999999</v>
      </c>
      <c r="S264" s="137">
        <v>0</v>
      </c>
      <c r="T264" s="138">
        <f>S264*H264</f>
        <v>0</v>
      </c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39" t="s">
        <v>116</v>
      </c>
      <c r="AS264" s="17"/>
      <c r="AT264" s="139" t="s">
        <v>118</v>
      </c>
      <c r="AU264" s="139" t="s">
        <v>123</v>
      </c>
      <c r="AV264" s="17"/>
      <c r="AW264" s="17"/>
      <c r="AX264" s="17"/>
      <c r="AY264" s="2" t="s">
        <v>117</v>
      </c>
      <c r="AZ264" s="17"/>
      <c r="BA264" s="17"/>
      <c r="BB264" s="17"/>
      <c r="BC264" s="17"/>
      <c r="BD264" s="17"/>
      <c r="BE264" s="140">
        <f>IF(N264="základná",J264,0)</f>
        <v>0</v>
      </c>
      <c r="BF264" s="140">
        <f>IF(N264="znížená",J264,0)</f>
        <v>0</v>
      </c>
      <c r="BG264" s="140">
        <f>IF(N264="zákl. prenesená",J264,0)</f>
        <v>0</v>
      </c>
      <c r="BH264" s="140">
        <f>IF(N264="zníž. prenesená",J264,0)</f>
        <v>0</v>
      </c>
      <c r="BI264" s="140">
        <f>IF(N264="nulová",J264,0)</f>
        <v>0</v>
      </c>
      <c r="BJ264" s="2" t="s">
        <v>123</v>
      </c>
      <c r="BK264" s="140">
        <f>ROUND(I264*H264,2)</f>
        <v>0</v>
      </c>
      <c r="BL264" s="2" t="s">
        <v>116</v>
      </c>
      <c r="BM264" s="139" t="s">
        <v>614</v>
      </c>
    </row>
    <row r="265" spans="1:65" ht="11.25" customHeight="1">
      <c r="A265" s="141"/>
      <c r="B265" s="142"/>
      <c r="C265" s="141"/>
      <c r="D265" s="143" t="s">
        <v>129</v>
      </c>
      <c r="E265" s="144" t="s">
        <v>1</v>
      </c>
      <c r="F265" s="145" t="s">
        <v>615</v>
      </c>
      <c r="G265" s="141"/>
      <c r="H265" s="146">
        <v>1</v>
      </c>
      <c r="I265" s="141"/>
      <c r="J265" s="141"/>
      <c r="K265" s="141"/>
      <c r="L265" s="142"/>
      <c r="M265" s="147"/>
      <c r="N265" s="141"/>
      <c r="O265" s="141"/>
      <c r="P265" s="141"/>
      <c r="Q265" s="141"/>
      <c r="R265" s="141"/>
      <c r="S265" s="141"/>
      <c r="T265" s="148"/>
      <c r="U265" s="141"/>
      <c r="V265" s="141"/>
      <c r="W265" s="141"/>
      <c r="X265" s="141"/>
      <c r="Y265" s="141"/>
      <c r="Z265" s="141"/>
      <c r="AA265" s="141"/>
      <c r="AB265" s="141"/>
      <c r="AC265" s="141"/>
      <c r="AD265" s="141"/>
      <c r="AE265" s="141"/>
      <c r="AF265" s="141"/>
      <c r="AG265" s="141"/>
      <c r="AH265" s="141"/>
      <c r="AI265" s="141"/>
      <c r="AJ265" s="141"/>
      <c r="AK265" s="141"/>
      <c r="AL265" s="141"/>
      <c r="AM265" s="141"/>
      <c r="AN265" s="141"/>
      <c r="AO265" s="141"/>
      <c r="AP265" s="141"/>
      <c r="AQ265" s="141"/>
      <c r="AR265" s="141"/>
      <c r="AS265" s="141"/>
      <c r="AT265" s="144" t="s">
        <v>129</v>
      </c>
      <c r="AU265" s="144" t="s">
        <v>123</v>
      </c>
      <c r="AV265" s="141" t="s">
        <v>123</v>
      </c>
      <c r="AW265" s="141" t="s">
        <v>29</v>
      </c>
      <c r="AX265" s="141" t="s">
        <v>80</v>
      </c>
      <c r="AY265" s="144" t="s">
        <v>117</v>
      </c>
      <c r="AZ265" s="141"/>
      <c r="BA265" s="141"/>
      <c r="BB265" s="141"/>
      <c r="BC265" s="141"/>
      <c r="BD265" s="141"/>
      <c r="BE265" s="141"/>
      <c r="BF265" s="141"/>
      <c r="BG265" s="141"/>
      <c r="BH265" s="141"/>
      <c r="BI265" s="141"/>
      <c r="BJ265" s="141"/>
      <c r="BK265" s="141"/>
      <c r="BL265" s="141"/>
      <c r="BM265" s="141"/>
    </row>
    <row r="266" spans="1:65" ht="16.5" customHeight="1">
      <c r="A266" s="17"/>
      <c r="B266" s="18"/>
      <c r="C266" s="128" t="s">
        <v>338</v>
      </c>
      <c r="D266" s="128" t="s">
        <v>118</v>
      </c>
      <c r="E266" s="129" t="s">
        <v>616</v>
      </c>
      <c r="F266" s="130" t="s">
        <v>617</v>
      </c>
      <c r="G266" s="131" t="s">
        <v>187</v>
      </c>
      <c r="H266" s="132">
        <v>8.36</v>
      </c>
      <c r="I266" s="133"/>
      <c r="J266" s="132">
        <f>ROUND(I266*H266,2)</f>
        <v>0</v>
      </c>
      <c r="K266" s="134"/>
      <c r="L266" s="18"/>
      <c r="M266" s="135" t="s">
        <v>1</v>
      </c>
      <c r="N266" s="136" t="s">
        <v>38</v>
      </c>
      <c r="O266" s="17"/>
      <c r="P266" s="137">
        <f>O266*H266</f>
        <v>0</v>
      </c>
      <c r="Q266" s="137">
        <v>2.322345704</v>
      </c>
      <c r="R266" s="137">
        <f>Q266*H266</f>
        <v>19.414810085439999</v>
      </c>
      <c r="S266" s="137">
        <v>0</v>
      </c>
      <c r="T266" s="138">
        <f>S266*H266</f>
        <v>0</v>
      </c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39" t="s">
        <v>116</v>
      </c>
      <c r="AS266" s="17"/>
      <c r="AT266" s="139" t="s">
        <v>118</v>
      </c>
      <c r="AU266" s="139" t="s">
        <v>123</v>
      </c>
      <c r="AV266" s="17"/>
      <c r="AW266" s="17"/>
      <c r="AX266" s="17"/>
      <c r="AY266" s="2" t="s">
        <v>117</v>
      </c>
      <c r="AZ266" s="17"/>
      <c r="BA266" s="17"/>
      <c r="BB266" s="17"/>
      <c r="BC266" s="17"/>
      <c r="BD266" s="17"/>
      <c r="BE266" s="140">
        <f>IF(N266="základná",J266,0)</f>
        <v>0</v>
      </c>
      <c r="BF266" s="140">
        <f>IF(N266="znížená",J266,0)</f>
        <v>0</v>
      </c>
      <c r="BG266" s="140">
        <f>IF(N266="zákl. prenesená",J266,0)</f>
        <v>0</v>
      </c>
      <c r="BH266" s="140">
        <f>IF(N266="zníž. prenesená",J266,0)</f>
        <v>0</v>
      </c>
      <c r="BI266" s="140">
        <f>IF(N266="nulová",J266,0)</f>
        <v>0</v>
      </c>
      <c r="BJ266" s="2" t="s">
        <v>123</v>
      </c>
      <c r="BK266" s="140">
        <f>ROUND(I266*H266,2)</f>
        <v>0</v>
      </c>
      <c r="BL266" s="2" t="s">
        <v>116</v>
      </c>
      <c r="BM266" s="139" t="s">
        <v>618</v>
      </c>
    </row>
    <row r="267" spans="1:65" ht="11.25" customHeight="1">
      <c r="A267" s="149"/>
      <c r="B267" s="150"/>
      <c r="C267" s="149"/>
      <c r="D267" s="143" t="s">
        <v>129</v>
      </c>
      <c r="E267" s="151" t="s">
        <v>1</v>
      </c>
      <c r="F267" s="152" t="s">
        <v>619</v>
      </c>
      <c r="G267" s="149"/>
      <c r="H267" s="151" t="s">
        <v>1</v>
      </c>
      <c r="I267" s="149"/>
      <c r="J267" s="149"/>
      <c r="K267" s="149"/>
      <c r="L267" s="150"/>
      <c r="M267" s="153"/>
      <c r="N267" s="149"/>
      <c r="O267" s="149"/>
      <c r="P267" s="149"/>
      <c r="Q267" s="149"/>
      <c r="R267" s="149"/>
      <c r="S267" s="149"/>
      <c r="T267" s="154"/>
      <c r="U267" s="149"/>
      <c r="V267" s="149"/>
      <c r="W267" s="149"/>
      <c r="X267" s="149"/>
      <c r="Y267" s="149"/>
      <c r="Z267" s="149"/>
      <c r="AA267" s="149"/>
      <c r="AB267" s="149"/>
      <c r="AC267" s="149"/>
      <c r="AD267" s="149"/>
      <c r="AE267" s="149"/>
      <c r="AF267" s="149"/>
      <c r="AG267" s="149"/>
      <c r="AH267" s="149"/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51" t="s">
        <v>129</v>
      </c>
      <c r="AU267" s="151" t="s">
        <v>123</v>
      </c>
      <c r="AV267" s="149" t="s">
        <v>80</v>
      </c>
      <c r="AW267" s="149" t="s">
        <v>29</v>
      </c>
      <c r="AX267" s="149" t="s">
        <v>72</v>
      </c>
      <c r="AY267" s="151" t="s">
        <v>117</v>
      </c>
      <c r="AZ267" s="149"/>
      <c r="BA267" s="149"/>
      <c r="BB267" s="149"/>
      <c r="BC267" s="149"/>
      <c r="BD267" s="149"/>
      <c r="BE267" s="149"/>
      <c r="BF267" s="149"/>
      <c r="BG267" s="149"/>
      <c r="BH267" s="149"/>
      <c r="BI267" s="149"/>
      <c r="BJ267" s="149"/>
      <c r="BK267" s="149"/>
      <c r="BL267" s="149"/>
      <c r="BM267" s="149"/>
    </row>
    <row r="268" spans="1:65" ht="11.25" customHeight="1">
      <c r="A268" s="141"/>
      <c r="B268" s="142"/>
      <c r="C268" s="141"/>
      <c r="D268" s="143" t="s">
        <v>129</v>
      </c>
      <c r="E268" s="144" t="s">
        <v>1</v>
      </c>
      <c r="F268" s="145" t="s">
        <v>620</v>
      </c>
      <c r="G268" s="141"/>
      <c r="H268" s="146">
        <v>1.39</v>
      </c>
      <c r="I268" s="141"/>
      <c r="J268" s="141"/>
      <c r="K268" s="141"/>
      <c r="L268" s="142"/>
      <c r="M268" s="147"/>
      <c r="N268" s="141"/>
      <c r="O268" s="141"/>
      <c r="P268" s="141"/>
      <c r="Q268" s="141"/>
      <c r="R268" s="141"/>
      <c r="S268" s="141"/>
      <c r="T268" s="148"/>
      <c r="U268" s="141"/>
      <c r="V268" s="141"/>
      <c r="W268" s="141"/>
      <c r="X268" s="141"/>
      <c r="Y268" s="141"/>
      <c r="Z268" s="141"/>
      <c r="AA268" s="141"/>
      <c r="AB268" s="141"/>
      <c r="AC268" s="141"/>
      <c r="AD268" s="141"/>
      <c r="AE268" s="141"/>
      <c r="AF268" s="141"/>
      <c r="AG268" s="141"/>
      <c r="AH268" s="141"/>
      <c r="AI268" s="141"/>
      <c r="AJ268" s="141"/>
      <c r="AK268" s="141"/>
      <c r="AL268" s="141"/>
      <c r="AM268" s="141"/>
      <c r="AN268" s="141"/>
      <c r="AO268" s="141"/>
      <c r="AP268" s="141"/>
      <c r="AQ268" s="141"/>
      <c r="AR268" s="141"/>
      <c r="AS268" s="141"/>
      <c r="AT268" s="144" t="s">
        <v>129</v>
      </c>
      <c r="AU268" s="144" t="s">
        <v>123</v>
      </c>
      <c r="AV268" s="141" t="s">
        <v>123</v>
      </c>
      <c r="AW268" s="141" t="s">
        <v>29</v>
      </c>
      <c r="AX268" s="141" t="s">
        <v>72</v>
      </c>
      <c r="AY268" s="144" t="s">
        <v>117</v>
      </c>
      <c r="AZ268" s="141"/>
      <c r="BA268" s="141"/>
      <c r="BB268" s="141"/>
      <c r="BC268" s="141"/>
      <c r="BD268" s="141"/>
      <c r="BE268" s="141"/>
      <c r="BF268" s="141"/>
      <c r="BG268" s="141"/>
      <c r="BH268" s="141"/>
      <c r="BI268" s="141"/>
      <c r="BJ268" s="141"/>
      <c r="BK268" s="141"/>
      <c r="BL268" s="141"/>
      <c r="BM268" s="141"/>
    </row>
    <row r="269" spans="1:65" ht="11.25" customHeight="1">
      <c r="A269" s="141"/>
      <c r="B269" s="142"/>
      <c r="C269" s="141"/>
      <c r="D269" s="143" t="s">
        <v>129</v>
      </c>
      <c r="E269" s="144" t="s">
        <v>1</v>
      </c>
      <c r="F269" s="145" t="s">
        <v>621</v>
      </c>
      <c r="G269" s="141"/>
      <c r="H269" s="146">
        <v>1.0900000000000001</v>
      </c>
      <c r="I269" s="141"/>
      <c r="J269" s="141"/>
      <c r="K269" s="141"/>
      <c r="L269" s="142"/>
      <c r="M269" s="147"/>
      <c r="N269" s="141"/>
      <c r="O269" s="141"/>
      <c r="P269" s="141"/>
      <c r="Q269" s="141"/>
      <c r="R269" s="141"/>
      <c r="S269" s="141"/>
      <c r="T269" s="148"/>
      <c r="U269" s="141"/>
      <c r="V269" s="141"/>
      <c r="W269" s="141"/>
      <c r="X269" s="141"/>
      <c r="Y269" s="141"/>
      <c r="Z269" s="141"/>
      <c r="AA269" s="141"/>
      <c r="AB269" s="141"/>
      <c r="AC269" s="141"/>
      <c r="AD269" s="141"/>
      <c r="AE269" s="141"/>
      <c r="AF269" s="141"/>
      <c r="AG269" s="141"/>
      <c r="AH269" s="141"/>
      <c r="AI269" s="141"/>
      <c r="AJ269" s="141"/>
      <c r="AK269" s="141"/>
      <c r="AL269" s="141"/>
      <c r="AM269" s="141"/>
      <c r="AN269" s="141"/>
      <c r="AO269" s="141"/>
      <c r="AP269" s="141"/>
      <c r="AQ269" s="141"/>
      <c r="AR269" s="141"/>
      <c r="AS269" s="141"/>
      <c r="AT269" s="144" t="s">
        <v>129</v>
      </c>
      <c r="AU269" s="144" t="s">
        <v>123</v>
      </c>
      <c r="AV269" s="141" t="s">
        <v>123</v>
      </c>
      <c r="AW269" s="141" t="s">
        <v>29</v>
      </c>
      <c r="AX269" s="141" t="s">
        <v>72</v>
      </c>
      <c r="AY269" s="144" t="s">
        <v>117</v>
      </c>
      <c r="AZ269" s="141"/>
      <c r="BA269" s="141"/>
      <c r="BB269" s="141"/>
      <c r="BC269" s="141"/>
      <c r="BD269" s="141"/>
      <c r="BE269" s="141"/>
      <c r="BF269" s="141"/>
      <c r="BG269" s="141"/>
      <c r="BH269" s="141"/>
      <c r="BI269" s="141"/>
      <c r="BJ269" s="141"/>
      <c r="BK269" s="141"/>
      <c r="BL269" s="141"/>
      <c r="BM269" s="141"/>
    </row>
    <row r="270" spans="1:65" ht="11.25" customHeight="1">
      <c r="A270" s="141"/>
      <c r="B270" s="142"/>
      <c r="C270" s="141"/>
      <c r="D270" s="143" t="s">
        <v>129</v>
      </c>
      <c r="E270" s="144" t="s">
        <v>1</v>
      </c>
      <c r="F270" s="145" t="s">
        <v>622</v>
      </c>
      <c r="G270" s="141"/>
      <c r="H270" s="146">
        <v>1.0900000000000001</v>
      </c>
      <c r="I270" s="141"/>
      <c r="J270" s="141"/>
      <c r="K270" s="141"/>
      <c r="L270" s="142"/>
      <c r="M270" s="147"/>
      <c r="N270" s="141"/>
      <c r="O270" s="141"/>
      <c r="P270" s="141"/>
      <c r="Q270" s="141"/>
      <c r="R270" s="141"/>
      <c r="S270" s="141"/>
      <c r="T270" s="148"/>
      <c r="U270" s="141"/>
      <c r="V270" s="141"/>
      <c r="W270" s="141"/>
      <c r="X270" s="141"/>
      <c r="Y270" s="141"/>
      <c r="Z270" s="141"/>
      <c r="AA270" s="141"/>
      <c r="AB270" s="141"/>
      <c r="AC270" s="141"/>
      <c r="AD270" s="141"/>
      <c r="AE270" s="141"/>
      <c r="AF270" s="141"/>
      <c r="AG270" s="141"/>
      <c r="AH270" s="141"/>
      <c r="AI270" s="141"/>
      <c r="AJ270" s="141"/>
      <c r="AK270" s="141"/>
      <c r="AL270" s="141"/>
      <c r="AM270" s="141"/>
      <c r="AN270" s="141"/>
      <c r="AO270" s="141"/>
      <c r="AP270" s="141"/>
      <c r="AQ270" s="141"/>
      <c r="AR270" s="141"/>
      <c r="AS270" s="141"/>
      <c r="AT270" s="144" t="s">
        <v>129</v>
      </c>
      <c r="AU270" s="144" t="s">
        <v>123</v>
      </c>
      <c r="AV270" s="141" t="s">
        <v>123</v>
      </c>
      <c r="AW270" s="141" t="s">
        <v>29</v>
      </c>
      <c r="AX270" s="141" t="s">
        <v>72</v>
      </c>
      <c r="AY270" s="144" t="s">
        <v>117</v>
      </c>
      <c r="AZ270" s="141"/>
      <c r="BA270" s="141"/>
      <c r="BB270" s="141"/>
      <c r="BC270" s="141"/>
      <c r="BD270" s="141"/>
      <c r="BE270" s="141"/>
      <c r="BF270" s="141"/>
      <c r="BG270" s="141"/>
      <c r="BH270" s="141"/>
      <c r="BI270" s="141"/>
      <c r="BJ270" s="141"/>
      <c r="BK270" s="141"/>
      <c r="BL270" s="141"/>
      <c r="BM270" s="141"/>
    </row>
    <row r="271" spans="1:65" ht="11.25" customHeight="1">
      <c r="A271" s="141"/>
      <c r="B271" s="142"/>
      <c r="C271" s="141"/>
      <c r="D271" s="143" t="s">
        <v>129</v>
      </c>
      <c r="E271" s="144" t="s">
        <v>1</v>
      </c>
      <c r="F271" s="145" t="s">
        <v>623</v>
      </c>
      <c r="G271" s="141"/>
      <c r="H271" s="146">
        <v>1.0900000000000001</v>
      </c>
      <c r="I271" s="141"/>
      <c r="J271" s="141"/>
      <c r="K271" s="141"/>
      <c r="L271" s="142"/>
      <c r="M271" s="147"/>
      <c r="N271" s="141"/>
      <c r="O271" s="141"/>
      <c r="P271" s="141"/>
      <c r="Q271" s="141"/>
      <c r="R271" s="141"/>
      <c r="S271" s="141"/>
      <c r="T271" s="148"/>
      <c r="U271" s="141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141"/>
      <c r="AF271" s="141"/>
      <c r="AG271" s="141"/>
      <c r="AH271" s="141"/>
      <c r="AI271" s="141"/>
      <c r="AJ271" s="141"/>
      <c r="AK271" s="141"/>
      <c r="AL271" s="141"/>
      <c r="AM271" s="141"/>
      <c r="AN271" s="141"/>
      <c r="AO271" s="141"/>
      <c r="AP271" s="141"/>
      <c r="AQ271" s="141"/>
      <c r="AR271" s="141"/>
      <c r="AS271" s="141"/>
      <c r="AT271" s="144" t="s">
        <v>129</v>
      </c>
      <c r="AU271" s="144" t="s">
        <v>123</v>
      </c>
      <c r="AV271" s="141" t="s">
        <v>123</v>
      </c>
      <c r="AW271" s="141" t="s">
        <v>29</v>
      </c>
      <c r="AX271" s="141" t="s">
        <v>72</v>
      </c>
      <c r="AY271" s="144" t="s">
        <v>117</v>
      </c>
      <c r="AZ271" s="141"/>
      <c r="BA271" s="141"/>
      <c r="BB271" s="141"/>
      <c r="BC271" s="141"/>
      <c r="BD271" s="141"/>
      <c r="BE271" s="141"/>
      <c r="BF271" s="141"/>
      <c r="BG271" s="141"/>
      <c r="BH271" s="141"/>
      <c r="BI271" s="141"/>
      <c r="BJ271" s="141"/>
      <c r="BK271" s="141"/>
      <c r="BL271" s="141"/>
      <c r="BM271" s="141"/>
    </row>
    <row r="272" spans="1:65" ht="11.25" customHeight="1">
      <c r="A272" s="141"/>
      <c r="B272" s="142"/>
      <c r="C272" s="141"/>
      <c r="D272" s="143" t="s">
        <v>129</v>
      </c>
      <c r="E272" s="144" t="s">
        <v>1</v>
      </c>
      <c r="F272" s="145" t="s">
        <v>624</v>
      </c>
      <c r="G272" s="141"/>
      <c r="H272" s="146">
        <v>3.7</v>
      </c>
      <c r="I272" s="141"/>
      <c r="J272" s="141"/>
      <c r="K272" s="141"/>
      <c r="L272" s="142"/>
      <c r="M272" s="147"/>
      <c r="N272" s="141"/>
      <c r="O272" s="141"/>
      <c r="P272" s="141"/>
      <c r="Q272" s="141"/>
      <c r="R272" s="141"/>
      <c r="S272" s="141"/>
      <c r="T272" s="148"/>
      <c r="U272" s="141"/>
      <c r="V272" s="141"/>
      <c r="W272" s="141"/>
      <c r="X272" s="141"/>
      <c r="Y272" s="141"/>
      <c r="Z272" s="141"/>
      <c r="AA272" s="141"/>
      <c r="AB272" s="141"/>
      <c r="AC272" s="141"/>
      <c r="AD272" s="141"/>
      <c r="AE272" s="141"/>
      <c r="AF272" s="141"/>
      <c r="AG272" s="141"/>
      <c r="AH272" s="141"/>
      <c r="AI272" s="141"/>
      <c r="AJ272" s="141"/>
      <c r="AK272" s="141"/>
      <c r="AL272" s="141"/>
      <c r="AM272" s="141"/>
      <c r="AN272" s="141"/>
      <c r="AO272" s="141"/>
      <c r="AP272" s="141"/>
      <c r="AQ272" s="141"/>
      <c r="AR272" s="141"/>
      <c r="AS272" s="141"/>
      <c r="AT272" s="144" t="s">
        <v>129</v>
      </c>
      <c r="AU272" s="144" t="s">
        <v>123</v>
      </c>
      <c r="AV272" s="141" t="s">
        <v>123</v>
      </c>
      <c r="AW272" s="141" t="s">
        <v>29</v>
      </c>
      <c r="AX272" s="141" t="s">
        <v>72</v>
      </c>
      <c r="AY272" s="144" t="s">
        <v>117</v>
      </c>
      <c r="AZ272" s="141"/>
      <c r="BA272" s="141"/>
      <c r="BB272" s="141"/>
      <c r="BC272" s="141"/>
      <c r="BD272" s="141"/>
      <c r="BE272" s="141"/>
      <c r="BF272" s="141"/>
      <c r="BG272" s="141"/>
      <c r="BH272" s="141"/>
      <c r="BI272" s="141"/>
      <c r="BJ272" s="141"/>
      <c r="BK272" s="141"/>
      <c r="BL272" s="141"/>
      <c r="BM272" s="141"/>
    </row>
    <row r="273" spans="1:65" ht="11.25" customHeight="1">
      <c r="A273" s="165"/>
      <c r="B273" s="166"/>
      <c r="C273" s="165"/>
      <c r="D273" s="143" t="s">
        <v>129</v>
      </c>
      <c r="E273" s="167" t="s">
        <v>1</v>
      </c>
      <c r="F273" s="168" t="s">
        <v>154</v>
      </c>
      <c r="G273" s="165"/>
      <c r="H273" s="169">
        <v>8.36</v>
      </c>
      <c r="I273" s="165"/>
      <c r="J273" s="165"/>
      <c r="K273" s="165"/>
      <c r="L273" s="166"/>
      <c r="M273" s="170"/>
      <c r="N273" s="165"/>
      <c r="O273" s="165"/>
      <c r="P273" s="165"/>
      <c r="Q273" s="165"/>
      <c r="R273" s="165"/>
      <c r="S273" s="165"/>
      <c r="T273" s="171"/>
      <c r="U273" s="165"/>
      <c r="V273" s="165"/>
      <c r="W273" s="165"/>
      <c r="X273" s="165"/>
      <c r="Y273" s="165"/>
      <c r="Z273" s="165"/>
      <c r="AA273" s="165"/>
      <c r="AB273" s="165"/>
      <c r="AC273" s="165"/>
      <c r="AD273" s="165"/>
      <c r="AE273" s="165"/>
      <c r="AF273" s="165"/>
      <c r="AG273" s="165"/>
      <c r="AH273" s="165"/>
      <c r="AI273" s="165"/>
      <c r="AJ273" s="165"/>
      <c r="AK273" s="165"/>
      <c r="AL273" s="165"/>
      <c r="AM273" s="165"/>
      <c r="AN273" s="165"/>
      <c r="AO273" s="165"/>
      <c r="AP273" s="165"/>
      <c r="AQ273" s="165"/>
      <c r="AR273" s="165"/>
      <c r="AS273" s="165"/>
      <c r="AT273" s="167" t="s">
        <v>129</v>
      </c>
      <c r="AU273" s="167" t="s">
        <v>123</v>
      </c>
      <c r="AV273" s="165" t="s">
        <v>116</v>
      </c>
      <c r="AW273" s="165" t="s">
        <v>29</v>
      </c>
      <c r="AX273" s="165" t="s">
        <v>80</v>
      </c>
      <c r="AY273" s="167" t="s">
        <v>117</v>
      </c>
      <c r="AZ273" s="165"/>
      <c r="BA273" s="165"/>
      <c r="BB273" s="165"/>
      <c r="BC273" s="165"/>
      <c r="BD273" s="165"/>
      <c r="BE273" s="165"/>
      <c r="BF273" s="165"/>
      <c r="BG273" s="165"/>
      <c r="BH273" s="165"/>
      <c r="BI273" s="165"/>
      <c r="BJ273" s="165"/>
      <c r="BK273" s="165"/>
      <c r="BL273" s="165"/>
      <c r="BM273" s="165"/>
    </row>
    <row r="274" spans="1:65" ht="55.5" customHeight="1">
      <c r="A274" s="17"/>
      <c r="B274" s="18"/>
      <c r="C274" s="128" t="s">
        <v>345</v>
      </c>
      <c r="D274" s="128" t="s">
        <v>118</v>
      </c>
      <c r="E274" s="129" t="s">
        <v>625</v>
      </c>
      <c r="F274" s="130" t="s">
        <v>626</v>
      </c>
      <c r="G274" s="131" t="s">
        <v>335</v>
      </c>
      <c r="H274" s="132">
        <v>22</v>
      </c>
      <c r="I274" s="133"/>
      <c r="J274" s="132">
        <f>ROUND(I274*H274,2)</f>
        <v>0</v>
      </c>
      <c r="K274" s="134"/>
      <c r="L274" s="18"/>
      <c r="M274" s="135" t="s">
        <v>1</v>
      </c>
      <c r="N274" s="136" t="s">
        <v>38</v>
      </c>
      <c r="O274" s="17"/>
      <c r="P274" s="137">
        <f>O274*H274</f>
        <v>0</v>
      </c>
      <c r="Q274" s="137">
        <v>3.7677600000000002E-3</v>
      </c>
      <c r="R274" s="137">
        <f>Q274*H274</f>
        <v>8.2890720000000001E-2</v>
      </c>
      <c r="S274" s="137">
        <v>0</v>
      </c>
      <c r="T274" s="138">
        <f>S274*H274</f>
        <v>0</v>
      </c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39" t="s">
        <v>116</v>
      </c>
      <c r="AS274" s="17"/>
      <c r="AT274" s="139" t="s">
        <v>118</v>
      </c>
      <c r="AU274" s="139" t="s">
        <v>123</v>
      </c>
      <c r="AV274" s="17"/>
      <c r="AW274" s="17"/>
      <c r="AX274" s="17"/>
      <c r="AY274" s="2" t="s">
        <v>117</v>
      </c>
      <c r="AZ274" s="17"/>
      <c r="BA274" s="17"/>
      <c r="BB274" s="17"/>
      <c r="BC274" s="17"/>
      <c r="BD274" s="17"/>
      <c r="BE274" s="140">
        <f>IF(N274="základná",J274,0)</f>
        <v>0</v>
      </c>
      <c r="BF274" s="140">
        <f>IF(N274="znížená",J274,0)</f>
        <v>0</v>
      </c>
      <c r="BG274" s="140">
        <f>IF(N274="zákl. prenesená",J274,0)</f>
        <v>0</v>
      </c>
      <c r="BH274" s="140">
        <f>IF(N274="zníž. prenesená",J274,0)</f>
        <v>0</v>
      </c>
      <c r="BI274" s="140">
        <f>IF(N274="nulová",J274,0)</f>
        <v>0</v>
      </c>
      <c r="BJ274" s="2" t="s">
        <v>123</v>
      </c>
      <c r="BK274" s="140">
        <f>ROUND(I274*H274,2)</f>
        <v>0</v>
      </c>
      <c r="BL274" s="2" t="s">
        <v>116</v>
      </c>
      <c r="BM274" s="139" t="s">
        <v>627</v>
      </c>
    </row>
    <row r="275" spans="1:65" ht="11.25" customHeight="1">
      <c r="A275" s="149"/>
      <c r="B275" s="150"/>
      <c r="C275" s="149"/>
      <c r="D275" s="143" t="s">
        <v>129</v>
      </c>
      <c r="E275" s="151" t="s">
        <v>1</v>
      </c>
      <c r="F275" s="152" t="s">
        <v>619</v>
      </c>
      <c r="G275" s="149"/>
      <c r="H275" s="151" t="s">
        <v>1</v>
      </c>
      <c r="I275" s="149"/>
      <c r="J275" s="149"/>
      <c r="K275" s="149"/>
      <c r="L275" s="150"/>
      <c r="M275" s="153"/>
      <c r="N275" s="149"/>
      <c r="O275" s="149"/>
      <c r="P275" s="149"/>
      <c r="Q275" s="149"/>
      <c r="R275" s="149"/>
      <c r="S275" s="149"/>
      <c r="T275" s="154"/>
      <c r="U275" s="149"/>
      <c r="V275" s="149"/>
      <c r="W275" s="149"/>
      <c r="X275" s="149"/>
      <c r="Y275" s="149"/>
      <c r="Z275" s="149"/>
      <c r="AA275" s="149"/>
      <c r="AB275" s="149"/>
      <c r="AC275" s="149"/>
      <c r="AD275" s="149"/>
      <c r="AE275" s="149"/>
      <c r="AF275" s="149"/>
      <c r="AG275" s="149"/>
      <c r="AH275" s="149"/>
      <c r="AI275" s="149"/>
      <c r="AJ275" s="149"/>
      <c r="AK275" s="149"/>
      <c r="AL275" s="149"/>
      <c r="AM275" s="149"/>
      <c r="AN275" s="149"/>
      <c r="AO275" s="149"/>
      <c r="AP275" s="149"/>
      <c r="AQ275" s="149"/>
      <c r="AR275" s="149"/>
      <c r="AS275" s="149"/>
      <c r="AT275" s="151" t="s">
        <v>129</v>
      </c>
      <c r="AU275" s="151" t="s">
        <v>123</v>
      </c>
      <c r="AV275" s="149" t="s">
        <v>80</v>
      </c>
      <c r="AW275" s="149" t="s">
        <v>29</v>
      </c>
      <c r="AX275" s="149" t="s">
        <v>72</v>
      </c>
      <c r="AY275" s="151" t="s">
        <v>117</v>
      </c>
      <c r="AZ275" s="149"/>
      <c r="BA275" s="149"/>
      <c r="BB275" s="149"/>
      <c r="BC275" s="149"/>
      <c r="BD275" s="149"/>
      <c r="BE275" s="149"/>
      <c r="BF275" s="149"/>
      <c r="BG275" s="149"/>
      <c r="BH275" s="149"/>
      <c r="BI275" s="149"/>
      <c r="BJ275" s="149"/>
      <c r="BK275" s="149"/>
      <c r="BL275" s="149"/>
      <c r="BM275" s="149"/>
    </row>
    <row r="276" spans="1:65" ht="11.25" customHeight="1">
      <c r="A276" s="141"/>
      <c r="B276" s="142"/>
      <c r="C276" s="141"/>
      <c r="D276" s="143" t="s">
        <v>129</v>
      </c>
      <c r="E276" s="144" t="s">
        <v>1</v>
      </c>
      <c r="F276" s="145" t="s">
        <v>628</v>
      </c>
      <c r="G276" s="141"/>
      <c r="H276" s="146">
        <v>22</v>
      </c>
      <c r="I276" s="141"/>
      <c r="J276" s="141"/>
      <c r="K276" s="141"/>
      <c r="L276" s="142"/>
      <c r="M276" s="147"/>
      <c r="N276" s="141"/>
      <c r="O276" s="141"/>
      <c r="P276" s="141"/>
      <c r="Q276" s="141"/>
      <c r="R276" s="141"/>
      <c r="S276" s="141"/>
      <c r="T276" s="148"/>
      <c r="U276" s="141"/>
      <c r="V276" s="141"/>
      <c r="W276" s="141"/>
      <c r="X276" s="141"/>
      <c r="Y276" s="141"/>
      <c r="Z276" s="141"/>
      <c r="AA276" s="141"/>
      <c r="AB276" s="141"/>
      <c r="AC276" s="141"/>
      <c r="AD276" s="141"/>
      <c r="AE276" s="141"/>
      <c r="AF276" s="141"/>
      <c r="AG276" s="141"/>
      <c r="AH276" s="141"/>
      <c r="AI276" s="141"/>
      <c r="AJ276" s="141"/>
      <c r="AK276" s="141"/>
      <c r="AL276" s="141"/>
      <c r="AM276" s="141"/>
      <c r="AN276" s="141"/>
      <c r="AO276" s="141"/>
      <c r="AP276" s="141"/>
      <c r="AQ276" s="141"/>
      <c r="AR276" s="141"/>
      <c r="AS276" s="141"/>
      <c r="AT276" s="144" t="s">
        <v>129</v>
      </c>
      <c r="AU276" s="144" t="s">
        <v>123</v>
      </c>
      <c r="AV276" s="141" t="s">
        <v>123</v>
      </c>
      <c r="AW276" s="141" t="s">
        <v>29</v>
      </c>
      <c r="AX276" s="141" t="s">
        <v>80</v>
      </c>
      <c r="AY276" s="144" t="s">
        <v>117</v>
      </c>
      <c r="AZ276" s="141"/>
      <c r="BA276" s="141"/>
      <c r="BB276" s="141"/>
      <c r="BC276" s="141"/>
      <c r="BD276" s="141"/>
      <c r="BE276" s="141"/>
      <c r="BF276" s="141"/>
      <c r="BG276" s="141"/>
      <c r="BH276" s="141"/>
      <c r="BI276" s="141"/>
      <c r="BJ276" s="141"/>
      <c r="BK276" s="141"/>
      <c r="BL276" s="141"/>
      <c r="BM276" s="141"/>
    </row>
    <row r="277" spans="1:65" ht="55.5" customHeight="1">
      <c r="A277" s="17"/>
      <c r="B277" s="18"/>
      <c r="C277" s="128" t="s">
        <v>351</v>
      </c>
      <c r="D277" s="128" t="s">
        <v>118</v>
      </c>
      <c r="E277" s="129" t="s">
        <v>629</v>
      </c>
      <c r="F277" s="130" t="s">
        <v>630</v>
      </c>
      <c r="G277" s="131" t="s">
        <v>335</v>
      </c>
      <c r="H277" s="132">
        <v>22</v>
      </c>
      <c r="I277" s="133"/>
      <c r="J277" s="132">
        <f>ROUND(I277*H277,2)</f>
        <v>0</v>
      </c>
      <c r="K277" s="134"/>
      <c r="L277" s="18"/>
      <c r="M277" s="135" t="s">
        <v>1</v>
      </c>
      <c r="N277" s="136" t="s">
        <v>38</v>
      </c>
      <c r="O277" s="17"/>
      <c r="P277" s="137">
        <f>O277*H277</f>
        <v>0</v>
      </c>
      <c r="Q277" s="137">
        <v>0</v>
      </c>
      <c r="R277" s="137">
        <f>Q277*H277</f>
        <v>0</v>
      </c>
      <c r="S277" s="137">
        <v>0</v>
      </c>
      <c r="T277" s="138">
        <f>S277*H277</f>
        <v>0</v>
      </c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39" t="s">
        <v>116</v>
      </c>
      <c r="AS277" s="17"/>
      <c r="AT277" s="139" t="s">
        <v>118</v>
      </c>
      <c r="AU277" s="139" t="s">
        <v>123</v>
      </c>
      <c r="AV277" s="17"/>
      <c r="AW277" s="17"/>
      <c r="AX277" s="17"/>
      <c r="AY277" s="2" t="s">
        <v>117</v>
      </c>
      <c r="AZ277" s="17"/>
      <c r="BA277" s="17"/>
      <c r="BB277" s="17"/>
      <c r="BC277" s="17"/>
      <c r="BD277" s="17"/>
      <c r="BE277" s="140">
        <f>IF(N277="základná",J277,0)</f>
        <v>0</v>
      </c>
      <c r="BF277" s="140">
        <f>IF(N277="znížená",J277,0)</f>
        <v>0</v>
      </c>
      <c r="BG277" s="140">
        <f>IF(N277="zákl. prenesená",J277,0)</f>
        <v>0</v>
      </c>
      <c r="BH277" s="140">
        <f>IF(N277="zníž. prenesená",J277,0)</f>
        <v>0</v>
      </c>
      <c r="BI277" s="140">
        <f>IF(N277="nulová",J277,0)</f>
        <v>0</v>
      </c>
      <c r="BJ277" s="2" t="s">
        <v>123</v>
      </c>
      <c r="BK277" s="140">
        <f>ROUND(I277*H277,2)</f>
        <v>0</v>
      </c>
      <c r="BL277" s="2" t="s">
        <v>116</v>
      </c>
      <c r="BM277" s="139" t="s">
        <v>631</v>
      </c>
    </row>
    <row r="278" spans="1:65" ht="11.25" customHeight="1">
      <c r="A278" s="149"/>
      <c r="B278" s="150"/>
      <c r="C278" s="149"/>
      <c r="D278" s="143" t="s">
        <v>129</v>
      </c>
      <c r="E278" s="151" t="s">
        <v>1</v>
      </c>
      <c r="F278" s="152" t="s">
        <v>619</v>
      </c>
      <c r="G278" s="149"/>
      <c r="H278" s="151" t="s">
        <v>1</v>
      </c>
      <c r="I278" s="149"/>
      <c r="J278" s="149"/>
      <c r="K278" s="149"/>
      <c r="L278" s="150"/>
      <c r="M278" s="153"/>
      <c r="N278" s="149"/>
      <c r="O278" s="149"/>
      <c r="P278" s="149"/>
      <c r="Q278" s="149"/>
      <c r="R278" s="149"/>
      <c r="S278" s="149"/>
      <c r="T278" s="154"/>
      <c r="U278" s="149"/>
      <c r="V278" s="149"/>
      <c r="W278" s="149"/>
      <c r="X278" s="149"/>
      <c r="Y278" s="149"/>
      <c r="Z278" s="149"/>
      <c r="AA278" s="149"/>
      <c r="AB278" s="149"/>
      <c r="AC278" s="149"/>
      <c r="AD278" s="149"/>
      <c r="AE278" s="149"/>
      <c r="AF278" s="149"/>
      <c r="AG278" s="149"/>
      <c r="AH278" s="149"/>
      <c r="AI278" s="149"/>
      <c r="AJ278" s="149"/>
      <c r="AK278" s="149"/>
      <c r="AL278" s="149"/>
      <c r="AM278" s="149"/>
      <c r="AN278" s="149"/>
      <c r="AO278" s="149"/>
      <c r="AP278" s="149"/>
      <c r="AQ278" s="149"/>
      <c r="AR278" s="149"/>
      <c r="AS278" s="149"/>
      <c r="AT278" s="151" t="s">
        <v>129</v>
      </c>
      <c r="AU278" s="151" t="s">
        <v>123</v>
      </c>
      <c r="AV278" s="149" t="s">
        <v>80</v>
      </c>
      <c r="AW278" s="149" t="s">
        <v>29</v>
      </c>
      <c r="AX278" s="149" t="s">
        <v>72</v>
      </c>
      <c r="AY278" s="151" t="s">
        <v>117</v>
      </c>
      <c r="AZ278" s="149"/>
      <c r="BA278" s="149"/>
      <c r="BB278" s="149"/>
      <c r="BC278" s="149"/>
      <c r="BD278" s="149"/>
      <c r="BE278" s="149"/>
      <c r="BF278" s="149"/>
      <c r="BG278" s="149"/>
      <c r="BH278" s="149"/>
      <c r="BI278" s="149"/>
      <c r="BJ278" s="149"/>
      <c r="BK278" s="149"/>
      <c r="BL278" s="149"/>
      <c r="BM278" s="149"/>
    </row>
    <row r="279" spans="1:65" ht="11.25" customHeight="1">
      <c r="A279" s="141"/>
      <c r="B279" s="142"/>
      <c r="C279" s="141"/>
      <c r="D279" s="143" t="s">
        <v>129</v>
      </c>
      <c r="E279" s="144" t="s">
        <v>1</v>
      </c>
      <c r="F279" s="145" t="s">
        <v>628</v>
      </c>
      <c r="G279" s="141"/>
      <c r="H279" s="146">
        <v>22</v>
      </c>
      <c r="I279" s="141"/>
      <c r="J279" s="141"/>
      <c r="K279" s="141"/>
      <c r="L279" s="142"/>
      <c r="M279" s="147"/>
      <c r="N279" s="141"/>
      <c r="O279" s="141"/>
      <c r="P279" s="141"/>
      <c r="Q279" s="141"/>
      <c r="R279" s="141"/>
      <c r="S279" s="141"/>
      <c r="T279" s="148"/>
      <c r="U279" s="141"/>
      <c r="V279" s="141"/>
      <c r="W279" s="141"/>
      <c r="X279" s="141"/>
      <c r="Y279" s="141"/>
      <c r="Z279" s="141"/>
      <c r="AA279" s="141"/>
      <c r="AB279" s="141"/>
      <c r="AC279" s="141"/>
      <c r="AD279" s="141"/>
      <c r="AE279" s="141"/>
      <c r="AF279" s="141"/>
      <c r="AG279" s="141"/>
      <c r="AH279" s="141"/>
      <c r="AI279" s="141"/>
      <c r="AJ279" s="141"/>
      <c r="AK279" s="141"/>
      <c r="AL279" s="141"/>
      <c r="AM279" s="141"/>
      <c r="AN279" s="141"/>
      <c r="AO279" s="141"/>
      <c r="AP279" s="141"/>
      <c r="AQ279" s="141"/>
      <c r="AR279" s="141"/>
      <c r="AS279" s="141"/>
      <c r="AT279" s="144" t="s">
        <v>129</v>
      </c>
      <c r="AU279" s="144" t="s">
        <v>123</v>
      </c>
      <c r="AV279" s="141" t="s">
        <v>123</v>
      </c>
      <c r="AW279" s="141" t="s">
        <v>29</v>
      </c>
      <c r="AX279" s="141" t="s">
        <v>80</v>
      </c>
      <c r="AY279" s="144" t="s">
        <v>117</v>
      </c>
      <c r="AZ279" s="141"/>
      <c r="BA279" s="141"/>
      <c r="BB279" s="141"/>
      <c r="BC279" s="141"/>
      <c r="BD279" s="141"/>
      <c r="BE279" s="141"/>
      <c r="BF279" s="141"/>
      <c r="BG279" s="141"/>
      <c r="BH279" s="141"/>
      <c r="BI279" s="141"/>
      <c r="BJ279" s="141"/>
      <c r="BK279" s="141"/>
      <c r="BL279" s="141"/>
      <c r="BM279" s="141"/>
    </row>
    <row r="280" spans="1:65" ht="24" customHeight="1">
      <c r="A280" s="17"/>
      <c r="B280" s="18"/>
      <c r="C280" s="128" t="s">
        <v>356</v>
      </c>
      <c r="D280" s="128" t="s">
        <v>118</v>
      </c>
      <c r="E280" s="129" t="s">
        <v>632</v>
      </c>
      <c r="F280" s="130" t="s">
        <v>633</v>
      </c>
      <c r="G280" s="131" t="s">
        <v>335</v>
      </c>
      <c r="H280" s="132">
        <v>10.199999999999999</v>
      </c>
      <c r="I280" s="133"/>
      <c r="J280" s="132">
        <f>ROUND(I280*H280,2)</f>
        <v>0</v>
      </c>
      <c r="K280" s="134"/>
      <c r="L280" s="18"/>
      <c r="M280" s="135" t="s">
        <v>1</v>
      </c>
      <c r="N280" s="136" t="s">
        <v>38</v>
      </c>
      <c r="O280" s="17"/>
      <c r="P280" s="137">
        <f>O280*H280</f>
        <v>0</v>
      </c>
      <c r="Q280" s="137">
        <v>3.76318E-2</v>
      </c>
      <c r="R280" s="137">
        <f>Q280*H280</f>
        <v>0.38384436</v>
      </c>
      <c r="S280" s="137">
        <v>0</v>
      </c>
      <c r="T280" s="138">
        <f>S280*H280</f>
        <v>0</v>
      </c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39" t="s">
        <v>116</v>
      </c>
      <c r="AS280" s="17"/>
      <c r="AT280" s="139" t="s">
        <v>118</v>
      </c>
      <c r="AU280" s="139" t="s">
        <v>123</v>
      </c>
      <c r="AV280" s="17"/>
      <c r="AW280" s="17"/>
      <c r="AX280" s="17"/>
      <c r="AY280" s="2" t="s">
        <v>117</v>
      </c>
      <c r="AZ280" s="17"/>
      <c r="BA280" s="17"/>
      <c r="BB280" s="17"/>
      <c r="BC280" s="17"/>
      <c r="BD280" s="17"/>
      <c r="BE280" s="140">
        <f>IF(N280="základná",J280,0)</f>
        <v>0</v>
      </c>
      <c r="BF280" s="140">
        <f>IF(N280="znížená",J280,0)</f>
        <v>0</v>
      </c>
      <c r="BG280" s="140">
        <f>IF(N280="zákl. prenesená",J280,0)</f>
        <v>0</v>
      </c>
      <c r="BH280" s="140">
        <f>IF(N280="zníž. prenesená",J280,0)</f>
        <v>0</v>
      </c>
      <c r="BI280" s="140">
        <f>IF(N280="nulová",J280,0)</f>
        <v>0</v>
      </c>
      <c r="BJ280" s="2" t="s">
        <v>123</v>
      </c>
      <c r="BK280" s="140">
        <f>ROUND(I280*H280,2)</f>
        <v>0</v>
      </c>
      <c r="BL280" s="2" t="s">
        <v>116</v>
      </c>
      <c r="BM280" s="139" t="s">
        <v>634</v>
      </c>
    </row>
    <row r="281" spans="1:65" ht="11.25" customHeight="1">
      <c r="A281" s="141"/>
      <c r="B281" s="142"/>
      <c r="C281" s="141"/>
      <c r="D281" s="143" t="s">
        <v>129</v>
      </c>
      <c r="E281" s="144" t="s">
        <v>1</v>
      </c>
      <c r="F281" s="145" t="s">
        <v>635</v>
      </c>
      <c r="G281" s="141"/>
      <c r="H281" s="146">
        <v>10.199999999999999</v>
      </c>
      <c r="I281" s="141"/>
      <c r="J281" s="141"/>
      <c r="K281" s="141"/>
      <c r="L281" s="142"/>
      <c r="M281" s="147"/>
      <c r="N281" s="141"/>
      <c r="O281" s="141"/>
      <c r="P281" s="141"/>
      <c r="Q281" s="141"/>
      <c r="R281" s="141"/>
      <c r="S281" s="141"/>
      <c r="T281" s="148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  <c r="AL281" s="141"/>
      <c r="AM281" s="141"/>
      <c r="AN281" s="141"/>
      <c r="AO281" s="141"/>
      <c r="AP281" s="141"/>
      <c r="AQ281" s="141"/>
      <c r="AR281" s="141"/>
      <c r="AS281" s="141"/>
      <c r="AT281" s="144" t="s">
        <v>129</v>
      </c>
      <c r="AU281" s="144" t="s">
        <v>123</v>
      </c>
      <c r="AV281" s="141" t="s">
        <v>123</v>
      </c>
      <c r="AW281" s="141" t="s">
        <v>29</v>
      </c>
      <c r="AX281" s="141" t="s">
        <v>80</v>
      </c>
      <c r="AY281" s="144" t="s">
        <v>117</v>
      </c>
      <c r="AZ281" s="141"/>
      <c r="BA281" s="141"/>
      <c r="BB281" s="141"/>
      <c r="BC281" s="141"/>
      <c r="BD281" s="141"/>
      <c r="BE281" s="141"/>
      <c r="BF281" s="141"/>
      <c r="BG281" s="141"/>
      <c r="BH281" s="141"/>
      <c r="BI281" s="141"/>
      <c r="BJ281" s="141"/>
      <c r="BK281" s="141"/>
      <c r="BL281" s="141"/>
      <c r="BM281" s="141"/>
    </row>
    <row r="282" spans="1:65" ht="24" customHeight="1">
      <c r="A282" s="17"/>
      <c r="B282" s="18"/>
      <c r="C282" s="128" t="s">
        <v>361</v>
      </c>
      <c r="D282" s="128" t="s">
        <v>118</v>
      </c>
      <c r="E282" s="129" t="s">
        <v>636</v>
      </c>
      <c r="F282" s="130" t="s">
        <v>637</v>
      </c>
      <c r="G282" s="131" t="s">
        <v>335</v>
      </c>
      <c r="H282" s="132">
        <v>10.199999999999999</v>
      </c>
      <c r="I282" s="133"/>
      <c r="J282" s="132">
        <f>ROUND(I282*H282,2)</f>
        <v>0</v>
      </c>
      <c r="K282" s="134"/>
      <c r="L282" s="18"/>
      <c r="M282" s="135" t="s">
        <v>1</v>
      </c>
      <c r="N282" s="136" t="s">
        <v>38</v>
      </c>
      <c r="O282" s="17"/>
      <c r="P282" s="137">
        <f>O282*H282</f>
        <v>0</v>
      </c>
      <c r="Q282" s="137">
        <v>0</v>
      </c>
      <c r="R282" s="137">
        <f>Q282*H282</f>
        <v>0</v>
      </c>
      <c r="S282" s="137">
        <v>0</v>
      </c>
      <c r="T282" s="138">
        <f>S282*H282</f>
        <v>0</v>
      </c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39" t="s">
        <v>116</v>
      </c>
      <c r="AS282" s="17"/>
      <c r="AT282" s="139" t="s">
        <v>118</v>
      </c>
      <c r="AU282" s="139" t="s">
        <v>123</v>
      </c>
      <c r="AV282" s="17"/>
      <c r="AW282" s="17"/>
      <c r="AX282" s="17"/>
      <c r="AY282" s="2" t="s">
        <v>117</v>
      </c>
      <c r="AZ282" s="17"/>
      <c r="BA282" s="17"/>
      <c r="BB282" s="17"/>
      <c r="BC282" s="17"/>
      <c r="BD282" s="17"/>
      <c r="BE282" s="140">
        <f>IF(N282="základná",J282,0)</f>
        <v>0</v>
      </c>
      <c r="BF282" s="140">
        <f>IF(N282="znížená",J282,0)</f>
        <v>0</v>
      </c>
      <c r="BG282" s="140">
        <f>IF(N282="zákl. prenesená",J282,0)</f>
        <v>0</v>
      </c>
      <c r="BH282" s="140">
        <f>IF(N282="zníž. prenesená",J282,0)</f>
        <v>0</v>
      </c>
      <c r="BI282" s="140">
        <f>IF(N282="nulová",J282,0)</f>
        <v>0</v>
      </c>
      <c r="BJ282" s="2" t="s">
        <v>123</v>
      </c>
      <c r="BK282" s="140">
        <f>ROUND(I282*H282,2)</f>
        <v>0</v>
      </c>
      <c r="BL282" s="2" t="s">
        <v>116</v>
      </c>
      <c r="BM282" s="139" t="s">
        <v>638</v>
      </c>
    </row>
    <row r="283" spans="1:65" ht="11.25" customHeight="1">
      <c r="A283" s="141"/>
      <c r="B283" s="142"/>
      <c r="C283" s="141"/>
      <c r="D283" s="143" t="s">
        <v>129</v>
      </c>
      <c r="E283" s="144" t="s">
        <v>1</v>
      </c>
      <c r="F283" s="145" t="s">
        <v>635</v>
      </c>
      <c r="G283" s="141"/>
      <c r="H283" s="146">
        <v>10.199999999999999</v>
      </c>
      <c r="I283" s="141"/>
      <c r="J283" s="141"/>
      <c r="K283" s="141"/>
      <c r="L283" s="142"/>
      <c r="M283" s="147"/>
      <c r="N283" s="141"/>
      <c r="O283" s="141"/>
      <c r="P283" s="141"/>
      <c r="Q283" s="141"/>
      <c r="R283" s="141"/>
      <c r="S283" s="141"/>
      <c r="T283" s="148"/>
      <c r="U283" s="141"/>
      <c r="V283" s="141"/>
      <c r="W283" s="141"/>
      <c r="X283" s="141"/>
      <c r="Y283" s="141"/>
      <c r="Z283" s="141"/>
      <c r="AA283" s="141"/>
      <c r="AB283" s="141"/>
      <c r="AC283" s="141"/>
      <c r="AD283" s="141"/>
      <c r="AE283" s="141"/>
      <c r="AF283" s="141"/>
      <c r="AG283" s="141"/>
      <c r="AH283" s="141"/>
      <c r="AI283" s="141"/>
      <c r="AJ283" s="141"/>
      <c r="AK283" s="141"/>
      <c r="AL283" s="141"/>
      <c r="AM283" s="141"/>
      <c r="AN283" s="141"/>
      <c r="AO283" s="141"/>
      <c r="AP283" s="141"/>
      <c r="AQ283" s="141"/>
      <c r="AR283" s="141"/>
      <c r="AS283" s="141"/>
      <c r="AT283" s="144" t="s">
        <v>129</v>
      </c>
      <c r="AU283" s="144" t="s">
        <v>123</v>
      </c>
      <c r="AV283" s="141" t="s">
        <v>123</v>
      </c>
      <c r="AW283" s="141" t="s">
        <v>29</v>
      </c>
      <c r="AX283" s="141" t="s">
        <v>80</v>
      </c>
      <c r="AY283" s="144" t="s">
        <v>117</v>
      </c>
      <c r="AZ283" s="141"/>
      <c r="BA283" s="141"/>
      <c r="BB283" s="141"/>
      <c r="BC283" s="141"/>
      <c r="BD283" s="141"/>
      <c r="BE283" s="141"/>
      <c r="BF283" s="141"/>
      <c r="BG283" s="141"/>
      <c r="BH283" s="141"/>
      <c r="BI283" s="141"/>
      <c r="BJ283" s="141"/>
      <c r="BK283" s="141"/>
      <c r="BL283" s="141"/>
      <c r="BM283" s="141"/>
    </row>
    <row r="284" spans="1:65" ht="22.5" customHeight="1">
      <c r="A284" s="118"/>
      <c r="B284" s="119"/>
      <c r="C284" s="118"/>
      <c r="D284" s="120" t="s">
        <v>71</v>
      </c>
      <c r="E284" s="163" t="s">
        <v>159</v>
      </c>
      <c r="F284" s="163" t="s">
        <v>639</v>
      </c>
      <c r="G284" s="118"/>
      <c r="H284" s="118"/>
      <c r="I284" s="118"/>
      <c r="J284" s="164">
        <f>BK284</f>
        <v>0</v>
      </c>
      <c r="K284" s="118"/>
      <c r="L284" s="119"/>
      <c r="M284" s="123"/>
      <c r="N284" s="118"/>
      <c r="O284" s="118"/>
      <c r="P284" s="124">
        <f>SUM(P285:P309)</f>
        <v>0</v>
      </c>
      <c r="Q284" s="118"/>
      <c r="R284" s="124">
        <f>SUM(R285:R309)</f>
        <v>62.323075520919993</v>
      </c>
      <c r="S284" s="118"/>
      <c r="T284" s="125">
        <f>SUM(T285:T309)</f>
        <v>0</v>
      </c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  <c r="AG284" s="118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20" t="s">
        <v>80</v>
      </c>
      <c r="AS284" s="118"/>
      <c r="AT284" s="126" t="s">
        <v>71</v>
      </c>
      <c r="AU284" s="126" t="s">
        <v>80</v>
      </c>
      <c r="AV284" s="118"/>
      <c r="AW284" s="118"/>
      <c r="AX284" s="118"/>
      <c r="AY284" s="120" t="s">
        <v>117</v>
      </c>
      <c r="AZ284" s="118"/>
      <c r="BA284" s="118"/>
      <c r="BB284" s="118"/>
      <c r="BC284" s="118"/>
      <c r="BD284" s="118"/>
      <c r="BE284" s="118"/>
      <c r="BF284" s="118"/>
      <c r="BG284" s="118"/>
      <c r="BH284" s="118"/>
      <c r="BI284" s="118"/>
      <c r="BJ284" s="118"/>
      <c r="BK284" s="127">
        <f>SUM(BK285:BK309)</f>
        <v>0</v>
      </c>
      <c r="BL284" s="118"/>
      <c r="BM284" s="118"/>
    </row>
    <row r="285" spans="1:65" ht="24" customHeight="1">
      <c r="A285" s="17"/>
      <c r="B285" s="18"/>
      <c r="C285" s="128" t="s">
        <v>365</v>
      </c>
      <c r="D285" s="128" t="s">
        <v>118</v>
      </c>
      <c r="E285" s="129" t="s">
        <v>640</v>
      </c>
      <c r="F285" s="130" t="s">
        <v>641</v>
      </c>
      <c r="G285" s="131" t="s">
        <v>187</v>
      </c>
      <c r="H285" s="132">
        <v>1</v>
      </c>
      <c r="I285" s="133"/>
      <c r="J285" s="132">
        <f>ROUND(I285*H285,2)</f>
        <v>0</v>
      </c>
      <c r="K285" s="134"/>
      <c r="L285" s="18"/>
      <c r="M285" s="135" t="s">
        <v>1</v>
      </c>
      <c r="N285" s="136" t="s">
        <v>38</v>
      </c>
      <c r="O285" s="17"/>
      <c r="P285" s="137">
        <f>O285*H285</f>
        <v>0</v>
      </c>
      <c r="Q285" s="137">
        <v>2.3456169999999998</v>
      </c>
      <c r="R285" s="137">
        <f>Q285*H285</f>
        <v>2.3456169999999998</v>
      </c>
      <c r="S285" s="137">
        <v>0</v>
      </c>
      <c r="T285" s="138">
        <f>S285*H285</f>
        <v>0</v>
      </c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39" t="s">
        <v>116</v>
      </c>
      <c r="AS285" s="17"/>
      <c r="AT285" s="139" t="s">
        <v>118</v>
      </c>
      <c r="AU285" s="139" t="s">
        <v>123</v>
      </c>
      <c r="AV285" s="17"/>
      <c r="AW285" s="17"/>
      <c r="AX285" s="17"/>
      <c r="AY285" s="2" t="s">
        <v>117</v>
      </c>
      <c r="AZ285" s="17"/>
      <c r="BA285" s="17"/>
      <c r="BB285" s="17"/>
      <c r="BC285" s="17"/>
      <c r="BD285" s="17"/>
      <c r="BE285" s="140">
        <f>IF(N285="základná",J285,0)</f>
        <v>0</v>
      </c>
      <c r="BF285" s="140">
        <f>IF(N285="znížená",J285,0)</f>
        <v>0</v>
      </c>
      <c r="BG285" s="140">
        <f>IF(N285="zákl. prenesená",J285,0)</f>
        <v>0</v>
      </c>
      <c r="BH285" s="140">
        <f>IF(N285="zníž. prenesená",J285,0)</f>
        <v>0</v>
      </c>
      <c r="BI285" s="140">
        <f>IF(N285="nulová",J285,0)</f>
        <v>0</v>
      </c>
      <c r="BJ285" s="2" t="s">
        <v>123</v>
      </c>
      <c r="BK285" s="140">
        <f>ROUND(I285*H285,2)</f>
        <v>0</v>
      </c>
      <c r="BL285" s="2" t="s">
        <v>116</v>
      </c>
      <c r="BM285" s="139" t="s">
        <v>642</v>
      </c>
    </row>
    <row r="286" spans="1:65" ht="11.25" customHeight="1">
      <c r="A286" s="141"/>
      <c r="B286" s="142"/>
      <c r="C286" s="141"/>
      <c r="D286" s="143" t="s">
        <v>129</v>
      </c>
      <c r="E286" s="144" t="s">
        <v>1</v>
      </c>
      <c r="F286" s="145" t="s">
        <v>643</v>
      </c>
      <c r="G286" s="141"/>
      <c r="H286" s="146">
        <v>1</v>
      </c>
      <c r="I286" s="141"/>
      <c r="J286" s="141"/>
      <c r="K286" s="141"/>
      <c r="L286" s="142"/>
      <c r="M286" s="147"/>
      <c r="N286" s="141"/>
      <c r="O286" s="141"/>
      <c r="P286" s="141"/>
      <c r="Q286" s="141"/>
      <c r="R286" s="141"/>
      <c r="S286" s="141"/>
      <c r="T286" s="148"/>
      <c r="U286" s="141"/>
      <c r="V286" s="141"/>
      <c r="W286" s="141"/>
      <c r="X286" s="141"/>
      <c r="Y286" s="141"/>
      <c r="Z286" s="141"/>
      <c r="AA286" s="141"/>
      <c r="AB286" s="141"/>
      <c r="AC286" s="141"/>
      <c r="AD286" s="141"/>
      <c r="AE286" s="141"/>
      <c r="AF286" s="141"/>
      <c r="AG286" s="141"/>
      <c r="AH286" s="141"/>
      <c r="AI286" s="141"/>
      <c r="AJ286" s="141"/>
      <c r="AK286" s="141"/>
      <c r="AL286" s="141"/>
      <c r="AM286" s="141"/>
      <c r="AN286" s="141"/>
      <c r="AO286" s="141"/>
      <c r="AP286" s="141"/>
      <c r="AQ286" s="141"/>
      <c r="AR286" s="141"/>
      <c r="AS286" s="141"/>
      <c r="AT286" s="144" t="s">
        <v>129</v>
      </c>
      <c r="AU286" s="144" t="s">
        <v>123</v>
      </c>
      <c r="AV286" s="141" t="s">
        <v>123</v>
      </c>
      <c r="AW286" s="141" t="s">
        <v>29</v>
      </c>
      <c r="AX286" s="141" t="s">
        <v>80</v>
      </c>
      <c r="AY286" s="144" t="s">
        <v>117</v>
      </c>
      <c r="AZ286" s="141"/>
      <c r="BA286" s="141"/>
      <c r="BB286" s="141"/>
      <c r="BC286" s="141"/>
      <c r="BD286" s="141"/>
      <c r="BE286" s="141"/>
      <c r="BF286" s="141"/>
      <c r="BG286" s="141"/>
      <c r="BH286" s="141"/>
      <c r="BI286" s="141"/>
      <c r="BJ286" s="141"/>
      <c r="BK286" s="141"/>
      <c r="BL286" s="141"/>
      <c r="BM286" s="141"/>
    </row>
    <row r="287" spans="1:65" ht="11.25" customHeight="1">
      <c r="A287" s="149"/>
      <c r="B287" s="150"/>
      <c r="C287" s="149"/>
      <c r="D287" s="143" t="s">
        <v>129</v>
      </c>
      <c r="E287" s="151" t="s">
        <v>1</v>
      </c>
      <c r="F287" s="152" t="s">
        <v>591</v>
      </c>
      <c r="G287" s="149"/>
      <c r="H287" s="151" t="s">
        <v>1</v>
      </c>
      <c r="I287" s="149"/>
      <c r="J287" s="149"/>
      <c r="K287" s="149"/>
      <c r="L287" s="150"/>
      <c r="M287" s="153"/>
      <c r="N287" s="149"/>
      <c r="O287" s="149"/>
      <c r="P287" s="149"/>
      <c r="Q287" s="149"/>
      <c r="R287" s="149"/>
      <c r="S287" s="149"/>
      <c r="T287" s="154"/>
      <c r="U287" s="149"/>
      <c r="V287" s="149"/>
      <c r="W287" s="149"/>
      <c r="X287" s="149"/>
      <c r="Y287" s="149"/>
      <c r="Z287" s="149"/>
      <c r="AA287" s="149"/>
      <c r="AB287" s="149"/>
      <c r="AC287" s="149"/>
      <c r="AD287" s="149"/>
      <c r="AE287" s="149"/>
      <c r="AF287" s="149"/>
      <c r="AG287" s="149"/>
      <c r="AH287" s="149"/>
      <c r="AI287" s="149"/>
      <c r="AJ287" s="149"/>
      <c r="AK287" s="149"/>
      <c r="AL287" s="149"/>
      <c r="AM287" s="149"/>
      <c r="AN287" s="149"/>
      <c r="AO287" s="149"/>
      <c r="AP287" s="149"/>
      <c r="AQ287" s="149"/>
      <c r="AR287" s="149"/>
      <c r="AS287" s="149"/>
      <c r="AT287" s="151" t="s">
        <v>129</v>
      </c>
      <c r="AU287" s="151" t="s">
        <v>123</v>
      </c>
      <c r="AV287" s="149" t="s">
        <v>80</v>
      </c>
      <c r="AW287" s="149" t="s">
        <v>29</v>
      </c>
      <c r="AX287" s="149" t="s">
        <v>72</v>
      </c>
      <c r="AY287" s="151" t="s">
        <v>117</v>
      </c>
      <c r="AZ287" s="149"/>
      <c r="BA287" s="149"/>
      <c r="BB287" s="149"/>
      <c r="BC287" s="149"/>
      <c r="BD287" s="149"/>
      <c r="BE287" s="149"/>
      <c r="BF287" s="149"/>
      <c r="BG287" s="149"/>
      <c r="BH287" s="149"/>
      <c r="BI287" s="149"/>
      <c r="BJ287" s="149"/>
      <c r="BK287" s="149"/>
      <c r="BL287" s="149"/>
      <c r="BM287" s="149"/>
    </row>
    <row r="288" spans="1:65" ht="21.75" customHeight="1">
      <c r="A288" s="17"/>
      <c r="B288" s="18"/>
      <c r="C288" s="128" t="s">
        <v>370</v>
      </c>
      <c r="D288" s="128" t="s">
        <v>118</v>
      </c>
      <c r="E288" s="129" t="s">
        <v>644</v>
      </c>
      <c r="F288" s="130" t="s">
        <v>645</v>
      </c>
      <c r="G288" s="131" t="s">
        <v>335</v>
      </c>
      <c r="H288" s="132">
        <v>5.15</v>
      </c>
      <c r="I288" s="133"/>
      <c r="J288" s="132">
        <f>ROUND(I288*H288,2)</f>
        <v>0</v>
      </c>
      <c r="K288" s="134"/>
      <c r="L288" s="18"/>
      <c r="M288" s="135" t="s">
        <v>1</v>
      </c>
      <c r="N288" s="136" t="s">
        <v>38</v>
      </c>
      <c r="O288" s="17"/>
      <c r="P288" s="137">
        <f>O288*H288</f>
        <v>0</v>
      </c>
      <c r="Q288" s="137">
        <v>5.0389499999999997E-2</v>
      </c>
      <c r="R288" s="137">
        <f>Q288*H288</f>
        <v>0.25950592500000003</v>
      </c>
      <c r="S288" s="137">
        <v>0</v>
      </c>
      <c r="T288" s="138">
        <f>S288*H288</f>
        <v>0</v>
      </c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39" t="s">
        <v>116</v>
      </c>
      <c r="AS288" s="17"/>
      <c r="AT288" s="139" t="s">
        <v>118</v>
      </c>
      <c r="AU288" s="139" t="s">
        <v>123</v>
      </c>
      <c r="AV288" s="17"/>
      <c r="AW288" s="17"/>
      <c r="AX288" s="17"/>
      <c r="AY288" s="2" t="s">
        <v>117</v>
      </c>
      <c r="AZ288" s="17"/>
      <c r="BA288" s="17"/>
      <c r="BB288" s="17"/>
      <c r="BC288" s="17"/>
      <c r="BD288" s="17"/>
      <c r="BE288" s="140">
        <f>IF(N288="základná",J288,0)</f>
        <v>0</v>
      </c>
      <c r="BF288" s="140">
        <f>IF(N288="znížená",J288,0)</f>
        <v>0</v>
      </c>
      <c r="BG288" s="140">
        <f>IF(N288="zákl. prenesená",J288,0)</f>
        <v>0</v>
      </c>
      <c r="BH288" s="140">
        <f>IF(N288="zníž. prenesená",J288,0)</f>
        <v>0</v>
      </c>
      <c r="BI288" s="140">
        <f>IF(N288="nulová",J288,0)</f>
        <v>0</v>
      </c>
      <c r="BJ288" s="2" t="s">
        <v>123</v>
      </c>
      <c r="BK288" s="140">
        <f>ROUND(I288*H288,2)</f>
        <v>0</v>
      </c>
      <c r="BL288" s="2" t="s">
        <v>116</v>
      </c>
      <c r="BM288" s="139" t="s">
        <v>646</v>
      </c>
    </row>
    <row r="289" spans="1:65" ht="11.25" customHeight="1">
      <c r="A289" s="141"/>
      <c r="B289" s="142"/>
      <c r="C289" s="141"/>
      <c r="D289" s="143" t="s">
        <v>129</v>
      </c>
      <c r="E289" s="144" t="s">
        <v>1</v>
      </c>
      <c r="F289" s="145" t="s">
        <v>647</v>
      </c>
      <c r="G289" s="141"/>
      <c r="H289" s="146">
        <v>5.15</v>
      </c>
      <c r="I289" s="141"/>
      <c r="J289" s="141"/>
      <c r="K289" s="141"/>
      <c r="L289" s="142"/>
      <c r="M289" s="147"/>
      <c r="N289" s="141"/>
      <c r="O289" s="141"/>
      <c r="P289" s="141"/>
      <c r="Q289" s="141"/>
      <c r="R289" s="141"/>
      <c r="S289" s="141"/>
      <c r="T289" s="148"/>
      <c r="U289" s="141"/>
      <c r="V289" s="141"/>
      <c r="W289" s="141"/>
      <c r="X289" s="141"/>
      <c r="Y289" s="141"/>
      <c r="Z289" s="141"/>
      <c r="AA289" s="141"/>
      <c r="AB289" s="141"/>
      <c r="AC289" s="141"/>
      <c r="AD289" s="141"/>
      <c r="AE289" s="141"/>
      <c r="AF289" s="141"/>
      <c r="AG289" s="141"/>
      <c r="AH289" s="141"/>
      <c r="AI289" s="141"/>
      <c r="AJ289" s="141"/>
      <c r="AK289" s="141"/>
      <c r="AL289" s="141"/>
      <c r="AM289" s="141"/>
      <c r="AN289" s="141"/>
      <c r="AO289" s="141"/>
      <c r="AP289" s="141"/>
      <c r="AQ289" s="141"/>
      <c r="AR289" s="141"/>
      <c r="AS289" s="141"/>
      <c r="AT289" s="144" t="s">
        <v>129</v>
      </c>
      <c r="AU289" s="144" t="s">
        <v>123</v>
      </c>
      <c r="AV289" s="141" t="s">
        <v>123</v>
      </c>
      <c r="AW289" s="141" t="s">
        <v>29</v>
      </c>
      <c r="AX289" s="141" t="s">
        <v>80</v>
      </c>
      <c r="AY289" s="144" t="s">
        <v>117</v>
      </c>
      <c r="AZ289" s="141"/>
      <c r="BA289" s="141"/>
      <c r="BB289" s="141"/>
      <c r="BC289" s="141"/>
      <c r="BD289" s="141"/>
      <c r="BE289" s="141"/>
      <c r="BF289" s="141"/>
      <c r="BG289" s="141"/>
      <c r="BH289" s="141"/>
      <c r="BI289" s="141"/>
      <c r="BJ289" s="141"/>
      <c r="BK289" s="141"/>
      <c r="BL289" s="141"/>
      <c r="BM289" s="141"/>
    </row>
    <row r="290" spans="1:65" ht="21.75" customHeight="1">
      <c r="A290" s="17"/>
      <c r="B290" s="18"/>
      <c r="C290" s="128" t="s">
        <v>376</v>
      </c>
      <c r="D290" s="128" t="s">
        <v>118</v>
      </c>
      <c r="E290" s="129" t="s">
        <v>648</v>
      </c>
      <c r="F290" s="130" t="s">
        <v>649</v>
      </c>
      <c r="G290" s="131" t="s">
        <v>335</v>
      </c>
      <c r="H290" s="132">
        <v>5.15</v>
      </c>
      <c r="I290" s="133"/>
      <c r="J290" s="132">
        <f>ROUND(I290*H290,2)</f>
        <v>0</v>
      </c>
      <c r="K290" s="134"/>
      <c r="L290" s="18"/>
      <c r="M290" s="135" t="s">
        <v>1</v>
      </c>
      <c r="N290" s="136" t="s">
        <v>38</v>
      </c>
      <c r="O290" s="17"/>
      <c r="P290" s="137">
        <f>O290*H290</f>
        <v>0</v>
      </c>
      <c r="Q290" s="137">
        <v>1.5E-5</v>
      </c>
      <c r="R290" s="137">
        <f>Q290*H290</f>
        <v>7.7250000000000007E-5</v>
      </c>
      <c r="S290" s="137">
        <v>0</v>
      </c>
      <c r="T290" s="138">
        <f>S290*H290</f>
        <v>0</v>
      </c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39" t="s">
        <v>116</v>
      </c>
      <c r="AS290" s="17"/>
      <c r="AT290" s="139" t="s">
        <v>118</v>
      </c>
      <c r="AU290" s="139" t="s">
        <v>123</v>
      </c>
      <c r="AV290" s="17"/>
      <c r="AW290" s="17"/>
      <c r="AX290" s="17"/>
      <c r="AY290" s="2" t="s">
        <v>117</v>
      </c>
      <c r="AZ290" s="17"/>
      <c r="BA290" s="17"/>
      <c r="BB290" s="17"/>
      <c r="BC290" s="17"/>
      <c r="BD290" s="17"/>
      <c r="BE290" s="140">
        <f>IF(N290="základná",J290,0)</f>
        <v>0</v>
      </c>
      <c r="BF290" s="140">
        <f>IF(N290="znížená",J290,0)</f>
        <v>0</v>
      </c>
      <c r="BG290" s="140">
        <f>IF(N290="zákl. prenesená",J290,0)</f>
        <v>0</v>
      </c>
      <c r="BH290" s="140">
        <f>IF(N290="zníž. prenesená",J290,0)</f>
        <v>0</v>
      </c>
      <c r="BI290" s="140">
        <f>IF(N290="nulová",J290,0)</f>
        <v>0</v>
      </c>
      <c r="BJ290" s="2" t="s">
        <v>123</v>
      </c>
      <c r="BK290" s="140">
        <f>ROUND(I290*H290,2)</f>
        <v>0</v>
      </c>
      <c r="BL290" s="2" t="s">
        <v>116</v>
      </c>
      <c r="BM290" s="139" t="s">
        <v>650</v>
      </c>
    </row>
    <row r="291" spans="1:65" ht="11.25" customHeight="1">
      <c r="A291" s="141"/>
      <c r="B291" s="142"/>
      <c r="C291" s="141"/>
      <c r="D291" s="143" t="s">
        <v>129</v>
      </c>
      <c r="E291" s="144" t="s">
        <v>1</v>
      </c>
      <c r="F291" s="145" t="s">
        <v>647</v>
      </c>
      <c r="G291" s="141"/>
      <c r="H291" s="146">
        <v>5.15</v>
      </c>
      <c r="I291" s="141"/>
      <c r="J291" s="141"/>
      <c r="K291" s="141"/>
      <c r="L291" s="142"/>
      <c r="M291" s="147"/>
      <c r="N291" s="141"/>
      <c r="O291" s="141"/>
      <c r="P291" s="141"/>
      <c r="Q291" s="141"/>
      <c r="R291" s="141"/>
      <c r="S291" s="141"/>
      <c r="T291" s="148"/>
      <c r="U291" s="141"/>
      <c r="V291" s="141"/>
      <c r="W291" s="141"/>
      <c r="X291" s="141"/>
      <c r="Y291" s="141"/>
      <c r="Z291" s="141"/>
      <c r="AA291" s="141"/>
      <c r="AB291" s="141"/>
      <c r="AC291" s="141"/>
      <c r="AD291" s="141"/>
      <c r="AE291" s="141"/>
      <c r="AF291" s="141"/>
      <c r="AG291" s="141"/>
      <c r="AH291" s="141"/>
      <c r="AI291" s="141"/>
      <c r="AJ291" s="141"/>
      <c r="AK291" s="141"/>
      <c r="AL291" s="141"/>
      <c r="AM291" s="141"/>
      <c r="AN291" s="141"/>
      <c r="AO291" s="141"/>
      <c r="AP291" s="141"/>
      <c r="AQ291" s="141"/>
      <c r="AR291" s="141"/>
      <c r="AS291" s="141"/>
      <c r="AT291" s="144" t="s">
        <v>129</v>
      </c>
      <c r="AU291" s="144" t="s">
        <v>123</v>
      </c>
      <c r="AV291" s="141" t="s">
        <v>123</v>
      </c>
      <c r="AW291" s="141" t="s">
        <v>29</v>
      </c>
      <c r="AX291" s="141" t="s">
        <v>80</v>
      </c>
      <c r="AY291" s="144" t="s">
        <v>117</v>
      </c>
      <c r="AZ291" s="141"/>
      <c r="BA291" s="141"/>
      <c r="BB291" s="141"/>
      <c r="BC291" s="141"/>
      <c r="BD291" s="141"/>
      <c r="BE291" s="141"/>
      <c r="BF291" s="141"/>
      <c r="BG291" s="141"/>
      <c r="BH291" s="141"/>
      <c r="BI291" s="141"/>
      <c r="BJ291" s="141"/>
      <c r="BK291" s="141"/>
      <c r="BL291" s="141"/>
      <c r="BM291" s="141"/>
    </row>
    <row r="292" spans="1:65" ht="24" customHeight="1">
      <c r="A292" s="17"/>
      <c r="B292" s="18"/>
      <c r="C292" s="128" t="s">
        <v>381</v>
      </c>
      <c r="D292" s="128" t="s">
        <v>118</v>
      </c>
      <c r="E292" s="129" t="s">
        <v>651</v>
      </c>
      <c r="F292" s="130" t="s">
        <v>652</v>
      </c>
      <c r="G292" s="131" t="s">
        <v>313</v>
      </c>
      <c r="H292" s="132">
        <v>0.2</v>
      </c>
      <c r="I292" s="133"/>
      <c r="J292" s="132">
        <f>ROUND(I292*H292,2)</f>
        <v>0</v>
      </c>
      <c r="K292" s="134"/>
      <c r="L292" s="18"/>
      <c r="M292" s="135" t="s">
        <v>1</v>
      </c>
      <c r="N292" s="136" t="s">
        <v>38</v>
      </c>
      <c r="O292" s="17"/>
      <c r="P292" s="137">
        <f>O292*H292</f>
        <v>0</v>
      </c>
      <c r="Q292" s="137">
        <v>1.0370397</v>
      </c>
      <c r="R292" s="137">
        <f>Q292*H292</f>
        <v>0.20740794000000001</v>
      </c>
      <c r="S292" s="137">
        <v>0</v>
      </c>
      <c r="T292" s="138">
        <f>S292*H292</f>
        <v>0</v>
      </c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39" t="s">
        <v>116</v>
      </c>
      <c r="AS292" s="17"/>
      <c r="AT292" s="139" t="s">
        <v>118</v>
      </c>
      <c r="AU292" s="139" t="s">
        <v>123</v>
      </c>
      <c r="AV292" s="17"/>
      <c r="AW292" s="17"/>
      <c r="AX292" s="17"/>
      <c r="AY292" s="2" t="s">
        <v>117</v>
      </c>
      <c r="AZ292" s="17"/>
      <c r="BA292" s="17"/>
      <c r="BB292" s="17"/>
      <c r="BC292" s="17"/>
      <c r="BD292" s="17"/>
      <c r="BE292" s="140">
        <f>IF(N292="základná",J292,0)</f>
        <v>0</v>
      </c>
      <c r="BF292" s="140">
        <f>IF(N292="znížená",J292,0)</f>
        <v>0</v>
      </c>
      <c r="BG292" s="140">
        <f>IF(N292="zákl. prenesená",J292,0)</f>
        <v>0</v>
      </c>
      <c r="BH292" s="140">
        <f>IF(N292="zníž. prenesená",J292,0)</f>
        <v>0</v>
      </c>
      <c r="BI292" s="140">
        <f>IF(N292="nulová",J292,0)</f>
        <v>0</v>
      </c>
      <c r="BJ292" s="2" t="s">
        <v>123</v>
      </c>
      <c r="BK292" s="140">
        <f>ROUND(I292*H292,2)</f>
        <v>0</v>
      </c>
      <c r="BL292" s="2" t="s">
        <v>116</v>
      </c>
      <c r="BM292" s="139" t="s">
        <v>653</v>
      </c>
    </row>
    <row r="293" spans="1:65" ht="11.25" customHeight="1">
      <c r="A293" s="141"/>
      <c r="B293" s="142"/>
      <c r="C293" s="141"/>
      <c r="D293" s="143" t="s">
        <v>129</v>
      </c>
      <c r="E293" s="144" t="s">
        <v>1</v>
      </c>
      <c r="F293" s="145" t="s">
        <v>654</v>
      </c>
      <c r="G293" s="141"/>
      <c r="H293" s="146">
        <v>0.2</v>
      </c>
      <c r="I293" s="141"/>
      <c r="J293" s="141"/>
      <c r="K293" s="141"/>
      <c r="L293" s="142"/>
      <c r="M293" s="147"/>
      <c r="N293" s="141"/>
      <c r="O293" s="141"/>
      <c r="P293" s="141"/>
      <c r="Q293" s="141"/>
      <c r="R293" s="141"/>
      <c r="S293" s="141"/>
      <c r="T293" s="148"/>
      <c r="U293" s="141"/>
      <c r="V293" s="141"/>
      <c r="W293" s="141"/>
      <c r="X293" s="141"/>
      <c r="Y293" s="141"/>
      <c r="Z293" s="141"/>
      <c r="AA293" s="141"/>
      <c r="AB293" s="141"/>
      <c r="AC293" s="141"/>
      <c r="AD293" s="141"/>
      <c r="AE293" s="141"/>
      <c r="AF293" s="141"/>
      <c r="AG293" s="141"/>
      <c r="AH293" s="141"/>
      <c r="AI293" s="141"/>
      <c r="AJ293" s="141"/>
      <c r="AK293" s="141"/>
      <c r="AL293" s="141"/>
      <c r="AM293" s="141"/>
      <c r="AN293" s="141"/>
      <c r="AO293" s="141"/>
      <c r="AP293" s="141"/>
      <c r="AQ293" s="141"/>
      <c r="AR293" s="141"/>
      <c r="AS293" s="141"/>
      <c r="AT293" s="144" t="s">
        <v>129</v>
      </c>
      <c r="AU293" s="144" t="s">
        <v>123</v>
      </c>
      <c r="AV293" s="141" t="s">
        <v>123</v>
      </c>
      <c r="AW293" s="141" t="s">
        <v>29</v>
      </c>
      <c r="AX293" s="141" t="s">
        <v>80</v>
      </c>
      <c r="AY293" s="144" t="s">
        <v>117</v>
      </c>
      <c r="AZ293" s="141"/>
      <c r="BA293" s="141"/>
      <c r="BB293" s="141"/>
      <c r="BC293" s="141"/>
      <c r="BD293" s="141"/>
      <c r="BE293" s="141"/>
      <c r="BF293" s="141"/>
      <c r="BG293" s="141"/>
      <c r="BH293" s="141"/>
      <c r="BI293" s="141"/>
      <c r="BJ293" s="141"/>
      <c r="BK293" s="141"/>
      <c r="BL293" s="141"/>
      <c r="BM293" s="141"/>
    </row>
    <row r="294" spans="1:65" ht="24" customHeight="1">
      <c r="A294" s="17"/>
      <c r="B294" s="18"/>
      <c r="C294" s="128" t="s">
        <v>386</v>
      </c>
      <c r="D294" s="128" t="s">
        <v>118</v>
      </c>
      <c r="E294" s="129" t="s">
        <v>655</v>
      </c>
      <c r="F294" s="130" t="s">
        <v>656</v>
      </c>
      <c r="G294" s="131" t="s">
        <v>335</v>
      </c>
      <c r="H294" s="132">
        <v>51</v>
      </c>
      <c r="I294" s="133"/>
      <c r="J294" s="132">
        <f>ROUND(I294*H294,2)</f>
        <v>0</v>
      </c>
      <c r="K294" s="134"/>
      <c r="L294" s="18"/>
      <c r="M294" s="135" t="s">
        <v>1</v>
      </c>
      <c r="N294" s="136" t="s">
        <v>38</v>
      </c>
      <c r="O294" s="17"/>
      <c r="P294" s="137">
        <f>O294*H294</f>
        <v>0</v>
      </c>
      <c r="Q294" s="137">
        <v>5.4337705899999998E-2</v>
      </c>
      <c r="R294" s="137">
        <f>Q294*H294</f>
        <v>2.7712230009000001</v>
      </c>
      <c r="S294" s="137">
        <v>0</v>
      </c>
      <c r="T294" s="138">
        <f>S294*H294</f>
        <v>0</v>
      </c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39" t="s">
        <v>116</v>
      </c>
      <c r="AS294" s="17"/>
      <c r="AT294" s="139" t="s">
        <v>118</v>
      </c>
      <c r="AU294" s="139" t="s">
        <v>123</v>
      </c>
      <c r="AV294" s="17"/>
      <c r="AW294" s="17"/>
      <c r="AX294" s="17"/>
      <c r="AY294" s="2" t="s">
        <v>117</v>
      </c>
      <c r="AZ294" s="17"/>
      <c r="BA294" s="17"/>
      <c r="BB294" s="17"/>
      <c r="BC294" s="17"/>
      <c r="BD294" s="17"/>
      <c r="BE294" s="140">
        <f>IF(N294="základná",J294,0)</f>
        <v>0</v>
      </c>
      <c r="BF294" s="140">
        <f>IF(N294="znížená",J294,0)</f>
        <v>0</v>
      </c>
      <c r="BG294" s="140">
        <f>IF(N294="zákl. prenesená",J294,0)</f>
        <v>0</v>
      </c>
      <c r="BH294" s="140">
        <f>IF(N294="zníž. prenesená",J294,0)</f>
        <v>0</v>
      </c>
      <c r="BI294" s="140">
        <f>IF(N294="nulová",J294,0)</f>
        <v>0</v>
      </c>
      <c r="BJ294" s="2" t="s">
        <v>123</v>
      </c>
      <c r="BK294" s="140">
        <f>ROUND(I294*H294,2)</f>
        <v>0</v>
      </c>
      <c r="BL294" s="2" t="s">
        <v>116</v>
      </c>
      <c r="BM294" s="139" t="s">
        <v>657</v>
      </c>
    </row>
    <row r="295" spans="1:65" ht="11.25" customHeight="1">
      <c r="A295" s="141"/>
      <c r="B295" s="142"/>
      <c r="C295" s="141"/>
      <c r="D295" s="143" t="s">
        <v>129</v>
      </c>
      <c r="E295" s="144" t="s">
        <v>1</v>
      </c>
      <c r="F295" s="145" t="s">
        <v>658</v>
      </c>
      <c r="G295" s="141"/>
      <c r="H295" s="146">
        <v>51</v>
      </c>
      <c r="I295" s="141"/>
      <c r="J295" s="141"/>
      <c r="K295" s="141"/>
      <c r="L295" s="142"/>
      <c r="M295" s="147"/>
      <c r="N295" s="141"/>
      <c r="O295" s="141"/>
      <c r="P295" s="141"/>
      <c r="Q295" s="141"/>
      <c r="R295" s="141"/>
      <c r="S295" s="141"/>
      <c r="T295" s="148"/>
      <c r="U295" s="141"/>
      <c r="V295" s="141"/>
      <c r="W295" s="141"/>
      <c r="X295" s="141"/>
      <c r="Y295" s="141"/>
      <c r="Z295" s="141"/>
      <c r="AA295" s="141"/>
      <c r="AB295" s="141"/>
      <c r="AC295" s="141"/>
      <c r="AD295" s="141"/>
      <c r="AE295" s="141"/>
      <c r="AF295" s="141"/>
      <c r="AG295" s="141"/>
      <c r="AH295" s="141"/>
      <c r="AI295" s="141"/>
      <c r="AJ295" s="141"/>
      <c r="AK295" s="141"/>
      <c r="AL295" s="141"/>
      <c r="AM295" s="141"/>
      <c r="AN295" s="141"/>
      <c r="AO295" s="141"/>
      <c r="AP295" s="141"/>
      <c r="AQ295" s="141"/>
      <c r="AR295" s="141"/>
      <c r="AS295" s="141"/>
      <c r="AT295" s="144" t="s">
        <v>129</v>
      </c>
      <c r="AU295" s="144" t="s">
        <v>123</v>
      </c>
      <c r="AV295" s="141" t="s">
        <v>123</v>
      </c>
      <c r="AW295" s="141" t="s">
        <v>29</v>
      </c>
      <c r="AX295" s="141" t="s">
        <v>80</v>
      </c>
      <c r="AY295" s="144" t="s">
        <v>117</v>
      </c>
      <c r="AZ295" s="141"/>
      <c r="BA295" s="141"/>
      <c r="BB295" s="141"/>
      <c r="BC295" s="141"/>
      <c r="BD295" s="141"/>
      <c r="BE295" s="141"/>
      <c r="BF295" s="141"/>
      <c r="BG295" s="141"/>
      <c r="BH295" s="141"/>
      <c r="BI295" s="141"/>
      <c r="BJ295" s="141"/>
      <c r="BK295" s="141"/>
      <c r="BL295" s="141"/>
      <c r="BM295" s="141"/>
    </row>
    <row r="296" spans="1:65" ht="24" customHeight="1">
      <c r="A296" s="17"/>
      <c r="B296" s="18"/>
      <c r="C296" s="128" t="s">
        <v>391</v>
      </c>
      <c r="D296" s="128" t="s">
        <v>118</v>
      </c>
      <c r="E296" s="129" t="s">
        <v>659</v>
      </c>
      <c r="F296" s="130" t="s">
        <v>660</v>
      </c>
      <c r="G296" s="131" t="s">
        <v>335</v>
      </c>
      <c r="H296" s="132">
        <v>51</v>
      </c>
      <c r="I296" s="133"/>
      <c r="J296" s="132">
        <f>ROUND(I296*H296,2)</f>
        <v>0</v>
      </c>
      <c r="K296" s="134"/>
      <c r="L296" s="18"/>
      <c r="M296" s="135" t="s">
        <v>1</v>
      </c>
      <c r="N296" s="136" t="s">
        <v>38</v>
      </c>
      <c r="O296" s="17"/>
      <c r="P296" s="137">
        <f>O296*H296</f>
        <v>0</v>
      </c>
      <c r="Q296" s="137">
        <v>0</v>
      </c>
      <c r="R296" s="137">
        <f>Q296*H296</f>
        <v>0</v>
      </c>
      <c r="S296" s="137">
        <v>0</v>
      </c>
      <c r="T296" s="138">
        <f>S296*H296</f>
        <v>0</v>
      </c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39" t="s">
        <v>116</v>
      </c>
      <c r="AS296" s="17"/>
      <c r="AT296" s="139" t="s">
        <v>118</v>
      </c>
      <c r="AU296" s="139" t="s">
        <v>123</v>
      </c>
      <c r="AV296" s="17"/>
      <c r="AW296" s="17"/>
      <c r="AX296" s="17"/>
      <c r="AY296" s="2" t="s">
        <v>117</v>
      </c>
      <c r="AZ296" s="17"/>
      <c r="BA296" s="17"/>
      <c r="BB296" s="17"/>
      <c r="BC296" s="17"/>
      <c r="BD296" s="17"/>
      <c r="BE296" s="140">
        <f>IF(N296="základná",J296,0)</f>
        <v>0</v>
      </c>
      <c r="BF296" s="140">
        <f>IF(N296="znížená",J296,0)</f>
        <v>0</v>
      </c>
      <c r="BG296" s="140">
        <f>IF(N296="zákl. prenesená",J296,0)</f>
        <v>0</v>
      </c>
      <c r="BH296" s="140">
        <f>IF(N296="zníž. prenesená",J296,0)</f>
        <v>0</v>
      </c>
      <c r="BI296" s="140">
        <f>IF(N296="nulová",J296,0)</f>
        <v>0</v>
      </c>
      <c r="BJ296" s="2" t="s">
        <v>123</v>
      </c>
      <c r="BK296" s="140">
        <f>ROUND(I296*H296,2)</f>
        <v>0</v>
      </c>
      <c r="BL296" s="2" t="s">
        <v>116</v>
      </c>
      <c r="BM296" s="139" t="s">
        <v>661</v>
      </c>
    </row>
    <row r="297" spans="1:65" ht="11.25" customHeight="1">
      <c r="A297" s="141"/>
      <c r="B297" s="142"/>
      <c r="C297" s="141"/>
      <c r="D297" s="143" t="s">
        <v>129</v>
      </c>
      <c r="E297" s="144" t="s">
        <v>1</v>
      </c>
      <c r="F297" s="145" t="s">
        <v>658</v>
      </c>
      <c r="G297" s="141"/>
      <c r="H297" s="146">
        <v>51</v>
      </c>
      <c r="I297" s="141"/>
      <c r="J297" s="141"/>
      <c r="K297" s="141"/>
      <c r="L297" s="142"/>
      <c r="M297" s="147"/>
      <c r="N297" s="141"/>
      <c r="O297" s="141"/>
      <c r="P297" s="141"/>
      <c r="Q297" s="141"/>
      <c r="R297" s="141"/>
      <c r="S297" s="141"/>
      <c r="T297" s="148"/>
      <c r="U297" s="141"/>
      <c r="V297" s="141"/>
      <c r="W297" s="141"/>
      <c r="X297" s="141"/>
      <c r="Y297" s="141"/>
      <c r="Z297" s="141"/>
      <c r="AA297" s="141"/>
      <c r="AB297" s="141"/>
      <c r="AC297" s="141"/>
      <c r="AD297" s="141"/>
      <c r="AE297" s="141"/>
      <c r="AF297" s="141"/>
      <c r="AG297" s="141"/>
      <c r="AH297" s="141"/>
      <c r="AI297" s="141"/>
      <c r="AJ297" s="141"/>
      <c r="AK297" s="141"/>
      <c r="AL297" s="141"/>
      <c r="AM297" s="141"/>
      <c r="AN297" s="141"/>
      <c r="AO297" s="141"/>
      <c r="AP297" s="141"/>
      <c r="AQ297" s="141"/>
      <c r="AR297" s="141"/>
      <c r="AS297" s="141"/>
      <c r="AT297" s="144" t="s">
        <v>129</v>
      </c>
      <c r="AU297" s="144" t="s">
        <v>123</v>
      </c>
      <c r="AV297" s="141" t="s">
        <v>123</v>
      </c>
      <c r="AW297" s="141" t="s">
        <v>29</v>
      </c>
      <c r="AX297" s="141" t="s">
        <v>80</v>
      </c>
      <c r="AY297" s="144" t="s">
        <v>117</v>
      </c>
      <c r="AZ297" s="141"/>
      <c r="BA297" s="141"/>
      <c r="BB297" s="141"/>
      <c r="BC297" s="141"/>
      <c r="BD297" s="141"/>
      <c r="BE297" s="141"/>
      <c r="BF297" s="141"/>
      <c r="BG297" s="141"/>
      <c r="BH297" s="141"/>
      <c r="BI297" s="141"/>
      <c r="BJ297" s="141"/>
      <c r="BK297" s="141"/>
      <c r="BL297" s="141"/>
      <c r="BM297" s="141"/>
    </row>
    <row r="298" spans="1:65" ht="16.5" customHeight="1">
      <c r="A298" s="17"/>
      <c r="B298" s="18"/>
      <c r="C298" s="128" t="s">
        <v>396</v>
      </c>
      <c r="D298" s="128" t="s">
        <v>118</v>
      </c>
      <c r="E298" s="129" t="s">
        <v>662</v>
      </c>
      <c r="F298" s="130" t="s">
        <v>663</v>
      </c>
      <c r="G298" s="131" t="s">
        <v>187</v>
      </c>
      <c r="H298" s="132">
        <v>19.5</v>
      </c>
      <c r="I298" s="133"/>
      <c r="J298" s="132">
        <f>ROUND(I298*H298,2)</f>
        <v>0</v>
      </c>
      <c r="K298" s="134"/>
      <c r="L298" s="18"/>
      <c r="M298" s="135" t="s">
        <v>1</v>
      </c>
      <c r="N298" s="136" t="s">
        <v>38</v>
      </c>
      <c r="O298" s="17"/>
      <c r="P298" s="137">
        <f>O298*H298</f>
        <v>0</v>
      </c>
      <c r="Q298" s="137">
        <v>2.4157199999999999</v>
      </c>
      <c r="R298" s="137">
        <f>Q298*H298</f>
        <v>47.106539999999995</v>
      </c>
      <c r="S298" s="137">
        <v>0</v>
      </c>
      <c r="T298" s="138">
        <f>S298*H298</f>
        <v>0</v>
      </c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39" t="s">
        <v>116</v>
      </c>
      <c r="AS298" s="17"/>
      <c r="AT298" s="139" t="s">
        <v>118</v>
      </c>
      <c r="AU298" s="139" t="s">
        <v>123</v>
      </c>
      <c r="AV298" s="17"/>
      <c r="AW298" s="17"/>
      <c r="AX298" s="17"/>
      <c r="AY298" s="2" t="s">
        <v>117</v>
      </c>
      <c r="AZ298" s="17"/>
      <c r="BA298" s="17"/>
      <c r="BB298" s="17"/>
      <c r="BC298" s="17"/>
      <c r="BD298" s="17"/>
      <c r="BE298" s="140">
        <f>IF(N298="základná",J298,0)</f>
        <v>0</v>
      </c>
      <c r="BF298" s="140">
        <f>IF(N298="znížená",J298,0)</f>
        <v>0</v>
      </c>
      <c r="BG298" s="140">
        <f>IF(N298="zákl. prenesená",J298,0)</f>
        <v>0</v>
      </c>
      <c r="BH298" s="140">
        <f>IF(N298="zníž. prenesená",J298,0)</f>
        <v>0</v>
      </c>
      <c r="BI298" s="140">
        <f>IF(N298="nulová",J298,0)</f>
        <v>0</v>
      </c>
      <c r="BJ298" s="2" t="s">
        <v>123</v>
      </c>
      <c r="BK298" s="140">
        <f>ROUND(I298*H298,2)</f>
        <v>0</v>
      </c>
      <c r="BL298" s="2" t="s">
        <v>116</v>
      </c>
      <c r="BM298" s="139" t="s">
        <v>664</v>
      </c>
    </row>
    <row r="299" spans="1:65" ht="11.25" customHeight="1">
      <c r="A299" s="141"/>
      <c r="B299" s="142"/>
      <c r="C299" s="141"/>
      <c r="D299" s="143" t="s">
        <v>129</v>
      </c>
      <c r="E299" s="144" t="s">
        <v>1</v>
      </c>
      <c r="F299" s="145" t="s">
        <v>665</v>
      </c>
      <c r="G299" s="141"/>
      <c r="H299" s="146">
        <v>19.5</v>
      </c>
      <c r="I299" s="141"/>
      <c r="J299" s="141"/>
      <c r="K299" s="141"/>
      <c r="L299" s="142"/>
      <c r="M299" s="147"/>
      <c r="N299" s="141"/>
      <c r="O299" s="141"/>
      <c r="P299" s="141"/>
      <c r="Q299" s="141"/>
      <c r="R299" s="141"/>
      <c r="S299" s="141"/>
      <c r="T299" s="148"/>
      <c r="U299" s="141"/>
      <c r="V299" s="141"/>
      <c r="W299" s="141"/>
      <c r="X299" s="141"/>
      <c r="Y299" s="141"/>
      <c r="Z299" s="141"/>
      <c r="AA299" s="141"/>
      <c r="AB299" s="141"/>
      <c r="AC299" s="141"/>
      <c r="AD299" s="141"/>
      <c r="AE299" s="141"/>
      <c r="AF299" s="141"/>
      <c r="AG299" s="141"/>
      <c r="AH299" s="141"/>
      <c r="AI299" s="141"/>
      <c r="AJ299" s="141"/>
      <c r="AK299" s="141"/>
      <c r="AL299" s="141"/>
      <c r="AM299" s="141"/>
      <c r="AN299" s="141"/>
      <c r="AO299" s="141"/>
      <c r="AP299" s="141"/>
      <c r="AQ299" s="141"/>
      <c r="AR299" s="141"/>
      <c r="AS299" s="141"/>
      <c r="AT299" s="144" t="s">
        <v>129</v>
      </c>
      <c r="AU299" s="144" t="s">
        <v>123</v>
      </c>
      <c r="AV299" s="141" t="s">
        <v>123</v>
      </c>
      <c r="AW299" s="141" t="s">
        <v>29</v>
      </c>
      <c r="AX299" s="141" t="s">
        <v>80</v>
      </c>
      <c r="AY299" s="144" t="s">
        <v>117</v>
      </c>
      <c r="AZ299" s="141"/>
      <c r="BA299" s="141"/>
      <c r="BB299" s="141"/>
      <c r="BC299" s="141"/>
      <c r="BD299" s="141"/>
      <c r="BE299" s="141"/>
      <c r="BF299" s="141"/>
      <c r="BG299" s="141"/>
      <c r="BH299" s="141"/>
      <c r="BI299" s="141"/>
      <c r="BJ299" s="141"/>
      <c r="BK299" s="141"/>
      <c r="BL299" s="141"/>
      <c r="BM299" s="141"/>
    </row>
    <row r="300" spans="1:65" ht="11.25" customHeight="1">
      <c r="A300" s="149"/>
      <c r="B300" s="150"/>
      <c r="C300" s="149"/>
      <c r="D300" s="143" t="s">
        <v>129</v>
      </c>
      <c r="E300" s="151" t="s">
        <v>1</v>
      </c>
      <c r="F300" s="152" t="s">
        <v>666</v>
      </c>
      <c r="G300" s="149"/>
      <c r="H300" s="151" t="s">
        <v>1</v>
      </c>
      <c r="I300" s="149"/>
      <c r="J300" s="149"/>
      <c r="K300" s="149"/>
      <c r="L300" s="150"/>
      <c r="M300" s="153"/>
      <c r="N300" s="149"/>
      <c r="O300" s="149"/>
      <c r="P300" s="149"/>
      <c r="Q300" s="149"/>
      <c r="R300" s="149"/>
      <c r="S300" s="149"/>
      <c r="T300" s="154"/>
      <c r="U300" s="149"/>
      <c r="V300" s="149"/>
      <c r="W300" s="149"/>
      <c r="X300" s="149"/>
      <c r="Y300" s="149"/>
      <c r="Z300" s="149"/>
      <c r="AA300" s="149"/>
      <c r="AB300" s="149"/>
      <c r="AC300" s="149"/>
      <c r="AD300" s="149"/>
      <c r="AE300" s="149"/>
      <c r="AF300" s="149"/>
      <c r="AG300" s="149"/>
      <c r="AH300" s="149"/>
      <c r="AI300" s="149"/>
      <c r="AJ300" s="149"/>
      <c r="AK300" s="149"/>
      <c r="AL300" s="149"/>
      <c r="AM300" s="149"/>
      <c r="AN300" s="149"/>
      <c r="AO300" s="149"/>
      <c r="AP300" s="149"/>
      <c r="AQ300" s="149"/>
      <c r="AR300" s="149"/>
      <c r="AS300" s="149"/>
      <c r="AT300" s="151" t="s">
        <v>129</v>
      </c>
      <c r="AU300" s="151" t="s">
        <v>123</v>
      </c>
      <c r="AV300" s="149" t="s">
        <v>80</v>
      </c>
      <c r="AW300" s="149" t="s">
        <v>29</v>
      </c>
      <c r="AX300" s="149" t="s">
        <v>72</v>
      </c>
      <c r="AY300" s="151" t="s">
        <v>117</v>
      </c>
      <c r="AZ300" s="149"/>
      <c r="BA300" s="149"/>
      <c r="BB300" s="149"/>
      <c r="BC300" s="149"/>
      <c r="BD300" s="149"/>
      <c r="BE300" s="149"/>
      <c r="BF300" s="149"/>
      <c r="BG300" s="149"/>
      <c r="BH300" s="149"/>
      <c r="BI300" s="149"/>
      <c r="BJ300" s="149"/>
      <c r="BK300" s="149"/>
      <c r="BL300" s="149"/>
      <c r="BM300" s="149"/>
    </row>
    <row r="301" spans="1:65" ht="24" customHeight="1">
      <c r="A301" s="17"/>
      <c r="B301" s="18"/>
      <c r="C301" s="128" t="s">
        <v>403</v>
      </c>
      <c r="D301" s="128" t="s">
        <v>118</v>
      </c>
      <c r="E301" s="129" t="s">
        <v>667</v>
      </c>
      <c r="F301" s="130" t="s">
        <v>668</v>
      </c>
      <c r="G301" s="131" t="s">
        <v>187</v>
      </c>
      <c r="H301" s="132">
        <v>4</v>
      </c>
      <c r="I301" s="133"/>
      <c r="J301" s="132">
        <f>ROUND(I301*H301,2)</f>
        <v>0</v>
      </c>
      <c r="K301" s="134"/>
      <c r="L301" s="18"/>
      <c r="M301" s="135" t="s">
        <v>1</v>
      </c>
      <c r="N301" s="136" t="s">
        <v>38</v>
      </c>
      <c r="O301" s="17"/>
      <c r="P301" s="137">
        <f>O301*H301</f>
        <v>0</v>
      </c>
      <c r="Q301" s="137">
        <v>2.3225634999999998</v>
      </c>
      <c r="R301" s="137">
        <f>Q301*H301</f>
        <v>9.2902539999999991</v>
      </c>
      <c r="S301" s="137">
        <v>0</v>
      </c>
      <c r="T301" s="138">
        <f>S301*H301</f>
        <v>0</v>
      </c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39" t="s">
        <v>116</v>
      </c>
      <c r="AS301" s="17"/>
      <c r="AT301" s="139" t="s">
        <v>118</v>
      </c>
      <c r="AU301" s="139" t="s">
        <v>123</v>
      </c>
      <c r="AV301" s="17"/>
      <c r="AW301" s="17"/>
      <c r="AX301" s="17"/>
      <c r="AY301" s="2" t="s">
        <v>117</v>
      </c>
      <c r="AZ301" s="17"/>
      <c r="BA301" s="17"/>
      <c r="BB301" s="17"/>
      <c r="BC301" s="17"/>
      <c r="BD301" s="17"/>
      <c r="BE301" s="140">
        <f>IF(N301="základná",J301,0)</f>
        <v>0</v>
      </c>
      <c r="BF301" s="140">
        <f>IF(N301="znížená",J301,0)</f>
        <v>0</v>
      </c>
      <c r="BG301" s="140">
        <f>IF(N301="zákl. prenesená",J301,0)</f>
        <v>0</v>
      </c>
      <c r="BH301" s="140">
        <f>IF(N301="zníž. prenesená",J301,0)</f>
        <v>0</v>
      </c>
      <c r="BI301" s="140">
        <f>IF(N301="nulová",J301,0)</f>
        <v>0</v>
      </c>
      <c r="BJ301" s="2" t="s">
        <v>123</v>
      </c>
      <c r="BK301" s="140">
        <f>ROUND(I301*H301,2)</f>
        <v>0</v>
      </c>
      <c r="BL301" s="2" t="s">
        <v>116</v>
      </c>
      <c r="BM301" s="139" t="s">
        <v>669</v>
      </c>
    </row>
    <row r="302" spans="1:65" ht="11.25" customHeight="1">
      <c r="A302" s="141"/>
      <c r="B302" s="142"/>
      <c r="C302" s="141"/>
      <c r="D302" s="143" t="s">
        <v>129</v>
      </c>
      <c r="E302" s="144" t="s">
        <v>1</v>
      </c>
      <c r="F302" s="145" t="s">
        <v>670</v>
      </c>
      <c r="G302" s="141"/>
      <c r="H302" s="146">
        <v>4</v>
      </c>
      <c r="I302" s="141"/>
      <c r="J302" s="141"/>
      <c r="K302" s="141"/>
      <c r="L302" s="142"/>
      <c r="M302" s="147"/>
      <c r="N302" s="141"/>
      <c r="O302" s="141"/>
      <c r="P302" s="141"/>
      <c r="Q302" s="141"/>
      <c r="R302" s="141"/>
      <c r="S302" s="141"/>
      <c r="T302" s="148"/>
      <c r="U302" s="141"/>
      <c r="V302" s="141"/>
      <c r="W302" s="141"/>
      <c r="X302" s="141"/>
      <c r="Y302" s="141"/>
      <c r="Z302" s="141"/>
      <c r="AA302" s="141"/>
      <c r="AB302" s="141"/>
      <c r="AC302" s="141"/>
      <c r="AD302" s="141"/>
      <c r="AE302" s="141"/>
      <c r="AF302" s="141"/>
      <c r="AG302" s="141"/>
      <c r="AH302" s="141"/>
      <c r="AI302" s="141"/>
      <c r="AJ302" s="141"/>
      <c r="AK302" s="141"/>
      <c r="AL302" s="141"/>
      <c r="AM302" s="141"/>
      <c r="AN302" s="141"/>
      <c r="AO302" s="141"/>
      <c r="AP302" s="141"/>
      <c r="AQ302" s="141"/>
      <c r="AR302" s="141"/>
      <c r="AS302" s="141"/>
      <c r="AT302" s="144" t="s">
        <v>129</v>
      </c>
      <c r="AU302" s="144" t="s">
        <v>123</v>
      </c>
      <c r="AV302" s="141" t="s">
        <v>123</v>
      </c>
      <c r="AW302" s="141" t="s">
        <v>29</v>
      </c>
      <c r="AX302" s="141" t="s">
        <v>80</v>
      </c>
      <c r="AY302" s="144" t="s">
        <v>117</v>
      </c>
      <c r="AZ302" s="141"/>
      <c r="BA302" s="141"/>
      <c r="BB302" s="141"/>
      <c r="BC302" s="141"/>
      <c r="BD302" s="141"/>
      <c r="BE302" s="141"/>
      <c r="BF302" s="141"/>
      <c r="BG302" s="141"/>
      <c r="BH302" s="141"/>
      <c r="BI302" s="141"/>
      <c r="BJ302" s="141"/>
      <c r="BK302" s="141"/>
      <c r="BL302" s="141"/>
      <c r="BM302" s="141"/>
    </row>
    <row r="303" spans="1:65" ht="11.25" customHeight="1">
      <c r="A303" s="149"/>
      <c r="B303" s="150"/>
      <c r="C303" s="149"/>
      <c r="D303" s="143" t="s">
        <v>129</v>
      </c>
      <c r="E303" s="151" t="s">
        <v>1</v>
      </c>
      <c r="F303" s="152" t="s">
        <v>666</v>
      </c>
      <c r="G303" s="149"/>
      <c r="H303" s="151" t="s">
        <v>1</v>
      </c>
      <c r="I303" s="149"/>
      <c r="J303" s="149"/>
      <c r="K303" s="149"/>
      <c r="L303" s="150"/>
      <c r="M303" s="153"/>
      <c r="N303" s="149"/>
      <c r="O303" s="149"/>
      <c r="P303" s="149"/>
      <c r="Q303" s="149"/>
      <c r="R303" s="149"/>
      <c r="S303" s="149"/>
      <c r="T303" s="154"/>
      <c r="U303" s="149"/>
      <c r="V303" s="149"/>
      <c r="W303" s="149"/>
      <c r="X303" s="149"/>
      <c r="Y303" s="149"/>
      <c r="Z303" s="149"/>
      <c r="AA303" s="149"/>
      <c r="AB303" s="149"/>
      <c r="AC303" s="149"/>
      <c r="AD303" s="149"/>
      <c r="AE303" s="149"/>
      <c r="AF303" s="149"/>
      <c r="AG303" s="149"/>
      <c r="AH303" s="149"/>
      <c r="AI303" s="149"/>
      <c r="AJ303" s="149"/>
      <c r="AK303" s="149"/>
      <c r="AL303" s="149"/>
      <c r="AM303" s="149"/>
      <c r="AN303" s="149"/>
      <c r="AO303" s="149"/>
      <c r="AP303" s="149"/>
      <c r="AQ303" s="149"/>
      <c r="AR303" s="149"/>
      <c r="AS303" s="149"/>
      <c r="AT303" s="151" t="s">
        <v>129</v>
      </c>
      <c r="AU303" s="151" t="s">
        <v>123</v>
      </c>
      <c r="AV303" s="149" t="s">
        <v>80</v>
      </c>
      <c r="AW303" s="149" t="s">
        <v>29</v>
      </c>
      <c r="AX303" s="149" t="s">
        <v>72</v>
      </c>
      <c r="AY303" s="151" t="s">
        <v>117</v>
      </c>
      <c r="AZ303" s="149"/>
      <c r="BA303" s="149"/>
      <c r="BB303" s="149"/>
      <c r="BC303" s="149"/>
      <c r="BD303" s="149"/>
      <c r="BE303" s="149"/>
      <c r="BF303" s="149"/>
      <c r="BG303" s="149"/>
      <c r="BH303" s="149"/>
      <c r="BI303" s="149"/>
      <c r="BJ303" s="149"/>
      <c r="BK303" s="149"/>
      <c r="BL303" s="149"/>
      <c r="BM303" s="149"/>
    </row>
    <row r="304" spans="1:65" ht="24" customHeight="1">
      <c r="A304" s="17"/>
      <c r="B304" s="18"/>
      <c r="C304" s="128" t="s">
        <v>406</v>
      </c>
      <c r="D304" s="128" t="s">
        <v>118</v>
      </c>
      <c r="E304" s="129" t="s">
        <v>671</v>
      </c>
      <c r="F304" s="130" t="s">
        <v>672</v>
      </c>
      <c r="G304" s="131" t="s">
        <v>335</v>
      </c>
      <c r="H304" s="132">
        <v>28.1</v>
      </c>
      <c r="I304" s="133"/>
      <c r="J304" s="132">
        <f>ROUND(I304*H304,2)</f>
        <v>0</v>
      </c>
      <c r="K304" s="134"/>
      <c r="L304" s="18"/>
      <c r="M304" s="135" t="s">
        <v>1</v>
      </c>
      <c r="N304" s="136" t="s">
        <v>38</v>
      </c>
      <c r="O304" s="17"/>
      <c r="P304" s="137">
        <f>O304*H304</f>
        <v>0</v>
      </c>
      <c r="Q304" s="137">
        <v>4.4896742E-3</v>
      </c>
      <c r="R304" s="137">
        <f>Q304*H304</f>
        <v>0.12615984501999999</v>
      </c>
      <c r="S304" s="137">
        <v>0</v>
      </c>
      <c r="T304" s="138">
        <f>S304*H304</f>
        <v>0</v>
      </c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39" t="s">
        <v>116</v>
      </c>
      <c r="AS304" s="17"/>
      <c r="AT304" s="139" t="s">
        <v>118</v>
      </c>
      <c r="AU304" s="139" t="s">
        <v>123</v>
      </c>
      <c r="AV304" s="17"/>
      <c r="AW304" s="17"/>
      <c r="AX304" s="17"/>
      <c r="AY304" s="2" t="s">
        <v>117</v>
      </c>
      <c r="AZ304" s="17"/>
      <c r="BA304" s="17"/>
      <c r="BB304" s="17"/>
      <c r="BC304" s="17"/>
      <c r="BD304" s="17"/>
      <c r="BE304" s="140">
        <f>IF(N304="základná",J304,0)</f>
        <v>0</v>
      </c>
      <c r="BF304" s="140">
        <f>IF(N304="znížená",J304,0)</f>
        <v>0</v>
      </c>
      <c r="BG304" s="140">
        <f>IF(N304="zákl. prenesená",J304,0)</f>
        <v>0</v>
      </c>
      <c r="BH304" s="140">
        <f>IF(N304="zníž. prenesená",J304,0)</f>
        <v>0</v>
      </c>
      <c r="BI304" s="140">
        <f>IF(N304="nulová",J304,0)</f>
        <v>0</v>
      </c>
      <c r="BJ304" s="2" t="s">
        <v>123</v>
      </c>
      <c r="BK304" s="140">
        <f>ROUND(I304*H304,2)</f>
        <v>0</v>
      </c>
      <c r="BL304" s="2" t="s">
        <v>116</v>
      </c>
      <c r="BM304" s="139" t="s">
        <v>673</v>
      </c>
    </row>
    <row r="305" spans="1:65" ht="11.25" customHeight="1">
      <c r="A305" s="141"/>
      <c r="B305" s="142"/>
      <c r="C305" s="141"/>
      <c r="D305" s="143" t="s">
        <v>129</v>
      </c>
      <c r="E305" s="144" t="s">
        <v>1</v>
      </c>
      <c r="F305" s="145" t="s">
        <v>674</v>
      </c>
      <c r="G305" s="141"/>
      <c r="H305" s="146">
        <v>28.1</v>
      </c>
      <c r="I305" s="141"/>
      <c r="J305" s="141"/>
      <c r="K305" s="141"/>
      <c r="L305" s="142"/>
      <c r="M305" s="147"/>
      <c r="N305" s="141"/>
      <c r="O305" s="141"/>
      <c r="P305" s="141"/>
      <c r="Q305" s="141"/>
      <c r="R305" s="141"/>
      <c r="S305" s="141"/>
      <c r="T305" s="148"/>
      <c r="U305" s="141"/>
      <c r="V305" s="141"/>
      <c r="W305" s="141"/>
      <c r="X305" s="141"/>
      <c r="Y305" s="141"/>
      <c r="Z305" s="141"/>
      <c r="AA305" s="141"/>
      <c r="AB305" s="141"/>
      <c r="AC305" s="141"/>
      <c r="AD305" s="141"/>
      <c r="AE305" s="141"/>
      <c r="AF305" s="141"/>
      <c r="AG305" s="141"/>
      <c r="AH305" s="141"/>
      <c r="AI305" s="141"/>
      <c r="AJ305" s="141"/>
      <c r="AK305" s="141"/>
      <c r="AL305" s="141"/>
      <c r="AM305" s="141"/>
      <c r="AN305" s="141"/>
      <c r="AO305" s="141"/>
      <c r="AP305" s="141"/>
      <c r="AQ305" s="141"/>
      <c r="AR305" s="141"/>
      <c r="AS305" s="141"/>
      <c r="AT305" s="144" t="s">
        <v>129</v>
      </c>
      <c r="AU305" s="144" t="s">
        <v>123</v>
      </c>
      <c r="AV305" s="141" t="s">
        <v>123</v>
      </c>
      <c r="AW305" s="141" t="s">
        <v>29</v>
      </c>
      <c r="AX305" s="141" t="s">
        <v>80</v>
      </c>
      <c r="AY305" s="144" t="s">
        <v>117</v>
      </c>
      <c r="AZ305" s="141"/>
      <c r="BA305" s="141"/>
      <c r="BB305" s="141"/>
      <c r="BC305" s="141"/>
      <c r="BD305" s="141"/>
      <c r="BE305" s="141"/>
      <c r="BF305" s="141"/>
      <c r="BG305" s="141"/>
      <c r="BH305" s="141"/>
      <c r="BI305" s="141"/>
      <c r="BJ305" s="141"/>
      <c r="BK305" s="141"/>
      <c r="BL305" s="141"/>
      <c r="BM305" s="141"/>
    </row>
    <row r="306" spans="1:65" ht="33" customHeight="1">
      <c r="A306" s="17"/>
      <c r="B306" s="18"/>
      <c r="C306" s="128" t="s">
        <v>414</v>
      </c>
      <c r="D306" s="128" t="s">
        <v>118</v>
      </c>
      <c r="E306" s="129" t="s">
        <v>675</v>
      </c>
      <c r="F306" s="130" t="s">
        <v>676</v>
      </c>
      <c r="G306" s="131" t="s">
        <v>335</v>
      </c>
      <c r="H306" s="132">
        <v>28.1</v>
      </c>
      <c r="I306" s="133"/>
      <c r="J306" s="132">
        <f>ROUND(I306*H306,2)</f>
        <v>0</v>
      </c>
      <c r="K306" s="134"/>
      <c r="L306" s="18"/>
      <c r="M306" s="135" t="s">
        <v>1</v>
      </c>
      <c r="N306" s="136" t="s">
        <v>38</v>
      </c>
      <c r="O306" s="17"/>
      <c r="P306" s="137">
        <f>O306*H306</f>
        <v>0</v>
      </c>
      <c r="Q306" s="137">
        <v>3.7200000000000003E-5</v>
      </c>
      <c r="R306" s="137">
        <f>Q306*H306</f>
        <v>1.0453200000000002E-3</v>
      </c>
      <c r="S306" s="137">
        <v>0</v>
      </c>
      <c r="T306" s="138">
        <f>S306*H306</f>
        <v>0</v>
      </c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39" t="s">
        <v>116</v>
      </c>
      <c r="AS306" s="17"/>
      <c r="AT306" s="139" t="s">
        <v>118</v>
      </c>
      <c r="AU306" s="139" t="s">
        <v>123</v>
      </c>
      <c r="AV306" s="17"/>
      <c r="AW306" s="17"/>
      <c r="AX306" s="17"/>
      <c r="AY306" s="2" t="s">
        <v>117</v>
      </c>
      <c r="AZ306" s="17"/>
      <c r="BA306" s="17"/>
      <c r="BB306" s="17"/>
      <c r="BC306" s="17"/>
      <c r="BD306" s="17"/>
      <c r="BE306" s="140">
        <f>IF(N306="základná",J306,0)</f>
        <v>0</v>
      </c>
      <c r="BF306" s="140">
        <f>IF(N306="znížená",J306,0)</f>
        <v>0</v>
      </c>
      <c r="BG306" s="140">
        <f>IF(N306="zákl. prenesená",J306,0)</f>
        <v>0</v>
      </c>
      <c r="BH306" s="140">
        <f>IF(N306="zníž. prenesená",J306,0)</f>
        <v>0</v>
      </c>
      <c r="BI306" s="140">
        <f>IF(N306="nulová",J306,0)</f>
        <v>0</v>
      </c>
      <c r="BJ306" s="2" t="s">
        <v>123</v>
      </c>
      <c r="BK306" s="140">
        <f>ROUND(I306*H306,2)</f>
        <v>0</v>
      </c>
      <c r="BL306" s="2" t="s">
        <v>116</v>
      </c>
      <c r="BM306" s="139" t="s">
        <v>677</v>
      </c>
    </row>
    <row r="307" spans="1:65" ht="11.25" customHeight="1">
      <c r="A307" s="141"/>
      <c r="B307" s="142"/>
      <c r="C307" s="141"/>
      <c r="D307" s="143" t="s">
        <v>129</v>
      </c>
      <c r="E307" s="144" t="s">
        <v>1</v>
      </c>
      <c r="F307" s="145" t="s">
        <v>674</v>
      </c>
      <c r="G307" s="141"/>
      <c r="H307" s="146">
        <v>28.1</v>
      </c>
      <c r="I307" s="141"/>
      <c r="J307" s="141"/>
      <c r="K307" s="141"/>
      <c r="L307" s="142"/>
      <c r="M307" s="147"/>
      <c r="N307" s="141"/>
      <c r="O307" s="141"/>
      <c r="P307" s="141"/>
      <c r="Q307" s="141"/>
      <c r="R307" s="141"/>
      <c r="S307" s="141"/>
      <c r="T307" s="148"/>
      <c r="U307" s="141"/>
      <c r="V307" s="141"/>
      <c r="W307" s="141"/>
      <c r="X307" s="141"/>
      <c r="Y307" s="141"/>
      <c r="Z307" s="141"/>
      <c r="AA307" s="141"/>
      <c r="AB307" s="141"/>
      <c r="AC307" s="141"/>
      <c r="AD307" s="141"/>
      <c r="AE307" s="141"/>
      <c r="AF307" s="141"/>
      <c r="AG307" s="141"/>
      <c r="AH307" s="141"/>
      <c r="AI307" s="141"/>
      <c r="AJ307" s="141"/>
      <c r="AK307" s="141"/>
      <c r="AL307" s="141"/>
      <c r="AM307" s="141"/>
      <c r="AN307" s="141"/>
      <c r="AO307" s="141"/>
      <c r="AP307" s="141"/>
      <c r="AQ307" s="141"/>
      <c r="AR307" s="141"/>
      <c r="AS307" s="141"/>
      <c r="AT307" s="144" t="s">
        <v>129</v>
      </c>
      <c r="AU307" s="144" t="s">
        <v>123</v>
      </c>
      <c r="AV307" s="141" t="s">
        <v>123</v>
      </c>
      <c r="AW307" s="141" t="s">
        <v>29</v>
      </c>
      <c r="AX307" s="141" t="s">
        <v>80</v>
      </c>
      <c r="AY307" s="144" t="s">
        <v>117</v>
      </c>
      <c r="AZ307" s="141"/>
      <c r="BA307" s="141"/>
      <c r="BB307" s="141"/>
      <c r="BC307" s="141"/>
      <c r="BD307" s="141"/>
      <c r="BE307" s="141"/>
      <c r="BF307" s="141"/>
      <c r="BG307" s="141"/>
      <c r="BH307" s="141"/>
      <c r="BI307" s="141"/>
      <c r="BJ307" s="141"/>
      <c r="BK307" s="141"/>
      <c r="BL307" s="141"/>
      <c r="BM307" s="141"/>
    </row>
    <row r="308" spans="1:65" ht="44.25" customHeight="1">
      <c r="A308" s="17"/>
      <c r="B308" s="18"/>
      <c r="C308" s="128" t="s">
        <v>678</v>
      </c>
      <c r="D308" s="128" t="s">
        <v>118</v>
      </c>
      <c r="E308" s="129" t="s">
        <v>679</v>
      </c>
      <c r="F308" s="130" t="s">
        <v>680</v>
      </c>
      <c r="G308" s="131" t="s">
        <v>313</v>
      </c>
      <c r="H308" s="132">
        <v>0.2</v>
      </c>
      <c r="I308" s="133"/>
      <c r="J308" s="132">
        <f>ROUND(I308*H308,2)</f>
        <v>0</v>
      </c>
      <c r="K308" s="134"/>
      <c r="L308" s="18"/>
      <c r="M308" s="135" t="s">
        <v>1</v>
      </c>
      <c r="N308" s="136" t="s">
        <v>38</v>
      </c>
      <c r="O308" s="17"/>
      <c r="P308" s="137">
        <f>O308*H308</f>
        <v>0</v>
      </c>
      <c r="Q308" s="137">
        <v>1.0762262</v>
      </c>
      <c r="R308" s="137">
        <f>Q308*H308</f>
        <v>0.21524524</v>
      </c>
      <c r="S308" s="137">
        <v>0</v>
      </c>
      <c r="T308" s="138">
        <f>S308*H308</f>
        <v>0</v>
      </c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39" t="s">
        <v>116</v>
      </c>
      <c r="AS308" s="17"/>
      <c r="AT308" s="139" t="s">
        <v>118</v>
      </c>
      <c r="AU308" s="139" t="s">
        <v>123</v>
      </c>
      <c r="AV308" s="17"/>
      <c r="AW308" s="17"/>
      <c r="AX308" s="17"/>
      <c r="AY308" s="2" t="s">
        <v>117</v>
      </c>
      <c r="AZ308" s="17"/>
      <c r="BA308" s="17"/>
      <c r="BB308" s="17"/>
      <c r="BC308" s="17"/>
      <c r="BD308" s="17"/>
      <c r="BE308" s="140">
        <f>IF(N308="základná",J308,0)</f>
        <v>0</v>
      </c>
      <c r="BF308" s="140">
        <f>IF(N308="znížená",J308,0)</f>
        <v>0</v>
      </c>
      <c r="BG308" s="140">
        <f>IF(N308="zákl. prenesená",J308,0)</f>
        <v>0</v>
      </c>
      <c r="BH308" s="140">
        <f>IF(N308="zníž. prenesená",J308,0)</f>
        <v>0</v>
      </c>
      <c r="BI308" s="140">
        <f>IF(N308="nulová",J308,0)</f>
        <v>0</v>
      </c>
      <c r="BJ308" s="2" t="s">
        <v>123</v>
      </c>
      <c r="BK308" s="140">
        <f>ROUND(I308*H308,2)</f>
        <v>0</v>
      </c>
      <c r="BL308" s="2" t="s">
        <v>116</v>
      </c>
      <c r="BM308" s="139" t="s">
        <v>681</v>
      </c>
    </row>
    <row r="309" spans="1:65" ht="11.25" customHeight="1">
      <c r="A309" s="141"/>
      <c r="B309" s="142"/>
      <c r="C309" s="141"/>
      <c r="D309" s="143" t="s">
        <v>129</v>
      </c>
      <c r="E309" s="144" t="s">
        <v>1</v>
      </c>
      <c r="F309" s="145" t="s">
        <v>682</v>
      </c>
      <c r="G309" s="141"/>
      <c r="H309" s="146">
        <v>0.2</v>
      </c>
      <c r="I309" s="141"/>
      <c r="J309" s="141"/>
      <c r="K309" s="141"/>
      <c r="L309" s="142"/>
      <c r="M309" s="147"/>
      <c r="N309" s="141"/>
      <c r="O309" s="141"/>
      <c r="P309" s="141"/>
      <c r="Q309" s="141"/>
      <c r="R309" s="141"/>
      <c r="S309" s="141"/>
      <c r="T309" s="148"/>
      <c r="U309" s="141"/>
      <c r="V309" s="141"/>
      <c r="W309" s="141"/>
      <c r="X309" s="141"/>
      <c r="Y309" s="141"/>
      <c r="Z309" s="141"/>
      <c r="AA309" s="141"/>
      <c r="AB309" s="141"/>
      <c r="AC309" s="141"/>
      <c r="AD309" s="141"/>
      <c r="AE309" s="141"/>
      <c r="AF309" s="141"/>
      <c r="AG309" s="141"/>
      <c r="AH309" s="141"/>
      <c r="AI309" s="141"/>
      <c r="AJ309" s="141"/>
      <c r="AK309" s="141"/>
      <c r="AL309" s="141"/>
      <c r="AM309" s="141"/>
      <c r="AN309" s="141"/>
      <c r="AO309" s="141"/>
      <c r="AP309" s="141"/>
      <c r="AQ309" s="141"/>
      <c r="AR309" s="141"/>
      <c r="AS309" s="141"/>
      <c r="AT309" s="144" t="s">
        <v>129</v>
      </c>
      <c r="AU309" s="144" t="s">
        <v>123</v>
      </c>
      <c r="AV309" s="141" t="s">
        <v>123</v>
      </c>
      <c r="AW309" s="141" t="s">
        <v>29</v>
      </c>
      <c r="AX309" s="141" t="s">
        <v>80</v>
      </c>
      <c r="AY309" s="144" t="s">
        <v>117</v>
      </c>
      <c r="AZ309" s="141"/>
      <c r="BA309" s="141"/>
      <c r="BB309" s="141"/>
      <c r="BC309" s="141"/>
      <c r="BD309" s="141"/>
      <c r="BE309" s="141"/>
      <c r="BF309" s="141"/>
      <c r="BG309" s="141"/>
      <c r="BH309" s="141"/>
      <c r="BI309" s="141"/>
      <c r="BJ309" s="141"/>
      <c r="BK309" s="141"/>
      <c r="BL309" s="141"/>
      <c r="BM309" s="141"/>
    </row>
    <row r="310" spans="1:65" ht="22.5" customHeight="1">
      <c r="A310" s="118"/>
      <c r="B310" s="119"/>
      <c r="C310" s="118"/>
      <c r="D310" s="120" t="s">
        <v>71</v>
      </c>
      <c r="E310" s="163" t="s">
        <v>116</v>
      </c>
      <c r="F310" s="163" t="s">
        <v>683</v>
      </c>
      <c r="G310" s="118"/>
      <c r="H310" s="118"/>
      <c r="I310" s="118"/>
      <c r="J310" s="164">
        <f>BK310</f>
        <v>0</v>
      </c>
      <c r="K310" s="118"/>
      <c r="L310" s="119"/>
      <c r="M310" s="123"/>
      <c r="N310" s="118"/>
      <c r="O310" s="118"/>
      <c r="P310" s="124">
        <f>SUM(P311:P358)</f>
        <v>0</v>
      </c>
      <c r="Q310" s="118"/>
      <c r="R310" s="124">
        <f>SUM(R311:R358)</f>
        <v>679.95128806500009</v>
      </c>
      <c r="S310" s="118"/>
      <c r="T310" s="125">
        <f>SUM(T311:T358)</f>
        <v>0</v>
      </c>
      <c r="U310" s="118"/>
      <c r="V310" s="118"/>
      <c r="W310" s="118"/>
      <c r="X310" s="118"/>
      <c r="Y310" s="118"/>
      <c r="Z310" s="118"/>
      <c r="AA310" s="118"/>
      <c r="AB310" s="118"/>
      <c r="AC310" s="118"/>
      <c r="AD310" s="118"/>
      <c r="AE310" s="118"/>
      <c r="AF310" s="118"/>
      <c r="AG310" s="118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20" t="s">
        <v>80</v>
      </c>
      <c r="AS310" s="118"/>
      <c r="AT310" s="126" t="s">
        <v>71</v>
      </c>
      <c r="AU310" s="126" t="s">
        <v>80</v>
      </c>
      <c r="AV310" s="118"/>
      <c r="AW310" s="118"/>
      <c r="AX310" s="118"/>
      <c r="AY310" s="120" t="s">
        <v>117</v>
      </c>
      <c r="AZ310" s="118"/>
      <c r="BA310" s="118"/>
      <c r="BB310" s="118"/>
      <c r="BC310" s="118"/>
      <c r="BD310" s="118"/>
      <c r="BE310" s="118"/>
      <c r="BF310" s="118"/>
      <c r="BG310" s="118"/>
      <c r="BH310" s="118"/>
      <c r="BI310" s="118"/>
      <c r="BJ310" s="118"/>
      <c r="BK310" s="127">
        <f>SUM(BK311:BK358)</f>
        <v>0</v>
      </c>
      <c r="BL310" s="118"/>
      <c r="BM310" s="118"/>
    </row>
    <row r="311" spans="1:65" ht="33" customHeight="1">
      <c r="A311" s="17"/>
      <c r="B311" s="18"/>
      <c r="C311" s="128" t="s">
        <v>684</v>
      </c>
      <c r="D311" s="128" t="s">
        <v>118</v>
      </c>
      <c r="E311" s="129" t="s">
        <v>685</v>
      </c>
      <c r="F311" s="130" t="s">
        <v>686</v>
      </c>
      <c r="G311" s="131" t="s">
        <v>187</v>
      </c>
      <c r="H311" s="132">
        <v>9</v>
      </c>
      <c r="I311" s="133"/>
      <c r="J311" s="132">
        <f>ROUND(I311*H311,2)</f>
        <v>0</v>
      </c>
      <c r="K311" s="134"/>
      <c r="L311" s="18"/>
      <c r="M311" s="135" t="s">
        <v>1</v>
      </c>
      <c r="N311" s="136" t="s">
        <v>38</v>
      </c>
      <c r="O311" s="17"/>
      <c r="P311" s="137">
        <f>O311*H311</f>
        <v>0</v>
      </c>
      <c r="Q311" s="137">
        <v>2.345669</v>
      </c>
      <c r="R311" s="137">
        <f>Q311*H311</f>
        <v>21.111021000000001</v>
      </c>
      <c r="S311" s="137">
        <v>0</v>
      </c>
      <c r="T311" s="138">
        <f>S311*H311</f>
        <v>0</v>
      </c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39" t="s">
        <v>116</v>
      </c>
      <c r="AS311" s="17"/>
      <c r="AT311" s="139" t="s">
        <v>118</v>
      </c>
      <c r="AU311" s="139" t="s">
        <v>123</v>
      </c>
      <c r="AV311" s="17"/>
      <c r="AW311" s="17"/>
      <c r="AX311" s="17"/>
      <c r="AY311" s="2" t="s">
        <v>117</v>
      </c>
      <c r="AZ311" s="17"/>
      <c r="BA311" s="17"/>
      <c r="BB311" s="17"/>
      <c r="BC311" s="17"/>
      <c r="BD311" s="17"/>
      <c r="BE311" s="140">
        <f>IF(N311="základná",J311,0)</f>
        <v>0</v>
      </c>
      <c r="BF311" s="140">
        <f>IF(N311="znížená",J311,0)</f>
        <v>0</v>
      </c>
      <c r="BG311" s="140">
        <f>IF(N311="zákl. prenesená",J311,0)</f>
        <v>0</v>
      </c>
      <c r="BH311" s="140">
        <f>IF(N311="zníž. prenesená",J311,0)</f>
        <v>0</v>
      </c>
      <c r="BI311" s="140">
        <f>IF(N311="nulová",J311,0)</f>
        <v>0</v>
      </c>
      <c r="BJ311" s="2" t="s">
        <v>123</v>
      </c>
      <c r="BK311" s="140">
        <f>ROUND(I311*H311,2)</f>
        <v>0</v>
      </c>
      <c r="BL311" s="2" t="s">
        <v>116</v>
      </c>
      <c r="BM311" s="139" t="s">
        <v>687</v>
      </c>
    </row>
    <row r="312" spans="1:65" ht="11.25" customHeight="1">
      <c r="A312" s="141"/>
      <c r="B312" s="142"/>
      <c r="C312" s="141"/>
      <c r="D312" s="143" t="s">
        <v>129</v>
      </c>
      <c r="E312" s="144" t="s">
        <v>1</v>
      </c>
      <c r="F312" s="145" t="s">
        <v>688</v>
      </c>
      <c r="G312" s="141"/>
      <c r="H312" s="146">
        <v>9</v>
      </c>
      <c r="I312" s="141"/>
      <c r="J312" s="141"/>
      <c r="K312" s="141"/>
      <c r="L312" s="142"/>
      <c r="M312" s="147"/>
      <c r="N312" s="141"/>
      <c r="O312" s="141"/>
      <c r="P312" s="141"/>
      <c r="Q312" s="141"/>
      <c r="R312" s="141"/>
      <c r="S312" s="141"/>
      <c r="T312" s="148"/>
      <c r="U312" s="141"/>
      <c r="V312" s="141"/>
      <c r="W312" s="141"/>
      <c r="X312" s="141"/>
      <c r="Y312" s="141"/>
      <c r="Z312" s="141"/>
      <c r="AA312" s="141"/>
      <c r="AB312" s="141"/>
      <c r="AC312" s="141"/>
      <c r="AD312" s="141"/>
      <c r="AE312" s="141"/>
      <c r="AF312" s="141"/>
      <c r="AG312" s="141"/>
      <c r="AH312" s="141"/>
      <c r="AI312" s="141"/>
      <c r="AJ312" s="141"/>
      <c r="AK312" s="141"/>
      <c r="AL312" s="141"/>
      <c r="AM312" s="141"/>
      <c r="AN312" s="141"/>
      <c r="AO312" s="141"/>
      <c r="AP312" s="141"/>
      <c r="AQ312" s="141"/>
      <c r="AR312" s="141"/>
      <c r="AS312" s="141"/>
      <c r="AT312" s="144" t="s">
        <v>129</v>
      </c>
      <c r="AU312" s="144" t="s">
        <v>123</v>
      </c>
      <c r="AV312" s="141" t="s">
        <v>123</v>
      </c>
      <c r="AW312" s="141" t="s">
        <v>29</v>
      </c>
      <c r="AX312" s="141" t="s">
        <v>80</v>
      </c>
      <c r="AY312" s="144" t="s">
        <v>117</v>
      </c>
      <c r="AZ312" s="141"/>
      <c r="BA312" s="141"/>
      <c r="BB312" s="141"/>
      <c r="BC312" s="141"/>
      <c r="BD312" s="141"/>
      <c r="BE312" s="141"/>
      <c r="BF312" s="141"/>
      <c r="BG312" s="141"/>
      <c r="BH312" s="141"/>
      <c r="BI312" s="141"/>
      <c r="BJ312" s="141"/>
      <c r="BK312" s="141"/>
      <c r="BL312" s="141"/>
      <c r="BM312" s="141"/>
    </row>
    <row r="313" spans="1:65" ht="11.25" customHeight="1">
      <c r="A313" s="149"/>
      <c r="B313" s="150"/>
      <c r="C313" s="149"/>
      <c r="D313" s="143" t="s">
        <v>129</v>
      </c>
      <c r="E313" s="151" t="s">
        <v>1</v>
      </c>
      <c r="F313" s="152" t="s">
        <v>689</v>
      </c>
      <c r="G313" s="149"/>
      <c r="H313" s="151" t="s">
        <v>1</v>
      </c>
      <c r="I313" s="149"/>
      <c r="J313" s="149"/>
      <c r="K313" s="149"/>
      <c r="L313" s="150"/>
      <c r="M313" s="153"/>
      <c r="N313" s="149"/>
      <c r="O313" s="149"/>
      <c r="P313" s="149"/>
      <c r="Q313" s="149"/>
      <c r="R313" s="149"/>
      <c r="S313" s="149"/>
      <c r="T313" s="154"/>
      <c r="U313" s="149"/>
      <c r="V313" s="149"/>
      <c r="W313" s="149"/>
      <c r="X313" s="149"/>
      <c r="Y313" s="149"/>
      <c r="Z313" s="149"/>
      <c r="AA313" s="149"/>
      <c r="AB313" s="149"/>
      <c r="AC313" s="149"/>
      <c r="AD313" s="149"/>
      <c r="AE313" s="149"/>
      <c r="AF313" s="149"/>
      <c r="AG313" s="149"/>
      <c r="AH313" s="149"/>
      <c r="AI313" s="149"/>
      <c r="AJ313" s="149"/>
      <c r="AK313" s="149"/>
      <c r="AL313" s="149"/>
      <c r="AM313" s="149"/>
      <c r="AN313" s="149"/>
      <c r="AO313" s="149"/>
      <c r="AP313" s="149"/>
      <c r="AQ313" s="149"/>
      <c r="AR313" s="149"/>
      <c r="AS313" s="149"/>
      <c r="AT313" s="151" t="s">
        <v>129</v>
      </c>
      <c r="AU313" s="151" t="s">
        <v>123</v>
      </c>
      <c r="AV313" s="149" t="s">
        <v>80</v>
      </c>
      <c r="AW313" s="149" t="s">
        <v>29</v>
      </c>
      <c r="AX313" s="149" t="s">
        <v>72</v>
      </c>
      <c r="AY313" s="151" t="s">
        <v>117</v>
      </c>
      <c r="AZ313" s="149"/>
      <c r="BA313" s="149"/>
      <c r="BB313" s="149"/>
      <c r="BC313" s="149"/>
      <c r="BD313" s="149"/>
      <c r="BE313" s="149"/>
      <c r="BF313" s="149"/>
      <c r="BG313" s="149"/>
      <c r="BH313" s="149"/>
      <c r="BI313" s="149"/>
      <c r="BJ313" s="149"/>
      <c r="BK313" s="149"/>
      <c r="BL313" s="149"/>
      <c r="BM313" s="149"/>
    </row>
    <row r="314" spans="1:65" ht="37.5" customHeight="1">
      <c r="A314" s="17"/>
      <c r="B314" s="18"/>
      <c r="C314" s="128" t="s">
        <v>690</v>
      </c>
      <c r="D314" s="128" t="s">
        <v>118</v>
      </c>
      <c r="E314" s="129" t="s">
        <v>691</v>
      </c>
      <c r="F314" s="130" t="s">
        <v>692</v>
      </c>
      <c r="G314" s="131" t="s">
        <v>335</v>
      </c>
      <c r="H314" s="132">
        <v>7.5</v>
      </c>
      <c r="I314" s="133"/>
      <c r="J314" s="132">
        <f>ROUND(I314*H314,2)</f>
        <v>0</v>
      </c>
      <c r="K314" s="134"/>
      <c r="L314" s="18"/>
      <c r="M314" s="135" t="s">
        <v>1</v>
      </c>
      <c r="N314" s="136" t="s">
        <v>38</v>
      </c>
      <c r="O314" s="17"/>
      <c r="P314" s="137">
        <f>O314*H314</f>
        <v>0</v>
      </c>
      <c r="Q314" s="137">
        <v>1.7440400000000002E-2</v>
      </c>
      <c r="R314" s="137">
        <f>Q314*H314</f>
        <v>0.130803</v>
      </c>
      <c r="S314" s="137">
        <v>0</v>
      </c>
      <c r="T314" s="138">
        <f>S314*H314</f>
        <v>0</v>
      </c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39" t="s">
        <v>116</v>
      </c>
      <c r="AS314" s="17"/>
      <c r="AT314" s="139" t="s">
        <v>118</v>
      </c>
      <c r="AU314" s="139" t="s">
        <v>123</v>
      </c>
      <c r="AV314" s="17"/>
      <c r="AW314" s="17"/>
      <c r="AX314" s="17"/>
      <c r="AY314" s="2" t="s">
        <v>117</v>
      </c>
      <c r="AZ314" s="17"/>
      <c r="BA314" s="17"/>
      <c r="BB314" s="17"/>
      <c r="BC314" s="17"/>
      <c r="BD314" s="17"/>
      <c r="BE314" s="140">
        <f>IF(N314="základná",J314,0)</f>
        <v>0</v>
      </c>
      <c r="BF314" s="140">
        <f>IF(N314="znížená",J314,0)</f>
        <v>0</v>
      </c>
      <c r="BG314" s="140">
        <f>IF(N314="zákl. prenesená",J314,0)</f>
        <v>0</v>
      </c>
      <c r="BH314" s="140">
        <f>IF(N314="zníž. prenesená",J314,0)</f>
        <v>0</v>
      </c>
      <c r="BI314" s="140">
        <f>IF(N314="nulová",J314,0)</f>
        <v>0</v>
      </c>
      <c r="BJ314" s="2" t="s">
        <v>123</v>
      </c>
      <c r="BK314" s="140">
        <f>ROUND(I314*H314,2)</f>
        <v>0</v>
      </c>
      <c r="BL314" s="2" t="s">
        <v>116</v>
      </c>
      <c r="BM314" s="139" t="s">
        <v>693</v>
      </c>
    </row>
    <row r="315" spans="1:65" ht="11.25" customHeight="1">
      <c r="A315" s="141"/>
      <c r="B315" s="142"/>
      <c r="C315" s="141"/>
      <c r="D315" s="143" t="s">
        <v>129</v>
      </c>
      <c r="E315" s="144" t="s">
        <v>1</v>
      </c>
      <c r="F315" s="145" t="s">
        <v>694</v>
      </c>
      <c r="G315" s="141"/>
      <c r="H315" s="146">
        <v>7.5</v>
      </c>
      <c r="I315" s="141"/>
      <c r="J315" s="141"/>
      <c r="K315" s="141"/>
      <c r="L315" s="142"/>
      <c r="M315" s="147"/>
      <c r="N315" s="141"/>
      <c r="O315" s="141"/>
      <c r="P315" s="141"/>
      <c r="Q315" s="141"/>
      <c r="R315" s="141"/>
      <c r="S315" s="141"/>
      <c r="T315" s="148"/>
      <c r="U315" s="141"/>
      <c r="V315" s="141"/>
      <c r="W315" s="141"/>
      <c r="X315" s="141"/>
      <c r="Y315" s="141"/>
      <c r="Z315" s="141"/>
      <c r="AA315" s="141"/>
      <c r="AB315" s="141"/>
      <c r="AC315" s="141"/>
      <c r="AD315" s="141"/>
      <c r="AE315" s="141"/>
      <c r="AF315" s="141"/>
      <c r="AG315" s="141"/>
      <c r="AH315" s="141"/>
      <c r="AI315" s="141"/>
      <c r="AJ315" s="141"/>
      <c r="AK315" s="141"/>
      <c r="AL315" s="141"/>
      <c r="AM315" s="141"/>
      <c r="AN315" s="141"/>
      <c r="AO315" s="141"/>
      <c r="AP315" s="141"/>
      <c r="AQ315" s="141"/>
      <c r="AR315" s="141"/>
      <c r="AS315" s="141"/>
      <c r="AT315" s="144" t="s">
        <v>129</v>
      </c>
      <c r="AU315" s="144" t="s">
        <v>123</v>
      </c>
      <c r="AV315" s="141" t="s">
        <v>123</v>
      </c>
      <c r="AW315" s="141" t="s">
        <v>29</v>
      </c>
      <c r="AX315" s="141" t="s">
        <v>80</v>
      </c>
      <c r="AY315" s="144" t="s">
        <v>117</v>
      </c>
      <c r="AZ315" s="141"/>
      <c r="BA315" s="141"/>
      <c r="BB315" s="141"/>
      <c r="BC315" s="141"/>
      <c r="BD315" s="141"/>
      <c r="BE315" s="141"/>
      <c r="BF315" s="141"/>
      <c r="BG315" s="141"/>
      <c r="BH315" s="141"/>
      <c r="BI315" s="141"/>
      <c r="BJ315" s="141"/>
      <c r="BK315" s="141"/>
      <c r="BL315" s="141"/>
      <c r="BM315" s="141"/>
    </row>
    <row r="316" spans="1:65" ht="37.5" customHeight="1">
      <c r="A316" s="17"/>
      <c r="B316" s="18"/>
      <c r="C316" s="128" t="s">
        <v>695</v>
      </c>
      <c r="D316" s="128" t="s">
        <v>118</v>
      </c>
      <c r="E316" s="129" t="s">
        <v>696</v>
      </c>
      <c r="F316" s="130" t="s">
        <v>697</v>
      </c>
      <c r="G316" s="131" t="s">
        <v>335</v>
      </c>
      <c r="H316" s="132">
        <v>7.5</v>
      </c>
      <c r="I316" s="133"/>
      <c r="J316" s="132">
        <f>ROUND(I316*H316,2)</f>
        <v>0</v>
      </c>
      <c r="K316" s="134"/>
      <c r="L316" s="18"/>
      <c r="M316" s="135" t="s">
        <v>1</v>
      </c>
      <c r="N316" s="136" t="s">
        <v>38</v>
      </c>
      <c r="O316" s="17"/>
      <c r="P316" s="137">
        <f>O316*H316</f>
        <v>0</v>
      </c>
      <c r="Q316" s="137">
        <v>0</v>
      </c>
      <c r="R316" s="137">
        <f>Q316*H316</f>
        <v>0</v>
      </c>
      <c r="S316" s="137">
        <v>0</v>
      </c>
      <c r="T316" s="138">
        <f>S316*H316</f>
        <v>0</v>
      </c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39" t="s">
        <v>116</v>
      </c>
      <c r="AS316" s="17"/>
      <c r="AT316" s="139" t="s">
        <v>118</v>
      </c>
      <c r="AU316" s="139" t="s">
        <v>123</v>
      </c>
      <c r="AV316" s="17"/>
      <c r="AW316" s="17"/>
      <c r="AX316" s="17"/>
      <c r="AY316" s="2" t="s">
        <v>117</v>
      </c>
      <c r="AZ316" s="17"/>
      <c r="BA316" s="17"/>
      <c r="BB316" s="17"/>
      <c r="BC316" s="17"/>
      <c r="BD316" s="17"/>
      <c r="BE316" s="140">
        <f>IF(N316="základná",J316,0)</f>
        <v>0</v>
      </c>
      <c r="BF316" s="140">
        <f>IF(N316="znížená",J316,0)</f>
        <v>0</v>
      </c>
      <c r="BG316" s="140">
        <f>IF(N316="zákl. prenesená",J316,0)</f>
        <v>0</v>
      </c>
      <c r="BH316" s="140">
        <f>IF(N316="zníž. prenesená",J316,0)</f>
        <v>0</v>
      </c>
      <c r="BI316" s="140">
        <f>IF(N316="nulová",J316,0)</f>
        <v>0</v>
      </c>
      <c r="BJ316" s="2" t="s">
        <v>123</v>
      </c>
      <c r="BK316" s="140">
        <f>ROUND(I316*H316,2)</f>
        <v>0</v>
      </c>
      <c r="BL316" s="2" t="s">
        <v>116</v>
      </c>
      <c r="BM316" s="139" t="s">
        <v>698</v>
      </c>
    </row>
    <row r="317" spans="1:65" ht="11.25" customHeight="1">
      <c r="A317" s="141"/>
      <c r="B317" s="142"/>
      <c r="C317" s="141"/>
      <c r="D317" s="143" t="s">
        <v>129</v>
      </c>
      <c r="E317" s="144" t="s">
        <v>1</v>
      </c>
      <c r="F317" s="145" t="s">
        <v>694</v>
      </c>
      <c r="G317" s="141"/>
      <c r="H317" s="146">
        <v>7.5</v>
      </c>
      <c r="I317" s="141"/>
      <c r="J317" s="141"/>
      <c r="K317" s="141"/>
      <c r="L317" s="142"/>
      <c r="M317" s="147"/>
      <c r="N317" s="141"/>
      <c r="O317" s="141"/>
      <c r="P317" s="141"/>
      <c r="Q317" s="141"/>
      <c r="R317" s="141"/>
      <c r="S317" s="141"/>
      <c r="T317" s="148"/>
      <c r="U317" s="141"/>
      <c r="V317" s="141"/>
      <c r="W317" s="141"/>
      <c r="X317" s="141"/>
      <c r="Y317" s="141"/>
      <c r="Z317" s="141"/>
      <c r="AA317" s="141"/>
      <c r="AB317" s="141"/>
      <c r="AC317" s="141"/>
      <c r="AD317" s="141"/>
      <c r="AE317" s="141"/>
      <c r="AF317" s="141"/>
      <c r="AG317" s="141"/>
      <c r="AH317" s="141"/>
      <c r="AI317" s="141"/>
      <c r="AJ317" s="141"/>
      <c r="AK317" s="141"/>
      <c r="AL317" s="141"/>
      <c r="AM317" s="141"/>
      <c r="AN317" s="141"/>
      <c r="AO317" s="141"/>
      <c r="AP317" s="141"/>
      <c r="AQ317" s="141"/>
      <c r="AR317" s="141"/>
      <c r="AS317" s="141"/>
      <c r="AT317" s="144" t="s">
        <v>129</v>
      </c>
      <c r="AU317" s="144" t="s">
        <v>123</v>
      </c>
      <c r="AV317" s="141" t="s">
        <v>123</v>
      </c>
      <c r="AW317" s="141" t="s">
        <v>29</v>
      </c>
      <c r="AX317" s="141" t="s">
        <v>80</v>
      </c>
      <c r="AY317" s="144" t="s">
        <v>117</v>
      </c>
      <c r="AZ317" s="141"/>
      <c r="BA317" s="141"/>
      <c r="BB317" s="141"/>
      <c r="BC317" s="141"/>
      <c r="BD317" s="141"/>
      <c r="BE317" s="141"/>
      <c r="BF317" s="141"/>
      <c r="BG317" s="141"/>
      <c r="BH317" s="141"/>
      <c r="BI317" s="141"/>
      <c r="BJ317" s="141"/>
      <c r="BK317" s="141"/>
      <c r="BL317" s="141"/>
      <c r="BM317" s="141"/>
    </row>
    <row r="318" spans="1:65" ht="33" customHeight="1">
      <c r="A318" s="17"/>
      <c r="B318" s="18"/>
      <c r="C318" s="128" t="s">
        <v>699</v>
      </c>
      <c r="D318" s="128" t="s">
        <v>118</v>
      </c>
      <c r="E318" s="129" t="s">
        <v>700</v>
      </c>
      <c r="F318" s="130" t="s">
        <v>701</v>
      </c>
      <c r="G318" s="131" t="s">
        <v>313</v>
      </c>
      <c r="H318" s="132">
        <v>1.2</v>
      </c>
      <c r="I318" s="133"/>
      <c r="J318" s="132">
        <f>ROUND(I318*H318,2)</f>
        <v>0</v>
      </c>
      <c r="K318" s="134"/>
      <c r="L318" s="18"/>
      <c r="M318" s="135" t="s">
        <v>1</v>
      </c>
      <c r="N318" s="136" t="s">
        <v>38</v>
      </c>
      <c r="O318" s="17"/>
      <c r="P318" s="137">
        <f>O318*H318</f>
        <v>0</v>
      </c>
      <c r="Q318" s="137">
        <v>1.0491010000000001</v>
      </c>
      <c r="R318" s="137">
        <f>Q318*H318</f>
        <v>1.2589212000000001</v>
      </c>
      <c r="S318" s="137">
        <v>0</v>
      </c>
      <c r="T318" s="138">
        <f>S318*H318</f>
        <v>0</v>
      </c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39" t="s">
        <v>116</v>
      </c>
      <c r="AS318" s="17"/>
      <c r="AT318" s="139" t="s">
        <v>118</v>
      </c>
      <c r="AU318" s="139" t="s">
        <v>123</v>
      </c>
      <c r="AV318" s="17"/>
      <c r="AW318" s="17"/>
      <c r="AX318" s="17"/>
      <c r="AY318" s="2" t="s">
        <v>117</v>
      </c>
      <c r="AZ318" s="17"/>
      <c r="BA318" s="17"/>
      <c r="BB318" s="17"/>
      <c r="BC318" s="17"/>
      <c r="BD318" s="17"/>
      <c r="BE318" s="140">
        <f>IF(N318="základná",J318,0)</f>
        <v>0</v>
      </c>
      <c r="BF318" s="140">
        <f>IF(N318="znížená",J318,0)</f>
        <v>0</v>
      </c>
      <c r="BG318" s="140">
        <f>IF(N318="zákl. prenesená",J318,0)</f>
        <v>0</v>
      </c>
      <c r="BH318" s="140">
        <f>IF(N318="zníž. prenesená",J318,0)</f>
        <v>0</v>
      </c>
      <c r="BI318" s="140">
        <f>IF(N318="nulová",J318,0)</f>
        <v>0</v>
      </c>
      <c r="BJ318" s="2" t="s">
        <v>123</v>
      </c>
      <c r="BK318" s="140">
        <f>ROUND(I318*H318,2)</f>
        <v>0</v>
      </c>
      <c r="BL318" s="2" t="s">
        <v>116</v>
      </c>
      <c r="BM318" s="139" t="s">
        <v>702</v>
      </c>
    </row>
    <row r="319" spans="1:65" ht="11.25" customHeight="1">
      <c r="A319" s="141"/>
      <c r="B319" s="142"/>
      <c r="C319" s="141"/>
      <c r="D319" s="143" t="s">
        <v>129</v>
      </c>
      <c r="E319" s="144" t="s">
        <v>1</v>
      </c>
      <c r="F319" s="145" t="s">
        <v>703</v>
      </c>
      <c r="G319" s="141"/>
      <c r="H319" s="146">
        <v>1.2</v>
      </c>
      <c r="I319" s="141"/>
      <c r="J319" s="141"/>
      <c r="K319" s="141"/>
      <c r="L319" s="142"/>
      <c r="M319" s="147"/>
      <c r="N319" s="141"/>
      <c r="O319" s="141"/>
      <c r="P319" s="141"/>
      <c r="Q319" s="141"/>
      <c r="R319" s="141"/>
      <c r="S319" s="141"/>
      <c r="T319" s="148"/>
      <c r="U319" s="141"/>
      <c r="V319" s="141"/>
      <c r="W319" s="141"/>
      <c r="X319" s="141"/>
      <c r="Y319" s="141"/>
      <c r="Z319" s="141"/>
      <c r="AA319" s="141"/>
      <c r="AB319" s="141"/>
      <c r="AC319" s="141"/>
      <c r="AD319" s="141"/>
      <c r="AE319" s="141"/>
      <c r="AF319" s="141"/>
      <c r="AG319" s="141"/>
      <c r="AH319" s="141"/>
      <c r="AI319" s="141"/>
      <c r="AJ319" s="141"/>
      <c r="AK319" s="141"/>
      <c r="AL319" s="141"/>
      <c r="AM319" s="141"/>
      <c r="AN319" s="141"/>
      <c r="AO319" s="141"/>
      <c r="AP319" s="141"/>
      <c r="AQ319" s="141"/>
      <c r="AR319" s="141"/>
      <c r="AS319" s="141"/>
      <c r="AT319" s="144" t="s">
        <v>129</v>
      </c>
      <c r="AU319" s="144" t="s">
        <v>123</v>
      </c>
      <c r="AV319" s="141" t="s">
        <v>123</v>
      </c>
      <c r="AW319" s="141" t="s">
        <v>29</v>
      </c>
      <c r="AX319" s="141" t="s">
        <v>80</v>
      </c>
      <c r="AY319" s="144" t="s">
        <v>117</v>
      </c>
      <c r="AZ319" s="141"/>
      <c r="BA319" s="141"/>
      <c r="BB319" s="141"/>
      <c r="BC319" s="141"/>
      <c r="BD319" s="141"/>
      <c r="BE319" s="141"/>
      <c r="BF319" s="141"/>
      <c r="BG319" s="141"/>
      <c r="BH319" s="141"/>
      <c r="BI319" s="141"/>
      <c r="BJ319" s="141"/>
      <c r="BK319" s="141"/>
      <c r="BL319" s="141"/>
      <c r="BM319" s="141"/>
    </row>
    <row r="320" spans="1:65" ht="24" customHeight="1">
      <c r="A320" s="17"/>
      <c r="B320" s="18"/>
      <c r="C320" s="128" t="s">
        <v>704</v>
      </c>
      <c r="D320" s="128" t="s">
        <v>118</v>
      </c>
      <c r="E320" s="129" t="s">
        <v>705</v>
      </c>
      <c r="F320" s="130" t="s">
        <v>706</v>
      </c>
      <c r="G320" s="131" t="s">
        <v>335</v>
      </c>
      <c r="H320" s="132">
        <v>29</v>
      </c>
      <c r="I320" s="133"/>
      <c r="J320" s="132">
        <f>ROUND(I320*H320,2)</f>
        <v>0</v>
      </c>
      <c r="K320" s="134"/>
      <c r="L320" s="18"/>
      <c r="M320" s="135" t="s">
        <v>1</v>
      </c>
      <c r="N320" s="136" t="s">
        <v>38</v>
      </c>
      <c r="O320" s="17"/>
      <c r="P320" s="137">
        <f>O320*H320</f>
        <v>0</v>
      </c>
      <c r="Q320" s="137">
        <v>1.18735E-2</v>
      </c>
      <c r="R320" s="137">
        <f>Q320*H320</f>
        <v>0.34433150000000001</v>
      </c>
      <c r="S320" s="137">
        <v>0</v>
      </c>
      <c r="T320" s="138">
        <f>S320*H320</f>
        <v>0</v>
      </c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39" t="s">
        <v>116</v>
      </c>
      <c r="AS320" s="17"/>
      <c r="AT320" s="139" t="s">
        <v>118</v>
      </c>
      <c r="AU320" s="139" t="s">
        <v>123</v>
      </c>
      <c r="AV320" s="17"/>
      <c r="AW320" s="17"/>
      <c r="AX320" s="17"/>
      <c r="AY320" s="2" t="s">
        <v>117</v>
      </c>
      <c r="AZ320" s="17"/>
      <c r="BA320" s="17"/>
      <c r="BB320" s="17"/>
      <c r="BC320" s="17"/>
      <c r="BD320" s="17"/>
      <c r="BE320" s="140">
        <f>IF(N320="základná",J320,0)</f>
        <v>0</v>
      </c>
      <c r="BF320" s="140">
        <f>IF(N320="znížená",J320,0)</f>
        <v>0</v>
      </c>
      <c r="BG320" s="140">
        <f>IF(N320="zákl. prenesená",J320,0)</f>
        <v>0</v>
      </c>
      <c r="BH320" s="140">
        <f>IF(N320="zníž. prenesená",J320,0)</f>
        <v>0</v>
      </c>
      <c r="BI320" s="140">
        <f>IF(N320="nulová",J320,0)</f>
        <v>0</v>
      </c>
      <c r="BJ320" s="2" t="s">
        <v>123</v>
      </c>
      <c r="BK320" s="140">
        <f>ROUND(I320*H320,2)</f>
        <v>0</v>
      </c>
      <c r="BL320" s="2" t="s">
        <v>116</v>
      </c>
      <c r="BM320" s="139" t="s">
        <v>707</v>
      </c>
    </row>
    <row r="321" spans="1:65" ht="11.25" customHeight="1">
      <c r="A321" s="141"/>
      <c r="B321" s="142"/>
      <c r="C321" s="141"/>
      <c r="D321" s="143" t="s">
        <v>129</v>
      </c>
      <c r="E321" s="144" t="s">
        <v>1</v>
      </c>
      <c r="F321" s="145" t="s">
        <v>708</v>
      </c>
      <c r="G321" s="141"/>
      <c r="H321" s="146">
        <v>29</v>
      </c>
      <c r="I321" s="141"/>
      <c r="J321" s="141"/>
      <c r="K321" s="141"/>
      <c r="L321" s="142"/>
      <c r="M321" s="147"/>
      <c r="N321" s="141"/>
      <c r="O321" s="141"/>
      <c r="P321" s="141"/>
      <c r="Q321" s="141"/>
      <c r="R321" s="141"/>
      <c r="S321" s="141"/>
      <c r="T321" s="148"/>
      <c r="U321" s="141"/>
      <c r="V321" s="141"/>
      <c r="W321" s="141"/>
      <c r="X321" s="141"/>
      <c r="Y321" s="141"/>
      <c r="Z321" s="141"/>
      <c r="AA321" s="141"/>
      <c r="AB321" s="141"/>
      <c r="AC321" s="141"/>
      <c r="AD321" s="141"/>
      <c r="AE321" s="141"/>
      <c r="AF321" s="141"/>
      <c r="AG321" s="141"/>
      <c r="AH321" s="141"/>
      <c r="AI321" s="141"/>
      <c r="AJ321" s="141"/>
      <c r="AK321" s="141"/>
      <c r="AL321" s="141"/>
      <c r="AM321" s="141"/>
      <c r="AN321" s="141"/>
      <c r="AO321" s="141"/>
      <c r="AP321" s="141"/>
      <c r="AQ321" s="141"/>
      <c r="AR321" s="141"/>
      <c r="AS321" s="141"/>
      <c r="AT321" s="144" t="s">
        <v>129</v>
      </c>
      <c r="AU321" s="144" t="s">
        <v>123</v>
      </c>
      <c r="AV321" s="141" t="s">
        <v>123</v>
      </c>
      <c r="AW321" s="141" t="s">
        <v>29</v>
      </c>
      <c r="AX321" s="141" t="s">
        <v>80</v>
      </c>
      <c r="AY321" s="144" t="s">
        <v>117</v>
      </c>
      <c r="AZ321" s="141"/>
      <c r="BA321" s="141"/>
      <c r="BB321" s="141"/>
      <c r="BC321" s="141"/>
      <c r="BD321" s="141"/>
      <c r="BE321" s="141"/>
      <c r="BF321" s="141"/>
      <c r="BG321" s="141"/>
      <c r="BH321" s="141"/>
      <c r="BI321" s="141"/>
      <c r="BJ321" s="141"/>
      <c r="BK321" s="141"/>
      <c r="BL321" s="141"/>
      <c r="BM321" s="141"/>
    </row>
    <row r="322" spans="1:65" ht="24" customHeight="1">
      <c r="A322" s="17"/>
      <c r="B322" s="18"/>
      <c r="C322" s="128" t="s">
        <v>709</v>
      </c>
      <c r="D322" s="128" t="s">
        <v>118</v>
      </c>
      <c r="E322" s="129" t="s">
        <v>710</v>
      </c>
      <c r="F322" s="130" t="s">
        <v>711</v>
      </c>
      <c r="G322" s="131" t="s">
        <v>335</v>
      </c>
      <c r="H322" s="132">
        <v>29</v>
      </c>
      <c r="I322" s="133"/>
      <c r="J322" s="132">
        <f>ROUND(I322*H322,2)</f>
        <v>0</v>
      </c>
      <c r="K322" s="134"/>
      <c r="L322" s="18"/>
      <c r="M322" s="135" t="s">
        <v>1</v>
      </c>
      <c r="N322" s="136" t="s">
        <v>38</v>
      </c>
      <c r="O322" s="17"/>
      <c r="P322" s="137">
        <f>O322*H322</f>
        <v>0</v>
      </c>
      <c r="Q322" s="137">
        <v>0</v>
      </c>
      <c r="R322" s="137">
        <f>Q322*H322</f>
        <v>0</v>
      </c>
      <c r="S322" s="137">
        <v>0</v>
      </c>
      <c r="T322" s="138">
        <f>S322*H322</f>
        <v>0</v>
      </c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39" t="s">
        <v>116</v>
      </c>
      <c r="AS322" s="17"/>
      <c r="AT322" s="139" t="s">
        <v>118</v>
      </c>
      <c r="AU322" s="139" t="s">
        <v>123</v>
      </c>
      <c r="AV322" s="17"/>
      <c r="AW322" s="17"/>
      <c r="AX322" s="17"/>
      <c r="AY322" s="2" t="s">
        <v>117</v>
      </c>
      <c r="AZ322" s="17"/>
      <c r="BA322" s="17"/>
      <c r="BB322" s="17"/>
      <c r="BC322" s="17"/>
      <c r="BD322" s="17"/>
      <c r="BE322" s="140">
        <f>IF(N322="základná",J322,0)</f>
        <v>0</v>
      </c>
      <c r="BF322" s="140">
        <f>IF(N322="znížená",J322,0)</f>
        <v>0</v>
      </c>
      <c r="BG322" s="140">
        <f>IF(N322="zákl. prenesená",J322,0)</f>
        <v>0</v>
      </c>
      <c r="BH322" s="140">
        <f>IF(N322="zníž. prenesená",J322,0)</f>
        <v>0</v>
      </c>
      <c r="BI322" s="140">
        <f>IF(N322="nulová",J322,0)</f>
        <v>0</v>
      </c>
      <c r="BJ322" s="2" t="s">
        <v>123</v>
      </c>
      <c r="BK322" s="140">
        <f>ROUND(I322*H322,2)</f>
        <v>0</v>
      </c>
      <c r="BL322" s="2" t="s">
        <v>116</v>
      </c>
      <c r="BM322" s="139" t="s">
        <v>712</v>
      </c>
    </row>
    <row r="323" spans="1:65" ht="11.25" customHeight="1">
      <c r="A323" s="141"/>
      <c r="B323" s="142"/>
      <c r="C323" s="141"/>
      <c r="D323" s="143" t="s">
        <v>129</v>
      </c>
      <c r="E323" s="144" t="s">
        <v>1</v>
      </c>
      <c r="F323" s="145" t="s">
        <v>708</v>
      </c>
      <c r="G323" s="141"/>
      <c r="H323" s="146">
        <v>29</v>
      </c>
      <c r="I323" s="141"/>
      <c r="J323" s="141"/>
      <c r="K323" s="141"/>
      <c r="L323" s="142"/>
      <c r="M323" s="147"/>
      <c r="N323" s="141"/>
      <c r="O323" s="141"/>
      <c r="P323" s="141"/>
      <c r="Q323" s="141"/>
      <c r="R323" s="141"/>
      <c r="S323" s="141"/>
      <c r="T323" s="148"/>
      <c r="U323" s="141"/>
      <c r="V323" s="141"/>
      <c r="W323" s="141"/>
      <c r="X323" s="141"/>
      <c r="Y323" s="141"/>
      <c r="Z323" s="141"/>
      <c r="AA323" s="141"/>
      <c r="AB323" s="141"/>
      <c r="AC323" s="141"/>
      <c r="AD323" s="141"/>
      <c r="AE323" s="141"/>
      <c r="AF323" s="141"/>
      <c r="AG323" s="141"/>
      <c r="AH323" s="141"/>
      <c r="AI323" s="141"/>
      <c r="AJ323" s="141"/>
      <c r="AK323" s="141"/>
      <c r="AL323" s="141"/>
      <c r="AM323" s="141"/>
      <c r="AN323" s="141"/>
      <c r="AO323" s="141"/>
      <c r="AP323" s="141"/>
      <c r="AQ323" s="141"/>
      <c r="AR323" s="141"/>
      <c r="AS323" s="141"/>
      <c r="AT323" s="144" t="s">
        <v>129</v>
      </c>
      <c r="AU323" s="144" t="s">
        <v>123</v>
      </c>
      <c r="AV323" s="141" t="s">
        <v>123</v>
      </c>
      <c r="AW323" s="141" t="s">
        <v>29</v>
      </c>
      <c r="AX323" s="141" t="s">
        <v>80</v>
      </c>
      <c r="AY323" s="144" t="s">
        <v>117</v>
      </c>
      <c r="AZ323" s="141"/>
      <c r="BA323" s="141"/>
      <c r="BB323" s="141"/>
      <c r="BC323" s="141"/>
      <c r="BD323" s="141"/>
      <c r="BE323" s="141"/>
      <c r="BF323" s="141"/>
      <c r="BG323" s="141"/>
      <c r="BH323" s="141"/>
      <c r="BI323" s="141"/>
      <c r="BJ323" s="141"/>
      <c r="BK323" s="141"/>
      <c r="BL323" s="141"/>
      <c r="BM323" s="141"/>
    </row>
    <row r="324" spans="1:65" ht="24" customHeight="1">
      <c r="A324" s="17"/>
      <c r="B324" s="18"/>
      <c r="C324" s="128" t="s">
        <v>713</v>
      </c>
      <c r="D324" s="128" t="s">
        <v>118</v>
      </c>
      <c r="E324" s="129" t="s">
        <v>714</v>
      </c>
      <c r="F324" s="130" t="s">
        <v>715</v>
      </c>
      <c r="G324" s="131" t="s">
        <v>335</v>
      </c>
      <c r="H324" s="132">
        <v>71</v>
      </c>
      <c r="I324" s="133"/>
      <c r="J324" s="132">
        <f>ROUND(I324*H324,2)</f>
        <v>0</v>
      </c>
      <c r="K324" s="134"/>
      <c r="L324" s="18"/>
      <c r="M324" s="135" t="s">
        <v>1</v>
      </c>
      <c r="N324" s="136" t="s">
        <v>38</v>
      </c>
      <c r="O324" s="17"/>
      <c r="P324" s="137">
        <f>O324*H324</f>
        <v>0</v>
      </c>
      <c r="Q324" s="137">
        <v>0.22032499999999999</v>
      </c>
      <c r="R324" s="137">
        <f>Q324*H324</f>
        <v>15.643075</v>
      </c>
      <c r="S324" s="137">
        <v>0</v>
      </c>
      <c r="T324" s="138">
        <f>S324*H324</f>
        <v>0</v>
      </c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39" t="s">
        <v>116</v>
      </c>
      <c r="AS324" s="17"/>
      <c r="AT324" s="139" t="s">
        <v>118</v>
      </c>
      <c r="AU324" s="139" t="s">
        <v>123</v>
      </c>
      <c r="AV324" s="17"/>
      <c r="AW324" s="17"/>
      <c r="AX324" s="17"/>
      <c r="AY324" s="2" t="s">
        <v>117</v>
      </c>
      <c r="AZ324" s="17"/>
      <c r="BA324" s="17"/>
      <c r="BB324" s="17"/>
      <c r="BC324" s="17"/>
      <c r="BD324" s="17"/>
      <c r="BE324" s="140">
        <f>IF(N324="základná",J324,0)</f>
        <v>0</v>
      </c>
      <c r="BF324" s="140">
        <f>IF(N324="znížená",J324,0)</f>
        <v>0</v>
      </c>
      <c r="BG324" s="140">
        <f>IF(N324="zákl. prenesená",J324,0)</f>
        <v>0</v>
      </c>
      <c r="BH324" s="140">
        <f>IF(N324="zníž. prenesená",J324,0)</f>
        <v>0</v>
      </c>
      <c r="BI324" s="140">
        <f>IF(N324="nulová",J324,0)</f>
        <v>0</v>
      </c>
      <c r="BJ324" s="2" t="s">
        <v>123</v>
      </c>
      <c r="BK324" s="140">
        <f>ROUND(I324*H324,2)</f>
        <v>0</v>
      </c>
      <c r="BL324" s="2" t="s">
        <v>116</v>
      </c>
      <c r="BM324" s="139" t="s">
        <v>716</v>
      </c>
    </row>
    <row r="325" spans="1:65" ht="11.25" customHeight="1">
      <c r="A325" s="149"/>
      <c r="B325" s="150"/>
      <c r="C325" s="149"/>
      <c r="D325" s="143" t="s">
        <v>129</v>
      </c>
      <c r="E325" s="151" t="s">
        <v>1</v>
      </c>
      <c r="F325" s="152" t="s">
        <v>717</v>
      </c>
      <c r="G325" s="149"/>
      <c r="H325" s="151" t="s">
        <v>1</v>
      </c>
      <c r="I325" s="149"/>
      <c r="J325" s="149"/>
      <c r="K325" s="149"/>
      <c r="L325" s="150"/>
      <c r="M325" s="153"/>
      <c r="N325" s="149"/>
      <c r="O325" s="149"/>
      <c r="P325" s="149"/>
      <c r="Q325" s="149"/>
      <c r="R325" s="149"/>
      <c r="S325" s="149"/>
      <c r="T325" s="154"/>
      <c r="U325" s="149"/>
      <c r="V325" s="149"/>
      <c r="W325" s="149"/>
      <c r="X325" s="149"/>
      <c r="Y325" s="149"/>
      <c r="Z325" s="149"/>
      <c r="AA325" s="149"/>
      <c r="AB325" s="149"/>
      <c r="AC325" s="149"/>
      <c r="AD325" s="149"/>
      <c r="AE325" s="149"/>
      <c r="AF325" s="149"/>
      <c r="AG325" s="149"/>
      <c r="AH325" s="149"/>
      <c r="AI325" s="149"/>
      <c r="AJ325" s="149"/>
      <c r="AK325" s="149"/>
      <c r="AL325" s="149"/>
      <c r="AM325" s="149"/>
      <c r="AN325" s="149"/>
      <c r="AO325" s="149"/>
      <c r="AP325" s="149"/>
      <c r="AQ325" s="149"/>
      <c r="AR325" s="149"/>
      <c r="AS325" s="149"/>
      <c r="AT325" s="151" t="s">
        <v>129</v>
      </c>
      <c r="AU325" s="151" t="s">
        <v>123</v>
      </c>
      <c r="AV325" s="149" t="s">
        <v>80</v>
      </c>
      <c r="AW325" s="149" t="s">
        <v>29</v>
      </c>
      <c r="AX325" s="149" t="s">
        <v>72</v>
      </c>
      <c r="AY325" s="151" t="s">
        <v>117</v>
      </c>
      <c r="AZ325" s="149"/>
      <c r="BA325" s="149"/>
      <c r="BB325" s="149"/>
      <c r="BC325" s="149"/>
      <c r="BD325" s="149"/>
      <c r="BE325" s="149"/>
      <c r="BF325" s="149"/>
      <c r="BG325" s="149"/>
      <c r="BH325" s="149"/>
      <c r="BI325" s="149"/>
      <c r="BJ325" s="149"/>
      <c r="BK325" s="149"/>
      <c r="BL325" s="149"/>
      <c r="BM325" s="149"/>
    </row>
    <row r="326" spans="1:65" ht="11.25" customHeight="1">
      <c r="A326" s="141"/>
      <c r="B326" s="142"/>
      <c r="C326" s="141"/>
      <c r="D326" s="143" t="s">
        <v>129</v>
      </c>
      <c r="E326" s="144" t="s">
        <v>1</v>
      </c>
      <c r="F326" s="145" t="s">
        <v>718</v>
      </c>
      <c r="G326" s="141"/>
      <c r="H326" s="146">
        <v>6.5</v>
      </c>
      <c r="I326" s="141"/>
      <c r="J326" s="141"/>
      <c r="K326" s="141"/>
      <c r="L326" s="142"/>
      <c r="M326" s="147"/>
      <c r="N326" s="141"/>
      <c r="O326" s="141"/>
      <c r="P326" s="141"/>
      <c r="Q326" s="141"/>
      <c r="R326" s="141"/>
      <c r="S326" s="141"/>
      <c r="T326" s="148"/>
      <c r="U326" s="141"/>
      <c r="V326" s="141"/>
      <c r="W326" s="141"/>
      <c r="X326" s="141"/>
      <c r="Y326" s="141"/>
      <c r="Z326" s="141"/>
      <c r="AA326" s="141"/>
      <c r="AB326" s="141"/>
      <c r="AC326" s="141"/>
      <c r="AD326" s="141"/>
      <c r="AE326" s="141"/>
      <c r="AF326" s="141"/>
      <c r="AG326" s="141"/>
      <c r="AH326" s="141"/>
      <c r="AI326" s="141"/>
      <c r="AJ326" s="141"/>
      <c r="AK326" s="141"/>
      <c r="AL326" s="141"/>
      <c r="AM326" s="141"/>
      <c r="AN326" s="141"/>
      <c r="AO326" s="141"/>
      <c r="AP326" s="141"/>
      <c r="AQ326" s="141"/>
      <c r="AR326" s="141"/>
      <c r="AS326" s="141"/>
      <c r="AT326" s="144" t="s">
        <v>129</v>
      </c>
      <c r="AU326" s="144" t="s">
        <v>123</v>
      </c>
      <c r="AV326" s="141" t="s">
        <v>123</v>
      </c>
      <c r="AW326" s="141" t="s">
        <v>29</v>
      </c>
      <c r="AX326" s="141" t="s">
        <v>72</v>
      </c>
      <c r="AY326" s="144" t="s">
        <v>117</v>
      </c>
      <c r="AZ326" s="141"/>
      <c r="BA326" s="141"/>
      <c r="BB326" s="141"/>
      <c r="BC326" s="141"/>
      <c r="BD326" s="141"/>
      <c r="BE326" s="141"/>
      <c r="BF326" s="141"/>
      <c r="BG326" s="141"/>
      <c r="BH326" s="141"/>
      <c r="BI326" s="141"/>
      <c r="BJ326" s="141"/>
      <c r="BK326" s="141"/>
      <c r="BL326" s="141"/>
      <c r="BM326" s="141"/>
    </row>
    <row r="327" spans="1:65" ht="11.25" customHeight="1">
      <c r="A327" s="141"/>
      <c r="B327" s="142"/>
      <c r="C327" s="141"/>
      <c r="D327" s="143" t="s">
        <v>129</v>
      </c>
      <c r="E327" s="144" t="s">
        <v>1</v>
      </c>
      <c r="F327" s="145" t="s">
        <v>719</v>
      </c>
      <c r="G327" s="141"/>
      <c r="H327" s="146">
        <v>1.5</v>
      </c>
      <c r="I327" s="141"/>
      <c r="J327" s="141"/>
      <c r="K327" s="141"/>
      <c r="L327" s="142"/>
      <c r="M327" s="147"/>
      <c r="N327" s="141"/>
      <c r="O327" s="141"/>
      <c r="P327" s="141"/>
      <c r="Q327" s="141"/>
      <c r="R327" s="141"/>
      <c r="S327" s="141"/>
      <c r="T327" s="148"/>
      <c r="U327" s="141"/>
      <c r="V327" s="141"/>
      <c r="W327" s="141"/>
      <c r="X327" s="141"/>
      <c r="Y327" s="141"/>
      <c r="Z327" s="141"/>
      <c r="AA327" s="141"/>
      <c r="AB327" s="141"/>
      <c r="AC327" s="141"/>
      <c r="AD327" s="141"/>
      <c r="AE327" s="141"/>
      <c r="AF327" s="141"/>
      <c r="AG327" s="141"/>
      <c r="AH327" s="141"/>
      <c r="AI327" s="141"/>
      <c r="AJ327" s="141"/>
      <c r="AK327" s="141"/>
      <c r="AL327" s="141"/>
      <c r="AM327" s="141"/>
      <c r="AN327" s="141"/>
      <c r="AO327" s="141"/>
      <c r="AP327" s="141"/>
      <c r="AQ327" s="141"/>
      <c r="AR327" s="141"/>
      <c r="AS327" s="141"/>
      <c r="AT327" s="144" t="s">
        <v>129</v>
      </c>
      <c r="AU327" s="144" t="s">
        <v>123</v>
      </c>
      <c r="AV327" s="141" t="s">
        <v>123</v>
      </c>
      <c r="AW327" s="141" t="s">
        <v>29</v>
      </c>
      <c r="AX327" s="141" t="s">
        <v>72</v>
      </c>
      <c r="AY327" s="144" t="s">
        <v>117</v>
      </c>
      <c r="AZ327" s="141"/>
      <c r="BA327" s="141"/>
      <c r="BB327" s="141"/>
      <c r="BC327" s="141"/>
      <c r="BD327" s="141"/>
      <c r="BE327" s="141"/>
      <c r="BF327" s="141"/>
      <c r="BG327" s="141"/>
      <c r="BH327" s="141"/>
      <c r="BI327" s="141"/>
      <c r="BJ327" s="141"/>
      <c r="BK327" s="141"/>
      <c r="BL327" s="141"/>
      <c r="BM327" s="141"/>
    </row>
    <row r="328" spans="1:65" ht="11.25" customHeight="1">
      <c r="A328" s="141"/>
      <c r="B328" s="142"/>
      <c r="C328" s="141"/>
      <c r="D328" s="143" t="s">
        <v>129</v>
      </c>
      <c r="E328" s="144" t="s">
        <v>1</v>
      </c>
      <c r="F328" s="145" t="s">
        <v>720</v>
      </c>
      <c r="G328" s="141"/>
      <c r="H328" s="146">
        <v>1.5</v>
      </c>
      <c r="I328" s="141"/>
      <c r="J328" s="141"/>
      <c r="K328" s="141"/>
      <c r="L328" s="142"/>
      <c r="M328" s="147"/>
      <c r="N328" s="141"/>
      <c r="O328" s="141"/>
      <c r="P328" s="141"/>
      <c r="Q328" s="141"/>
      <c r="R328" s="141"/>
      <c r="S328" s="141"/>
      <c r="T328" s="148"/>
      <c r="U328" s="141"/>
      <c r="V328" s="141"/>
      <c r="W328" s="141"/>
      <c r="X328" s="141"/>
      <c r="Y328" s="141"/>
      <c r="Z328" s="141"/>
      <c r="AA328" s="141"/>
      <c r="AB328" s="141"/>
      <c r="AC328" s="141"/>
      <c r="AD328" s="141"/>
      <c r="AE328" s="141"/>
      <c r="AF328" s="141"/>
      <c r="AG328" s="141"/>
      <c r="AH328" s="141"/>
      <c r="AI328" s="141"/>
      <c r="AJ328" s="141"/>
      <c r="AK328" s="141"/>
      <c r="AL328" s="141"/>
      <c r="AM328" s="141"/>
      <c r="AN328" s="141"/>
      <c r="AO328" s="141"/>
      <c r="AP328" s="141"/>
      <c r="AQ328" s="141"/>
      <c r="AR328" s="141"/>
      <c r="AS328" s="141"/>
      <c r="AT328" s="144" t="s">
        <v>129</v>
      </c>
      <c r="AU328" s="144" t="s">
        <v>123</v>
      </c>
      <c r="AV328" s="141" t="s">
        <v>123</v>
      </c>
      <c r="AW328" s="141" t="s">
        <v>29</v>
      </c>
      <c r="AX328" s="141" t="s">
        <v>72</v>
      </c>
      <c r="AY328" s="144" t="s">
        <v>117</v>
      </c>
      <c r="AZ328" s="141"/>
      <c r="BA328" s="141"/>
      <c r="BB328" s="141"/>
      <c r="BC328" s="141"/>
      <c r="BD328" s="141"/>
      <c r="BE328" s="141"/>
      <c r="BF328" s="141"/>
      <c r="BG328" s="141"/>
      <c r="BH328" s="141"/>
      <c r="BI328" s="141"/>
      <c r="BJ328" s="141"/>
      <c r="BK328" s="141"/>
      <c r="BL328" s="141"/>
      <c r="BM328" s="141"/>
    </row>
    <row r="329" spans="1:65" ht="11.25" customHeight="1">
      <c r="A329" s="141"/>
      <c r="B329" s="142"/>
      <c r="C329" s="141"/>
      <c r="D329" s="143" t="s">
        <v>129</v>
      </c>
      <c r="E329" s="144" t="s">
        <v>1</v>
      </c>
      <c r="F329" s="145" t="s">
        <v>721</v>
      </c>
      <c r="G329" s="141"/>
      <c r="H329" s="146">
        <v>1.5</v>
      </c>
      <c r="I329" s="141"/>
      <c r="J329" s="141"/>
      <c r="K329" s="141"/>
      <c r="L329" s="142"/>
      <c r="M329" s="147"/>
      <c r="N329" s="141"/>
      <c r="O329" s="141"/>
      <c r="P329" s="141"/>
      <c r="Q329" s="141"/>
      <c r="R329" s="141"/>
      <c r="S329" s="141"/>
      <c r="T329" s="148"/>
      <c r="U329" s="141"/>
      <c r="V329" s="141"/>
      <c r="W329" s="141"/>
      <c r="X329" s="141"/>
      <c r="Y329" s="141"/>
      <c r="Z329" s="141"/>
      <c r="AA329" s="141"/>
      <c r="AB329" s="141"/>
      <c r="AC329" s="141"/>
      <c r="AD329" s="141"/>
      <c r="AE329" s="141"/>
      <c r="AF329" s="141"/>
      <c r="AG329" s="141"/>
      <c r="AH329" s="141"/>
      <c r="AI329" s="141"/>
      <c r="AJ329" s="141"/>
      <c r="AK329" s="141"/>
      <c r="AL329" s="141"/>
      <c r="AM329" s="141"/>
      <c r="AN329" s="141"/>
      <c r="AO329" s="141"/>
      <c r="AP329" s="141"/>
      <c r="AQ329" s="141"/>
      <c r="AR329" s="141"/>
      <c r="AS329" s="141"/>
      <c r="AT329" s="144" t="s">
        <v>129</v>
      </c>
      <c r="AU329" s="144" t="s">
        <v>123</v>
      </c>
      <c r="AV329" s="141" t="s">
        <v>123</v>
      </c>
      <c r="AW329" s="141" t="s">
        <v>29</v>
      </c>
      <c r="AX329" s="141" t="s">
        <v>72</v>
      </c>
      <c r="AY329" s="144" t="s">
        <v>117</v>
      </c>
      <c r="AZ329" s="141"/>
      <c r="BA329" s="141"/>
      <c r="BB329" s="141"/>
      <c r="BC329" s="141"/>
      <c r="BD329" s="141"/>
      <c r="BE329" s="141"/>
      <c r="BF329" s="141"/>
      <c r="BG329" s="141"/>
      <c r="BH329" s="141"/>
      <c r="BI329" s="141"/>
      <c r="BJ329" s="141"/>
      <c r="BK329" s="141"/>
      <c r="BL329" s="141"/>
      <c r="BM329" s="141"/>
    </row>
    <row r="330" spans="1:65" ht="11.25" customHeight="1">
      <c r="A330" s="141"/>
      <c r="B330" s="142"/>
      <c r="C330" s="141"/>
      <c r="D330" s="143" t="s">
        <v>129</v>
      </c>
      <c r="E330" s="144" t="s">
        <v>1</v>
      </c>
      <c r="F330" s="145" t="s">
        <v>722</v>
      </c>
      <c r="G330" s="141"/>
      <c r="H330" s="146">
        <v>60</v>
      </c>
      <c r="I330" s="141"/>
      <c r="J330" s="141"/>
      <c r="K330" s="141"/>
      <c r="L330" s="142"/>
      <c r="M330" s="147"/>
      <c r="N330" s="141"/>
      <c r="O330" s="141"/>
      <c r="P330" s="141"/>
      <c r="Q330" s="141"/>
      <c r="R330" s="141"/>
      <c r="S330" s="141"/>
      <c r="T330" s="148"/>
      <c r="U330" s="141"/>
      <c r="V330" s="141"/>
      <c r="W330" s="141"/>
      <c r="X330" s="141"/>
      <c r="Y330" s="141"/>
      <c r="Z330" s="141"/>
      <c r="AA330" s="141"/>
      <c r="AB330" s="141"/>
      <c r="AC330" s="141"/>
      <c r="AD330" s="141"/>
      <c r="AE330" s="141"/>
      <c r="AF330" s="141"/>
      <c r="AG330" s="141"/>
      <c r="AH330" s="141"/>
      <c r="AI330" s="141"/>
      <c r="AJ330" s="141"/>
      <c r="AK330" s="141"/>
      <c r="AL330" s="141"/>
      <c r="AM330" s="141"/>
      <c r="AN330" s="141"/>
      <c r="AO330" s="141"/>
      <c r="AP330" s="141"/>
      <c r="AQ330" s="141"/>
      <c r="AR330" s="141"/>
      <c r="AS330" s="141"/>
      <c r="AT330" s="144" t="s">
        <v>129</v>
      </c>
      <c r="AU330" s="144" t="s">
        <v>123</v>
      </c>
      <c r="AV330" s="141" t="s">
        <v>123</v>
      </c>
      <c r="AW330" s="141" t="s">
        <v>29</v>
      </c>
      <c r="AX330" s="141" t="s">
        <v>72</v>
      </c>
      <c r="AY330" s="144" t="s">
        <v>117</v>
      </c>
      <c r="AZ330" s="141"/>
      <c r="BA330" s="141"/>
      <c r="BB330" s="141"/>
      <c r="BC330" s="141"/>
      <c r="BD330" s="141"/>
      <c r="BE330" s="141"/>
      <c r="BF330" s="141"/>
      <c r="BG330" s="141"/>
      <c r="BH330" s="141"/>
      <c r="BI330" s="141"/>
      <c r="BJ330" s="141"/>
      <c r="BK330" s="141"/>
      <c r="BL330" s="141"/>
      <c r="BM330" s="141"/>
    </row>
    <row r="331" spans="1:65" ht="11.25" customHeight="1">
      <c r="A331" s="165"/>
      <c r="B331" s="166"/>
      <c r="C331" s="165"/>
      <c r="D331" s="143" t="s">
        <v>129</v>
      </c>
      <c r="E331" s="167" t="s">
        <v>1</v>
      </c>
      <c r="F331" s="168" t="s">
        <v>154</v>
      </c>
      <c r="G331" s="165"/>
      <c r="H331" s="169">
        <v>71</v>
      </c>
      <c r="I331" s="165"/>
      <c r="J331" s="165"/>
      <c r="K331" s="165"/>
      <c r="L331" s="166"/>
      <c r="M331" s="170"/>
      <c r="N331" s="165"/>
      <c r="O331" s="165"/>
      <c r="P331" s="165"/>
      <c r="Q331" s="165"/>
      <c r="R331" s="165"/>
      <c r="S331" s="165"/>
      <c r="T331" s="171"/>
      <c r="U331" s="165"/>
      <c r="V331" s="165"/>
      <c r="W331" s="165"/>
      <c r="X331" s="165"/>
      <c r="Y331" s="165"/>
      <c r="Z331" s="165"/>
      <c r="AA331" s="165"/>
      <c r="AB331" s="165"/>
      <c r="AC331" s="165"/>
      <c r="AD331" s="165"/>
      <c r="AE331" s="165"/>
      <c r="AF331" s="165"/>
      <c r="AG331" s="165"/>
      <c r="AH331" s="165"/>
      <c r="AI331" s="165"/>
      <c r="AJ331" s="165"/>
      <c r="AK331" s="165"/>
      <c r="AL331" s="165"/>
      <c r="AM331" s="165"/>
      <c r="AN331" s="165"/>
      <c r="AO331" s="165"/>
      <c r="AP331" s="165"/>
      <c r="AQ331" s="165"/>
      <c r="AR331" s="165"/>
      <c r="AS331" s="165"/>
      <c r="AT331" s="167" t="s">
        <v>129</v>
      </c>
      <c r="AU331" s="167" t="s">
        <v>123</v>
      </c>
      <c r="AV331" s="165" t="s">
        <v>116</v>
      </c>
      <c r="AW331" s="165" t="s">
        <v>29</v>
      </c>
      <c r="AX331" s="165" t="s">
        <v>80</v>
      </c>
      <c r="AY331" s="167" t="s">
        <v>117</v>
      </c>
      <c r="AZ331" s="165"/>
      <c r="BA331" s="165"/>
      <c r="BB331" s="165"/>
      <c r="BC331" s="165"/>
      <c r="BD331" s="165"/>
      <c r="BE331" s="165"/>
      <c r="BF331" s="165"/>
      <c r="BG331" s="165"/>
      <c r="BH331" s="165"/>
      <c r="BI331" s="165"/>
      <c r="BJ331" s="165"/>
      <c r="BK331" s="165"/>
      <c r="BL331" s="165"/>
      <c r="BM331" s="165"/>
    </row>
    <row r="332" spans="1:65" ht="33" customHeight="1">
      <c r="A332" s="17"/>
      <c r="B332" s="18"/>
      <c r="C332" s="128" t="s">
        <v>723</v>
      </c>
      <c r="D332" s="128" t="s">
        <v>118</v>
      </c>
      <c r="E332" s="129" t="s">
        <v>724</v>
      </c>
      <c r="F332" s="130" t="s">
        <v>725</v>
      </c>
      <c r="G332" s="131" t="s">
        <v>187</v>
      </c>
      <c r="H332" s="132">
        <v>3.75</v>
      </c>
      <c r="I332" s="133"/>
      <c r="J332" s="132">
        <f>ROUND(I332*H332,2)</f>
        <v>0</v>
      </c>
      <c r="K332" s="134"/>
      <c r="L332" s="18"/>
      <c r="M332" s="135" t="s">
        <v>1</v>
      </c>
      <c r="N332" s="136" t="s">
        <v>38</v>
      </c>
      <c r="O332" s="17"/>
      <c r="P332" s="137">
        <f>O332*H332</f>
        <v>0</v>
      </c>
      <c r="Q332" s="137">
        <v>1.8907799999999999</v>
      </c>
      <c r="R332" s="137">
        <f>Q332*H332</f>
        <v>7.0904249999999998</v>
      </c>
      <c r="S332" s="137">
        <v>0</v>
      </c>
      <c r="T332" s="138">
        <f>S332*H332</f>
        <v>0</v>
      </c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39" t="s">
        <v>116</v>
      </c>
      <c r="AS332" s="17"/>
      <c r="AT332" s="139" t="s">
        <v>118</v>
      </c>
      <c r="AU332" s="139" t="s">
        <v>123</v>
      </c>
      <c r="AV332" s="17"/>
      <c r="AW332" s="17"/>
      <c r="AX332" s="17"/>
      <c r="AY332" s="2" t="s">
        <v>117</v>
      </c>
      <c r="AZ332" s="17"/>
      <c r="BA332" s="17"/>
      <c r="BB332" s="17"/>
      <c r="BC332" s="17"/>
      <c r="BD332" s="17"/>
      <c r="BE332" s="140">
        <f>IF(N332="základná",J332,0)</f>
        <v>0</v>
      </c>
      <c r="BF332" s="140">
        <f>IF(N332="znížená",J332,0)</f>
        <v>0</v>
      </c>
      <c r="BG332" s="140">
        <f>IF(N332="zákl. prenesená",J332,0)</f>
        <v>0</v>
      </c>
      <c r="BH332" s="140">
        <f>IF(N332="zníž. prenesená",J332,0)</f>
        <v>0</v>
      </c>
      <c r="BI332" s="140">
        <f>IF(N332="nulová",J332,0)</f>
        <v>0</v>
      </c>
      <c r="BJ332" s="2" t="s">
        <v>123</v>
      </c>
      <c r="BK332" s="140">
        <f>ROUND(I332*H332,2)</f>
        <v>0</v>
      </c>
      <c r="BL332" s="2" t="s">
        <v>116</v>
      </c>
      <c r="BM332" s="139" t="s">
        <v>726</v>
      </c>
    </row>
    <row r="333" spans="1:65" ht="11.25" customHeight="1">
      <c r="A333" s="149"/>
      <c r="B333" s="150"/>
      <c r="C333" s="149"/>
      <c r="D333" s="143" t="s">
        <v>129</v>
      </c>
      <c r="E333" s="151" t="s">
        <v>1</v>
      </c>
      <c r="F333" s="152" t="s">
        <v>727</v>
      </c>
      <c r="G333" s="149"/>
      <c r="H333" s="151" t="s">
        <v>1</v>
      </c>
      <c r="I333" s="149"/>
      <c r="J333" s="149"/>
      <c r="K333" s="149"/>
      <c r="L333" s="150"/>
      <c r="M333" s="153"/>
      <c r="N333" s="149"/>
      <c r="O333" s="149"/>
      <c r="P333" s="149"/>
      <c r="Q333" s="149"/>
      <c r="R333" s="149"/>
      <c r="S333" s="149"/>
      <c r="T333" s="154"/>
      <c r="U333" s="149"/>
      <c r="V333" s="149"/>
      <c r="W333" s="149"/>
      <c r="X333" s="149"/>
      <c r="Y333" s="149"/>
      <c r="Z333" s="149"/>
      <c r="AA333" s="149"/>
      <c r="AB333" s="149"/>
      <c r="AC333" s="149"/>
      <c r="AD333" s="149"/>
      <c r="AE333" s="149"/>
      <c r="AF333" s="149"/>
      <c r="AG333" s="149"/>
      <c r="AH333" s="149"/>
      <c r="AI333" s="149"/>
      <c r="AJ333" s="149"/>
      <c r="AK333" s="149"/>
      <c r="AL333" s="149"/>
      <c r="AM333" s="149"/>
      <c r="AN333" s="149"/>
      <c r="AO333" s="149"/>
      <c r="AP333" s="149"/>
      <c r="AQ333" s="149"/>
      <c r="AR333" s="149"/>
      <c r="AS333" s="149"/>
      <c r="AT333" s="151" t="s">
        <v>129</v>
      </c>
      <c r="AU333" s="151" t="s">
        <v>123</v>
      </c>
      <c r="AV333" s="149" t="s">
        <v>80</v>
      </c>
      <c r="AW333" s="149" t="s">
        <v>29</v>
      </c>
      <c r="AX333" s="149" t="s">
        <v>72</v>
      </c>
      <c r="AY333" s="151" t="s">
        <v>117</v>
      </c>
      <c r="AZ333" s="149"/>
      <c r="BA333" s="149"/>
      <c r="BB333" s="149"/>
      <c r="BC333" s="149"/>
      <c r="BD333" s="149"/>
      <c r="BE333" s="149"/>
      <c r="BF333" s="149"/>
      <c r="BG333" s="149"/>
      <c r="BH333" s="149"/>
      <c r="BI333" s="149"/>
      <c r="BJ333" s="149"/>
      <c r="BK333" s="149"/>
      <c r="BL333" s="149"/>
      <c r="BM333" s="149"/>
    </row>
    <row r="334" spans="1:65" ht="11.25" customHeight="1">
      <c r="A334" s="141"/>
      <c r="B334" s="142"/>
      <c r="C334" s="141"/>
      <c r="D334" s="143" t="s">
        <v>129</v>
      </c>
      <c r="E334" s="144" t="s">
        <v>1</v>
      </c>
      <c r="F334" s="145" t="s">
        <v>728</v>
      </c>
      <c r="G334" s="141"/>
      <c r="H334" s="146">
        <v>2.2999999999999998</v>
      </c>
      <c r="I334" s="141"/>
      <c r="J334" s="141"/>
      <c r="K334" s="141"/>
      <c r="L334" s="142"/>
      <c r="M334" s="147"/>
      <c r="N334" s="141"/>
      <c r="O334" s="141"/>
      <c r="P334" s="141"/>
      <c r="Q334" s="141"/>
      <c r="R334" s="141"/>
      <c r="S334" s="141"/>
      <c r="T334" s="148"/>
      <c r="U334" s="141"/>
      <c r="V334" s="141"/>
      <c r="W334" s="141"/>
      <c r="X334" s="141"/>
      <c r="Y334" s="141"/>
      <c r="Z334" s="141"/>
      <c r="AA334" s="141"/>
      <c r="AB334" s="141"/>
      <c r="AC334" s="141"/>
      <c r="AD334" s="141"/>
      <c r="AE334" s="141"/>
      <c r="AF334" s="141"/>
      <c r="AG334" s="141"/>
      <c r="AH334" s="141"/>
      <c r="AI334" s="141"/>
      <c r="AJ334" s="141"/>
      <c r="AK334" s="141"/>
      <c r="AL334" s="141"/>
      <c r="AM334" s="141"/>
      <c r="AN334" s="141"/>
      <c r="AO334" s="141"/>
      <c r="AP334" s="141"/>
      <c r="AQ334" s="141"/>
      <c r="AR334" s="141"/>
      <c r="AS334" s="141"/>
      <c r="AT334" s="144" t="s">
        <v>129</v>
      </c>
      <c r="AU334" s="144" t="s">
        <v>123</v>
      </c>
      <c r="AV334" s="141" t="s">
        <v>123</v>
      </c>
      <c r="AW334" s="141" t="s">
        <v>29</v>
      </c>
      <c r="AX334" s="141" t="s">
        <v>72</v>
      </c>
      <c r="AY334" s="144" t="s">
        <v>117</v>
      </c>
      <c r="AZ334" s="141"/>
      <c r="BA334" s="141"/>
      <c r="BB334" s="141"/>
      <c r="BC334" s="141"/>
      <c r="BD334" s="141"/>
      <c r="BE334" s="141"/>
      <c r="BF334" s="141"/>
      <c r="BG334" s="141"/>
      <c r="BH334" s="141"/>
      <c r="BI334" s="141"/>
      <c r="BJ334" s="141"/>
      <c r="BK334" s="141"/>
      <c r="BL334" s="141"/>
      <c r="BM334" s="141"/>
    </row>
    <row r="335" spans="1:65" ht="11.25" customHeight="1">
      <c r="A335" s="141"/>
      <c r="B335" s="142"/>
      <c r="C335" s="141"/>
      <c r="D335" s="143" t="s">
        <v>129</v>
      </c>
      <c r="E335" s="144" t="s">
        <v>1</v>
      </c>
      <c r="F335" s="145" t="s">
        <v>729</v>
      </c>
      <c r="G335" s="141"/>
      <c r="H335" s="146">
        <v>0.49</v>
      </c>
      <c r="I335" s="141"/>
      <c r="J335" s="141"/>
      <c r="K335" s="141"/>
      <c r="L335" s="142"/>
      <c r="M335" s="147"/>
      <c r="N335" s="141"/>
      <c r="O335" s="141"/>
      <c r="P335" s="141"/>
      <c r="Q335" s="141"/>
      <c r="R335" s="141"/>
      <c r="S335" s="141"/>
      <c r="T335" s="148"/>
      <c r="U335" s="141"/>
      <c r="V335" s="141"/>
      <c r="W335" s="141"/>
      <c r="X335" s="141"/>
      <c r="Y335" s="141"/>
      <c r="Z335" s="141"/>
      <c r="AA335" s="141"/>
      <c r="AB335" s="141"/>
      <c r="AC335" s="141"/>
      <c r="AD335" s="141"/>
      <c r="AE335" s="141"/>
      <c r="AF335" s="141"/>
      <c r="AG335" s="141"/>
      <c r="AH335" s="141"/>
      <c r="AI335" s="141"/>
      <c r="AJ335" s="141"/>
      <c r="AK335" s="141"/>
      <c r="AL335" s="141"/>
      <c r="AM335" s="141"/>
      <c r="AN335" s="141"/>
      <c r="AO335" s="141"/>
      <c r="AP335" s="141"/>
      <c r="AQ335" s="141"/>
      <c r="AR335" s="141"/>
      <c r="AS335" s="141"/>
      <c r="AT335" s="144" t="s">
        <v>129</v>
      </c>
      <c r="AU335" s="144" t="s">
        <v>123</v>
      </c>
      <c r="AV335" s="141" t="s">
        <v>123</v>
      </c>
      <c r="AW335" s="141" t="s">
        <v>29</v>
      </c>
      <c r="AX335" s="141" t="s">
        <v>72</v>
      </c>
      <c r="AY335" s="144" t="s">
        <v>117</v>
      </c>
      <c r="AZ335" s="141"/>
      <c r="BA335" s="141"/>
      <c r="BB335" s="141"/>
      <c r="BC335" s="141"/>
      <c r="BD335" s="141"/>
      <c r="BE335" s="141"/>
      <c r="BF335" s="141"/>
      <c r="BG335" s="141"/>
      <c r="BH335" s="141"/>
      <c r="BI335" s="141"/>
      <c r="BJ335" s="141"/>
      <c r="BK335" s="141"/>
      <c r="BL335" s="141"/>
      <c r="BM335" s="141"/>
    </row>
    <row r="336" spans="1:65" ht="11.25" customHeight="1">
      <c r="A336" s="141"/>
      <c r="B336" s="142"/>
      <c r="C336" s="141"/>
      <c r="D336" s="143" t="s">
        <v>129</v>
      </c>
      <c r="E336" s="144" t="s">
        <v>1</v>
      </c>
      <c r="F336" s="145" t="s">
        <v>730</v>
      </c>
      <c r="G336" s="141"/>
      <c r="H336" s="146">
        <v>0.5</v>
      </c>
      <c r="I336" s="141"/>
      <c r="J336" s="141"/>
      <c r="K336" s="141"/>
      <c r="L336" s="142"/>
      <c r="M336" s="147"/>
      <c r="N336" s="141"/>
      <c r="O336" s="141"/>
      <c r="P336" s="141"/>
      <c r="Q336" s="141"/>
      <c r="R336" s="141"/>
      <c r="S336" s="141"/>
      <c r="T336" s="148"/>
      <c r="U336" s="141"/>
      <c r="V336" s="141"/>
      <c r="W336" s="141"/>
      <c r="X336" s="141"/>
      <c r="Y336" s="141"/>
      <c r="Z336" s="141"/>
      <c r="AA336" s="141"/>
      <c r="AB336" s="141"/>
      <c r="AC336" s="141"/>
      <c r="AD336" s="141"/>
      <c r="AE336" s="141"/>
      <c r="AF336" s="141"/>
      <c r="AG336" s="141"/>
      <c r="AH336" s="141"/>
      <c r="AI336" s="141"/>
      <c r="AJ336" s="141"/>
      <c r="AK336" s="141"/>
      <c r="AL336" s="141"/>
      <c r="AM336" s="141"/>
      <c r="AN336" s="141"/>
      <c r="AO336" s="141"/>
      <c r="AP336" s="141"/>
      <c r="AQ336" s="141"/>
      <c r="AR336" s="141"/>
      <c r="AS336" s="141"/>
      <c r="AT336" s="144" t="s">
        <v>129</v>
      </c>
      <c r="AU336" s="144" t="s">
        <v>123</v>
      </c>
      <c r="AV336" s="141" t="s">
        <v>123</v>
      </c>
      <c r="AW336" s="141" t="s">
        <v>29</v>
      </c>
      <c r="AX336" s="141" t="s">
        <v>72</v>
      </c>
      <c r="AY336" s="144" t="s">
        <v>117</v>
      </c>
      <c r="AZ336" s="141"/>
      <c r="BA336" s="141"/>
      <c r="BB336" s="141"/>
      <c r="BC336" s="141"/>
      <c r="BD336" s="141"/>
      <c r="BE336" s="141"/>
      <c r="BF336" s="141"/>
      <c r="BG336" s="141"/>
      <c r="BH336" s="141"/>
      <c r="BI336" s="141"/>
      <c r="BJ336" s="141"/>
      <c r="BK336" s="141"/>
      <c r="BL336" s="141"/>
      <c r="BM336" s="141"/>
    </row>
    <row r="337" spans="1:65" ht="11.25" customHeight="1">
      <c r="A337" s="141"/>
      <c r="B337" s="142"/>
      <c r="C337" s="141"/>
      <c r="D337" s="143" t="s">
        <v>129</v>
      </c>
      <c r="E337" s="144" t="s">
        <v>1</v>
      </c>
      <c r="F337" s="145" t="s">
        <v>731</v>
      </c>
      <c r="G337" s="141"/>
      <c r="H337" s="146">
        <v>0.46</v>
      </c>
      <c r="I337" s="141"/>
      <c r="J337" s="141"/>
      <c r="K337" s="141"/>
      <c r="L337" s="142"/>
      <c r="M337" s="147"/>
      <c r="N337" s="141"/>
      <c r="O337" s="141"/>
      <c r="P337" s="141"/>
      <c r="Q337" s="141"/>
      <c r="R337" s="141"/>
      <c r="S337" s="141"/>
      <c r="T337" s="148"/>
      <c r="U337" s="141"/>
      <c r="V337" s="141"/>
      <c r="W337" s="141"/>
      <c r="X337" s="141"/>
      <c r="Y337" s="141"/>
      <c r="Z337" s="141"/>
      <c r="AA337" s="141"/>
      <c r="AB337" s="141"/>
      <c r="AC337" s="141"/>
      <c r="AD337" s="141"/>
      <c r="AE337" s="141"/>
      <c r="AF337" s="141"/>
      <c r="AG337" s="141"/>
      <c r="AH337" s="141"/>
      <c r="AI337" s="141"/>
      <c r="AJ337" s="141"/>
      <c r="AK337" s="141"/>
      <c r="AL337" s="141"/>
      <c r="AM337" s="141"/>
      <c r="AN337" s="141"/>
      <c r="AO337" s="141"/>
      <c r="AP337" s="141"/>
      <c r="AQ337" s="141"/>
      <c r="AR337" s="141"/>
      <c r="AS337" s="141"/>
      <c r="AT337" s="144" t="s">
        <v>129</v>
      </c>
      <c r="AU337" s="144" t="s">
        <v>123</v>
      </c>
      <c r="AV337" s="141" t="s">
        <v>123</v>
      </c>
      <c r="AW337" s="141" t="s">
        <v>29</v>
      </c>
      <c r="AX337" s="141" t="s">
        <v>72</v>
      </c>
      <c r="AY337" s="144" t="s">
        <v>117</v>
      </c>
      <c r="AZ337" s="141"/>
      <c r="BA337" s="141"/>
      <c r="BB337" s="141"/>
      <c r="BC337" s="141"/>
      <c r="BD337" s="141"/>
      <c r="BE337" s="141"/>
      <c r="BF337" s="141"/>
      <c r="BG337" s="141"/>
      <c r="BH337" s="141"/>
      <c r="BI337" s="141"/>
      <c r="BJ337" s="141"/>
      <c r="BK337" s="141"/>
      <c r="BL337" s="141"/>
      <c r="BM337" s="141"/>
    </row>
    <row r="338" spans="1:65" ht="11.25" customHeight="1">
      <c r="A338" s="165"/>
      <c r="B338" s="166"/>
      <c r="C338" s="165"/>
      <c r="D338" s="143" t="s">
        <v>129</v>
      </c>
      <c r="E338" s="167" t="s">
        <v>1</v>
      </c>
      <c r="F338" s="168" t="s">
        <v>154</v>
      </c>
      <c r="G338" s="165"/>
      <c r="H338" s="169">
        <v>3.75</v>
      </c>
      <c r="I338" s="165"/>
      <c r="J338" s="165"/>
      <c r="K338" s="165"/>
      <c r="L338" s="166"/>
      <c r="M338" s="170"/>
      <c r="N338" s="165"/>
      <c r="O338" s="165"/>
      <c r="P338" s="165"/>
      <c r="Q338" s="165"/>
      <c r="R338" s="165"/>
      <c r="S338" s="165"/>
      <c r="T338" s="171"/>
      <c r="U338" s="165"/>
      <c r="V338" s="165"/>
      <c r="W338" s="165"/>
      <c r="X338" s="165"/>
      <c r="Y338" s="165"/>
      <c r="Z338" s="165"/>
      <c r="AA338" s="165"/>
      <c r="AB338" s="165"/>
      <c r="AC338" s="165"/>
      <c r="AD338" s="165"/>
      <c r="AE338" s="165"/>
      <c r="AF338" s="165"/>
      <c r="AG338" s="165"/>
      <c r="AH338" s="165"/>
      <c r="AI338" s="165"/>
      <c r="AJ338" s="165"/>
      <c r="AK338" s="165"/>
      <c r="AL338" s="165"/>
      <c r="AM338" s="165"/>
      <c r="AN338" s="165"/>
      <c r="AO338" s="165"/>
      <c r="AP338" s="165"/>
      <c r="AQ338" s="165"/>
      <c r="AR338" s="165"/>
      <c r="AS338" s="165"/>
      <c r="AT338" s="167" t="s">
        <v>129</v>
      </c>
      <c r="AU338" s="167" t="s">
        <v>123</v>
      </c>
      <c r="AV338" s="165" t="s">
        <v>116</v>
      </c>
      <c r="AW338" s="165" t="s">
        <v>29</v>
      </c>
      <c r="AX338" s="165" t="s">
        <v>80</v>
      </c>
      <c r="AY338" s="167" t="s">
        <v>117</v>
      </c>
      <c r="AZ338" s="165"/>
      <c r="BA338" s="165"/>
      <c r="BB338" s="165"/>
      <c r="BC338" s="165"/>
      <c r="BD338" s="165"/>
      <c r="BE338" s="165"/>
      <c r="BF338" s="165"/>
      <c r="BG338" s="165"/>
      <c r="BH338" s="165"/>
      <c r="BI338" s="165"/>
      <c r="BJ338" s="165"/>
      <c r="BK338" s="165"/>
      <c r="BL338" s="165"/>
      <c r="BM338" s="165"/>
    </row>
    <row r="339" spans="1:65" ht="66.75" customHeight="1">
      <c r="A339" s="17"/>
      <c r="B339" s="18"/>
      <c r="C339" s="128" t="s">
        <v>732</v>
      </c>
      <c r="D339" s="128" t="s">
        <v>118</v>
      </c>
      <c r="E339" s="129" t="s">
        <v>733</v>
      </c>
      <c r="F339" s="130" t="s">
        <v>734</v>
      </c>
      <c r="G339" s="131" t="s">
        <v>187</v>
      </c>
      <c r="H339" s="132">
        <v>3.07</v>
      </c>
      <c r="I339" s="133"/>
      <c r="J339" s="132">
        <f>ROUND(I339*H339,2)</f>
        <v>0</v>
      </c>
      <c r="K339" s="134"/>
      <c r="L339" s="18"/>
      <c r="M339" s="135" t="s">
        <v>1</v>
      </c>
      <c r="N339" s="136" t="s">
        <v>38</v>
      </c>
      <c r="O339" s="17"/>
      <c r="P339" s="137">
        <f>O339*H339</f>
        <v>0</v>
      </c>
      <c r="Q339" s="137">
        <v>2.2164695000000001</v>
      </c>
      <c r="R339" s="137">
        <f>Q339*H339</f>
        <v>6.8045613649999996</v>
      </c>
      <c r="S339" s="137">
        <v>0</v>
      </c>
      <c r="T339" s="138">
        <f>S339*H339</f>
        <v>0</v>
      </c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39" t="s">
        <v>116</v>
      </c>
      <c r="AS339" s="17"/>
      <c r="AT339" s="139" t="s">
        <v>118</v>
      </c>
      <c r="AU339" s="139" t="s">
        <v>123</v>
      </c>
      <c r="AV339" s="17"/>
      <c r="AW339" s="17"/>
      <c r="AX339" s="17"/>
      <c r="AY339" s="2" t="s">
        <v>117</v>
      </c>
      <c r="AZ339" s="17"/>
      <c r="BA339" s="17"/>
      <c r="BB339" s="17"/>
      <c r="BC339" s="17"/>
      <c r="BD339" s="17"/>
      <c r="BE339" s="140">
        <f>IF(N339="základná",J339,0)</f>
        <v>0</v>
      </c>
      <c r="BF339" s="140">
        <f>IF(N339="znížená",J339,0)</f>
        <v>0</v>
      </c>
      <c r="BG339" s="140">
        <f>IF(N339="zákl. prenesená",J339,0)</f>
        <v>0</v>
      </c>
      <c r="BH339" s="140">
        <f>IF(N339="zníž. prenesená",J339,0)</f>
        <v>0</v>
      </c>
      <c r="BI339" s="140">
        <f>IF(N339="nulová",J339,0)</f>
        <v>0</v>
      </c>
      <c r="BJ339" s="2" t="s">
        <v>123</v>
      </c>
      <c r="BK339" s="140">
        <f>ROUND(I339*H339,2)</f>
        <v>0</v>
      </c>
      <c r="BL339" s="2" t="s">
        <v>116</v>
      </c>
      <c r="BM339" s="139" t="s">
        <v>735</v>
      </c>
    </row>
    <row r="340" spans="1:65" ht="11.25" customHeight="1">
      <c r="A340" s="149"/>
      <c r="B340" s="150"/>
      <c r="C340" s="149"/>
      <c r="D340" s="143" t="s">
        <v>129</v>
      </c>
      <c r="E340" s="151" t="s">
        <v>1</v>
      </c>
      <c r="F340" s="152" t="s">
        <v>736</v>
      </c>
      <c r="G340" s="149"/>
      <c r="H340" s="151" t="s">
        <v>1</v>
      </c>
      <c r="I340" s="149"/>
      <c r="J340" s="149"/>
      <c r="K340" s="149"/>
      <c r="L340" s="150"/>
      <c r="M340" s="153"/>
      <c r="N340" s="149"/>
      <c r="O340" s="149"/>
      <c r="P340" s="149"/>
      <c r="Q340" s="149"/>
      <c r="R340" s="149"/>
      <c r="S340" s="149"/>
      <c r="T340" s="154"/>
      <c r="U340" s="149"/>
      <c r="V340" s="149"/>
      <c r="W340" s="149"/>
      <c r="X340" s="149"/>
      <c r="Y340" s="149"/>
      <c r="Z340" s="149"/>
      <c r="AA340" s="149"/>
      <c r="AB340" s="149"/>
      <c r="AC340" s="149"/>
      <c r="AD340" s="149"/>
      <c r="AE340" s="149"/>
      <c r="AF340" s="149"/>
      <c r="AG340" s="149"/>
      <c r="AH340" s="149"/>
      <c r="AI340" s="149"/>
      <c r="AJ340" s="149"/>
      <c r="AK340" s="149"/>
      <c r="AL340" s="149"/>
      <c r="AM340" s="149"/>
      <c r="AN340" s="149"/>
      <c r="AO340" s="149"/>
      <c r="AP340" s="149"/>
      <c r="AQ340" s="149"/>
      <c r="AR340" s="149"/>
      <c r="AS340" s="149"/>
      <c r="AT340" s="151" t="s">
        <v>129</v>
      </c>
      <c r="AU340" s="151" t="s">
        <v>123</v>
      </c>
      <c r="AV340" s="149" t="s">
        <v>80</v>
      </c>
      <c r="AW340" s="149" t="s">
        <v>29</v>
      </c>
      <c r="AX340" s="149" t="s">
        <v>72</v>
      </c>
      <c r="AY340" s="151" t="s">
        <v>117</v>
      </c>
      <c r="AZ340" s="149"/>
      <c r="BA340" s="149"/>
      <c r="BB340" s="149"/>
      <c r="BC340" s="149"/>
      <c r="BD340" s="149"/>
      <c r="BE340" s="149"/>
      <c r="BF340" s="149"/>
      <c r="BG340" s="149"/>
      <c r="BH340" s="149"/>
      <c r="BI340" s="149"/>
      <c r="BJ340" s="149"/>
      <c r="BK340" s="149"/>
      <c r="BL340" s="149"/>
      <c r="BM340" s="149"/>
    </row>
    <row r="341" spans="1:65" ht="11.25" customHeight="1">
      <c r="A341" s="141"/>
      <c r="B341" s="142"/>
      <c r="C341" s="141"/>
      <c r="D341" s="143" t="s">
        <v>129</v>
      </c>
      <c r="E341" s="144" t="s">
        <v>1</v>
      </c>
      <c r="F341" s="145" t="s">
        <v>737</v>
      </c>
      <c r="G341" s="141"/>
      <c r="H341" s="146">
        <v>0.12</v>
      </c>
      <c r="I341" s="141"/>
      <c r="J341" s="141"/>
      <c r="K341" s="141"/>
      <c r="L341" s="142"/>
      <c r="M341" s="147"/>
      <c r="N341" s="141"/>
      <c r="O341" s="141"/>
      <c r="P341" s="141"/>
      <c r="Q341" s="141"/>
      <c r="R341" s="141"/>
      <c r="S341" s="141"/>
      <c r="T341" s="148"/>
      <c r="U341" s="141"/>
      <c r="V341" s="141"/>
      <c r="W341" s="141"/>
      <c r="X341" s="141"/>
      <c r="Y341" s="141"/>
      <c r="Z341" s="141"/>
      <c r="AA341" s="141"/>
      <c r="AB341" s="141"/>
      <c r="AC341" s="141"/>
      <c r="AD341" s="141"/>
      <c r="AE341" s="141"/>
      <c r="AF341" s="141"/>
      <c r="AG341" s="141"/>
      <c r="AH341" s="141"/>
      <c r="AI341" s="141"/>
      <c r="AJ341" s="141"/>
      <c r="AK341" s="141"/>
      <c r="AL341" s="141"/>
      <c r="AM341" s="141"/>
      <c r="AN341" s="141"/>
      <c r="AO341" s="141"/>
      <c r="AP341" s="141"/>
      <c r="AQ341" s="141"/>
      <c r="AR341" s="141"/>
      <c r="AS341" s="141"/>
      <c r="AT341" s="144" t="s">
        <v>129</v>
      </c>
      <c r="AU341" s="144" t="s">
        <v>123</v>
      </c>
      <c r="AV341" s="141" t="s">
        <v>123</v>
      </c>
      <c r="AW341" s="141" t="s">
        <v>29</v>
      </c>
      <c r="AX341" s="141" t="s">
        <v>72</v>
      </c>
      <c r="AY341" s="144" t="s">
        <v>117</v>
      </c>
      <c r="AZ341" s="141"/>
      <c r="BA341" s="141"/>
      <c r="BB341" s="141"/>
      <c r="BC341" s="141"/>
      <c r="BD341" s="141"/>
      <c r="BE341" s="141"/>
      <c r="BF341" s="141"/>
      <c r="BG341" s="141"/>
      <c r="BH341" s="141"/>
      <c r="BI341" s="141"/>
      <c r="BJ341" s="141"/>
      <c r="BK341" s="141"/>
      <c r="BL341" s="141"/>
      <c r="BM341" s="141"/>
    </row>
    <row r="342" spans="1:65" ht="11.25" customHeight="1">
      <c r="A342" s="141"/>
      <c r="B342" s="142"/>
      <c r="C342" s="141"/>
      <c r="D342" s="143" t="s">
        <v>129</v>
      </c>
      <c r="E342" s="144" t="s">
        <v>1</v>
      </c>
      <c r="F342" s="145" t="s">
        <v>738</v>
      </c>
      <c r="G342" s="141"/>
      <c r="H342" s="146">
        <v>0.21</v>
      </c>
      <c r="I342" s="141"/>
      <c r="J342" s="141"/>
      <c r="K342" s="141"/>
      <c r="L342" s="142"/>
      <c r="M342" s="147"/>
      <c r="N342" s="141"/>
      <c r="O342" s="141"/>
      <c r="P342" s="141"/>
      <c r="Q342" s="141"/>
      <c r="R342" s="141"/>
      <c r="S342" s="141"/>
      <c r="T342" s="148"/>
      <c r="U342" s="141"/>
      <c r="V342" s="141"/>
      <c r="W342" s="141"/>
      <c r="X342" s="141"/>
      <c r="Y342" s="141"/>
      <c r="Z342" s="141"/>
      <c r="AA342" s="141"/>
      <c r="AB342" s="141"/>
      <c r="AC342" s="141"/>
      <c r="AD342" s="141"/>
      <c r="AE342" s="141"/>
      <c r="AF342" s="141"/>
      <c r="AG342" s="141"/>
      <c r="AH342" s="141"/>
      <c r="AI342" s="141"/>
      <c r="AJ342" s="141"/>
      <c r="AK342" s="141"/>
      <c r="AL342" s="141"/>
      <c r="AM342" s="141"/>
      <c r="AN342" s="141"/>
      <c r="AO342" s="141"/>
      <c r="AP342" s="141"/>
      <c r="AQ342" s="141"/>
      <c r="AR342" s="141"/>
      <c r="AS342" s="141"/>
      <c r="AT342" s="144" t="s">
        <v>129</v>
      </c>
      <c r="AU342" s="144" t="s">
        <v>123</v>
      </c>
      <c r="AV342" s="141" t="s">
        <v>123</v>
      </c>
      <c r="AW342" s="141" t="s">
        <v>29</v>
      </c>
      <c r="AX342" s="141" t="s">
        <v>72</v>
      </c>
      <c r="AY342" s="144" t="s">
        <v>117</v>
      </c>
      <c r="AZ342" s="141"/>
      <c r="BA342" s="141"/>
      <c r="BB342" s="141"/>
      <c r="BC342" s="141"/>
      <c r="BD342" s="141"/>
      <c r="BE342" s="141"/>
      <c r="BF342" s="141"/>
      <c r="BG342" s="141"/>
      <c r="BH342" s="141"/>
      <c r="BI342" s="141"/>
      <c r="BJ342" s="141"/>
      <c r="BK342" s="141"/>
      <c r="BL342" s="141"/>
      <c r="BM342" s="141"/>
    </row>
    <row r="343" spans="1:65" ht="11.25" customHeight="1">
      <c r="A343" s="141"/>
      <c r="B343" s="142"/>
      <c r="C343" s="141"/>
      <c r="D343" s="143" t="s">
        <v>129</v>
      </c>
      <c r="E343" s="144" t="s">
        <v>1</v>
      </c>
      <c r="F343" s="145" t="s">
        <v>739</v>
      </c>
      <c r="G343" s="141"/>
      <c r="H343" s="146">
        <v>0.21</v>
      </c>
      <c r="I343" s="141"/>
      <c r="J343" s="141"/>
      <c r="K343" s="141"/>
      <c r="L343" s="142"/>
      <c r="M343" s="147"/>
      <c r="N343" s="141"/>
      <c r="O343" s="141"/>
      <c r="P343" s="141"/>
      <c r="Q343" s="141"/>
      <c r="R343" s="141"/>
      <c r="S343" s="141"/>
      <c r="T343" s="148"/>
      <c r="U343" s="141"/>
      <c r="V343" s="141"/>
      <c r="W343" s="141"/>
      <c r="X343" s="141"/>
      <c r="Y343" s="141"/>
      <c r="Z343" s="141"/>
      <c r="AA343" s="141"/>
      <c r="AB343" s="141"/>
      <c r="AC343" s="141"/>
      <c r="AD343" s="141"/>
      <c r="AE343" s="141"/>
      <c r="AF343" s="141"/>
      <c r="AG343" s="141"/>
      <c r="AH343" s="141"/>
      <c r="AI343" s="141"/>
      <c r="AJ343" s="141"/>
      <c r="AK343" s="141"/>
      <c r="AL343" s="141"/>
      <c r="AM343" s="141"/>
      <c r="AN343" s="141"/>
      <c r="AO343" s="141"/>
      <c r="AP343" s="141"/>
      <c r="AQ343" s="141"/>
      <c r="AR343" s="141"/>
      <c r="AS343" s="141"/>
      <c r="AT343" s="144" t="s">
        <v>129</v>
      </c>
      <c r="AU343" s="144" t="s">
        <v>123</v>
      </c>
      <c r="AV343" s="141" t="s">
        <v>123</v>
      </c>
      <c r="AW343" s="141" t="s">
        <v>29</v>
      </c>
      <c r="AX343" s="141" t="s">
        <v>72</v>
      </c>
      <c r="AY343" s="144" t="s">
        <v>117</v>
      </c>
      <c r="AZ343" s="141"/>
      <c r="BA343" s="141"/>
      <c r="BB343" s="141"/>
      <c r="BC343" s="141"/>
      <c r="BD343" s="141"/>
      <c r="BE343" s="141"/>
      <c r="BF343" s="141"/>
      <c r="BG343" s="141"/>
      <c r="BH343" s="141"/>
      <c r="BI343" s="141"/>
      <c r="BJ343" s="141"/>
      <c r="BK343" s="141"/>
      <c r="BL343" s="141"/>
      <c r="BM343" s="141"/>
    </row>
    <row r="344" spans="1:65" ht="11.25" customHeight="1">
      <c r="A344" s="141"/>
      <c r="B344" s="142"/>
      <c r="C344" s="141"/>
      <c r="D344" s="143" t="s">
        <v>129</v>
      </c>
      <c r="E344" s="144" t="s">
        <v>1</v>
      </c>
      <c r="F344" s="145" t="s">
        <v>740</v>
      </c>
      <c r="G344" s="141"/>
      <c r="H344" s="146">
        <v>0.21</v>
      </c>
      <c r="I344" s="141"/>
      <c r="J344" s="141"/>
      <c r="K344" s="141"/>
      <c r="L344" s="142"/>
      <c r="M344" s="147"/>
      <c r="N344" s="141"/>
      <c r="O344" s="141"/>
      <c r="P344" s="141"/>
      <c r="Q344" s="141"/>
      <c r="R344" s="141"/>
      <c r="S344" s="141"/>
      <c r="T344" s="148"/>
      <c r="U344" s="141"/>
      <c r="V344" s="141"/>
      <c r="W344" s="141"/>
      <c r="X344" s="141"/>
      <c r="Y344" s="141"/>
      <c r="Z344" s="141"/>
      <c r="AA344" s="141"/>
      <c r="AB344" s="141"/>
      <c r="AC344" s="141"/>
      <c r="AD344" s="141"/>
      <c r="AE344" s="141"/>
      <c r="AF344" s="141"/>
      <c r="AG344" s="141"/>
      <c r="AH344" s="141"/>
      <c r="AI344" s="141"/>
      <c r="AJ344" s="141"/>
      <c r="AK344" s="141"/>
      <c r="AL344" s="141"/>
      <c r="AM344" s="141"/>
      <c r="AN344" s="141"/>
      <c r="AO344" s="141"/>
      <c r="AP344" s="141"/>
      <c r="AQ344" s="141"/>
      <c r="AR344" s="141"/>
      <c r="AS344" s="141"/>
      <c r="AT344" s="144" t="s">
        <v>129</v>
      </c>
      <c r="AU344" s="144" t="s">
        <v>123</v>
      </c>
      <c r="AV344" s="141" t="s">
        <v>123</v>
      </c>
      <c r="AW344" s="141" t="s">
        <v>29</v>
      </c>
      <c r="AX344" s="141" t="s">
        <v>72</v>
      </c>
      <c r="AY344" s="144" t="s">
        <v>117</v>
      </c>
      <c r="AZ344" s="141"/>
      <c r="BA344" s="141"/>
      <c r="BB344" s="141"/>
      <c r="BC344" s="141"/>
      <c r="BD344" s="141"/>
      <c r="BE344" s="141"/>
      <c r="BF344" s="141"/>
      <c r="BG344" s="141"/>
      <c r="BH344" s="141"/>
      <c r="BI344" s="141"/>
      <c r="BJ344" s="141"/>
      <c r="BK344" s="141"/>
      <c r="BL344" s="141"/>
      <c r="BM344" s="141"/>
    </row>
    <row r="345" spans="1:65" ht="11.25" customHeight="1">
      <c r="A345" s="141"/>
      <c r="B345" s="142"/>
      <c r="C345" s="141"/>
      <c r="D345" s="143" t="s">
        <v>129</v>
      </c>
      <c r="E345" s="144" t="s">
        <v>1</v>
      </c>
      <c r="F345" s="145" t="s">
        <v>741</v>
      </c>
      <c r="G345" s="141"/>
      <c r="H345" s="146">
        <v>2.3199999999999998</v>
      </c>
      <c r="I345" s="141"/>
      <c r="J345" s="141"/>
      <c r="K345" s="141"/>
      <c r="L345" s="142"/>
      <c r="M345" s="147"/>
      <c r="N345" s="141"/>
      <c r="O345" s="141"/>
      <c r="P345" s="141"/>
      <c r="Q345" s="141"/>
      <c r="R345" s="141"/>
      <c r="S345" s="141"/>
      <c r="T345" s="148"/>
      <c r="U345" s="141"/>
      <c r="V345" s="141"/>
      <c r="W345" s="141"/>
      <c r="X345" s="141"/>
      <c r="Y345" s="141"/>
      <c r="Z345" s="141"/>
      <c r="AA345" s="141"/>
      <c r="AB345" s="141"/>
      <c r="AC345" s="141"/>
      <c r="AD345" s="141"/>
      <c r="AE345" s="141"/>
      <c r="AF345" s="141"/>
      <c r="AG345" s="141"/>
      <c r="AH345" s="141"/>
      <c r="AI345" s="141"/>
      <c r="AJ345" s="141"/>
      <c r="AK345" s="141"/>
      <c r="AL345" s="141"/>
      <c r="AM345" s="141"/>
      <c r="AN345" s="141"/>
      <c r="AO345" s="141"/>
      <c r="AP345" s="141"/>
      <c r="AQ345" s="141"/>
      <c r="AR345" s="141"/>
      <c r="AS345" s="141"/>
      <c r="AT345" s="144" t="s">
        <v>129</v>
      </c>
      <c r="AU345" s="144" t="s">
        <v>123</v>
      </c>
      <c r="AV345" s="141" t="s">
        <v>123</v>
      </c>
      <c r="AW345" s="141" t="s">
        <v>29</v>
      </c>
      <c r="AX345" s="141" t="s">
        <v>72</v>
      </c>
      <c r="AY345" s="144" t="s">
        <v>117</v>
      </c>
      <c r="AZ345" s="141"/>
      <c r="BA345" s="141"/>
      <c r="BB345" s="141"/>
      <c r="BC345" s="141"/>
      <c r="BD345" s="141"/>
      <c r="BE345" s="141"/>
      <c r="BF345" s="141"/>
      <c r="BG345" s="141"/>
      <c r="BH345" s="141"/>
      <c r="BI345" s="141"/>
      <c r="BJ345" s="141"/>
      <c r="BK345" s="141"/>
      <c r="BL345" s="141"/>
      <c r="BM345" s="141"/>
    </row>
    <row r="346" spans="1:65" ht="11.25" customHeight="1">
      <c r="A346" s="165"/>
      <c r="B346" s="166"/>
      <c r="C346" s="165"/>
      <c r="D346" s="143" t="s">
        <v>129</v>
      </c>
      <c r="E346" s="167" t="s">
        <v>1</v>
      </c>
      <c r="F346" s="168" t="s">
        <v>154</v>
      </c>
      <c r="G346" s="165"/>
      <c r="H346" s="169">
        <v>3.07</v>
      </c>
      <c r="I346" s="165"/>
      <c r="J346" s="165"/>
      <c r="K346" s="165"/>
      <c r="L346" s="166"/>
      <c r="M346" s="170"/>
      <c r="N346" s="165"/>
      <c r="O346" s="165"/>
      <c r="P346" s="165"/>
      <c r="Q346" s="165"/>
      <c r="R346" s="165"/>
      <c r="S346" s="165"/>
      <c r="T346" s="171"/>
      <c r="U346" s="165"/>
      <c r="V346" s="165"/>
      <c r="W346" s="165"/>
      <c r="X346" s="165"/>
      <c r="Y346" s="165"/>
      <c r="Z346" s="165"/>
      <c r="AA346" s="165"/>
      <c r="AB346" s="165"/>
      <c r="AC346" s="165"/>
      <c r="AD346" s="165"/>
      <c r="AE346" s="165"/>
      <c r="AF346" s="165"/>
      <c r="AG346" s="165"/>
      <c r="AH346" s="165"/>
      <c r="AI346" s="165"/>
      <c r="AJ346" s="165"/>
      <c r="AK346" s="165"/>
      <c r="AL346" s="165"/>
      <c r="AM346" s="165"/>
      <c r="AN346" s="165"/>
      <c r="AO346" s="165"/>
      <c r="AP346" s="165"/>
      <c r="AQ346" s="165"/>
      <c r="AR346" s="165"/>
      <c r="AS346" s="165"/>
      <c r="AT346" s="167" t="s">
        <v>129</v>
      </c>
      <c r="AU346" s="167" t="s">
        <v>123</v>
      </c>
      <c r="AV346" s="165" t="s">
        <v>116</v>
      </c>
      <c r="AW346" s="165" t="s">
        <v>29</v>
      </c>
      <c r="AX346" s="165" t="s">
        <v>80</v>
      </c>
      <c r="AY346" s="167" t="s">
        <v>117</v>
      </c>
      <c r="AZ346" s="165"/>
      <c r="BA346" s="165"/>
      <c r="BB346" s="165"/>
      <c r="BC346" s="165"/>
      <c r="BD346" s="165"/>
      <c r="BE346" s="165"/>
      <c r="BF346" s="165"/>
      <c r="BG346" s="165"/>
      <c r="BH346" s="165"/>
      <c r="BI346" s="165"/>
      <c r="BJ346" s="165"/>
      <c r="BK346" s="165"/>
      <c r="BL346" s="165"/>
      <c r="BM346" s="165"/>
    </row>
    <row r="347" spans="1:65" ht="24" customHeight="1">
      <c r="A347" s="17"/>
      <c r="B347" s="18"/>
      <c r="C347" s="128" t="s">
        <v>742</v>
      </c>
      <c r="D347" s="128" t="s">
        <v>118</v>
      </c>
      <c r="E347" s="129" t="s">
        <v>743</v>
      </c>
      <c r="F347" s="130" t="s">
        <v>744</v>
      </c>
      <c r="G347" s="131" t="s">
        <v>187</v>
      </c>
      <c r="H347" s="132">
        <v>337</v>
      </c>
      <c r="I347" s="133"/>
      <c r="J347" s="132">
        <f>ROUND(I347*H347,2)</f>
        <v>0</v>
      </c>
      <c r="K347" s="134"/>
      <c r="L347" s="18"/>
      <c r="M347" s="135" t="s">
        <v>1</v>
      </c>
      <c r="N347" s="136" t="s">
        <v>38</v>
      </c>
      <c r="O347" s="17"/>
      <c r="P347" s="137">
        <f>O347*H347</f>
        <v>0</v>
      </c>
      <c r="Q347" s="137">
        <v>1.69</v>
      </c>
      <c r="R347" s="137">
        <f>Q347*H347</f>
        <v>569.53</v>
      </c>
      <c r="S347" s="137">
        <v>0</v>
      </c>
      <c r="T347" s="138">
        <f>S347*H347</f>
        <v>0</v>
      </c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39" t="s">
        <v>116</v>
      </c>
      <c r="AS347" s="17"/>
      <c r="AT347" s="139" t="s">
        <v>118</v>
      </c>
      <c r="AU347" s="139" t="s">
        <v>123</v>
      </c>
      <c r="AV347" s="17"/>
      <c r="AW347" s="17"/>
      <c r="AX347" s="17"/>
      <c r="AY347" s="2" t="s">
        <v>117</v>
      </c>
      <c r="AZ347" s="17"/>
      <c r="BA347" s="17"/>
      <c r="BB347" s="17"/>
      <c r="BC347" s="17"/>
      <c r="BD347" s="17"/>
      <c r="BE347" s="140">
        <f>IF(N347="základná",J347,0)</f>
        <v>0</v>
      </c>
      <c r="BF347" s="140">
        <f>IF(N347="znížená",J347,0)</f>
        <v>0</v>
      </c>
      <c r="BG347" s="140">
        <f>IF(N347="zákl. prenesená",J347,0)</f>
        <v>0</v>
      </c>
      <c r="BH347" s="140">
        <f>IF(N347="zníž. prenesená",J347,0)</f>
        <v>0</v>
      </c>
      <c r="BI347" s="140">
        <f>IF(N347="nulová",J347,0)</f>
        <v>0</v>
      </c>
      <c r="BJ347" s="2" t="s">
        <v>123</v>
      </c>
      <c r="BK347" s="140">
        <f>ROUND(I347*H347,2)</f>
        <v>0</v>
      </c>
      <c r="BL347" s="2" t="s">
        <v>116</v>
      </c>
      <c r="BM347" s="139" t="s">
        <v>745</v>
      </c>
    </row>
    <row r="348" spans="1:65" ht="11.25" customHeight="1">
      <c r="A348" s="141"/>
      <c r="B348" s="142"/>
      <c r="C348" s="141"/>
      <c r="D348" s="143" t="s">
        <v>129</v>
      </c>
      <c r="E348" s="144" t="s">
        <v>1</v>
      </c>
      <c r="F348" s="145" t="s">
        <v>746</v>
      </c>
      <c r="G348" s="141"/>
      <c r="H348" s="146">
        <v>337</v>
      </c>
      <c r="I348" s="141"/>
      <c r="J348" s="141"/>
      <c r="K348" s="141"/>
      <c r="L348" s="142"/>
      <c r="M348" s="147"/>
      <c r="N348" s="141"/>
      <c r="O348" s="141"/>
      <c r="P348" s="141"/>
      <c r="Q348" s="141"/>
      <c r="R348" s="141"/>
      <c r="S348" s="141"/>
      <c r="T348" s="148"/>
      <c r="U348" s="141"/>
      <c r="V348" s="141"/>
      <c r="W348" s="141"/>
      <c r="X348" s="141"/>
      <c r="Y348" s="141"/>
      <c r="Z348" s="141"/>
      <c r="AA348" s="141"/>
      <c r="AB348" s="141"/>
      <c r="AC348" s="141"/>
      <c r="AD348" s="141"/>
      <c r="AE348" s="141"/>
      <c r="AF348" s="141"/>
      <c r="AG348" s="141"/>
      <c r="AH348" s="141"/>
      <c r="AI348" s="141"/>
      <c r="AJ348" s="141"/>
      <c r="AK348" s="141"/>
      <c r="AL348" s="141"/>
      <c r="AM348" s="141"/>
      <c r="AN348" s="141"/>
      <c r="AO348" s="141"/>
      <c r="AP348" s="141"/>
      <c r="AQ348" s="141"/>
      <c r="AR348" s="141"/>
      <c r="AS348" s="141"/>
      <c r="AT348" s="144" t="s">
        <v>129</v>
      </c>
      <c r="AU348" s="144" t="s">
        <v>123</v>
      </c>
      <c r="AV348" s="141" t="s">
        <v>123</v>
      </c>
      <c r="AW348" s="141" t="s">
        <v>29</v>
      </c>
      <c r="AX348" s="141" t="s">
        <v>80</v>
      </c>
      <c r="AY348" s="144" t="s">
        <v>117</v>
      </c>
      <c r="AZ348" s="141"/>
      <c r="BA348" s="141"/>
      <c r="BB348" s="141"/>
      <c r="BC348" s="141"/>
      <c r="BD348" s="141"/>
      <c r="BE348" s="141"/>
      <c r="BF348" s="141"/>
      <c r="BG348" s="141"/>
      <c r="BH348" s="141"/>
      <c r="BI348" s="141"/>
      <c r="BJ348" s="141"/>
      <c r="BK348" s="141"/>
      <c r="BL348" s="141"/>
      <c r="BM348" s="141"/>
    </row>
    <row r="349" spans="1:65" ht="16.5" customHeight="1">
      <c r="A349" s="17"/>
      <c r="B349" s="18"/>
      <c r="C349" s="172" t="s">
        <v>747</v>
      </c>
      <c r="D349" s="172" t="s">
        <v>339</v>
      </c>
      <c r="E349" s="173" t="s">
        <v>748</v>
      </c>
      <c r="F349" s="174" t="s">
        <v>749</v>
      </c>
      <c r="G349" s="175" t="s">
        <v>187</v>
      </c>
      <c r="H349" s="176">
        <v>337</v>
      </c>
      <c r="I349" s="177"/>
      <c r="J349" s="176">
        <f t="shared" ref="J349:J351" si="15">ROUND(I349*H349,2)</f>
        <v>0</v>
      </c>
      <c r="K349" s="178"/>
      <c r="L349" s="179"/>
      <c r="M349" s="180" t="s">
        <v>1</v>
      </c>
      <c r="N349" s="181" t="s">
        <v>38</v>
      </c>
      <c r="O349" s="17"/>
      <c r="P349" s="137">
        <f t="shared" ref="P349:P351" si="16">O349*H349</f>
        <v>0</v>
      </c>
      <c r="Q349" s="137">
        <v>2.529E-2</v>
      </c>
      <c r="R349" s="137">
        <f t="shared" ref="R349:R351" si="17">Q349*H349</f>
        <v>8.5227299999999993</v>
      </c>
      <c r="S349" s="137">
        <v>0</v>
      </c>
      <c r="T349" s="138">
        <f t="shared" ref="T349:T351" si="18">S349*H349</f>
        <v>0</v>
      </c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39" t="s">
        <v>180</v>
      </c>
      <c r="AS349" s="17"/>
      <c r="AT349" s="139" t="s">
        <v>339</v>
      </c>
      <c r="AU349" s="139" t="s">
        <v>123</v>
      </c>
      <c r="AV349" s="17"/>
      <c r="AW349" s="17"/>
      <c r="AX349" s="17"/>
      <c r="AY349" s="2" t="s">
        <v>117</v>
      </c>
      <c r="AZ349" s="17"/>
      <c r="BA349" s="17"/>
      <c r="BB349" s="17"/>
      <c r="BC349" s="17"/>
      <c r="BD349" s="17"/>
      <c r="BE349" s="140">
        <f t="shared" ref="BE349:BE351" si="19">IF(N349="základná",J349,0)</f>
        <v>0</v>
      </c>
      <c r="BF349" s="140">
        <f t="shared" ref="BF349:BF351" si="20">IF(N349="znížená",J349,0)</f>
        <v>0</v>
      </c>
      <c r="BG349" s="140">
        <f t="shared" ref="BG349:BG351" si="21">IF(N349="zákl. prenesená",J349,0)</f>
        <v>0</v>
      </c>
      <c r="BH349" s="140">
        <f t="shared" ref="BH349:BH351" si="22">IF(N349="zníž. prenesená",J349,0)</f>
        <v>0</v>
      </c>
      <c r="BI349" s="140">
        <f t="shared" ref="BI349:BI351" si="23">IF(N349="nulová",J349,0)</f>
        <v>0</v>
      </c>
      <c r="BJ349" s="2" t="s">
        <v>123</v>
      </c>
      <c r="BK349" s="140">
        <f t="shared" ref="BK349:BK351" si="24">ROUND(I349*H349,2)</f>
        <v>0</v>
      </c>
      <c r="BL349" s="2" t="s">
        <v>116</v>
      </c>
      <c r="BM349" s="139" t="s">
        <v>750</v>
      </c>
    </row>
    <row r="350" spans="1:65" ht="48.75" customHeight="1">
      <c r="A350" s="17"/>
      <c r="B350" s="18"/>
      <c r="C350" s="128" t="s">
        <v>751</v>
      </c>
      <c r="D350" s="128" t="s">
        <v>118</v>
      </c>
      <c r="E350" s="129" t="s">
        <v>752</v>
      </c>
      <c r="F350" s="130" t="s">
        <v>753</v>
      </c>
      <c r="G350" s="131" t="s">
        <v>187</v>
      </c>
      <c r="H350" s="132">
        <v>10</v>
      </c>
      <c r="I350" s="133"/>
      <c r="J350" s="132">
        <f t="shared" si="15"/>
        <v>0</v>
      </c>
      <c r="K350" s="134"/>
      <c r="L350" s="18"/>
      <c r="M350" s="135" t="s">
        <v>1</v>
      </c>
      <c r="N350" s="136" t="s">
        <v>38</v>
      </c>
      <c r="O350" s="17"/>
      <c r="P350" s="137">
        <f t="shared" si="16"/>
        <v>0</v>
      </c>
      <c r="Q350" s="137">
        <v>1.87</v>
      </c>
      <c r="R350" s="137">
        <f t="shared" si="17"/>
        <v>18.700000000000003</v>
      </c>
      <c r="S350" s="137">
        <v>0</v>
      </c>
      <c r="T350" s="138">
        <f t="shared" si="18"/>
        <v>0</v>
      </c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39" t="s">
        <v>116</v>
      </c>
      <c r="AS350" s="17"/>
      <c r="AT350" s="139" t="s">
        <v>118</v>
      </c>
      <c r="AU350" s="139" t="s">
        <v>123</v>
      </c>
      <c r="AV350" s="17"/>
      <c r="AW350" s="17"/>
      <c r="AX350" s="17"/>
      <c r="AY350" s="2" t="s">
        <v>117</v>
      </c>
      <c r="AZ350" s="17"/>
      <c r="BA350" s="17"/>
      <c r="BB350" s="17"/>
      <c r="BC350" s="17"/>
      <c r="BD350" s="17"/>
      <c r="BE350" s="140">
        <f t="shared" si="19"/>
        <v>0</v>
      </c>
      <c r="BF350" s="140">
        <f t="shared" si="20"/>
        <v>0</v>
      </c>
      <c r="BG350" s="140">
        <f t="shared" si="21"/>
        <v>0</v>
      </c>
      <c r="BH350" s="140">
        <f t="shared" si="22"/>
        <v>0</v>
      </c>
      <c r="BI350" s="140">
        <f t="shared" si="23"/>
        <v>0</v>
      </c>
      <c r="BJ350" s="2" t="s">
        <v>123</v>
      </c>
      <c r="BK350" s="140">
        <f t="shared" si="24"/>
        <v>0</v>
      </c>
      <c r="BL350" s="2" t="s">
        <v>116</v>
      </c>
      <c r="BM350" s="139" t="s">
        <v>754</v>
      </c>
    </row>
    <row r="351" spans="1:65" ht="55.5" customHeight="1">
      <c r="A351" s="17"/>
      <c r="B351" s="18"/>
      <c r="C351" s="128" t="s">
        <v>755</v>
      </c>
      <c r="D351" s="128" t="s">
        <v>118</v>
      </c>
      <c r="E351" s="129" t="s">
        <v>756</v>
      </c>
      <c r="F351" s="130" t="s">
        <v>757</v>
      </c>
      <c r="G351" s="131" t="s">
        <v>335</v>
      </c>
      <c r="H351" s="132">
        <v>71</v>
      </c>
      <c r="I351" s="133"/>
      <c r="J351" s="132">
        <f t="shared" si="15"/>
        <v>0</v>
      </c>
      <c r="K351" s="134"/>
      <c r="L351" s="18"/>
      <c r="M351" s="135" t="s">
        <v>1</v>
      </c>
      <c r="N351" s="136" t="s">
        <v>38</v>
      </c>
      <c r="O351" s="17"/>
      <c r="P351" s="137">
        <f t="shared" si="16"/>
        <v>0</v>
      </c>
      <c r="Q351" s="137">
        <v>0.43402000000000002</v>
      </c>
      <c r="R351" s="137">
        <f t="shared" si="17"/>
        <v>30.81542</v>
      </c>
      <c r="S351" s="137">
        <v>0</v>
      </c>
      <c r="T351" s="138">
        <f t="shared" si="18"/>
        <v>0</v>
      </c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39" t="s">
        <v>116</v>
      </c>
      <c r="AS351" s="17"/>
      <c r="AT351" s="139" t="s">
        <v>118</v>
      </c>
      <c r="AU351" s="139" t="s">
        <v>123</v>
      </c>
      <c r="AV351" s="17"/>
      <c r="AW351" s="17"/>
      <c r="AX351" s="17"/>
      <c r="AY351" s="2" t="s">
        <v>117</v>
      </c>
      <c r="AZ351" s="17"/>
      <c r="BA351" s="17"/>
      <c r="BB351" s="17"/>
      <c r="BC351" s="17"/>
      <c r="BD351" s="17"/>
      <c r="BE351" s="140">
        <f t="shared" si="19"/>
        <v>0</v>
      </c>
      <c r="BF351" s="140">
        <f t="shared" si="20"/>
        <v>0</v>
      </c>
      <c r="BG351" s="140">
        <f t="shared" si="21"/>
        <v>0</v>
      </c>
      <c r="BH351" s="140">
        <f t="shared" si="22"/>
        <v>0</v>
      </c>
      <c r="BI351" s="140">
        <f t="shared" si="23"/>
        <v>0</v>
      </c>
      <c r="BJ351" s="2" t="s">
        <v>123</v>
      </c>
      <c r="BK351" s="140">
        <f t="shared" si="24"/>
        <v>0</v>
      </c>
      <c r="BL351" s="2" t="s">
        <v>116</v>
      </c>
      <c r="BM351" s="139" t="s">
        <v>758</v>
      </c>
    </row>
    <row r="352" spans="1:65" ht="11.25" customHeight="1">
      <c r="A352" s="149"/>
      <c r="B352" s="150"/>
      <c r="C352" s="149"/>
      <c r="D352" s="143" t="s">
        <v>129</v>
      </c>
      <c r="E352" s="151" t="s">
        <v>1</v>
      </c>
      <c r="F352" s="152" t="s">
        <v>759</v>
      </c>
      <c r="G352" s="149"/>
      <c r="H352" s="151" t="s">
        <v>1</v>
      </c>
      <c r="I352" s="149"/>
      <c r="J352" s="149"/>
      <c r="K352" s="149"/>
      <c r="L352" s="150"/>
      <c r="M352" s="153"/>
      <c r="N352" s="149"/>
      <c r="O352" s="149"/>
      <c r="P352" s="149"/>
      <c r="Q352" s="149"/>
      <c r="R352" s="149"/>
      <c r="S352" s="149"/>
      <c r="T352" s="154"/>
      <c r="U352" s="149"/>
      <c r="V352" s="149"/>
      <c r="W352" s="149"/>
      <c r="X352" s="149"/>
      <c r="Y352" s="149"/>
      <c r="Z352" s="149"/>
      <c r="AA352" s="149"/>
      <c r="AB352" s="149"/>
      <c r="AC352" s="149"/>
      <c r="AD352" s="149"/>
      <c r="AE352" s="149"/>
      <c r="AF352" s="149"/>
      <c r="AG352" s="149"/>
      <c r="AH352" s="149"/>
      <c r="AI352" s="149"/>
      <c r="AJ352" s="149"/>
      <c r="AK352" s="149"/>
      <c r="AL352" s="149"/>
      <c r="AM352" s="149"/>
      <c r="AN352" s="149"/>
      <c r="AO352" s="149"/>
      <c r="AP352" s="149"/>
      <c r="AQ352" s="149"/>
      <c r="AR352" s="149"/>
      <c r="AS352" s="149"/>
      <c r="AT352" s="151" t="s">
        <v>129</v>
      </c>
      <c r="AU352" s="151" t="s">
        <v>123</v>
      </c>
      <c r="AV352" s="149" t="s">
        <v>80</v>
      </c>
      <c r="AW352" s="149" t="s">
        <v>29</v>
      </c>
      <c r="AX352" s="149" t="s">
        <v>72</v>
      </c>
      <c r="AY352" s="151" t="s">
        <v>117</v>
      </c>
      <c r="AZ352" s="149"/>
      <c r="BA352" s="149"/>
      <c r="BB352" s="149"/>
      <c r="BC352" s="149"/>
      <c r="BD352" s="149"/>
      <c r="BE352" s="149"/>
      <c r="BF352" s="149"/>
      <c r="BG352" s="149"/>
      <c r="BH352" s="149"/>
      <c r="BI352" s="149"/>
      <c r="BJ352" s="149"/>
      <c r="BK352" s="149"/>
      <c r="BL352" s="149"/>
      <c r="BM352" s="149"/>
    </row>
    <row r="353" spans="1:65" ht="11.25" customHeight="1">
      <c r="A353" s="141"/>
      <c r="B353" s="142"/>
      <c r="C353" s="141"/>
      <c r="D353" s="143" t="s">
        <v>129</v>
      </c>
      <c r="E353" s="144" t="s">
        <v>1</v>
      </c>
      <c r="F353" s="145" t="s">
        <v>718</v>
      </c>
      <c r="G353" s="141"/>
      <c r="H353" s="146">
        <v>6.5</v>
      </c>
      <c r="I353" s="141"/>
      <c r="J353" s="141"/>
      <c r="K353" s="141"/>
      <c r="L353" s="142"/>
      <c r="M353" s="147"/>
      <c r="N353" s="141"/>
      <c r="O353" s="141"/>
      <c r="P353" s="141"/>
      <c r="Q353" s="141"/>
      <c r="R353" s="141"/>
      <c r="S353" s="141"/>
      <c r="T353" s="148"/>
      <c r="U353" s="141"/>
      <c r="V353" s="141"/>
      <c r="W353" s="141"/>
      <c r="X353" s="141"/>
      <c r="Y353" s="141"/>
      <c r="Z353" s="141"/>
      <c r="AA353" s="141"/>
      <c r="AB353" s="141"/>
      <c r="AC353" s="141"/>
      <c r="AD353" s="141"/>
      <c r="AE353" s="141"/>
      <c r="AF353" s="141"/>
      <c r="AG353" s="141"/>
      <c r="AH353" s="141"/>
      <c r="AI353" s="141"/>
      <c r="AJ353" s="141"/>
      <c r="AK353" s="141"/>
      <c r="AL353" s="141"/>
      <c r="AM353" s="141"/>
      <c r="AN353" s="141"/>
      <c r="AO353" s="141"/>
      <c r="AP353" s="141"/>
      <c r="AQ353" s="141"/>
      <c r="AR353" s="141"/>
      <c r="AS353" s="141"/>
      <c r="AT353" s="144" t="s">
        <v>129</v>
      </c>
      <c r="AU353" s="144" t="s">
        <v>123</v>
      </c>
      <c r="AV353" s="141" t="s">
        <v>123</v>
      </c>
      <c r="AW353" s="141" t="s">
        <v>29</v>
      </c>
      <c r="AX353" s="141" t="s">
        <v>72</v>
      </c>
      <c r="AY353" s="144" t="s">
        <v>117</v>
      </c>
      <c r="AZ353" s="141"/>
      <c r="BA353" s="141"/>
      <c r="BB353" s="141"/>
      <c r="BC353" s="141"/>
      <c r="BD353" s="141"/>
      <c r="BE353" s="141"/>
      <c r="BF353" s="141"/>
      <c r="BG353" s="141"/>
      <c r="BH353" s="141"/>
      <c r="BI353" s="141"/>
      <c r="BJ353" s="141"/>
      <c r="BK353" s="141"/>
      <c r="BL353" s="141"/>
      <c r="BM353" s="141"/>
    </row>
    <row r="354" spans="1:65" ht="11.25" customHeight="1">
      <c r="A354" s="141"/>
      <c r="B354" s="142"/>
      <c r="C354" s="141"/>
      <c r="D354" s="143" t="s">
        <v>129</v>
      </c>
      <c r="E354" s="144" t="s">
        <v>1</v>
      </c>
      <c r="F354" s="145" t="s">
        <v>719</v>
      </c>
      <c r="G354" s="141"/>
      <c r="H354" s="146">
        <v>1.5</v>
      </c>
      <c r="I354" s="141"/>
      <c r="J354" s="141"/>
      <c r="K354" s="141"/>
      <c r="L354" s="142"/>
      <c r="M354" s="147"/>
      <c r="N354" s="141"/>
      <c r="O354" s="141"/>
      <c r="P354" s="141"/>
      <c r="Q354" s="141"/>
      <c r="R354" s="141"/>
      <c r="S354" s="141"/>
      <c r="T354" s="148"/>
      <c r="U354" s="141"/>
      <c r="V354" s="141"/>
      <c r="W354" s="141"/>
      <c r="X354" s="141"/>
      <c r="Y354" s="141"/>
      <c r="Z354" s="141"/>
      <c r="AA354" s="141"/>
      <c r="AB354" s="141"/>
      <c r="AC354" s="141"/>
      <c r="AD354" s="141"/>
      <c r="AE354" s="141"/>
      <c r="AF354" s="141"/>
      <c r="AG354" s="141"/>
      <c r="AH354" s="141"/>
      <c r="AI354" s="141"/>
      <c r="AJ354" s="141"/>
      <c r="AK354" s="141"/>
      <c r="AL354" s="141"/>
      <c r="AM354" s="141"/>
      <c r="AN354" s="141"/>
      <c r="AO354" s="141"/>
      <c r="AP354" s="141"/>
      <c r="AQ354" s="141"/>
      <c r="AR354" s="141"/>
      <c r="AS354" s="141"/>
      <c r="AT354" s="144" t="s">
        <v>129</v>
      </c>
      <c r="AU354" s="144" t="s">
        <v>123</v>
      </c>
      <c r="AV354" s="141" t="s">
        <v>123</v>
      </c>
      <c r="AW354" s="141" t="s">
        <v>29</v>
      </c>
      <c r="AX354" s="141" t="s">
        <v>72</v>
      </c>
      <c r="AY354" s="144" t="s">
        <v>117</v>
      </c>
      <c r="AZ354" s="141"/>
      <c r="BA354" s="141"/>
      <c r="BB354" s="141"/>
      <c r="BC354" s="141"/>
      <c r="BD354" s="141"/>
      <c r="BE354" s="141"/>
      <c r="BF354" s="141"/>
      <c r="BG354" s="141"/>
      <c r="BH354" s="141"/>
      <c r="BI354" s="141"/>
      <c r="BJ354" s="141"/>
      <c r="BK354" s="141"/>
      <c r="BL354" s="141"/>
      <c r="BM354" s="141"/>
    </row>
    <row r="355" spans="1:65" ht="11.25" customHeight="1">
      <c r="A355" s="141"/>
      <c r="B355" s="142"/>
      <c r="C355" s="141"/>
      <c r="D355" s="143" t="s">
        <v>129</v>
      </c>
      <c r="E355" s="144" t="s">
        <v>1</v>
      </c>
      <c r="F355" s="145" t="s">
        <v>720</v>
      </c>
      <c r="G355" s="141"/>
      <c r="H355" s="146">
        <v>1.5</v>
      </c>
      <c r="I355" s="141"/>
      <c r="J355" s="141"/>
      <c r="K355" s="141"/>
      <c r="L355" s="142"/>
      <c r="M355" s="147"/>
      <c r="N355" s="141"/>
      <c r="O355" s="141"/>
      <c r="P355" s="141"/>
      <c r="Q355" s="141"/>
      <c r="R355" s="141"/>
      <c r="S355" s="141"/>
      <c r="T355" s="148"/>
      <c r="U355" s="141"/>
      <c r="V355" s="141"/>
      <c r="W355" s="141"/>
      <c r="X355" s="141"/>
      <c r="Y355" s="141"/>
      <c r="Z355" s="141"/>
      <c r="AA355" s="141"/>
      <c r="AB355" s="141"/>
      <c r="AC355" s="141"/>
      <c r="AD355" s="141"/>
      <c r="AE355" s="141"/>
      <c r="AF355" s="141"/>
      <c r="AG355" s="141"/>
      <c r="AH355" s="141"/>
      <c r="AI355" s="141"/>
      <c r="AJ355" s="141"/>
      <c r="AK355" s="141"/>
      <c r="AL355" s="141"/>
      <c r="AM355" s="141"/>
      <c r="AN355" s="141"/>
      <c r="AO355" s="141"/>
      <c r="AP355" s="141"/>
      <c r="AQ355" s="141"/>
      <c r="AR355" s="141"/>
      <c r="AS355" s="141"/>
      <c r="AT355" s="144" t="s">
        <v>129</v>
      </c>
      <c r="AU355" s="144" t="s">
        <v>123</v>
      </c>
      <c r="AV355" s="141" t="s">
        <v>123</v>
      </c>
      <c r="AW355" s="141" t="s">
        <v>29</v>
      </c>
      <c r="AX355" s="141" t="s">
        <v>72</v>
      </c>
      <c r="AY355" s="144" t="s">
        <v>117</v>
      </c>
      <c r="AZ355" s="141"/>
      <c r="BA355" s="141"/>
      <c r="BB355" s="141"/>
      <c r="BC355" s="141"/>
      <c r="BD355" s="141"/>
      <c r="BE355" s="141"/>
      <c r="BF355" s="141"/>
      <c r="BG355" s="141"/>
      <c r="BH355" s="141"/>
      <c r="BI355" s="141"/>
      <c r="BJ355" s="141"/>
      <c r="BK355" s="141"/>
      <c r="BL355" s="141"/>
      <c r="BM355" s="141"/>
    </row>
    <row r="356" spans="1:65" ht="11.25" customHeight="1">
      <c r="A356" s="141"/>
      <c r="B356" s="142"/>
      <c r="C356" s="141"/>
      <c r="D356" s="143" t="s">
        <v>129</v>
      </c>
      <c r="E356" s="144" t="s">
        <v>1</v>
      </c>
      <c r="F356" s="145" t="s">
        <v>721</v>
      </c>
      <c r="G356" s="141"/>
      <c r="H356" s="146">
        <v>1.5</v>
      </c>
      <c r="I356" s="141"/>
      <c r="J356" s="141"/>
      <c r="K356" s="141"/>
      <c r="L356" s="142"/>
      <c r="M356" s="147"/>
      <c r="N356" s="141"/>
      <c r="O356" s="141"/>
      <c r="P356" s="141"/>
      <c r="Q356" s="141"/>
      <c r="R356" s="141"/>
      <c r="S356" s="141"/>
      <c r="T356" s="148"/>
      <c r="U356" s="141"/>
      <c r="V356" s="141"/>
      <c r="W356" s="141"/>
      <c r="X356" s="141"/>
      <c r="Y356" s="141"/>
      <c r="Z356" s="141"/>
      <c r="AA356" s="141"/>
      <c r="AB356" s="141"/>
      <c r="AC356" s="141"/>
      <c r="AD356" s="141"/>
      <c r="AE356" s="141"/>
      <c r="AF356" s="141"/>
      <c r="AG356" s="141"/>
      <c r="AH356" s="141"/>
      <c r="AI356" s="141"/>
      <c r="AJ356" s="141"/>
      <c r="AK356" s="141"/>
      <c r="AL356" s="141"/>
      <c r="AM356" s="141"/>
      <c r="AN356" s="141"/>
      <c r="AO356" s="141"/>
      <c r="AP356" s="141"/>
      <c r="AQ356" s="141"/>
      <c r="AR356" s="141"/>
      <c r="AS356" s="141"/>
      <c r="AT356" s="144" t="s">
        <v>129</v>
      </c>
      <c r="AU356" s="144" t="s">
        <v>123</v>
      </c>
      <c r="AV356" s="141" t="s">
        <v>123</v>
      </c>
      <c r="AW356" s="141" t="s">
        <v>29</v>
      </c>
      <c r="AX356" s="141" t="s">
        <v>72</v>
      </c>
      <c r="AY356" s="144" t="s">
        <v>117</v>
      </c>
      <c r="AZ356" s="141"/>
      <c r="BA356" s="141"/>
      <c r="BB356" s="141"/>
      <c r="BC356" s="141"/>
      <c r="BD356" s="141"/>
      <c r="BE356" s="141"/>
      <c r="BF356" s="141"/>
      <c r="BG356" s="141"/>
      <c r="BH356" s="141"/>
      <c r="BI356" s="141"/>
      <c r="BJ356" s="141"/>
      <c r="BK356" s="141"/>
      <c r="BL356" s="141"/>
      <c r="BM356" s="141"/>
    </row>
    <row r="357" spans="1:65" ht="11.25" customHeight="1">
      <c r="A357" s="141"/>
      <c r="B357" s="142"/>
      <c r="C357" s="141"/>
      <c r="D357" s="143" t="s">
        <v>129</v>
      </c>
      <c r="E357" s="144" t="s">
        <v>1</v>
      </c>
      <c r="F357" s="145" t="s">
        <v>722</v>
      </c>
      <c r="G357" s="141"/>
      <c r="H357" s="146">
        <v>60</v>
      </c>
      <c r="I357" s="141"/>
      <c r="J357" s="141"/>
      <c r="K357" s="141"/>
      <c r="L357" s="142"/>
      <c r="M357" s="147"/>
      <c r="N357" s="141"/>
      <c r="O357" s="141"/>
      <c r="P357" s="141"/>
      <c r="Q357" s="141"/>
      <c r="R357" s="141"/>
      <c r="S357" s="141"/>
      <c r="T357" s="148"/>
      <c r="U357" s="141"/>
      <c r="V357" s="141"/>
      <c r="W357" s="141"/>
      <c r="X357" s="141"/>
      <c r="Y357" s="141"/>
      <c r="Z357" s="141"/>
      <c r="AA357" s="141"/>
      <c r="AB357" s="141"/>
      <c r="AC357" s="141"/>
      <c r="AD357" s="141"/>
      <c r="AE357" s="141"/>
      <c r="AF357" s="141"/>
      <c r="AG357" s="141"/>
      <c r="AH357" s="141"/>
      <c r="AI357" s="141"/>
      <c r="AJ357" s="141"/>
      <c r="AK357" s="141"/>
      <c r="AL357" s="141"/>
      <c r="AM357" s="141"/>
      <c r="AN357" s="141"/>
      <c r="AO357" s="141"/>
      <c r="AP357" s="141"/>
      <c r="AQ357" s="141"/>
      <c r="AR357" s="141"/>
      <c r="AS357" s="141"/>
      <c r="AT357" s="144" t="s">
        <v>129</v>
      </c>
      <c r="AU357" s="144" t="s">
        <v>123</v>
      </c>
      <c r="AV357" s="141" t="s">
        <v>123</v>
      </c>
      <c r="AW357" s="141" t="s">
        <v>29</v>
      </c>
      <c r="AX357" s="141" t="s">
        <v>72</v>
      </c>
      <c r="AY357" s="144" t="s">
        <v>117</v>
      </c>
      <c r="AZ357" s="141"/>
      <c r="BA357" s="141"/>
      <c r="BB357" s="141"/>
      <c r="BC357" s="141"/>
      <c r="BD357" s="141"/>
      <c r="BE357" s="141"/>
      <c r="BF357" s="141"/>
      <c r="BG357" s="141"/>
      <c r="BH357" s="141"/>
      <c r="BI357" s="141"/>
      <c r="BJ357" s="141"/>
      <c r="BK357" s="141"/>
      <c r="BL357" s="141"/>
      <c r="BM357" s="141"/>
    </row>
    <row r="358" spans="1:65" ht="11.25" customHeight="1">
      <c r="A358" s="165"/>
      <c r="B358" s="166"/>
      <c r="C358" s="165"/>
      <c r="D358" s="143" t="s">
        <v>129</v>
      </c>
      <c r="E358" s="167" t="s">
        <v>1</v>
      </c>
      <c r="F358" s="168" t="s">
        <v>154</v>
      </c>
      <c r="G358" s="165"/>
      <c r="H358" s="169">
        <v>71</v>
      </c>
      <c r="I358" s="165"/>
      <c r="J358" s="165"/>
      <c r="K358" s="165"/>
      <c r="L358" s="166"/>
      <c r="M358" s="170"/>
      <c r="N358" s="165"/>
      <c r="O358" s="165"/>
      <c r="P358" s="165"/>
      <c r="Q358" s="165"/>
      <c r="R358" s="165"/>
      <c r="S358" s="165"/>
      <c r="T358" s="171"/>
      <c r="U358" s="165"/>
      <c r="V358" s="165"/>
      <c r="W358" s="165"/>
      <c r="X358" s="165"/>
      <c r="Y358" s="165"/>
      <c r="Z358" s="165"/>
      <c r="AA358" s="165"/>
      <c r="AB358" s="165"/>
      <c r="AC358" s="165"/>
      <c r="AD358" s="165"/>
      <c r="AE358" s="165"/>
      <c r="AF358" s="165"/>
      <c r="AG358" s="165"/>
      <c r="AH358" s="165"/>
      <c r="AI358" s="165"/>
      <c r="AJ358" s="165"/>
      <c r="AK358" s="165"/>
      <c r="AL358" s="165"/>
      <c r="AM358" s="165"/>
      <c r="AN358" s="165"/>
      <c r="AO358" s="165"/>
      <c r="AP358" s="165"/>
      <c r="AQ358" s="165"/>
      <c r="AR358" s="165"/>
      <c r="AS358" s="165"/>
      <c r="AT358" s="167" t="s">
        <v>129</v>
      </c>
      <c r="AU358" s="167" t="s">
        <v>123</v>
      </c>
      <c r="AV358" s="165" t="s">
        <v>116</v>
      </c>
      <c r="AW358" s="165" t="s">
        <v>29</v>
      </c>
      <c r="AX358" s="165" t="s">
        <v>80</v>
      </c>
      <c r="AY358" s="167" t="s">
        <v>117</v>
      </c>
      <c r="AZ358" s="165"/>
      <c r="BA358" s="165"/>
      <c r="BB358" s="165"/>
      <c r="BC358" s="165"/>
      <c r="BD358" s="165"/>
      <c r="BE358" s="165"/>
      <c r="BF358" s="165"/>
      <c r="BG358" s="165"/>
      <c r="BH358" s="165"/>
      <c r="BI358" s="165"/>
      <c r="BJ358" s="165"/>
      <c r="BK358" s="165"/>
      <c r="BL358" s="165"/>
      <c r="BM358" s="165"/>
    </row>
    <row r="359" spans="1:65" ht="22.5" customHeight="1">
      <c r="A359" s="118"/>
      <c r="B359" s="119"/>
      <c r="C359" s="118"/>
      <c r="D359" s="120" t="s">
        <v>71</v>
      </c>
      <c r="E359" s="163" t="s">
        <v>125</v>
      </c>
      <c r="F359" s="163" t="s">
        <v>760</v>
      </c>
      <c r="G359" s="118"/>
      <c r="H359" s="118"/>
      <c r="I359" s="118"/>
      <c r="J359" s="164">
        <f>BK359</f>
        <v>0</v>
      </c>
      <c r="K359" s="118"/>
      <c r="L359" s="119"/>
      <c r="M359" s="123"/>
      <c r="N359" s="118"/>
      <c r="O359" s="118"/>
      <c r="P359" s="124">
        <f>SUM(P360:P369)</f>
        <v>0</v>
      </c>
      <c r="Q359" s="118"/>
      <c r="R359" s="124">
        <f>SUM(R360:R369)</f>
        <v>2757.8826600000002</v>
      </c>
      <c r="S359" s="118"/>
      <c r="T359" s="125">
        <f>SUM(T360:T369)</f>
        <v>0</v>
      </c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20" t="s">
        <v>80</v>
      </c>
      <c r="AS359" s="118"/>
      <c r="AT359" s="126" t="s">
        <v>71</v>
      </c>
      <c r="AU359" s="126" t="s">
        <v>80</v>
      </c>
      <c r="AV359" s="118"/>
      <c r="AW359" s="118"/>
      <c r="AX359" s="118"/>
      <c r="AY359" s="120" t="s">
        <v>117</v>
      </c>
      <c r="AZ359" s="118"/>
      <c r="BA359" s="118"/>
      <c r="BB359" s="118"/>
      <c r="BC359" s="118"/>
      <c r="BD359" s="118"/>
      <c r="BE359" s="118"/>
      <c r="BF359" s="118"/>
      <c r="BG359" s="118"/>
      <c r="BH359" s="118"/>
      <c r="BI359" s="118"/>
      <c r="BJ359" s="118"/>
      <c r="BK359" s="127">
        <f>SUM(BK360:BK369)</f>
        <v>0</v>
      </c>
      <c r="BL359" s="118"/>
      <c r="BM359" s="118"/>
    </row>
    <row r="360" spans="1:65" ht="24" customHeight="1">
      <c r="A360" s="17"/>
      <c r="B360" s="18"/>
      <c r="C360" s="128" t="s">
        <v>761</v>
      </c>
      <c r="D360" s="128" t="s">
        <v>118</v>
      </c>
      <c r="E360" s="129" t="s">
        <v>762</v>
      </c>
      <c r="F360" s="130" t="s">
        <v>763</v>
      </c>
      <c r="G360" s="131" t="s">
        <v>335</v>
      </c>
      <c r="H360" s="132">
        <v>3783</v>
      </c>
      <c r="I360" s="133"/>
      <c r="J360" s="132">
        <f>ROUND(I360*H360,2)</f>
        <v>0</v>
      </c>
      <c r="K360" s="134"/>
      <c r="L360" s="18"/>
      <c r="M360" s="135" t="s">
        <v>1</v>
      </c>
      <c r="N360" s="136" t="s">
        <v>38</v>
      </c>
      <c r="O360" s="17"/>
      <c r="P360" s="137">
        <f>O360*H360</f>
        <v>0</v>
      </c>
      <c r="Q360" s="137">
        <v>0.46</v>
      </c>
      <c r="R360" s="137">
        <f>Q360*H360</f>
        <v>1740.18</v>
      </c>
      <c r="S360" s="137">
        <v>0</v>
      </c>
      <c r="T360" s="138">
        <f>S360*H360</f>
        <v>0</v>
      </c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39" t="s">
        <v>116</v>
      </c>
      <c r="AS360" s="17"/>
      <c r="AT360" s="139" t="s">
        <v>118</v>
      </c>
      <c r="AU360" s="139" t="s">
        <v>123</v>
      </c>
      <c r="AV360" s="17"/>
      <c r="AW360" s="17"/>
      <c r="AX360" s="17"/>
      <c r="AY360" s="2" t="s">
        <v>117</v>
      </c>
      <c r="AZ360" s="17"/>
      <c r="BA360" s="17"/>
      <c r="BB360" s="17"/>
      <c r="BC360" s="17"/>
      <c r="BD360" s="17"/>
      <c r="BE360" s="140">
        <f>IF(N360="základná",J360,0)</f>
        <v>0</v>
      </c>
      <c r="BF360" s="140">
        <f>IF(N360="znížená",J360,0)</f>
        <v>0</v>
      </c>
      <c r="BG360" s="140">
        <f>IF(N360="zákl. prenesená",J360,0)</f>
        <v>0</v>
      </c>
      <c r="BH360" s="140">
        <f>IF(N360="zníž. prenesená",J360,0)</f>
        <v>0</v>
      </c>
      <c r="BI360" s="140">
        <f>IF(N360="nulová",J360,0)</f>
        <v>0</v>
      </c>
      <c r="BJ360" s="2" t="s">
        <v>123</v>
      </c>
      <c r="BK360" s="140">
        <f>ROUND(I360*H360,2)</f>
        <v>0</v>
      </c>
      <c r="BL360" s="2" t="s">
        <v>116</v>
      </c>
      <c r="BM360" s="139" t="s">
        <v>764</v>
      </c>
    </row>
    <row r="361" spans="1:65" ht="11.25" customHeight="1">
      <c r="A361" s="141"/>
      <c r="B361" s="142"/>
      <c r="C361" s="141"/>
      <c r="D361" s="143" t="s">
        <v>129</v>
      </c>
      <c r="E361" s="144" t="s">
        <v>1</v>
      </c>
      <c r="F361" s="145" t="s">
        <v>765</v>
      </c>
      <c r="G361" s="141"/>
      <c r="H361" s="146">
        <v>3783</v>
      </c>
      <c r="I361" s="141"/>
      <c r="J361" s="141"/>
      <c r="K361" s="141"/>
      <c r="L361" s="142"/>
      <c r="M361" s="147"/>
      <c r="N361" s="141"/>
      <c r="O361" s="141"/>
      <c r="P361" s="141"/>
      <c r="Q361" s="141"/>
      <c r="R361" s="141"/>
      <c r="S361" s="141"/>
      <c r="T361" s="148"/>
      <c r="U361" s="141"/>
      <c r="V361" s="141"/>
      <c r="W361" s="141"/>
      <c r="X361" s="141"/>
      <c r="Y361" s="141"/>
      <c r="Z361" s="141"/>
      <c r="AA361" s="141"/>
      <c r="AB361" s="141"/>
      <c r="AC361" s="141"/>
      <c r="AD361" s="141"/>
      <c r="AE361" s="141"/>
      <c r="AF361" s="141"/>
      <c r="AG361" s="141"/>
      <c r="AH361" s="141"/>
      <c r="AI361" s="141"/>
      <c r="AJ361" s="141"/>
      <c r="AK361" s="141"/>
      <c r="AL361" s="141"/>
      <c r="AM361" s="141"/>
      <c r="AN361" s="141"/>
      <c r="AO361" s="141"/>
      <c r="AP361" s="141"/>
      <c r="AQ361" s="141"/>
      <c r="AR361" s="141"/>
      <c r="AS361" s="141"/>
      <c r="AT361" s="144" t="s">
        <v>129</v>
      </c>
      <c r="AU361" s="144" t="s">
        <v>123</v>
      </c>
      <c r="AV361" s="141" t="s">
        <v>123</v>
      </c>
      <c r="AW361" s="141" t="s">
        <v>29</v>
      </c>
      <c r="AX361" s="141" t="s">
        <v>80</v>
      </c>
      <c r="AY361" s="144" t="s">
        <v>117</v>
      </c>
      <c r="AZ361" s="141"/>
      <c r="BA361" s="141"/>
      <c r="BB361" s="141"/>
      <c r="BC361" s="141"/>
      <c r="BD361" s="141"/>
      <c r="BE361" s="141"/>
      <c r="BF361" s="141"/>
      <c r="BG361" s="141"/>
      <c r="BH361" s="141"/>
      <c r="BI361" s="141"/>
      <c r="BJ361" s="141"/>
      <c r="BK361" s="141"/>
      <c r="BL361" s="141"/>
      <c r="BM361" s="141"/>
    </row>
    <row r="362" spans="1:65" ht="33" customHeight="1">
      <c r="A362" s="17"/>
      <c r="B362" s="18"/>
      <c r="C362" s="128" t="s">
        <v>766</v>
      </c>
      <c r="D362" s="128" t="s">
        <v>118</v>
      </c>
      <c r="E362" s="129" t="s">
        <v>767</v>
      </c>
      <c r="F362" s="130" t="s">
        <v>768</v>
      </c>
      <c r="G362" s="131" t="s">
        <v>335</v>
      </c>
      <c r="H362" s="132">
        <v>3783</v>
      </c>
      <c r="I362" s="133"/>
      <c r="J362" s="132">
        <f>ROUND(I362*H362,2)</f>
        <v>0</v>
      </c>
      <c r="K362" s="134"/>
      <c r="L362" s="18"/>
      <c r="M362" s="135" t="s">
        <v>1</v>
      </c>
      <c r="N362" s="136" t="s">
        <v>38</v>
      </c>
      <c r="O362" s="17"/>
      <c r="P362" s="137">
        <f>O362*H362</f>
        <v>0</v>
      </c>
      <c r="Q362" s="137">
        <v>0.15826000000000001</v>
      </c>
      <c r="R362" s="137">
        <f>Q362*H362</f>
        <v>598.69758000000002</v>
      </c>
      <c r="S362" s="137">
        <v>0</v>
      </c>
      <c r="T362" s="138">
        <f>S362*H362</f>
        <v>0</v>
      </c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39" t="s">
        <v>116</v>
      </c>
      <c r="AS362" s="17"/>
      <c r="AT362" s="139" t="s">
        <v>118</v>
      </c>
      <c r="AU362" s="139" t="s">
        <v>123</v>
      </c>
      <c r="AV362" s="17"/>
      <c r="AW362" s="17"/>
      <c r="AX362" s="17"/>
      <c r="AY362" s="2" t="s">
        <v>117</v>
      </c>
      <c r="AZ362" s="17"/>
      <c r="BA362" s="17"/>
      <c r="BB362" s="17"/>
      <c r="BC362" s="17"/>
      <c r="BD362" s="17"/>
      <c r="BE362" s="140">
        <f>IF(N362="základná",J362,0)</f>
        <v>0</v>
      </c>
      <c r="BF362" s="140">
        <f>IF(N362="znížená",J362,0)</f>
        <v>0</v>
      </c>
      <c r="BG362" s="140">
        <f>IF(N362="zákl. prenesená",J362,0)</f>
        <v>0</v>
      </c>
      <c r="BH362" s="140">
        <f>IF(N362="zníž. prenesená",J362,0)</f>
        <v>0</v>
      </c>
      <c r="BI362" s="140">
        <f>IF(N362="nulová",J362,0)</f>
        <v>0</v>
      </c>
      <c r="BJ362" s="2" t="s">
        <v>123</v>
      </c>
      <c r="BK362" s="140">
        <f>ROUND(I362*H362,2)</f>
        <v>0</v>
      </c>
      <c r="BL362" s="2" t="s">
        <v>116</v>
      </c>
      <c r="BM362" s="139" t="s">
        <v>769</v>
      </c>
    </row>
    <row r="363" spans="1:65" ht="11.25" customHeight="1">
      <c r="A363" s="141"/>
      <c r="B363" s="142"/>
      <c r="C363" s="141"/>
      <c r="D363" s="143" t="s">
        <v>129</v>
      </c>
      <c r="E363" s="144" t="s">
        <v>1</v>
      </c>
      <c r="F363" s="145" t="s">
        <v>770</v>
      </c>
      <c r="G363" s="141"/>
      <c r="H363" s="146">
        <v>3783</v>
      </c>
      <c r="I363" s="141"/>
      <c r="J363" s="141"/>
      <c r="K363" s="141"/>
      <c r="L363" s="142"/>
      <c r="M363" s="147"/>
      <c r="N363" s="141"/>
      <c r="O363" s="141"/>
      <c r="P363" s="141"/>
      <c r="Q363" s="141"/>
      <c r="R363" s="141"/>
      <c r="S363" s="141"/>
      <c r="T363" s="148"/>
      <c r="U363" s="141"/>
      <c r="V363" s="141"/>
      <c r="W363" s="141"/>
      <c r="X363" s="141"/>
      <c r="Y363" s="141"/>
      <c r="Z363" s="141"/>
      <c r="AA363" s="141"/>
      <c r="AB363" s="141"/>
      <c r="AC363" s="141"/>
      <c r="AD363" s="141"/>
      <c r="AE363" s="141"/>
      <c r="AF363" s="141"/>
      <c r="AG363" s="141"/>
      <c r="AH363" s="141"/>
      <c r="AI363" s="141"/>
      <c r="AJ363" s="141"/>
      <c r="AK363" s="141"/>
      <c r="AL363" s="141"/>
      <c r="AM363" s="141"/>
      <c r="AN363" s="141"/>
      <c r="AO363" s="141"/>
      <c r="AP363" s="141"/>
      <c r="AQ363" s="141"/>
      <c r="AR363" s="141"/>
      <c r="AS363" s="141"/>
      <c r="AT363" s="144" t="s">
        <v>129</v>
      </c>
      <c r="AU363" s="144" t="s">
        <v>123</v>
      </c>
      <c r="AV363" s="141" t="s">
        <v>123</v>
      </c>
      <c r="AW363" s="141" t="s">
        <v>29</v>
      </c>
      <c r="AX363" s="141" t="s">
        <v>80</v>
      </c>
      <c r="AY363" s="144" t="s">
        <v>117</v>
      </c>
      <c r="AZ363" s="141"/>
      <c r="BA363" s="141"/>
      <c r="BB363" s="141"/>
      <c r="BC363" s="141"/>
      <c r="BD363" s="141"/>
      <c r="BE363" s="141"/>
      <c r="BF363" s="141"/>
      <c r="BG363" s="141"/>
      <c r="BH363" s="141"/>
      <c r="BI363" s="141"/>
      <c r="BJ363" s="141"/>
      <c r="BK363" s="141"/>
      <c r="BL363" s="141"/>
      <c r="BM363" s="141"/>
    </row>
    <row r="364" spans="1:65" ht="33" customHeight="1">
      <c r="A364" s="17"/>
      <c r="B364" s="18"/>
      <c r="C364" s="128" t="s">
        <v>771</v>
      </c>
      <c r="D364" s="128" t="s">
        <v>118</v>
      </c>
      <c r="E364" s="129" t="s">
        <v>772</v>
      </c>
      <c r="F364" s="130" t="s">
        <v>773</v>
      </c>
      <c r="G364" s="131" t="s">
        <v>335</v>
      </c>
      <c r="H364" s="132">
        <v>3783</v>
      </c>
      <c r="I364" s="133"/>
      <c r="J364" s="132">
        <f>ROUND(I364*H364,2)</f>
        <v>0</v>
      </c>
      <c r="K364" s="134"/>
      <c r="L364" s="18"/>
      <c r="M364" s="135" t="s">
        <v>1</v>
      </c>
      <c r="N364" s="136" t="s">
        <v>38</v>
      </c>
      <c r="O364" s="17"/>
      <c r="P364" s="137">
        <f>O364*H364</f>
        <v>0</v>
      </c>
      <c r="Q364" s="137">
        <v>6.5199999999999998E-3</v>
      </c>
      <c r="R364" s="137">
        <f>Q364*H364</f>
        <v>24.66516</v>
      </c>
      <c r="S364" s="137">
        <v>0</v>
      </c>
      <c r="T364" s="138">
        <f>S364*H364</f>
        <v>0</v>
      </c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39" t="s">
        <v>116</v>
      </c>
      <c r="AS364" s="17"/>
      <c r="AT364" s="139" t="s">
        <v>118</v>
      </c>
      <c r="AU364" s="139" t="s">
        <v>123</v>
      </c>
      <c r="AV364" s="17"/>
      <c r="AW364" s="17"/>
      <c r="AX364" s="17"/>
      <c r="AY364" s="2" t="s">
        <v>117</v>
      </c>
      <c r="AZ364" s="17"/>
      <c r="BA364" s="17"/>
      <c r="BB364" s="17"/>
      <c r="BC364" s="17"/>
      <c r="BD364" s="17"/>
      <c r="BE364" s="140">
        <f>IF(N364="základná",J364,0)</f>
        <v>0</v>
      </c>
      <c r="BF364" s="140">
        <f>IF(N364="znížená",J364,0)</f>
        <v>0</v>
      </c>
      <c r="BG364" s="140">
        <f>IF(N364="zákl. prenesená",J364,0)</f>
        <v>0</v>
      </c>
      <c r="BH364" s="140">
        <f>IF(N364="zníž. prenesená",J364,0)</f>
        <v>0</v>
      </c>
      <c r="BI364" s="140">
        <f>IF(N364="nulová",J364,0)</f>
        <v>0</v>
      </c>
      <c r="BJ364" s="2" t="s">
        <v>123</v>
      </c>
      <c r="BK364" s="140">
        <f>ROUND(I364*H364,2)</f>
        <v>0</v>
      </c>
      <c r="BL364" s="2" t="s">
        <v>116</v>
      </c>
      <c r="BM364" s="139" t="s">
        <v>774</v>
      </c>
    </row>
    <row r="365" spans="1:65" ht="11.25" customHeight="1">
      <c r="A365" s="141"/>
      <c r="B365" s="142"/>
      <c r="C365" s="141"/>
      <c r="D365" s="143" t="s">
        <v>129</v>
      </c>
      <c r="E365" s="144" t="s">
        <v>1</v>
      </c>
      <c r="F365" s="145" t="s">
        <v>775</v>
      </c>
      <c r="G365" s="141"/>
      <c r="H365" s="146">
        <v>3783</v>
      </c>
      <c r="I365" s="141"/>
      <c r="J365" s="141"/>
      <c r="K365" s="141"/>
      <c r="L365" s="142"/>
      <c r="M365" s="147"/>
      <c r="N365" s="141"/>
      <c r="O365" s="141"/>
      <c r="P365" s="141"/>
      <c r="Q365" s="141"/>
      <c r="R365" s="141"/>
      <c r="S365" s="141"/>
      <c r="T365" s="148"/>
      <c r="U365" s="141"/>
      <c r="V365" s="141"/>
      <c r="W365" s="141"/>
      <c r="X365" s="141"/>
      <c r="Y365" s="141"/>
      <c r="Z365" s="141"/>
      <c r="AA365" s="141"/>
      <c r="AB365" s="141"/>
      <c r="AC365" s="141"/>
      <c r="AD365" s="141"/>
      <c r="AE365" s="141"/>
      <c r="AF365" s="141"/>
      <c r="AG365" s="141"/>
      <c r="AH365" s="141"/>
      <c r="AI365" s="141"/>
      <c r="AJ365" s="141"/>
      <c r="AK365" s="141"/>
      <c r="AL365" s="141"/>
      <c r="AM365" s="141"/>
      <c r="AN365" s="141"/>
      <c r="AO365" s="141"/>
      <c r="AP365" s="141"/>
      <c r="AQ365" s="141"/>
      <c r="AR365" s="141"/>
      <c r="AS365" s="141"/>
      <c r="AT365" s="144" t="s">
        <v>129</v>
      </c>
      <c r="AU365" s="144" t="s">
        <v>123</v>
      </c>
      <c r="AV365" s="141" t="s">
        <v>123</v>
      </c>
      <c r="AW365" s="141" t="s">
        <v>29</v>
      </c>
      <c r="AX365" s="141" t="s">
        <v>80</v>
      </c>
      <c r="AY365" s="144" t="s">
        <v>117</v>
      </c>
      <c r="AZ365" s="141"/>
      <c r="BA365" s="141"/>
      <c r="BB365" s="141"/>
      <c r="BC365" s="141"/>
      <c r="BD365" s="141"/>
      <c r="BE365" s="141"/>
      <c r="BF365" s="141"/>
      <c r="BG365" s="141"/>
      <c r="BH365" s="141"/>
      <c r="BI365" s="141"/>
      <c r="BJ365" s="141"/>
      <c r="BK365" s="141"/>
      <c r="BL365" s="141"/>
      <c r="BM365" s="141"/>
    </row>
    <row r="366" spans="1:65" ht="33" customHeight="1">
      <c r="A366" s="17"/>
      <c r="B366" s="18"/>
      <c r="C366" s="128" t="s">
        <v>776</v>
      </c>
      <c r="D366" s="128" t="s">
        <v>118</v>
      </c>
      <c r="E366" s="129" t="s">
        <v>777</v>
      </c>
      <c r="F366" s="130" t="s">
        <v>778</v>
      </c>
      <c r="G366" s="131" t="s">
        <v>335</v>
      </c>
      <c r="H366" s="132">
        <v>3783</v>
      </c>
      <c r="I366" s="133"/>
      <c r="J366" s="132">
        <f>ROUND(I366*H366,2)</f>
        <v>0</v>
      </c>
      <c r="K366" s="134"/>
      <c r="L366" s="18"/>
      <c r="M366" s="135" t="s">
        <v>1</v>
      </c>
      <c r="N366" s="136" t="s">
        <v>38</v>
      </c>
      <c r="O366" s="17"/>
      <c r="P366" s="137">
        <f>O366*H366</f>
        <v>0</v>
      </c>
      <c r="Q366" s="137">
        <v>5.1000000000000004E-4</v>
      </c>
      <c r="R366" s="137">
        <f>Q366*H366</f>
        <v>1.9293300000000002</v>
      </c>
      <c r="S366" s="137">
        <v>0</v>
      </c>
      <c r="T366" s="138">
        <f>S366*H366</f>
        <v>0</v>
      </c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39" t="s">
        <v>116</v>
      </c>
      <c r="AS366" s="17"/>
      <c r="AT366" s="139" t="s">
        <v>118</v>
      </c>
      <c r="AU366" s="139" t="s">
        <v>123</v>
      </c>
      <c r="AV366" s="17"/>
      <c r="AW366" s="17"/>
      <c r="AX366" s="17"/>
      <c r="AY366" s="2" t="s">
        <v>117</v>
      </c>
      <c r="AZ366" s="17"/>
      <c r="BA366" s="17"/>
      <c r="BB366" s="17"/>
      <c r="BC366" s="17"/>
      <c r="BD366" s="17"/>
      <c r="BE366" s="140">
        <f>IF(N366="základná",J366,0)</f>
        <v>0</v>
      </c>
      <c r="BF366" s="140">
        <f>IF(N366="znížená",J366,0)</f>
        <v>0</v>
      </c>
      <c r="BG366" s="140">
        <f>IF(N366="zákl. prenesená",J366,0)</f>
        <v>0</v>
      </c>
      <c r="BH366" s="140">
        <f>IF(N366="zníž. prenesená",J366,0)</f>
        <v>0</v>
      </c>
      <c r="BI366" s="140">
        <f>IF(N366="nulová",J366,0)</f>
        <v>0</v>
      </c>
      <c r="BJ366" s="2" t="s">
        <v>123</v>
      </c>
      <c r="BK366" s="140">
        <f>ROUND(I366*H366,2)</f>
        <v>0</v>
      </c>
      <c r="BL366" s="2" t="s">
        <v>116</v>
      </c>
      <c r="BM366" s="139" t="s">
        <v>779</v>
      </c>
    </row>
    <row r="367" spans="1:65" ht="11.25" customHeight="1">
      <c r="A367" s="141"/>
      <c r="B367" s="142"/>
      <c r="C367" s="141"/>
      <c r="D367" s="143" t="s">
        <v>129</v>
      </c>
      <c r="E367" s="144" t="s">
        <v>1</v>
      </c>
      <c r="F367" s="145" t="s">
        <v>780</v>
      </c>
      <c r="G367" s="141"/>
      <c r="H367" s="146">
        <v>3783</v>
      </c>
      <c r="I367" s="141"/>
      <c r="J367" s="141"/>
      <c r="K367" s="141"/>
      <c r="L367" s="142"/>
      <c r="M367" s="147"/>
      <c r="N367" s="141"/>
      <c r="O367" s="141"/>
      <c r="P367" s="141"/>
      <c r="Q367" s="141"/>
      <c r="R367" s="141"/>
      <c r="S367" s="141"/>
      <c r="T367" s="148"/>
      <c r="U367" s="141"/>
      <c r="V367" s="141"/>
      <c r="W367" s="141"/>
      <c r="X367" s="141"/>
      <c r="Y367" s="141"/>
      <c r="Z367" s="141"/>
      <c r="AA367" s="141"/>
      <c r="AB367" s="141"/>
      <c r="AC367" s="141"/>
      <c r="AD367" s="141"/>
      <c r="AE367" s="141"/>
      <c r="AF367" s="141"/>
      <c r="AG367" s="141"/>
      <c r="AH367" s="141"/>
      <c r="AI367" s="141"/>
      <c r="AJ367" s="141"/>
      <c r="AK367" s="141"/>
      <c r="AL367" s="141"/>
      <c r="AM367" s="141"/>
      <c r="AN367" s="141"/>
      <c r="AO367" s="141"/>
      <c r="AP367" s="141"/>
      <c r="AQ367" s="141"/>
      <c r="AR367" s="141"/>
      <c r="AS367" s="141"/>
      <c r="AT367" s="144" t="s">
        <v>129</v>
      </c>
      <c r="AU367" s="144" t="s">
        <v>123</v>
      </c>
      <c r="AV367" s="141" t="s">
        <v>123</v>
      </c>
      <c r="AW367" s="141" t="s">
        <v>29</v>
      </c>
      <c r="AX367" s="141" t="s">
        <v>80</v>
      </c>
      <c r="AY367" s="144" t="s">
        <v>117</v>
      </c>
      <c r="AZ367" s="141"/>
      <c r="BA367" s="141"/>
      <c r="BB367" s="141"/>
      <c r="BC367" s="141"/>
      <c r="BD367" s="141"/>
      <c r="BE367" s="141"/>
      <c r="BF367" s="141"/>
      <c r="BG367" s="141"/>
      <c r="BH367" s="141"/>
      <c r="BI367" s="141"/>
      <c r="BJ367" s="141"/>
      <c r="BK367" s="141"/>
      <c r="BL367" s="141"/>
      <c r="BM367" s="141"/>
    </row>
    <row r="368" spans="1:65" ht="44.25" customHeight="1">
      <c r="A368" s="17"/>
      <c r="B368" s="18"/>
      <c r="C368" s="128" t="s">
        <v>781</v>
      </c>
      <c r="D368" s="128" t="s">
        <v>118</v>
      </c>
      <c r="E368" s="129" t="s">
        <v>782</v>
      </c>
      <c r="F368" s="130" t="s">
        <v>783</v>
      </c>
      <c r="G368" s="131" t="s">
        <v>335</v>
      </c>
      <c r="H368" s="132">
        <v>3783</v>
      </c>
      <c r="I368" s="133"/>
      <c r="J368" s="132">
        <f>ROUND(I368*H368,2)</f>
        <v>0</v>
      </c>
      <c r="K368" s="134"/>
      <c r="L368" s="18"/>
      <c r="M368" s="135" t="s">
        <v>1</v>
      </c>
      <c r="N368" s="136" t="s">
        <v>38</v>
      </c>
      <c r="O368" s="17"/>
      <c r="P368" s="137">
        <f>O368*H368</f>
        <v>0</v>
      </c>
      <c r="Q368" s="137">
        <v>0.10373</v>
      </c>
      <c r="R368" s="137">
        <f>Q368*H368</f>
        <v>392.41059000000001</v>
      </c>
      <c r="S368" s="137">
        <v>0</v>
      </c>
      <c r="T368" s="138">
        <f>S368*H368</f>
        <v>0</v>
      </c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39" t="s">
        <v>116</v>
      </c>
      <c r="AS368" s="17"/>
      <c r="AT368" s="139" t="s">
        <v>118</v>
      </c>
      <c r="AU368" s="139" t="s">
        <v>123</v>
      </c>
      <c r="AV368" s="17"/>
      <c r="AW368" s="17"/>
      <c r="AX368" s="17"/>
      <c r="AY368" s="2" t="s">
        <v>117</v>
      </c>
      <c r="AZ368" s="17"/>
      <c r="BA368" s="17"/>
      <c r="BB368" s="17"/>
      <c r="BC368" s="17"/>
      <c r="BD368" s="17"/>
      <c r="BE368" s="140">
        <f>IF(N368="základná",J368,0)</f>
        <v>0</v>
      </c>
      <c r="BF368" s="140">
        <f>IF(N368="znížená",J368,0)</f>
        <v>0</v>
      </c>
      <c r="BG368" s="140">
        <f>IF(N368="zákl. prenesená",J368,0)</f>
        <v>0</v>
      </c>
      <c r="BH368" s="140">
        <f>IF(N368="zníž. prenesená",J368,0)</f>
        <v>0</v>
      </c>
      <c r="BI368" s="140">
        <f>IF(N368="nulová",J368,0)</f>
        <v>0</v>
      </c>
      <c r="BJ368" s="2" t="s">
        <v>123</v>
      </c>
      <c r="BK368" s="140">
        <f>ROUND(I368*H368,2)</f>
        <v>0</v>
      </c>
      <c r="BL368" s="2" t="s">
        <v>116</v>
      </c>
      <c r="BM368" s="139" t="s">
        <v>784</v>
      </c>
    </row>
    <row r="369" spans="1:65" ht="11.25" customHeight="1">
      <c r="A369" s="141"/>
      <c r="B369" s="142"/>
      <c r="C369" s="141"/>
      <c r="D369" s="143" t="s">
        <v>129</v>
      </c>
      <c r="E369" s="144" t="s">
        <v>1</v>
      </c>
      <c r="F369" s="145" t="s">
        <v>785</v>
      </c>
      <c r="G369" s="141"/>
      <c r="H369" s="146">
        <v>3783</v>
      </c>
      <c r="I369" s="141"/>
      <c r="J369" s="141"/>
      <c r="K369" s="141"/>
      <c r="L369" s="142"/>
      <c r="M369" s="147"/>
      <c r="N369" s="141"/>
      <c r="O369" s="141"/>
      <c r="P369" s="141"/>
      <c r="Q369" s="141"/>
      <c r="R369" s="141"/>
      <c r="S369" s="141"/>
      <c r="T369" s="148"/>
      <c r="U369" s="141"/>
      <c r="V369" s="141"/>
      <c r="W369" s="141"/>
      <c r="X369" s="141"/>
      <c r="Y369" s="141"/>
      <c r="Z369" s="141"/>
      <c r="AA369" s="141"/>
      <c r="AB369" s="141"/>
      <c r="AC369" s="141"/>
      <c r="AD369" s="141"/>
      <c r="AE369" s="141"/>
      <c r="AF369" s="141"/>
      <c r="AG369" s="141"/>
      <c r="AH369" s="141"/>
      <c r="AI369" s="141"/>
      <c r="AJ369" s="141"/>
      <c r="AK369" s="141"/>
      <c r="AL369" s="141"/>
      <c r="AM369" s="141"/>
      <c r="AN369" s="141"/>
      <c r="AO369" s="141"/>
      <c r="AP369" s="141"/>
      <c r="AQ369" s="141"/>
      <c r="AR369" s="141"/>
      <c r="AS369" s="141"/>
      <c r="AT369" s="144" t="s">
        <v>129</v>
      </c>
      <c r="AU369" s="144" t="s">
        <v>123</v>
      </c>
      <c r="AV369" s="141" t="s">
        <v>123</v>
      </c>
      <c r="AW369" s="141" t="s">
        <v>29</v>
      </c>
      <c r="AX369" s="141" t="s">
        <v>80</v>
      </c>
      <c r="AY369" s="144" t="s">
        <v>117</v>
      </c>
      <c r="AZ369" s="141"/>
      <c r="BA369" s="141"/>
      <c r="BB369" s="141"/>
      <c r="BC369" s="141"/>
      <c r="BD369" s="141"/>
      <c r="BE369" s="141"/>
      <c r="BF369" s="141"/>
      <c r="BG369" s="141"/>
      <c r="BH369" s="141"/>
      <c r="BI369" s="141"/>
      <c r="BJ369" s="141"/>
      <c r="BK369" s="141"/>
      <c r="BL369" s="141"/>
      <c r="BM369" s="141"/>
    </row>
    <row r="370" spans="1:65" ht="22.5" customHeight="1">
      <c r="A370" s="118"/>
      <c r="B370" s="119"/>
      <c r="C370" s="118"/>
      <c r="D370" s="120" t="s">
        <v>71</v>
      </c>
      <c r="E370" s="163" t="s">
        <v>180</v>
      </c>
      <c r="F370" s="163" t="s">
        <v>786</v>
      </c>
      <c r="G370" s="118"/>
      <c r="H370" s="118"/>
      <c r="I370" s="118"/>
      <c r="J370" s="164">
        <f>BK370</f>
        <v>0</v>
      </c>
      <c r="K370" s="118"/>
      <c r="L370" s="119"/>
      <c r="M370" s="123"/>
      <c r="N370" s="118"/>
      <c r="O370" s="118"/>
      <c r="P370" s="124">
        <f>SUM(P371:P377)</f>
        <v>0</v>
      </c>
      <c r="Q370" s="118"/>
      <c r="R370" s="124">
        <f>SUM(R371:R377)</f>
        <v>7.6499999999999995</v>
      </c>
      <c r="S370" s="118"/>
      <c r="T370" s="125">
        <f>SUM(T371:T377)</f>
        <v>0</v>
      </c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20" t="s">
        <v>80</v>
      </c>
      <c r="AS370" s="118"/>
      <c r="AT370" s="126" t="s">
        <v>71</v>
      </c>
      <c r="AU370" s="126" t="s">
        <v>80</v>
      </c>
      <c r="AV370" s="118"/>
      <c r="AW370" s="118"/>
      <c r="AX370" s="118"/>
      <c r="AY370" s="120" t="s">
        <v>117</v>
      </c>
      <c r="AZ370" s="118"/>
      <c r="BA370" s="118"/>
      <c r="BB370" s="118"/>
      <c r="BC370" s="118"/>
      <c r="BD370" s="118"/>
      <c r="BE370" s="118"/>
      <c r="BF370" s="118"/>
      <c r="BG370" s="118"/>
      <c r="BH370" s="118"/>
      <c r="BI370" s="118"/>
      <c r="BJ370" s="118"/>
      <c r="BK370" s="127">
        <f>SUM(BK371:BK377)</f>
        <v>0</v>
      </c>
      <c r="BL370" s="118"/>
      <c r="BM370" s="118"/>
    </row>
    <row r="371" spans="1:65" ht="24" customHeight="1">
      <c r="A371" s="17"/>
      <c r="B371" s="18"/>
      <c r="C371" s="128" t="s">
        <v>787</v>
      </c>
      <c r="D371" s="128" t="s">
        <v>118</v>
      </c>
      <c r="E371" s="129" t="s">
        <v>788</v>
      </c>
      <c r="F371" s="130" t="s">
        <v>789</v>
      </c>
      <c r="G371" s="131" t="s">
        <v>149</v>
      </c>
      <c r="H371" s="132">
        <v>3</v>
      </c>
      <c r="I371" s="133"/>
      <c r="J371" s="132">
        <f>ROUND(I371*H371,2)</f>
        <v>0</v>
      </c>
      <c r="K371" s="134"/>
      <c r="L371" s="18"/>
      <c r="M371" s="135" t="s">
        <v>1</v>
      </c>
      <c r="N371" s="136" t="s">
        <v>38</v>
      </c>
      <c r="O371" s="17"/>
      <c r="P371" s="137">
        <f>O371*H371</f>
        <v>0</v>
      </c>
      <c r="Q371" s="137">
        <v>2.5499999999999998</v>
      </c>
      <c r="R371" s="137">
        <f>Q371*H371</f>
        <v>7.6499999999999995</v>
      </c>
      <c r="S371" s="137">
        <v>0</v>
      </c>
      <c r="T371" s="138">
        <f>S371*H371</f>
        <v>0</v>
      </c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39" t="s">
        <v>116</v>
      </c>
      <c r="AS371" s="17"/>
      <c r="AT371" s="139" t="s">
        <v>118</v>
      </c>
      <c r="AU371" s="139" t="s">
        <v>123</v>
      </c>
      <c r="AV371" s="17"/>
      <c r="AW371" s="17"/>
      <c r="AX371" s="17"/>
      <c r="AY371" s="2" t="s">
        <v>117</v>
      </c>
      <c r="AZ371" s="17"/>
      <c r="BA371" s="17"/>
      <c r="BB371" s="17"/>
      <c r="BC371" s="17"/>
      <c r="BD371" s="17"/>
      <c r="BE371" s="140">
        <f>IF(N371="základná",J371,0)</f>
        <v>0</v>
      </c>
      <c r="BF371" s="140">
        <f>IF(N371="znížená",J371,0)</f>
        <v>0</v>
      </c>
      <c r="BG371" s="140">
        <f>IF(N371="zákl. prenesená",J371,0)</f>
        <v>0</v>
      </c>
      <c r="BH371" s="140">
        <f>IF(N371="zníž. prenesená",J371,0)</f>
        <v>0</v>
      </c>
      <c r="BI371" s="140">
        <f>IF(N371="nulová",J371,0)</f>
        <v>0</v>
      </c>
      <c r="BJ371" s="2" t="s">
        <v>123</v>
      </c>
      <c r="BK371" s="140">
        <f>ROUND(I371*H371,2)</f>
        <v>0</v>
      </c>
      <c r="BL371" s="2" t="s">
        <v>116</v>
      </c>
      <c r="BM371" s="139" t="s">
        <v>790</v>
      </c>
    </row>
    <row r="372" spans="1:65" ht="11.25" customHeight="1">
      <c r="A372" s="149"/>
      <c r="B372" s="150"/>
      <c r="C372" s="149"/>
      <c r="D372" s="143" t="s">
        <v>129</v>
      </c>
      <c r="E372" s="151" t="s">
        <v>1</v>
      </c>
      <c r="F372" s="152" t="s">
        <v>791</v>
      </c>
      <c r="G372" s="149"/>
      <c r="H372" s="151" t="s">
        <v>1</v>
      </c>
      <c r="I372" s="149"/>
      <c r="J372" s="149"/>
      <c r="K372" s="149"/>
      <c r="L372" s="150"/>
      <c r="M372" s="153"/>
      <c r="N372" s="149"/>
      <c r="O372" s="149"/>
      <c r="P372" s="149"/>
      <c r="Q372" s="149"/>
      <c r="R372" s="149"/>
      <c r="S372" s="149"/>
      <c r="T372" s="154"/>
      <c r="U372" s="149"/>
      <c r="V372" s="149"/>
      <c r="W372" s="149"/>
      <c r="X372" s="149"/>
      <c r="Y372" s="149"/>
      <c r="Z372" s="149"/>
      <c r="AA372" s="149"/>
      <c r="AB372" s="149"/>
      <c r="AC372" s="149"/>
      <c r="AD372" s="149"/>
      <c r="AE372" s="149"/>
      <c r="AF372" s="149"/>
      <c r="AG372" s="149"/>
      <c r="AH372" s="149"/>
      <c r="AI372" s="149"/>
      <c r="AJ372" s="149"/>
      <c r="AK372" s="149"/>
      <c r="AL372" s="149"/>
      <c r="AM372" s="149"/>
      <c r="AN372" s="149"/>
      <c r="AO372" s="149"/>
      <c r="AP372" s="149"/>
      <c r="AQ372" s="149"/>
      <c r="AR372" s="149"/>
      <c r="AS372" s="149"/>
      <c r="AT372" s="151" t="s">
        <v>129</v>
      </c>
      <c r="AU372" s="151" t="s">
        <v>123</v>
      </c>
      <c r="AV372" s="149" t="s">
        <v>80</v>
      </c>
      <c r="AW372" s="149" t="s">
        <v>29</v>
      </c>
      <c r="AX372" s="149" t="s">
        <v>72</v>
      </c>
      <c r="AY372" s="151" t="s">
        <v>117</v>
      </c>
      <c r="AZ372" s="149"/>
      <c r="BA372" s="149"/>
      <c r="BB372" s="149"/>
      <c r="BC372" s="149"/>
      <c r="BD372" s="149"/>
      <c r="BE372" s="149"/>
      <c r="BF372" s="149"/>
      <c r="BG372" s="149"/>
      <c r="BH372" s="149"/>
      <c r="BI372" s="149"/>
      <c r="BJ372" s="149"/>
      <c r="BK372" s="149"/>
      <c r="BL372" s="149"/>
      <c r="BM372" s="149"/>
    </row>
    <row r="373" spans="1:65" ht="11.25" customHeight="1">
      <c r="A373" s="141"/>
      <c r="B373" s="142"/>
      <c r="C373" s="141"/>
      <c r="D373" s="143" t="s">
        <v>129</v>
      </c>
      <c r="E373" s="144" t="s">
        <v>1</v>
      </c>
      <c r="F373" s="145" t="s">
        <v>792</v>
      </c>
      <c r="G373" s="141"/>
      <c r="H373" s="146">
        <v>1</v>
      </c>
      <c r="I373" s="141"/>
      <c r="J373" s="141"/>
      <c r="K373" s="141"/>
      <c r="L373" s="142"/>
      <c r="M373" s="147"/>
      <c r="N373" s="141"/>
      <c r="O373" s="141"/>
      <c r="P373" s="141"/>
      <c r="Q373" s="141"/>
      <c r="R373" s="141"/>
      <c r="S373" s="141"/>
      <c r="T373" s="148"/>
      <c r="U373" s="141"/>
      <c r="V373" s="141"/>
      <c r="W373" s="141"/>
      <c r="X373" s="141"/>
      <c r="Y373" s="141"/>
      <c r="Z373" s="141"/>
      <c r="AA373" s="141"/>
      <c r="AB373" s="141"/>
      <c r="AC373" s="141"/>
      <c r="AD373" s="141"/>
      <c r="AE373" s="141"/>
      <c r="AF373" s="141"/>
      <c r="AG373" s="141"/>
      <c r="AH373" s="141"/>
      <c r="AI373" s="141"/>
      <c r="AJ373" s="141"/>
      <c r="AK373" s="141"/>
      <c r="AL373" s="141"/>
      <c r="AM373" s="141"/>
      <c r="AN373" s="141"/>
      <c r="AO373" s="141"/>
      <c r="AP373" s="141"/>
      <c r="AQ373" s="141"/>
      <c r="AR373" s="141"/>
      <c r="AS373" s="141"/>
      <c r="AT373" s="144" t="s">
        <v>129</v>
      </c>
      <c r="AU373" s="144" t="s">
        <v>123</v>
      </c>
      <c r="AV373" s="141" t="s">
        <v>123</v>
      </c>
      <c r="AW373" s="141" t="s">
        <v>29</v>
      </c>
      <c r="AX373" s="141" t="s">
        <v>72</v>
      </c>
      <c r="AY373" s="144" t="s">
        <v>117</v>
      </c>
      <c r="AZ373" s="141"/>
      <c r="BA373" s="141"/>
      <c r="BB373" s="141"/>
      <c r="BC373" s="141"/>
      <c r="BD373" s="141"/>
      <c r="BE373" s="141"/>
      <c r="BF373" s="141"/>
      <c r="BG373" s="141"/>
      <c r="BH373" s="141"/>
      <c r="BI373" s="141"/>
      <c r="BJ373" s="141"/>
      <c r="BK373" s="141"/>
      <c r="BL373" s="141"/>
      <c r="BM373" s="141"/>
    </row>
    <row r="374" spans="1:65" ht="11.25" customHeight="1">
      <c r="A374" s="141"/>
      <c r="B374" s="142"/>
      <c r="C374" s="141"/>
      <c r="D374" s="143" t="s">
        <v>129</v>
      </c>
      <c r="E374" s="144" t="s">
        <v>1</v>
      </c>
      <c r="F374" s="145" t="s">
        <v>793</v>
      </c>
      <c r="G374" s="141"/>
      <c r="H374" s="146">
        <v>1</v>
      </c>
      <c r="I374" s="141"/>
      <c r="J374" s="141"/>
      <c r="K374" s="141"/>
      <c r="L374" s="142"/>
      <c r="M374" s="147"/>
      <c r="N374" s="141"/>
      <c r="O374" s="141"/>
      <c r="P374" s="141"/>
      <c r="Q374" s="141"/>
      <c r="R374" s="141"/>
      <c r="S374" s="141"/>
      <c r="T374" s="148"/>
      <c r="U374" s="141"/>
      <c r="V374" s="141"/>
      <c r="W374" s="141"/>
      <c r="X374" s="141"/>
      <c r="Y374" s="141"/>
      <c r="Z374" s="141"/>
      <c r="AA374" s="141"/>
      <c r="AB374" s="141"/>
      <c r="AC374" s="141"/>
      <c r="AD374" s="141"/>
      <c r="AE374" s="141"/>
      <c r="AF374" s="141"/>
      <c r="AG374" s="141"/>
      <c r="AH374" s="141"/>
      <c r="AI374" s="141"/>
      <c r="AJ374" s="141"/>
      <c r="AK374" s="141"/>
      <c r="AL374" s="141"/>
      <c r="AM374" s="141"/>
      <c r="AN374" s="141"/>
      <c r="AO374" s="141"/>
      <c r="AP374" s="141"/>
      <c r="AQ374" s="141"/>
      <c r="AR374" s="141"/>
      <c r="AS374" s="141"/>
      <c r="AT374" s="144" t="s">
        <v>129</v>
      </c>
      <c r="AU374" s="144" t="s">
        <v>123</v>
      </c>
      <c r="AV374" s="141" t="s">
        <v>123</v>
      </c>
      <c r="AW374" s="141" t="s">
        <v>29</v>
      </c>
      <c r="AX374" s="141" t="s">
        <v>72</v>
      </c>
      <c r="AY374" s="144" t="s">
        <v>117</v>
      </c>
      <c r="AZ374" s="141"/>
      <c r="BA374" s="141"/>
      <c r="BB374" s="141"/>
      <c r="BC374" s="141"/>
      <c r="BD374" s="141"/>
      <c r="BE374" s="141"/>
      <c r="BF374" s="141"/>
      <c r="BG374" s="141"/>
      <c r="BH374" s="141"/>
      <c r="BI374" s="141"/>
      <c r="BJ374" s="141"/>
      <c r="BK374" s="141"/>
      <c r="BL374" s="141"/>
      <c r="BM374" s="141"/>
    </row>
    <row r="375" spans="1:65" ht="11.25" customHeight="1">
      <c r="A375" s="141"/>
      <c r="B375" s="142"/>
      <c r="C375" s="141"/>
      <c r="D375" s="143" t="s">
        <v>129</v>
      </c>
      <c r="E375" s="144" t="s">
        <v>1</v>
      </c>
      <c r="F375" s="145" t="s">
        <v>794</v>
      </c>
      <c r="G375" s="141"/>
      <c r="H375" s="146">
        <v>1</v>
      </c>
      <c r="I375" s="141"/>
      <c r="J375" s="141"/>
      <c r="K375" s="141"/>
      <c r="L375" s="142"/>
      <c r="M375" s="147"/>
      <c r="N375" s="141"/>
      <c r="O375" s="141"/>
      <c r="P375" s="141"/>
      <c r="Q375" s="141"/>
      <c r="R375" s="141"/>
      <c r="S375" s="141"/>
      <c r="T375" s="148"/>
      <c r="U375" s="141"/>
      <c r="V375" s="141"/>
      <c r="W375" s="141"/>
      <c r="X375" s="141"/>
      <c r="Y375" s="141"/>
      <c r="Z375" s="141"/>
      <c r="AA375" s="141"/>
      <c r="AB375" s="141"/>
      <c r="AC375" s="141"/>
      <c r="AD375" s="141"/>
      <c r="AE375" s="141"/>
      <c r="AF375" s="141"/>
      <c r="AG375" s="141"/>
      <c r="AH375" s="141"/>
      <c r="AI375" s="141"/>
      <c r="AJ375" s="141"/>
      <c r="AK375" s="141"/>
      <c r="AL375" s="141"/>
      <c r="AM375" s="141"/>
      <c r="AN375" s="141"/>
      <c r="AO375" s="141"/>
      <c r="AP375" s="141"/>
      <c r="AQ375" s="141"/>
      <c r="AR375" s="141"/>
      <c r="AS375" s="141"/>
      <c r="AT375" s="144" t="s">
        <v>129</v>
      </c>
      <c r="AU375" s="144" t="s">
        <v>123</v>
      </c>
      <c r="AV375" s="141" t="s">
        <v>123</v>
      </c>
      <c r="AW375" s="141" t="s">
        <v>29</v>
      </c>
      <c r="AX375" s="141" t="s">
        <v>72</v>
      </c>
      <c r="AY375" s="144" t="s">
        <v>117</v>
      </c>
      <c r="AZ375" s="141"/>
      <c r="BA375" s="141"/>
      <c r="BB375" s="141"/>
      <c r="BC375" s="141"/>
      <c r="BD375" s="141"/>
      <c r="BE375" s="141"/>
      <c r="BF375" s="141"/>
      <c r="BG375" s="141"/>
      <c r="BH375" s="141"/>
      <c r="BI375" s="141"/>
      <c r="BJ375" s="141"/>
      <c r="BK375" s="141"/>
      <c r="BL375" s="141"/>
      <c r="BM375" s="141"/>
    </row>
    <row r="376" spans="1:65" ht="11.25" customHeight="1">
      <c r="A376" s="165"/>
      <c r="B376" s="166"/>
      <c r="C376" s="165"/>
      <c r="D376" s="143" t="s">
        <v>129</v>
      </c>
      <c r="E376" s="167" t="s">
        <v>1</v>
      </c>
      <c r="F376" s="168" t="s">
        <v>154</v>
      </c>
      <c r="G376" s="165"/>
      <c r="H376" s="169">
        <v>3</v>
      </c>
      <c r="I376" s="165"/>
      <c r="J376" s="165"/>
      <c r="K376" s="165"/>
      <c r="L376" s="166"/>
      <c r="M376" s="170"/>
      <c r="N376" s="165"/>
      <c r="O376" s="165"/>
      <c r="P376" s="165"/>
      <c r="Q376" s="165"/>
      <c r="R376" s="165"/>
      <c r="S376" s="165"/>
      <c r="T376" s="171"/>
      <c r="U376" s="165"/>
      <c r="V376" s="165"/>
      <c r="W376" s="165"/>
      <c r="X376" s="165"/>
      <c r="Y376" s="165"/>
      <c r="Z376" s="165"/>
      <c r="AA376" s="165"/>
      <c r="AB376" s="165"/>
      <c r="AC376" s="165"/>
      <c r="AD376" s="165"/>
      <c r="AE376" s="165"/>
      <c r="AF376" s="165"/>
      <c r="AG376" s="165"/>
      <c r="AH376" s="165"/>
      <c r="AI376" s="165"/>
      <c r="AJ376" s="165"/>
      <c r="AK376" s="165"/>
      <c r="AL376" s="165"/>
      <c r="AM376" s="165"/>
      <c r="AN376" s="165"/>
      <c r="AO376" s="165"/>
      <c r="AP376" s="165"/>
      <c r="AQ376" s="165"/>
      <c r="AR376" s="165"/>
      <c r="AS376" s="165"/>
      <c r="AT376" s="167" t="s">
        <v>129</v>
      </c>
      <c r="AU376" s="167" t="s">
        <v>123</v>
      </c>
      <c r="AV376" s="165" t="s">
        <v>116</v>
      </c>
      <c r="AW376" s="165" t="s">
        <v>29</v>
      </c>
      <c r="AX376" s="165" t="s">
        <v>80</v>
      </c>
      <c r="AY376" s="167" t="s">
        <v>117</v>
      </c>
      <c r="AZ376" s="165"/>
      <c r="BA376" s="165"/>
      <c r="BB376" s="165"/>
      <c r="BC376" s="165"/>
      <c r="BD376" s="165"/>
      <c r="BE376" s="165"/>
      <c r="BF376" s="165"/>
      <c r="BG376" s="165"/>
      <c r="BH376" s="165"/>
      <c r="BI376" s="165"/>
      <c r="BJ376" s="165"/>
      <c r="BK376" s="165"/>
      <c r="BL376" s="165"/>
      <c r="BM376" s="165"/>
    </row>
    <row r="377" spans="1:65" ht="11.25" customHeight="1">
      <c r="A377" s="149"/>
      <c r="B377" s="150"/>
      <c r="C377" s="149"/>
      <c r="D377" s="143" t="s">
        <v>129</v>
      </c>
      <c r="E377" s="151" t="s">
        <v>1</v>
      </c>
      <c r="F377" s="152" t="s">
        <v>795</v>
      </c>
      <c r="G377" s="149"/>
      <c r="H377" s="151" t="s">
        <v>1</v>
      </c>
      <c r="I377" s="149"/>
      <c r="J377" s="149"/>
      <c r="K377" s="149"/>
      <c r="L377" s="150"/>
      <c r="M377" s="153"/>
      <c r="N377" s="149"/>
      <c r="O377" s="149"/>
      <c r="P377" s="149"/>
      <c r="Q377" s="149"/>
      <c r="R377" s="149"/>
      <c r="S377" s="149"/>
      <c r="T377" s="154"/>
      <c r="U377" s="149"/>
      <c r="V377" s="149"/>
      <c r="W377" s="149"/>
      <c r="X377" s="149"/>
      <c r="Y377" s="149"/>
      <c r="Z377" s="149"/>
      <c r="AA377" s="149"/>
      <c r="AB377" s="149"/>
      <c r="AC377" s="149"/>
      <c r="AD377" s="149"/>
      <c r="AE377" s="149"/>
      <c r="AF377" s="149"/>
      <c r="AG377" s="149"/>
      <c r="AH377" s="149"/>
      <c r="AI377" s="149"/>
      <c r="AJ377" s="149"/>
      <c r="AK377" s="149"/>
      <c r="AL377" s="149"/>
      <c r="AM377" s="149"/>
      <c r="AN377" s="149"/>
      <c r="AO377" s="149"/>
      <c r="AP377" s="149"/>
      <c r="AQ377" s="149"/>
      <c r="AR377" s="149"/>
      <c r="AS377" s="149"/>
      <c r="AT377" s="151" t="s">
        <v>129</v>
      </c>
      <c r="AU377" s="151" t="s">
        <v>123</v>
      </c>
      <c r="AV377" s="149" t="s">
        <v>80</v>
      </c>
      <c r="AW377" s="149" t="s">
        <v>29</v>
      </c>
      <c r="AX377" s="149" t="s">
        <v>72</v>
      </c>
      <c r="AY377" s="151" t="s">
        <v>117</v>
      </c>
      <c r="AZ377" s="149"/>
      <c r="BA377" s="149"/>
      <c r="BB377" s="149"/>
      <c r="BC377" s="149"/>
      <c r="BD377" s="149"/>
      <c r="BE377" s="149"/>
      <c r="BF377" s="149"/>
      <c r="BG377" s="149"/>
      <c r="BH377" s="149"/>
      <c r="BI377" s="149"/>
      <c r="BJ377" s="149"/>
      <c r="BK377" s="149"/>
      <c r="BL377" s="149"/>
      <c r="BM377" s="149"/>
    </row>
    <row r="378" spans="1:65" ht="22.5" customHeight="1">
      <c r="A378" s="118"/>
      <c r="B378" s="119"/>
      <c r="C378" s="118"/>
      <c r="D378" s="120" t="s">
        <v>71</v>
      </c>
      <c r="E378" s="163" t="s">
        <v>184</v>
      </c>
      <c r="F378" s="163" t="s">
        <v>796</v>
      </c>
      <c r="G378" s="118"/>
      <c r="H378" s="118"/>
      <c r="I378" s="118"/>
      <c r="J378" s="164">
        <f>BK378</f>
        <v>0</v>
      </c>
      <c r="K378" s="118"/>
      <c r="L378" s="119"/>
      <c r="M378" s="123"/>
      <c r="N378" s="118"/>
      <c r="O378" s="118"/>
      <c r="P378" s="124">
        <f>SUM(P379:P445)</f>
        <v>0</v>
      </c>
      <c r="Q378" s="118"/>
      <c r="R378" s="124">
        <f>SUM(R379:R445)</f>
        <v>439.79396013799999</v>
      </c>
      <c r="S378" s="118"/>
      <c r="T378" s="125">
        <f>SUM(T379:T445)</f>
        <v>8.0000000000000002E-3</v>
      </c>
      <c r="U378" s="118"/>
      <c r="V378" s="118"/>
      <c r="W378" s="118"/>
      <c r="X378" s="118"/>
      <c r="Y378" s="118"/>
      <c r="Z378" s="118"/>
      <c r="AA378" s="118"/>
      <c r="AB378" s="118"/>
      <c r="AC378" s="118"/>
      <c r="AD378" s="118"/>
      <c r="AE378" s="118"/>
      <c r="AF378" s="118"/>
      <c r="AG378" s="118"/>
      <c r="AH378" s="118"/>
      <c r="AI378" s="118"/>
      <c r="AJ378" s="118"/>
      <c r="AK378" s="118"/>
      <c r="AL378" s="118"/>
      <c r="AM378" s="118"/>
      <c r="AN378" s="118"/>
      <c r="AO378" s="118"/>
      <c r="AP378" s="118"/>
      <c r="AQ378" s="118"/>
      <c r="AR378" s="120" t="s">
        <v>80</v>
      </c>
      <c r="AS378" s="118"/>
      <c r="AT378" s="126" t="s">
        <v>71</v>
      </c>
      <c r="AU378" s="126" t="s">
        <v>80</v>
      </c>
      <c r="AV378" s="118"/>
      <c r="AW378" s="118"/>
      <c r="AX378" s="118"/>
      <c r="AY378" s="120" t="s">
        <v>117</v>
      </c>
      <c r="AZ378" s="118"/>
      <c r="BA378" s="118"/>
      <c r="BB378" s="118"/>
      <c r="BC378" s="118"/>
      <c r="BD378" s="118"/>
      <c r="BE378" s="118"/>
      <c r="BF378" s="118"/>
      <c r="BG378" s="118"/>
      <c r="BH378" s="118"/>
      <c r="BI378" s="118"/>
      <c r="BJ378" s="118"/>
      <c r="BK378" s="127">
        <f>SUM(BK379:BK445)</f>
        <v>0</v>
      </c>
      <c r="BL378" s="118"/>
      <c r="BM378" s="118"/>
    </row>
    <row r="379" spans="1:65" ht="24" customHeight="1">
      <c r="A379" s="17"/>
      <c r="B379" s="18"/>
      <c r="C379" s="128" t="s">
        <v>797</v>
      </c>
      <c r="D379" s="128" t="s">
        <v>118</v>
      </c>
      <c r="E379" s="129" t="s">
        <v>798</v>
      </c>
      <c r="F379" s="130" t="s">
        <v>799</v>
      </c>
      <c r="G379" s="131" t="s">
        <v>149</v>
      </c>
      <c r="H379" s="132">
        <v>2</v>
      </c>
      <c r="I379" s="133"/>
      <c r="J379" s="132">
        <f>ROUND(I379*H379,2)</f>
        <v>0</v>
      </c>
      <c r="K379" s="134"/>
      <c r="L379" s="18"/>
      <c r="M379" s="135" t="s">
        <v>1</v>
      </c>
      <c r="N379" s="136" t="s">
        <v>38</v>
      </c>
      <c r="O379" s="17"/>
      <c r="P379" s="137">
        <f>O379*H379</f>
        <v>0</v>
      </c>
      <c r="Q379" s="137">
        <v>0.23419999999999999</v>
      </c>
      <c r="R379" s="137">
        <f>Q379*H379</f>
        <v>0.46839999999999998</v>
      </c>
      <c r="S379" s="137">
        <v>0</v>
      </c>
      <c r="T379" s="138">
        <f>S379*H379</f>
        <v>0</v>
      </c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39" t="s">
        <v>116</v>
      </c>
      <c r="AS379" s="17"/>
      <c r="AT379" s="139" t="s">
        <v>118</v>
      </c>
      <c r="AU379" s="139" t="s">
        <v>123</v>
      </c>
      <c r="AV379" s="17"/>
      <c r="AW379" s="17"/>
      <c r="AX379" s="17"/>
      <c r="AY379" s="2" t="s">
        <v>117</v>
      </c>
      <c r="AZ379" s="17"/>
      <c r="BA379" s="17"/>
      <c r="BB379" s="17"/>
      <c r="BC379" s="17"/>
      <c r="BD379" s="17"/>
      <c r="BE379" s="140">
        <f>IF(N379="základná",J379,0)</f>
        <v>0</v>
      </c>
      <c r="BF379" s="140">
        <f>IF(N379="znížená",J379,0)</f>
        <v>0</v>
      </c>
      <c r="BG379" s="140">
        <f>IF(N379="zákl. prenesená",J379,0)</f>
        <v>0</v>
      </c>
      <c r="BH379" s="140">
        <f>IF(N379="zníž. prenesená",J379,0)</f>
        <v>0</v>
      </c>
      <c r="BI379" s="140">
        <f>IF(N379="nulová",J379,0)</f>
        <v>0</v>
      </c>
      <c r="BJ379" s="2" t="s">
        <v>123</v>
      </c>
      <c r="BK379" s="140">
        <f>ROUND(I379*H379,2)</f>
        <v>0</v>
      </c>
      <c r="BL379" s="2" t="s">
        <v>116</v>
      </c>
      <c r="BM379" s="139" t="s">
        <v>800</v>
      </c>
    </row>
    <row r="380" spans="1:65" ht="11.25" customHeight="1">
      <c r="A380" s="141"/>
      <c r="B380" s="142"/>
      <c r="C380" s="141"/>
      <c r="D380" s="143" t="s">
        <v>129</v>
      </c>
      <c r="E380" s="144" t="s">
        <v>1</v>
      </c>
      <c r="F380" s="145" t="s">
        <v>801</v>
      </c>
      <c r="G380" s="141"/>
      <c r="H380" s="146">
        <v>2</v>
      </c>
      <c r="I380" s="141"/>
      <c r="J380" s="141"/>
      <c r="K380" s="141"/>
      <c r="L380" s="142"/>
      <c r="M380" s="147"/>
      <c r="N380" s="141"/>
      <c r="O380" s="141"/>
      <c r="P380" s="141"/>
      <c r="Q380" s="141"/>
      <c r="R380" s="141"/>
      <c r="S380" s="141"/>
      <c r="T380" s="148"/>
      <c r="U380" s="141"/>
      <c r="V380" s="141"/>
      <c r="W380" s="141"/>
      <c r="X380" s="141"/>
      <c r="Y380" s="141"/>
      <c r="Z380" s="141"/>
      <c r="AA380" s="141"/>
      <c r="AB380" s="141"/>
      <c r="AC380" s="141"/>
      <c r="AD380" s="141"/>
      <c r="AE380" s="141"/>
      <c r="AF380" s="141"/>
      <c r="AG380" s="141"/>
      <c r="AH380" s="141"/>
      <c r="AI380" s="141"/>
      <c r="AJ380" s="141"/>
      <c r="AK380" s="141"/>
      <c r="AL380" s="141"/>
      <c r="AM380" s="141"/>
      <c r="AN380" s="141"/>
      <c r="AO380" s="141"/>
      <c r="AP380" s="141"/>
      <c r="AQ380" s="141"/>
      <c r="AR380" s="141"/>
      <c r="AS380" s="141"/>
      <c r="AT380" s="144" t="s">
        <v>129</v>
      </c>
      <c r="AU380" s="144" t="s">
        <v>123</v>
      </c>
      <c r="AV380" s="141" t="s">
        <v>123</v>
      </c>
      <c r="AW380" s="141" t="s">
        <v>29</v>
      </c>
      <c r="AX380" s="141" t="s">
        <v>80</v>
      </c>
      <c r="AY380" s="144" t="s">
        <v>117</v>
      </c>
      <c r="AZ380" s="141"/>
      <c r="BA380" s="141"/>
      <c r="BB380" s="141"/>
      <c r="BC380" s="141"/>
      <c r="BD380" s="141"/>
      <c r="BE380" s="141"/>
      <c r="BF380" s="141"/>
      <c r="BG380" s="141"/>
      <c r="BH380" s="141"/>
      <c r="BI380" s="141"/>
      <c r="BJ380" s="141"/>
      <c r="BK380" s="141"/>
      <c r="BL380" s="141"/>
      <c r="BM380" s="141"/>
    </row>
    <row r="381" spans="1:65" ht="16.5" customHeight="1">
      <c r="A381" s="17"/>
      <c r="B381" s="18"/>
      <c r="C381" s="128" t="s">
        <v>802</v>
      </c>
      <c r="D381" s="128" t="s">
        <v>118</v>
      </c>
      <c r="E381" s="129" t="s">
        <v>803</v>
      </c>
      <c r="F381" s="130" t="s">
        <v>804</v>
      </c>
      <c r="G381" s="131" t="s">
        <v>149</v>
      </c>
      <c r="H381" s="132">
        <v>1</v>
      </c>
      <c r="I381" s="133"/>
      <c r="J381" s="132">
        <f t="shared" ref="J381:J382" si="25">ROUND(I381*H381,2)</f>
        <v>0</v>
      </c>
      <c r="K381" s="134"/>
      <c r="L381" s="18"/>
      <c r="M381" s="135" t="s">
        <v>1</v>
      </c>
      <c r="N381" s="136" t="s">
        <v>38</v>
      </c>
      <c r="O381" s="17"/>
      <c r="P381" s="137">
        <f t="shared" ref="P381:P382" si="26">O381*H381</f>
        <v>0</v>
      </c>
      <c r="Q381" s="137">
        <v>0.23022999999999999</v>
      </c>
      <c r="R381" s="137">
        <f t="shared" ref="R381:R382" si="27">Q381*H381</f>
        <v>0.23022999999999999</v>
      </c>
      <c r="S381" s="137">
        <v>0</v>
      </c>
      <c r="T381" s="138">
        <f t="shared" ref="T381:T382" si="28">S381*H381</f>
        <v>0</v>
      </c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39" t="s">
        <v>116</v>
      </c>
      <c r="AS381" s="17"/>
      <c r="AT381" s="139" t="s">
        <v>118</v>
      </c>
      <c r="AU381" s="139" t="s">
        <v>123</v>
      </c>
      <c r="AV381" s="17"/>
      <c r="AW381" s="17"/>
      <c r="AX381" s="17"/>
      <c r="AY381" s="2" t="s">
        <v>117</v>
      </c>
      <c r="AZ381" s="17"/>
      <c r="BA381" s="17"/>
      <c r="BB381" s="17"/>
      <c r="BC381" s="17"/>
      <c r="BD381" s="17"/>
      <c r="BE381" s="140">
        <f t="shared" ref="BE381:BE382" si="29">IF(N381="základná",J381,0)</f>
        <v>0</v>
      </c>
      <c r="BF381" s="140">
        <f t="shared" ref="BF381:BF382" si="30">IF(N381="znížená",J381,0)</f>
        <v>0</v>
      </c>
      <c r="BG381" s="140">
        <f t="shared" ref="BG381:BG382" si="31">IF(N381="zákl. prenesená",J381,0)</f>
        <v>0</v>
      </c>
      <c r="BH381" s="140">
        <f t="shared" ref="BH381:BH382" si="32">IF(N381="zníž. prenesená",J381,0)</f>
        <v>0</v>
      </c>
      <c r="BI381" s="140">
        <f t="shared" ref="BI381:BI382" si="33">IF(N381="nulová",J381,0)</f>
        <v>0</v>
      </c>
      <c r="BJ381" s="2" t="s">
        <v>123</v>
      </c>
      <c r="BK381" s="140">
        <f t="shared" ref="BK381:BK382" si="34">ROUND(I381*H381,2)</f>
        <v>0</v>
      </c>
      <c r="BL381" s="2" t="s">
        <v>116</v>
      </c>
      <c r="BM381" s="139" t="s">
        <v>805</v>
      </c>
    </row>
    <row r="382" spans="1:65" ht="24" customHeight="1">
      <c r="A382" s="17"/>
      <c r="B382" s="18"/>
      <c r="C382" s="128" t="s">
        <v>806</v>
      </c>
      <c r="D382" s="128" t="s">
        <v>118</v>
      </c>
      <c r="E382" s="129" t="s">
        <v>807</v>
      </c>
      <c r="F382" s="130" t="s">
        <v>808</v>
      </c>
      <c r="G382" s="131" t="s">
        <v>149</v>
      </c>
      <c r="H382" s="132">
        <v>4</v>
      </c>
      <c r="I382" s="133"/>
      <c r="J382" s="132">
        <f t="shared" si="25"/>
        <v>0</v>
      </c>
      <c r="K382" s="134"/>
      <c r="L382" s="18"/>
      <c r="M382" s="135" t="s">
        <v>1</v>
      </c>
      <c r="N382" s="136" t="s">
        <v>38</v>
      </c>
      <c r="O382" s="17"/>
      <c r="P382" s="137">
        <f t="shared" si="26"/>
        <v>0</v>
      </c>
      <c r="Q382" s="137">
        <v>0.23022999999999999</v>
      </c>
      <c r="R382" s="137">
        <f t="shared" si="27"/>
        <v>0.92091999999999996</v>
      </c>
      <c r="S382" s="137">
        <v>0</v>
      </c>
      <c r="T382" s="138">
        <f t="shared" si="28"/>
        <v>0</v>
      </c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39" t="s">
        <v>116</v>
      </c>
      <c r="AS382" s="17"/>
      <c r="AT382" s="139" t="s">
        <v>118</v>
      </c>
      <c r="AU382" s="139" t="s">
        <v>123</v>
      </c>
      <c r="AV382" s="17"/>
      <c r="AW382" s="17"/>
      <c r="AX382" s="17"/>
      <c r="AY382" s="2" t="s">
        <v>117</v>
      </c>
      <c r="AZ382" s="17"/>
      <c r="BA382" s="17"/>
      <c r="BB382" s="17"/>
      <c r="BC382" s="17"/>
      <c r="BD382" s="17"/>
      <c r="BE382" s="140">
        <f t="shared" si="29"/>
        <v>0</v>
      </c>
      <c r="BF382" s="140">
        <f t="shared" si="30"/>
        <v>0</v>
      </c>
      <c r="BG382" s="140">
        <f t="shared" si="31"/>
        <v>0</v>
      </c>
      <c r="BH382" s="140">
        <f t="shared" si="32"/>
        <v>0</v>
      </c>
      <c r="BI382" s="140">
        <f t="shared" si="33"/>
        <v>0</v>
      </c>
      <c r="BJ382" s="2" t="s">
        <v>123</v>
      </c>
      <c r="BK382" s="140">
        <f t="shared" si="34"/>
        <v>0</v>
      </c>
      <c r="BL382" s="2" t="s">
        <v>116</v>
      </c>
      <c r="BM382" s="139" t="s">
        <v>809</v>
      </c>
    </row>
    <row r="383" spans="1:65" ht="11.25" customHeight="1">
      <c r="A383" s="141"/>
      <c r="B383" s="142"/>
      <c r="C383" s="141"/>
      <c r="D383" s="143" t="s">
        <v>129</v>
      </c>
      <c r="E383" s="144" t="s">
        <v>1</v>
      </c>
      <c r="F383" s="145" t="s">
        <v>810</v>
      </c>
      <c r="G383" s="141"/>
      <c r="H383" s="146">
        <v>2</v>
      </c>
      <c r="I383" s="141"/>
      <c r="J383" s="141"/>
      <c r="K383" s="141"/>
      <c r="L383" s="142"/>
      <c r="M383" s="147"/>
      <c r="N383" s="141"/>
      <c r="O383" s="141"/>
      <c r="P383" s="141"/>
      <c r="Q383" s="141"/>
      <c r="R383" s="141"/>
      <c r="S383" s="141"/>
      <c r="T383" s="148"/>
      <c r="U383" s="141"/>
      <c r="V383" s="141"/>
      <c r="W383" s="141"/>
      <c r="X383" s="141"/>
      <c r="Y383" s="141"/>
      <c r="Z383" s="141"/>
      <c r="AA383" s="141"/>
      <c r="AB383" s="141"/>
      <c r="AC383" s="141"/>
      <c r="AD383" s="141"/>
      <c r="AE383" s="141"/>
      <c r="AF383" s="141"/>
      <c r="AG383" s="141"/>
      <c r="AH383" s="141"/>
      <c r="AI383" s="141"/>
      <c r="AJ383" s="141"/>
      <c r="AK383" s="141"/>
      <c r="AL383" s="141"/>
      <c r="AM383" s="141"/>
      <c r="AN383" s="141"/>
      <c r="AO383" s="141"/>
      <c r="AP383" s="141"/>
      <c r="AQ383" s="141"/>
      <c r="AR383" s="141"/>
      <c r="AS383" s="141"/>
      <c r="AT383" s="144" t="s">
        <v>129</v>
      </c>
      <c r="AU383" s="144" t="s">
        <v>123</v>
      </c>
      <c r="AV383" s="141" t="s">
        <v>123</v>
      </c>
      <c r="AW383" s="141" t="s">
        <v>29</v>
      </c>
      <c r="AX383" s="141" t="s">
        <v>72</v>
      </c>
      <c r="AY383" s="144" t="s">
        <v>117</v>
      </c>
      <c r="AZ383" s="141"/>
      <c r="BA383" s="141"/>
      <c r="BB383" s="141"/>
      <c r="BC383" s="141"/>
      <c r="BD383" s="141"/>
      <c r="BE383" s="141"/>
      <c r="BF383" s="141"/>
      <c r="BG383" s="141"/>
      <c r="BH383" s="141"/>
      <c r="BI383" s="141"/>
      <c r="BJ383" s="141"/>
      <c r="BK383" s="141"/>
      <c r="BL383" s="141"/>
      <c r="BM383" s="141"/>
    </row>
    <row r="384" spans="1:65" ht="11.25" customHeight="1">
      <c r="A384" s="141"/>
      <c r="B384" s="142"/>
      <c r="C384" s="141"/>
      <c r="D384" s="143" t="s">
        <v>129</v>
      </c>
      <c r="E384" s="144" t="s">
        <v>1</v>
      </c>
      <c r="F384" s="145" t="s">
        <v>811</v>
      </c>
      <c r="G384" s="141"/>
      <c r="H384" s="146">
        <v>2</v>
      </c>
      <c r="I384" s="141"/>
      <c r="J384" s="141"/>
      <c r="K384" s="141"/>
      <c r="L384" s="142"/>
      <c r="M384" s="147"/>
      <c r="N384" s="141"/>
      <c r="O384" s="141"/>
      <c r="P384" s="141"/>
      <c r="Q384" s="141"/>
      <c r="R384" s="141"/>
      <c r="S384" s="141"/>
      <c r="T384" s="148"/>
      <c r="U384" s="141"/>
      <c r="V384" s="141"/>
      <c r="W384" s="141"/>
      <c r="X384" s="141"/>
      <c r="Y384" s="141"/>
      <c r="Z384" s="141"/>
      <c r="AA384" s="141"/>
      <c r="AB384" s="141"/>
      <c r="AC384" s="141"/>
      <c r="AD384" s="141"/>
      <c r="AE384" s="141"/>
      <c r="AF384" s="141"/>
      <c r="AG384" s="141"/>
      <c r="AH384" s="141"/>
      <c r="AI384" s="141"/>
      <c r="AJ384" s="141"/>
      <c r="AK384" s="141"/>
      <c r="AL384" s="141"/>
      <c r="AM384" s="141"/>
      <c r="AN384" s="141"/>
      <c r="AO384" s="141"/>
      <c r="AP384" s="141"/>
      <c r="AQ384" s="141"/>
      <c r="AR384" s="141"/>
      <c r="AS384" s="141"/>
      <c r="AT384" s="144" t="s">
        <v>129</v>
      </c>
      <c r="AU384" s="144" t="s">
        <v>123</v>
      </c>
      <c r="AV384" s="141" t="s">
        <v>123</v>
      </c>
      <c r="AW384" s="141" t="s">
        <v>29</v>
      </c>
      <c r="AX384" s="141" t="s">
        <v>72</v>
      </c>
      <c r="AY384" s="144" t="s">
        <v>117</v>
      </c>
      <c r="AZ384" s="141"/>
      <c r="BA384" s="141"/>
      <c r="BB384" s="141"/>
      <c r="BC384" s="141"/>
      <c r="BD384" s="141"/>
      <c r="BE384" s="141"/>
      <c r="BF384" s="141"/>
      <c r="BG384" s="141"/>
      <c r="BH384" s="141"/>
      <c r="BI384" s="141"/>
      <c r="BJ384" s="141"/>
      <c r="BK384" s="141"/>
      <c r="BL384" s="141"/>
      <c r="BM384" s="141"/>
    </row>
    <row r="385" spans="1:65" ht="11.25" customHeight="1">
      <c r="A385" s="165"/>
      <c r="B385" s="166"/>
      <c r="C385" s="165"/>
      <c r="D385" s="143" t="s">
        <v>129</v>
      </c>
      <c r="E385" s="167" t="s">
        <v>1</v>
      </c>
      <c r="F385" s="168" t="s">
        <v>154</v>
      </c>
      <c r="G385" s="165"/>
      <c r="H385" s="169">
        <v>4</v>
      </c>
      <c r="I385" s="165"/>
      <c r="J385" s="165"/>
      <c r="K385" s="165"/>
      <c r="L385" s="166"/>
      <c r="M385" s="170"/>
      <c r="N385" s="165"/>
      <c r="O385" s="165"/>
      <c r="P385" s="165"/>
      <c r="Q385" s="165"/>
      <c r="R385" s="165"/>
      <c r="S385" s="165"/>
      <c r="T385" s="171"/>
      <c r="U385" s="165"/>
      <c r="V385" s="165"/>
      <c r="W385" s="165"/>
      <c r="X385" s="165"/>
      <c r="Y385" s="165"/>
      <c r="Z385" s="165"/>
      <c r="AA385" s="165"/>
      <c r="AB385" s="165"/>
      <c r="AC385" s="165"/>
      <c r="AD385" s="165"/>
      <c r="AE385" s="165"/>
      <c r="AF385" s="165"/>
      <c r="AG385" s="165"/>
      <c r="AH385" s="165"/>
      <c r="AI385" s="165"/>
      <c r="AJ385" s="165"/>
      <c r="AK385" s="165"/>
      <c r="AL385" s="165"/>
      <c r="AM385" s="165"/>
      <c r="AN385" s="165"/>
      <c r="AO385" s="165"/>
      <c r="AP385" s="165"/>
      <c r="AQ385" s="165"/>
      <c r="AR385" s="165"/>
      <c r="AS385" s="165"/>
      <c r="AT385" s="167" t="s">
        <v>129</v>
      </c>
      <c r="AU385" s="167" t="s">
        <v>123</v>
      </c>
      <c r="AV385" s="165" t="s">
        <v>116</v>
      </c>
      <c r="AW385" s="165" t="s">
        <v>29</v>
      </c>
      <c r="AX385" s="165" t="s">
        <v>80</v>
      </c>
      <c r="AY385" s="167" t="s">
        <v>117</v>
      </c>
      <c r="AZ385" s="165"/>
      <c r="BA385" s="165"/>
      <c r="BB385" s="165"/>
      <c r="BC385" s="165"/>
      <c r="BD385" s="165"/>
      <c r="BE385" s="165"/>
      <c r="BF385" s="165"/>
      <c r="BG385" s="165"/>
      <c r="BH385" s="165"/>
      <c r="BI385" s="165"/>
      <c r="BJ385" s="165"/>
      <c r="BK385" s="165"/>
      <c r="BL385" s="165"/>
      <c r="BM385" s="165"/>
    </row>
    <row r="386" spans="1:65" ht="37.5" customHeight="1">
      <c r="A386" s="17"/>
      <c r="B386" s="18"/>
      <c r="C386" s="128" t="s">
        <v>812</v>
      </c>
      <c r="D386" s="128" t="s">
        <v>118</v>
      </c>
      <c r="E386" s="129" t="s">
        <v>813</v>
      </c>
      <c r="F386" s="130" t="s">
        <v>814</v>
      </c>
      <c r="G386" s="131" t="s">
        <v>815</v>
      </c>
      <c r="H386" s="132">
        <v>90</v>
      </c>
      <c r="I386" s="133"/>
      <c r="J386" s="132">
        <f>ROUND(I386*H386,2)</f>
        <v>0</v>
      </c>
      <c r="K386" s="134"/>
      <c r="L386" s="18"/>
      <c r="M386" s="135" t="s">
        <v>1</v>
      </c>
      <c r="N386" s="136" t="s">
        <v>38</v>
      </c>
      <c r="O386" s="17"/>
      <c r="P386" s="137">
        <f>O386*H386</f>
        <v>0</v>
      </c>
      <c r="Q386" s="137">
        <v>7.2000000000000002E-5</v>
      </c>
      <c r="R386" s="137">
        <f>Q386*H386</f>
        <v>6.4800000000000005E-3</v>
      </c>
      <c r="S386" s="137">
        <v>0</v>
      </c>
      <c r="T386" s="138">
        <f>S386*H386</f>
        <v>0</v>
      </c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39" t="s">
        <v>116</v>
      </c>
      <c r="AS386" s="17"/>
      <c r="AT386" s="139" t="s">
        <v>118</v>
      </c>
      <c r="AU386" s="139" t="s">
        <v>123</v>
      </c>
      <c r="AV386" s="17"/>
      <c r="AW386" s="17"/>
      <c r="AX386" s="17"/>
      <c r="AY386" s="2" t="s">
        <v>117</v>
      </c>
      <c r="AZ386" s="17"/>
      <c r="BA386" s="17"/>
      <c r="BB386" s="17"/>
      <c r="BC386" s="17"/>
      <c r="BD386" s="17"/>
      <c r="BE386" s="140">
        <f>IF(N386="základná",J386,0)</f>
        <v>0</v>
      </c>
      <c r="BF386" s="140">
        <f>IF(N386="znížená",J386,0)</f>
        <v>0</v>
      </c>
      <c r="BG386" s="140">
        <f>IF(N386="zákl. prenesená",J386,0)</f>
        <v>0</v>
      </c>
      <c r="BH386" s="140">
        <f>IF(N386="zníž. prenesená",J386,0)</f>
        <v>0</v>
      </c>
      <c r="BI386" s="140">
        <f>IF(N386="nulová",J386,0)</f>
        <v>0</v>
      </c>
      <c r="BJ386" s="2" t="s">
        <v>123</v>
      </c>
      <c r="BK386" s="140">
        <f>ROUND(I386*H386,2)</f>
        <v>0</v>
      </c>
      <c r="BL386" s="2" t="s">
        <v>116</v>
      </c>
      <c r="BM386" s="139" t="s">
        <v>816</v>
      </c>
    </row>
    <row r="387" spans="1:65" ht="11.25" customHeight="1">
      <c r="A387" s="149"/>
      <c r="B387" s="150"/>
      <c r="C387" s="149"/>
      <c r="D387" s="143" t="s">
        <v>129</v>
      </c>
      <c r="E387" s="151" t="s">
        <v>1</v>
      </c>
      <c r="F387" s="152" t="s">
        <v>817</v>
      </c>
      <c r="G387" s="149"/>
      <c r="H387" s="151" t="s">
        <v>1</v>
      </c>
      <c r="I387" s="149"/>
      <c r="J387" s="149"/>
      <c r="K387" s="149"/>
      <c r="L387" s="150"/>
      <c r="M387" s="153"/>
      <c r="N387" s="149"/>
      <c r="O387" s="149"/>
      <c r="P387" s="149"/>
      <c r="Q387" s="149"/>
      <c r="R387" s="149"/>
      <c r="S387" s="149"/>
      <c r="T387" s="154"/>
      <c r="U387" s="149"/>
      <c r="V387" s="149"/>
      <c r="W387" s="149"/>
      <c r="X387" s="149"/>
      <c r="Y387" s="149"/>
      <c r="Z387" s="149"/>
      <c r="AA387" s="149"/>
      <c r="AB387" s="149"/>
      <c r="AC387" s="149"/>
      <c r="AD387" s="149"/>
      <c r="AE387" s="149"/>
      <c r="AF387" s="149"/>
      <c r="AG387" s="149"/>
      <c r="AH387" s="149"/>
      <c r="AI387" s="149"/>
      <c r="AJ387" s="149"/>
      <c r="AK387" s="149"/>
      <c r="AL387" s="149"/>
      <c r="AM387" s="149"/>
      <c r="AN387" s="149"/>
      <c r="AO387" s="149"/>
      <c r="AP387" s="149"/>
      <c r="AQ387" s="149"/>
      <c r="AR387" s="149"/>
      <c r="AS387" s="149"/>
      <c r="AT387" s="151" t="s">
        <v>129</v>
      </c>
      <c r="AU387" s="151" t="s">
        <v>123</v>
      </c>
      <c r="AV387" s="149" t="s">
        <v>80</v>
      </c>
      <c r="AW387" s="149" t="s">
        <v>29</v>
      </c>
      <c r="AX387" s="149" t="s">
        <v>72</v>
      </c>
      <c r="AY387" s="151" t="s">
        <v>117</v>
      </c>
      <c r="AZ387" s="149"/>
      <c r="BA387" s="149"/>
      <c r="BB387" s="149"/>
      <c r="BC387" s="149"/>
      <c r="BD387" s="149"/>
      <c r="BE387" s="149"/>
      <c r="BF387" s="149"/>
      <c r="BG387" s="149"/>
      <c r="BH387" s="149"/>
      <c r="BI387" s="149"/>
      <c r="BJ387" s="149"/>
      <c r="BK387" s="149"/>
      <c r="BL387" s="149"/>
      <c r="BM387" s="149"/>
    </row>
    <row r="388" spans="1:65" ht="11.25" customHeight="1">
      <c r="A388" s="141"/>
      <c r="B388" s="142"/>
      <c r="C388" s="141"/>
      <c r="D388" s="143" t="s">
        <v>129</v>
      </c>
      <c r="E388" s="144" t="s">
        <v>1</v>
      </c>
      <c r="F388" s="145" t="s">
        <v>818</v>
      </c>
      <c r="G388" s="141"/>
      <c r="H388" s="146">
        <v>90</v>
      </c>
      <c r="I388" s="141"/>
      <c r="J388" s="141"/>
      <c r="K388" s="141"/>
      <c r="L388" s="142"/>
      <c r="M388" s="147"/>
      <c r="N388" s="141"/>
      <c r="O388" s="141"/>
      <c r="P388" s="141"/>
      <c r="Q388" s="141"/>
      <c r="R388" s="141"/>
      <c r="S388" s="141"/>
      <c r="T388" s="148"/>
      <c r="U388" s="141"/>
      <c r="V388" s="141"/>
      <c r="W388" s="141"/>
      <c r="X388" s="141"/>
      <c r="Y388" s="141"/>
      <c r="Z388" s="141"/>
      <c r="AA388" s="141"/>
      <c r="AB388" s="141"/>
      <c r="AC388" s="141"/>
      <c r="AD388" s="141"/>
      <c r="AE388" s="141"/>
      <c r="AF388" s="141"/>
      <c r="AG388" s="141"/>
      <c r="AH388" s="141"/>
      <c r="AI388" s="141"/>
      <c r="AJ388" s="141"/>
      <c r="AK388" s="141"/>
      <c r="AL388" s="141"/>
      <c r="AM388" s="141"/>
      <c r="AN388" s="141"/>
      <c r="AO388" s="141"/>
      <c r="AP388" s="141"/>
      <c r="AQ388" s="141"/>
      <c r="AR388" s="141"/>
      <c r="AS388" s="141"/>
      <c r="AT388" s="144" t="s">
        <v>129</v>
      </c>
      <c r="AU388" s="144" t="s">
        <v>123</v>
      </c>
      <c r="AV388" s="141" t="s">
        <v>123</v>
      </c>
      <c r="AW388" s="141" t="s">
        <v>29</v>
      </c>
      <c r="AX388" s="141" t="s">
        <v>80</v>
      </c>
      <c r="AY388" s="144" t="s">
        <v>117</v>
      </c>
      <c r="AZ388" s="141"/>
      <c r="BA388" s="141"/>
      <c r="BB388" s="141"/>
      <c r="BC388" s="141"/>
      <c r="BD388" s="141"/>
      <c r="BE388" s="141"/>
      <c r="BF388" s="141"/>
      <c r="BG388" s="141"/>
      <c r="BH388" s="141"/>
      <c r="BI388" s="141"/>
      <c r="BJ388" s="141"/>
      <c r="BK388" s="141"/>
      <c r="BL388" s="141"/>
      <c r="BM388" s="141"/>
    </row>
    <row r="389" spans="1:65" ht="37.5" customHeight="1">
      <c r="A389" s="17"/>
      <c r="B389" s="18"/>
      <c r="C389" s="128" t="s">
        <v>819</v>
      </c>
      <c r="D389" s="128" t="s">
        <v>118</v>
      </c>
      <c r="E389" s="129" t="s">
        <v>820</v>
      </c>
      <c r="F389" s="130" t="s">
        <v>821</v>
      </c>
      <c r="G389" s="131" t="s">
        <v>815</v>
      </c>
      <c r="H389" s="132">
        <v>1129</v>
      </c>
      <c r="I389" s="133"/>
      <c r="J389" s="132">
        <f>ROUND(I389*H389,2)</f>
        <v>0</v>
      </c>
      <c r="K389" s="134"/>
      <c r="L389" s="18"/>
      <c r="M389" s="135" t="s">
        <v>1</v>
      </c>
      <c r="N389" s="136" t="s">
        <v>38</v>
      </c>
      <c r="O389" s="17"/>
      <c r="P389" s="137">
        <f>O389*H389</f>
        <v>0</v>
      </c>
      <c r="Q389" s="137">
        <v>2.4192000000000001E-5</v>
      </c>
      <c r="R389" s="137">
        <f>Q389*H389</f>
        <v>2.7312768000000001E-2</v>
      </c>
      <c r="S389" s="137">
        <v>0</v>
      </c>
      <c r="T389" s="138">
        <f>S389*H389</f>
        <v>0</v>
      </c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39" t="s">
        <v>116</v>
      </c>
      <c r="AS389" s="17"/>
      <c r="AT389" s="139" t="s">
        <v>118</v>
      </c>
      <c r="AU389" s="139" t="s">
        <v>123</v>
      </c>
      <c r="AV389" s="17"/>
      <c r="AW389" s="17"/>
      <c r="AX389" s="17"/>
      <c r="AY389" s="2" t="s">
        <v>117</v>
      </c>
      <c r="AZ389" s="17"/>
      <c r="BA389" s="17"/>
      <c r="BB389" s="17"/>
      <c r="BC389" s="17"/>
      <c r="BD389" s="17"/>
      <c r="BE389" s="140">
        <f>IF(N389="základná",J389,0)</f>
        <v>0</v>
      </c>
      <c r="BF389" s="140">
        <f>IF(N389="znížená",J389,0)</f>
        <v>0</v>
      </c>
      <c r="BG389" s="140">
        <f>IF(N389="zákl. prenesená",J389,0)</f>
        <v>0</v>
      </c>
      <c r="BH389" s="140">
        <f>IF(N389="zníž. prenesená",J389,0)</f>
        <v>0</v>
      </c>
      <c r="BI389" s="140">
        <f>IF(N389="nulová",J389,0)</f>
        <v>0</v>
      </c>
      <c r="BJ389" s="2" t="s">
        <v>123</v>
      </c>
      <c r="BK389" s="140">
        <f>ROUND(I389*H389,2)</f>
        <v>0</v>
      </c>
      <c r="BL389" s="2" t="s">
        <v>116</v>
      </c>
      <c r="BM389" s="139" t="s">
        <v>822</v>
      </c>
    </row>
    <row r="390" spans="1:65" ht="11.25" customHeight="1">
      <c r="A390" s="149"/>
      <c r="B390" s="150"/>
      <c r="C390" s="149"/>
      <c r="D390" s="143" t="s">
        <v>129</v>
      </c>
      <c r="E390" s="151" t="s">
        <v>1</v>
      </c>
      <c r="F390" s="152" t="s">
        <v>817</v>
      </c>
      <c r="G390" s="149"/>
      <c r="H390" s="151" t="s">
        <v>1</v>
      </c>
      <c r="I390" s="149"/>
      <c r="J390" s="149"/>
      <c r="K390" s="149"/>
      <c r="L390" s="150"/>
      <c r="M390" s="153"/>
      <c r="N390" s="149"/>
      <c r="O390" s="149"/>
      <c r="P390" s="149"/>
      <c r="Q390" s="149"/>
      <c r="R390" s="149"/>
      <c r="S390" s="149"/>
      <c r="T390" s="154"/>
      <c r="U390" s="149"/>
      <c r="V390" s="149"/>
      <c r="W390" s="149"/>
      <c r="X390" s="149"/>
      <c r="Y390" s="149"/>
      <c r="Z390" s="149"/>
      <c r="AA390" s="149"/>
      <c r="AB390" s="149"/>
      <c r="AC390" s="149"/>
      <c r="AD390" s="149"/>
      <c r="AE390" s="149"/>
      <c r="AF390" s="149"/>
      <c r="AG390" s="149"/>
      <c r="AH390" s="149"/>
      <c r="AI390" s="149"/>
      <c r="AJ390" s="149"/>
      <c r="AK390" s="149"/>
      <c r="AL390" s="149"/>
      <c r="AM390" s="149"/>
      <c r="AN390" s="149"/>
      <c r="AO390" s="149"/>
      <c r="AP390" s="149"/>
      <c r="AQ390" s="149"/>
      <c r="AR390" s="149"/>
      <c r="AS390" s="149"/>
      <c r="AT390" s="151" t="s">
        <v>129</v>
      </c>
      <c r="AU390" s="151" t="s">
        <v>123</v>
      </c>
      <c r="AV390" s="149" t="s">
        <v>80</v>
      </c>
      <c r="AW390" s="149" t="s">
        <v>29</v>
      </c>
      <c r="AX390" s="149" t="s">
        <v>72</v>
      </c>
      <c r="AY390" s="151" t="s">
        <v>117</v>
      </c>
      <c r="AZ390" s="149"/>
      <c r="BA390" s="149"/>
      <c r="BB390" s="149"/>
      <c r="BC390" s="149"/>
      <c r="BD390" s="149"/>
      <c r="BE390" s="149"/>
      <c r="BF390" s="149"/>
      <c r="BG390" s="149"/>
      <c r="BH390" s="149"/>
      <c r="BI390" s="149"/>
      <c r="BJ390" s="149"/>
      <c r="BK390" s="149"/>
      <c r="BL390" s="149"/>
      <c r="BM390" s="149"/>
    </row>
    <row r="391" spans="1:65" ht="11.25" customHeight="1">
      <c r="A391" s="141"/>
      <c r="B391" s="142"/>
      <c r="C391" s="141"/>
      <c r="D391" s="143" t="s">
        <v>129</v>
      </c>
      <c r="E391" s="144" t="s">
        <v>1</v>
      </c>
      <c r="F391" s="145" t="s">
        <v>823</v>
      </c>
      <c r="G391" s="141"/>
      <c r="H391" s="146">
        <v>100</v>
      </c>
      <c r="I391" s="141"/>
      <c r="J391" s="141"/>
      <c r="K391" s="141"/>
      <c r="L391" s="142"/>
      <c r="M391" s="147"/>
      <c r="N391" s="141"/>
      <c r="O391" s="141"/>
      <c r="P391" s="141"/>
      <c r="Q391" s="141"/>
      <c r="R391" s="141"/>
      <c r="S391" s="141"/>
      <c r="T391" s="148"/>
      <c r="U391" s="141"/>
      <c r="V391" s="141"/>
      <c r="W391" s="141"/>
      <c r="X391" s="141"/>
      <c r="Y391" s="141"/>
      <c r="Z391" s="141"/>
      <c r="AA391" s="141"/>
      <c r="AB391" s="141"/>
      <c r="AC391" s="141"/>
      <c r="AD391" s="141"/>
      <c r="AE391" s="141"/>
      <c r="AF391" s="141"/>
      <c r="AG391" s="141"/>
      <c r="AH391" s="141"/>
      <c r="AI391" s="141"/>
      <c r="AJ391" s="141"/>
      <c r="AK391" s="141"/>
      <c r="AL391" s="141"/>
      <c r="AM391" s="141"/>
      <c r="AN391" s="141"/>
      <c r="AO391" s="141"/>
      <c r="AP391" s="141"/>
      <c r="AQ391" s="141"/>
      <c r="AR391" s="141"/>
      <c r="AS391" s="141"/>
      <c r="AT391" s="144" t="s">
        <v>129</v>
      </c>
      <c r="AU391" s="144" t="s">
        <v>123</v>
      </c>
      <c r="AV391" s="141" t="s">
        <v>123</v>
      </c>
      <c r="AW391" s="141" t="s">
        <v>29</v>
      </c>
      <c r="AX391" s="141" t="s">
        <v>72</v>
      </c>
      <c r="AY391" s="144" t="s">
        <v>117</v>
      </c>
      <c r="AZ391" s="141"/>
      <c r="BA391" s="141"/>
      <c r="BB391" s="141"/>
      <c r="BC391" s="141"/>
      <c r="BD391" s="141"/>
      <c r="BE391" s="141"/>
      <c r="BF391" s="141"/>
      <c r="BG391" s="141"/>
      <c r="BH391" s="141"/>
      <c r="BI391" s="141"/>
      <c r="BJ391" s="141"/>
      <c r="BK391" s="141"/>
      <c r="BL391" s="141"/>
      <c r="BM391" s="141"/>
    </row>
    <row r="392" spans="1:65" ht="11.25" customHeight="1">
      <c r="A392" s="141"/>
      <c r="B392" s="142"/>
      <c r="C392" s="141"/>
      <c r="D392" s="143" t="s">
        <v>129</v>
      </c>
      <c r="E392" s="144" t="s">
        <v>1</v>
      </c>
      <c r="F392" s="145" t="s">
        <v>824</v>
      </c>
      <c r="G392" s="141"/>
      <c r="H392" s="146">
        <v>1029</v>
      </c>
      <c r="I392" s="141"/>
      <c r="J392" s="141"/>
      <c r="K392" s="141"/>
      <c r="L392" s="142"/>
      <c r="M392" s="147"/>
      <c r="N392" s="141"/>
      <c r="O392" s="141"/>
      <c r="P392" s="141"/>
      <c r="Q392" s="141"/>
      <c r="R392" s="141"/>
      <c r="S392" s="141"/>
      <c r="T392" s="148"/>
      <c r="U392" s="141"/>
      <c r="V392" s="141"/>
      <c r="W392" s="141"/>
      <c r="X392" s="141"/>
      <c r="Y392" s="141"/>
      <c r="Z392" s="141"/>
      <c r="AA392" s="141"/>
      <c r="AB392" s="141"/>
      <c r="AC392" s="141"/>
      <c r="AD392" s="141"/>
      <c r="AE392" s="141"/>
      <c r="AF392" s="141"/>
      <c r="AG392" s="141"/>
      <c r="AH392" s="141"/>
      <c r="AI392" s="141"/>
      <c r="AJ392" s="141"/>
      <c r="AK392" s="141"/>
      <c r="AL392" s="141"/>
      <c r="AM392" s="141"/>
      <c r="AN392" s="141"/>
      <c r="AO392" s="141"/>
      <c r="AP392" s="141"/>
      <c r="AQ392" s="141"/>
      <c r="AR392" s="141"/>
      <c r="AS392" s="141"/>
      <c r="AT392" s="144" t="s">
        <v>129</v>
      </c>
      <c r="AU392" s="144" t="s">
        <v>123</v>
      </c>
      <c r="AV392" s="141" t="s">
        <v>123</v>
      </c>
      <c r="AW392" s="141" t="s">
        <v>29</v>
      </c>
      <c r="AX392" s="141" t="s">
        <v>72</v>
      </c>
      <c r="AY392" s="144" t="s">
        <v>117</v>
      </c>
      <c r="AZ392" s="141"/>
      <c r="BA392" s="141"/>
      <c r="BB392" s="141"/>
      <c r="BC392" s="141"/>
      <c r="BD392" s="141"/>
      <c r="BE392" s="141"/>
      <c r="BF392" s="141"/>
      <c r="BG392" s="141"/>
      <c r="BH392" s="141"/>
      <c r="BI392" s="141"/>
      <c r="BJ392" s="141"/>
      <c r="BK392" s="141"/>
      <c r="BL392" s="141"/>
      <c r="BM392" s="141"/>
    </row>
    <row r="393" spans="1:65" ht="11.25" customHeight="1">
      <c r="A393" s="165"/>
      <c r="B393" s="166"/>
      <c r="C393" s="165"/>
      <c r="D393" s="143" t="s">
        <v>129</v>
      </c>
      <c r="E393" s="167" t="s">
        <v>1</v>
      </c>
      <c r="F393" s="168" t="s">
        <v>154</v>
      </c>
      <c r="G393" s="165"/>
      <c r="H393" s="169">
        <v>1129</v>
      </c>
      <c r="I393" s="165"/>
      <c r="J393" s="165"/>
      <c r="K393" s="165"/>
      <c r="L393" s="166"/>
      <c r="M393" s="170"/>
      <c r="N393" s="165"/>
      <c r="O393" s="165"/>
      <c r="P393" s="165"/>
      <c r="Q393" s="165"/>
      <c r="R393" s="165"/>
      <c r="S393" s="165"/>
      <c r="T393" s="171"/>
      <c r="U393" s="165"/>
      <c r="V393" s="165"/>
      <c r="W393" s="165"/>
      <c r="X393" s="165"/>
      <c r="Y393" s="165"/>
      <c r="Z393" s="165"/>
      <c r="AA393" s="165"/>
      <c r="AB393" s="165"/>
      <c r="AC393" s="165"/>
      <c r="AD393" s="165"/>
      <c r="AE393" s="165"/>
      <c r="AF393" s="165"/>
      <c r="AG393" s="165"/>
      <c r="AH393" s="165"/>
      <c r="AI393" s="165"/>
      <c r="AJ393" s="165"/>
      <c r="AK393" s="165"/>
      <c r="AL393" s="165"/>
      <c r="AM393" s="165"/>
      <c r="AN393" s="165"/>
      <c r="AO393" s="165"/>
      <c r="AP393" s="165"/>
      <c r="AQ393" s="165"/>
      <c r="AR393" s="165"/>
      <c r="AS393" s="165"/>
      <c r="AT393" s="167" t="s">
        <v>129</v>
      </c>
      <c r="AU393" s="167" t="s">
        <v>123</v>
      </c>
      <c r="AV393" s="165" t="s">
        <v>116</v>
      </c>
      <c r="AW393" s="165" t="s">
        <v>29</v>
      </c>
      <c r="AX393" s="165" t="s">
        <v>80</v>
      </c>
      <c r="AY393" s="167" t="s">
        <v>117</v>
      </c>
      <c r="AZ393" s="165"/>
      <c r="BA393" s="165"/>
      <c r="BB393" s="165"/>
      <c r="BC393" s="165"/>
      <c r="BD393" s="165"/>
      <c r="BE393" s="165"/>
      <c r="BF393" s="165"/>
      <c r="BG393" s="165"/>
      <c r="BH393" s="165"/>
      <c r="BI393" s="165"/>
      <c r="BJ393" s="165"/>
      <c r="BK393" s="165"/>
      <c r="BL393" s="165"/>
      <c r="BM393" s="165"/>
    </row>
    <row r="394" spans="1:65" ht="37.5" customHeight="1">
      <c r="A394" s="17"/>
      <c r="B394" s="18"/>
      <c r="C394" s="128" t="s">
        <v>825</v>
      </c>
      <c r="D394" s="128" t="s">
        <v>118</v>
      </c>
      <c r="E394" s="129" t="s">
        <v>826</v>
      </c>
      <c r="F394" s="130" t="s">
        <v>827</v>
      </c>
      <c r="G394" s="131" t="s">
        <v>815</v>
      </c>
      <c r="H394" s="132">
        <v>1129</v>
      </c>
      <c r="I394" s="133"/>
      <c r="J394" s="132">
        <f>ROUND(I394*H394,2)</f>
        <v>0</v>
      </c>
      <c r="K394" s="134"/>
      <c r="L394" s="18"/>
      <c r="M394" s="135" t="s">
        <v>1</v>
      </c>
      <c r="N394" s="136" t="s">
        <v>38</v>
      </c>
      <c r="O394" s="17"/>
      <c r="P394" s="137">
        <f>O394*H394</f>
        <v>0</v>
      </c>
      <c r="Q394" s="137">
        <v>3.7500000000000001E-6</v>
      </c>
      <c r="R394" s="137">
        <f>Q394*H394</f>
        <v>4.2337500000000005E-3</v>
      </c>
      <c r="S394" s="137">
        <v>0</v>
      </c>
      <c r="T394" s="138">
        <f>S394*H394</f>
        <v>0</v>
      </c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39" t="s">
        <v>116</v>
      </c>
      <c r="AS394" s="17"/>
      <c r="AT394" s="139" t="s">
        <v>118</v>
      </c>
      <c r="AU394" s="139" t="s">
        <v>123</v>
      </c>
      <c r="AV394" s="17"/>
      <c r="AW394" s="17"/>
      <c r="AX394" s="17"/>
      <c r="AY394" s="2" t="s">
        <v>117</v>
      </c>
      <c r="AZ394" s="17"/>
      <c r="BA394" s="17"/>
      <c r="BB394" s="17"/>
      <c r="BC394" s="17"/>
      <c r="BD394" s="17"/>
      <c r="BE394" s="140">
        <f>IF(N394="základná",J394,0)</f>
        <v>0</v>
      </c>
      <c r="BF394" s="140">
        <f>IF(N394="znížená",J394,0)</f>
        <v>0</v>
      </c>
      <c r="BG394" s="140">
        <f>IF(N394="zákl. prenesená",J394,0)</f>
        <v>0</v>
      </c>
      <c r="BH394" s="140">
        <f>IF(N394="zníž. prenesená",J394,0)</f>
        <v>0</v>
      </c>
      <c r="BI394" s="140">
        <f>IF(N394="nulová",J394,0)</f>
        <v>0</v>
      </c>
      <c r="BJ394" s="2" t="s">
        <v>123</v>
      </c>
      <c r="BK394" s="140">
        <f>ROUND(I394*H394,2)</f>
        <v>0</v>
      </c>
      <c r="BL394" s="2" t="s">
        <v>116</v>
      </c>
      <c r="BM394" s="139" t="s">
        <v>828</v>
      </c>
    </row>
    <row r="395" spans="1:65" ht="11.25" customHeight="1">
      <c r="A395" s="149"/>
      <c r="B395" s="150"/>
      <c r="C395" s="149"/>
      <c r="D395" s="143" t="s">
        <v>129</v>
      </c>
      <c r="E395" s="151" t="s">
        <v>1</v>
      </c>
      <c r="F395" s="152" t="s">
        <v>829</v>
      </c>
      <c r="G395" s="149"/>
      <c r="H395" s="151" t="s">
        <v>1</v>
      </c>
      <c r="I395" s="149"/>
      <c r="J395" s="149"/>
      <c r="K395" s="149"/>
      <c r="L395" s="150"/>
      <c r="M395" s="153"/>
      <c r="N395" s="149"/>
      <c r="O395" s="149"/>
      <c r="P395" s="149"/>
      <c r="Q395" s="149"/>
      <c r="R395" s="149"/>
      <c r="S395" s="149"/>
      <c r="T395" s="154"/>
      <c r="U395" s="149"/>
      <c r="V395" s="149"/>
      <c r="W395" s="149"/>
      <c r="X395" s="149"/>
      <c r="Y395" s="149"/>
      <c r="Z395" s="149"/>
      <c r="AA395" s="149"/>
      <c r="AB395" s="149"/>
      <c r="AC395" s="149"/>
      <c r="AD395" s="149"/>
      <c r="AE395" s="149"/>
      <c r="AF395" s="149"/>
      <c r="AG395" s="149"/>
      <c r="AH395" s="149"/>
      <c r="AI395" s="149"/>
      <c r="AJ395" s="149"/>
      <c r="AK395" s="149"/>
      <c r="AL395" s="149"/>
      <c r="AM395" s="149"/>
      <c r="AN395" s="149"/>
      <c r="AO395" s="149"/>
      <c r="AP395" s="149"/>
      <c r="AQ395" s="149"/>
      <c r="AR395" s="149"/>
      <c r="AS395" s="149"/>
      <c r="AT395" s="151" t="s">
        <v>129</v>
      </c>
      <c r="AU395" s="151" t="s">
        <v>123</v>
      </c>
      <c r="AV395" s="149" t="s">
        <v>80</v>
      </c>
      <c r="AW395" s="149" t="s">
        <v>29</v>
      </c>
      <c r="AX395" s="149" t="s">
        <v>72</v>
      </c>
      <c r="AY395" s="151" t="s">
        <v>117</v>
      </c>
      <c r="AZ395" s="149"/>
      <c r="BA395" s="149"/>
      <c r="BB395" s="149"/>
      <c r="BC395" s="149"/>
      <c r="BD395" s="149"/>
      <c r="BE395" s="149"/>
      <c r="BF395" s="149"/>
      <c r="BG395" s="149"/>
      <c r="BH395" s="149"/>
      <c r="BI395" s="149"/>
      <c r="BJ395" s="149"/>
      <c r="BK395" s="149"/>
      <c r="BL395" s="149"/>
      <c r="BM395" s="149"/>
    </row>
    <row r="396" spans="1:65" ht="11.25" customHeight="1">
      <c r="A396" s="141"/>
      <c r="B396" s="142"/>
      <c r="C396" s="141"/>
      <c r="D396" s="143" t="s">
        <v>129</v>
      </c>
      <c r="E396" s="144" t="s">
        <v>1</v>
      </c>
      <c r="F396" s="145" t="s">
        <v>823</v>
      </c>
      <c r="G396" s="141"/>
      <c r="H396" s="146">
        <v>100</v>
      </c>
      <c r="I396" s="141"/>
      <c r="J396" s="141"/>
      <c r="K396" s="141"/>
      <c r="L396" s="142"/>
      <c r="M396" s="147"/>
      <c r="N396" s="141"/>
      <c r="O396" s="141"/>
      <c r="P396" s="141"/>
      <c r="Q396" s="141"/>
      <c r="R396" s="141"/>
      <c r="S396" s="141"/>
      <c r="T396" s="148"/>
      <c r="U396" s="141"/>
      <c r="V396" s="141"/>
      <c r="W396" s="141"/>
      <c r="X396" s="141"/>
      <c r="Y396" s="141"/>
      <c r="Z396" s="141"/>
      <c r="AA396" s="141"/>
      <c r="AB396" s="141"/>
      <c r="AC396" s="141"/>
      <c r="AD396" s="141"/>
      <c r="AE396" s="141"/>
      <c r="AF396" s="141"/>
      <c r="AG396" s="141"/>
      <c r="AH396" s="141"/>
      <c r="AI396" s="141"/>
      <c r="AJ396" s="141"/>
      <c r="AK396" s="141"/>
      <c r="AL396" s="141"/>
      <c r="AM396" s="141"/>
      <c r="AN396" s="141"/>
      <c r="AO396" s="141"/>
      <c r="AP396" s="141"/>
      <c r="AQ396" s="141"/>
      <c r="AR396" s="141"/>
      <c r="AS396" s="141"/>
      <c r="AT396" s="144" t="s">
        <v>129</v>
      </c>
      <c r="AU396" s="144" t="s">
        <v>123</v>
      </c>
      <c r="AV396" s="141" t="s">
        <v>123</v>
      </c>
      <c r="AW396" s="141" t="s">
        <v>29</v>
      </c>
      <c r="AX396" s="141" t="s">
        <v>72</v>
      </c>
      <c r="AY396" s="144" t="s">
        <v>117</v>
      </c>
      <c r="AZ396" s="141"/>
      <c r="BA396" s="141"/>
      <c r="BB396" s="141"/>
      <c r="BC396" s="141"/>
      <c r="BD396" s="141"/>
      <c r="BE396" s="141"/>
      <c r="BF396" s="141"/>
      <c r="BG396" s="141"/>
      <c r="BH396" s="141"/>
      <c r="BI396" s="141"/>
      <c r="BJ396" s="141"/>
      <c r="BK396" s="141"/>
      <c r="BL396" s="141"/>
      <c r="BM396" s="141"/>
    </row>
    <row r="397" spans="1:65" ht="11.25" customHeight="1">
      <c r="A397" s="141"/>
      <c r="B397" s="142"/>
      <c r="C397" s="141"/>
      <c r="D397" s="143" t="s">
        <v>129</v>
      </c>
      <c r="E397" s="144" t="s">
        <v>1</v>
      </c>
      <c r="F397" s="145" t="s">
        <v>824</v>
      </c>
      <c r="G397" s="141"/>
      <c r="H397" s="146">
        <v>1029</v>
      </c>
      <c r="I397" s="141"/>
      <c r="J397" s="141"/>
      <c r="K397" s="141"/>
      <c r="L397" s="142"/>
      <c r="M397" s="147"/>
      <c r="N397" s="141"/>
      <c r="O397" s="141"/>
      <c r="P397" s="141"/>
      <c r="Q397" s="141"/>
      <c r="R397" s="141"/>
      <c r="S397" s="141"/>
      <c r="T397" s="148"/>
      <c r="U397" s="141"/>
      <c r="V397" s="141"/>
      <c r="W397" s="141"/>
      <c r="X397" s="141"/>
      <c r="Y397" s="141"/>
      <c r="Z397" s="141"/>
      <c r="AA397" s="141"/>
      <c r="AB397" s="141"/>
      <c r="AC397" s="141"/>
      <c r="AD397" s="141"/>
      <c r="AE397" s="141"/>
      <c r="AF397" s="141"/>
      <c r="AG397" s="141"/>
      <c r="AH397" s="141"/>
      <c r="AI397" s="141"/>
      <c r="AJ397" s="141"/>
      <c r="AK397" s="141"/>
      <c r="AL397" s="141"/>
      <c r="AM397" s="141"/>
      <c r="AN397" s="141"/>
      <c r="AO397" s="141"/>
      <c r="AP397" s="141"/>
      <c r="AQ397" s="141"/>
      <c r="AR397" s="141"/>
      <c r="AS397" s="141"/>
      <c r="AT397" s="144" t="s">
        <v>129</v>
      </c>
      <c r="AU397" s="144" t="s">
        <v>123</v>
      </c>
      <c r="AV397" s="141" t="s">
        <v>123</v>
      </c>
      <c r="AW397" s="141" t="s">
        <v>29</v>
      </c>
      <c r="AX397" s="141" t="s">
        <v>72</v>
      </c>
      <c r="AY397" s="144" t="s">
        <v>117</v>
      </c>
      <c r="AZ397" s="141"/>
      <c r="BA397" s="141"/>
      <c r="BB397" s="141"/>
      <c r="BC397" s="141"/>
      <c r="BD397" s="141"/>
      <c r="BE397" s="141"/>
      <c r="BF397" s="141"/>
      <c r="BG397" s="141"/>
      <c r="BH397" s="141"/>
      <c r="BI397" s="141"/>
      <c r="BJ397" s="141"/>
      <c r="BK397" s="141"/>
      <c r="BL397" s="141"/>
      <c r="BM397" s="141"/>
    </row>
    <row r="398" spans="1:65" ht="11.25" customHeight="1">
      <c r="A398" s="165"/>
      <c r="B398" s="166"/>
      <c r="C398" s="165"/>
      <c r="D398" s="143" t="s">
        <v>129</v>
      </c>
      <c r="E398" s="167" t="s">
        <v>1</v>
      </c>
      <c r="F398" s="168" t="s">
        <v>154</v>
      </c>
      <c r="G398" s="165"/>
      <c r="H398" s="169">
        <v>1129</v>
      </c>
      <c r="I398" s="165"/>
      <c r="J398" s="165"/>
      <c r="K398" s="165"/>
      <c r="L398" s="166"/>
      <c r="M398" s="170"/>
      <c r="N398" s="165"/>
      <c r="O398" s="165"/>
      <c r="P398" s="165"/>
      <c r="Q398" s="165"/>
      <c r="R398" s="165"/>
      <c r="S398" s="165"/>
      <c r="T398" s="171"/>
      <c r="U398" s="165"/>
      <c r="V398" s="165"/>
      <c r="W398" s="165"/>
      <c r="X398" s="165"/>
      <c r="Y398" s="165"/>
      <c r="Z398" s="165"/>
      <c r="AA398" s="165"/>
      <c r="AB398" s="165"/>
      <c r="AC398" s="165"/>
      <c r="AD398" s="165"/>
      <c r="AE398" s="165"/>
      <c r="AF398" s="165"/>
      <c r="AG398" s="165"/>
      <c r="AH398" s="165"/>
      <c r="AI398" s="165"/>
      <c r="AJ398" s="165"/>
      <c r="AK398" s="165"/>
      <c r="AL398" s="165"/>
      <c r="AM398" s="165"/>
      <c r="AN398" s="165"/>
      <c r="AO398" s="165"/>
      <c r="AP398" s="165"/>
      <c r="AQ398" s="165"/>
      <c r="AR398" s="165"/>
      <c r="AS398" s="165"/>
      <c r="AT398" s="167" t="s">
        <v>129</v>
      </c>
      <c r="AU398" s="167" t="s">
        <v>123</v>
      </c>
      <c r="AV398" s="165" t="s">
        <v>116</v>
      </c>
      <c r="AW398" s="165" t="s">
        <v>29</v>
      </c>
      <c r="AX398" s="165" t="s">
        <v>80</v>
      </c>
      <c r="AY398" s="167" t="s">
        <v>117</v>
      </c>
      <c r="AZ398" s="165"/>
      <c r="BA398" s="165"/>
      <c r="BB398" s="165"/>
      <c r="BC398" s="165"/>
      <c r="BD398" s="165"/>
      <c r="BE398" s="165"/>
      <c r="BF398" s="165"/>
      <c r="BG398" s="165"/>
      <c r="BH398" s="165"/>
      <c r="BI398" s="165"/>
      <c r="BJ398" s="165"/>
      <c r="BK398" s="165"/>
      <c r="BL398" s="165"/>
      <c r="BM398" s="165"/>
    </row>
    <row r="399" spans="1:65" ht="48.75" customHeight="1">
      <c r="A399" s="17"/>
      <c r="B399" s="18"/>
      <c r="C399" s="128" t="s">
        <v>830</v>
      </c>
      <c r="D399" s="128" t="s">
        <v>118</v>
      </c>
      <c r="E399" s="129" t="s">
        <v>831</v>
      </c>
      <c r="F399" s="130" t="s">
        <v>832</v>
      </c>
      <c r="G399" s="131" t="s">
        <v>815</v>
      </c>
      <c r="H399" s="132">
        <v>2496</v>
      </c>
      <c r="I399" s="133"/>
      <c r="J399" s="132">
        <f t="shared" ref="J399:J400" si="35">ROUND(I399*H399,2)</f>
        <v>0</v>
      </c>
      <c r="K399" s="134"/>
      <c r="L399" s="18"/>
      <c r="M399" s="135" t="s">
        <v>1</v>
      </c>
      <c r="N399" s="136" t="s">
        <v>38</v>
      </c>
      <c r="O399" s="17"/>
      <c r="P399" s="137">
        <f t="shared" ref="P399:P400" si="36">O399*H399</f>
        <v>0</v>
      </c>
      <c r="Q399" s="137">
        <v>0.1258406</v>
      </c>
      <c r="R399" s="137">
        <f t="shared" ref="R399:R400" si="37">Q399*H399</f>
        <v>314.09813759999997</v>
      </c>
      <c r="S399" s="137">
        <v>0</v>
      </c>
      <c r="T399" s="138">
        <f t="shared" ref="T399:T400" si="38">S399*H399</f>
        <v>0</v>
      </c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39" t="s">
        <v>116</v>
      </c>
      <c r="AS399" s="17"/>
      <c r="AT399" s="139" t="s">
        <v>118</v>
      </c>
      <c r="AU399" s="139" t="s">
        <v>123</v>
      </c>
      <c r="AV399" s="17"/>
      <c r="AW399" s="17"/>
      <c r="AX399" s="17"/>
      <c r="AY399" s="2" t="s">
        <v>117</v>
      </c>
      <c r="AZ399" s="17"/>
      <c r="BA399" s="17"/>
      <c r="BB399" s="17"/>
      <c r="BC399" s="17"/>
      <c r="BD399" s="17"/>
      <c r="BE399" s="140">
        <f t="shared" ref="BE399:BE400" si="39">IF(N399="základná",J399,0)</f>
        <v>0</v>
      </c>
      <c r="BF399" s="140">
        <f t="shared" ref="BF399:BF400" si="40">IF(N399="znížená",J399,0)</f>
        <v>0</v>
      </c>
      <c r="BG399" s="140">
        <f t="shared" ref="BG399:BG400" si="41">IF(N399="zákl. prenesená",J399,0)</f>
        <v>0</v>
      </c>
      <c r="BH399" s="140">
        <f t="shared" ref="BH399:BH400" si="42">IF(N399="zníž. prenesená",J399,0)</f>
        <v>0</v>
      </c>
      <c r="BI399" s="140">
        <f t="shared" ref="BI399:BI400" si="43">IF(N399="nulová",J399,0)</f>
        <v>0</v>
      </c>
      <c r="BJ399" s="2" t="s">
        <v>123</v>
      </c>
      <c r="BK399" s="140">
        <f t="shared" ref="BK399:BK400" si="44">ROUND(I399*H399,2)</f>
        <v>0</v>
      </c>
      <c r="BL399" s="2" t="s">
        <v>116</v>
      </c>
      <c r="BM399" s="139" t="s">
        <v>833</v>
      </c>
    </row>
    <row r="400" spans="1:65" ht="16.5" customHeight="1">
      <c r="A400" s="17"/>
      <c r="B400" s="18"/>
      <c r="C400" s="172" t="s">
        <v>834</v>
      </c>
      <c r="D400" s="172" t="s">
        <v>339</v>
      </c>
      <c r="E400" s="173" t="s">
        <v>835</v>
      </c>
      <c r="F400" s="174" t="s">
        <v>836</v>
      </c>
      <c r="G400" s="175" t="s">
        <v>149</v>
      </c>
      <c r="H400" s="176">
        <v>2520.96</v>
      </c>
      <c r="I400" s="177"/>
      <c r="J400" s="176">
        <f t="shared" si="35"/>
        <v>0</v>
      </c>
      <c r="K400" s="178"/>
      <c r="L400" s="179"/>
      <c r="M400" s="180" t="s">
        <v>1</v>
      </c>
      <c r="N400" s="181" t="s">
        <v>38</v>
      </c>
      <c r="O400" s="17"/>
      <c r="P400" s="137">
        <f t="shared" si="36"/>
        <v>0</v>
      </c>
      <c r="Q400" s="137">
        <v>4.8000000000000001E-2</v>
      </c>
      <c r="R400" s="137">
        <f t="shared" si="37"/>
        <v>121.00608</v>
      </c>
      <c r="S400" s="137">
        <v>0</v>
      </c>
      <c r="T400" s="138">
        <f t="shared" si="38"/>
        <v>0</v>
      </c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39" t="s">
        <v>180</v>
      </c>
      <c r="AS400" s="17"/>
      <c r="AT400" s="139" t="s">
        <v>339</v>
      </c>
      <c r="AU400" s="139" t="s">
        <v>123</v>
      </c>
      <c r="AV400" s="17"/>
      <c r="AW400" s="17"/>
      <c r="AX400" s="17"/>
      <c r="AY400" s="2" t="s">
        <v>117</v>
      </c>
      <c r="AZ400" s="17"/>
      <c r="BA400" s="17"/>
      <c r="BB400" s="17"/>
      <c r="BC400" s="17"/>
      <c r="BD400" s="17"/>
      <c r="BE400" s="140">
        <f t="shared" si="39"/>
        <v>0</v>
      </c>
      <c r="BF400" s="140">
        <f t="shared" si="40"/>
        <v>0</v>
      </c>
      <c r="BG400" s="140">
        <f t="shared" si="41"/>
        <v>0</v>
      </c>
      <c r="BH400" s="140">
        <f t="shared" si="42"/>
        <v>0</v>
      </c>
      <c r="BI400" s="140">
        <f t="shared" si="43"/>
        <v>0</v>
      </c>
      <c r="BJ400" s="2" t="s">
        <v>123</v>
      </c>
      <c r="BK400" s="140">
        <f t="shared" si="44"/>
        <v>0</v>
      </c>
      <c r="BL400" s="2" t="s">
        <v>116</v>
      </c>
      <c r="BM400" s="139" t="s">
        <v>837</v>
      </c>
    </row>
    <row r="401" spans="1:65" ht="11.25" customHeight="1">
      <c r="A401" s="141"/>
      <c r="B401" s="142"/>
      <c r="C401" s="141"/>
      <c r="D401" s="143" t="s">
        <v>129</v>
      </c>
      <c r="E401" s="141"/>
      <c r="F401" s="145" t="s">
        <v>838</v>
      </c>
      <c r="G401" s="141"/>
      <c r="H401" s="146">
        <v>2520.96</v>
      </c>
      <c r="I401" s="141"/>
      <c r="J401" s="141"/>
      <c r="K401" s="141"/>
      <c r="L401" s="142"/>
      <c r="M401" s="147"/>
      <c r="N401" s="141"/>
      <c r="O401" s="141"/>
      <c r="P401" s="141"/>
      <c r="Q401" s="141"/>
      <c r="R401" s="141"/>
      <c r="S401" s="141"/>
      <c r="T401" s="148"/>
      <c r="U401" s="141"/>
      <c r="V401" s="141"/>
      <c r="W401" s="141"/>
      <c r="X401" s="141"/>
      <c r="Y401" s="141"/>
      <c r="Z401" s="141"/>
      <c r="AA401" s="141"/>
      <c r="AB401" s="141"/>
      <c r="AC401" s="141"/>
      <c r="AD401" s="141"/>
      <c r="AE401" s="141"/>
      <c r="AF401" s="141"/>
      <c r="AG401" s="141"/>
      <c r="AH401" s="141"/>
      <c r="AI401" s="141"/>
      <c r="AJ401" s="141"/>
      <c r="AK401" s="141"/>
      <c r="AL401" s="141"/>
      <c r="AM401" s="141"/>
      <c r="AN401" s="141"/>
      <c r="AO401" s="141"/>
      <c r="AP401" s="141"/>
      <c r="AQ401" s="141"/>
      <c r="AR401" s="141"/>
      <c r="AS401" s="141"/>
      <c r="AT401" s="144" t="s">
        <v>129</v>
      </c>
      <c r="AU401" s="144" t="s">
        <v>123</v>
      </c>
      <c r="AV401" s="141" t="s">
        <v>123</v>
      </c>
      <c r="AW401" s="141" t="s">
        <v>4</v>
      </c>
      <c r="AX401" s="141" t="s">
        <v>80</v>
      </c>
      <c r="AY401" s="144" t="s">
        <v>117</v>
      </c>
      <c r="AZ401" s="141"/>
      <c r="BA401" s="141"/>
      <c r="BB401" s="141"/>
      <c r="BC401" s="141"/>
      <c r="BD401" s="141"/>
      <c r="BE401" s="141"/>
      <c r="BF401" s="141"/>
      <c r="BG401" s="141"/>
      <c r="BH401" s="141"/>
      <c r="BI401" s="141"/>
      <c r="BJ401" s="141"/>
      <c r="BK401" s="141"/>
      <c r="BL401" s="141"/>
      <c r="BM401" s="141"/>
    </row>
    <row r="402" spans="1:65" ht="33" customHeight="1">
      <c r="A402" s="17"/>
      <c r="B402" s="18"/>
      <c r="C402" s="128" t="s">
        <v>839</v>
      </c>
      <c r="D402" s="128" t="s">
        <v>118</v>
      </c>
      <c r="E402" s="129" t="s">
        <v>840</v>
      </c>
      <c r="F402" s="130" t="s">
        <v>841</v>
      </c>
      <c r="G402" s="131" t="s">
        <v>815</v>
      </c>
      <c r="H402" s="132">
        <v>19.2</v>
      </c>
      <c r="I402" s="133"/>
      <c r="J402" s="132">
        <f>ROUND(I402*H402,2)</f>
        <v>0</v>
      </c>
      <c r="K402" s="134"/>
      <c r="L402" s="18"/>
      <c r="M402" s="135" t="s">
        <v>1</v>
      </c>
      <c r="N402" s="136" t="s">
        <v>38</v>
      </c>
      <c r="O402" s="17"/>
      <c r="P402" s="137">
        <f>O402*H402</f>
        <v>0</v>
      </c>
      <c r="Q402" s="137">
        <v>0</v>
      </c>
      <c r="R402" s="137">
        <f>Q402*H402</f>
        <v>0</v>
      </c>
      <c r="S402" s="137">
        <v>0</v>
      </c>
      <c r="T402" s="138">
        <f>S402*H402</f>
        <v>0</v>
      </c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39" t="s">
        <v>116</v>
      </c>
      <c r="AS402" s="17"/>
      <c r="AT402" s="139" t="s">
        <v>118</v>
      </c>
      <c r="AU402" s="139" t="s">
        <v>123</v>
      </c>
      <c r="AV402" s="17"/>
      <c r="AW402" s="17"/>
      <c r="AX402" s="17"/>
      <c r="AY402" s="2" t="s">
        <v>117</v>
      </c>
      <c r="AZ402" s="17"/>
      <c r="BA402" s="17"/>
      <c r="BB402" s="17"/>
      <c r="BC402" s="17"/>
      <c r="BD402" s="17"/>
      <c r="BE402" s="140">
        <f>IF(N402="základná",J402,0)</f>
        <v>0</v>
      </c>
      <c r="BF402" s="140">
        <f>IF(N402="znížená",J402,0)</f>
        <v>0</v>
      </c>
      <c r="BG402" s="140">
        <f>IF(N402="zákl. prenesená",J402,0)</f>
        <v>0</v>
      </c>
      <c r="BH402" s="140">
        <f>IF(N402="zníž. prenesená",J402,0)</f>
        <v>0</v>
      </c>
      <c r="BI402" s="140">
        <f>IF(N402="nulová",J402,0)</f>
        <v>0</v>
      </c>
      <c r="BJ402" s="2" t="s">
        <v>123</v>
      </c>
      <c r="BK402" s="140">
        <f>ROUND(I402*H402,2)</f>
        <v>0</v>
      </c>
      <c r="BL402" s="2" t="s">
        <v>116</v>
      </c>
      <c r="BM402" s="139" t="s">
        <v>842</v>
      </c>
    </row>
    <row r="403" spans="1:65" ht="11.25" customHeight="1">
      <c r="A403" s="141"/>
      <c r="B403" s="142"/>
      <c r="C403" s="141"/>
      <c r="D403" s="143" t="s">
        <v>129</v>
      </c>
      <c r="E403" s="144" t="s">
        <v>1</v>
      </c>
      <c r="F403" s="145" t="s">
        <v>843</v>
      </c>
      <c r="G403" s="141"/>
      <c r="H403" s="146">
        <v>6.5</v>
      </c>
      <c r="I403" s="141"/>
      <c r="J403" s="141"/>
      <c r="K403" s="141"/>
      <c r="L403" s="142"/>
      <c r="M403" s="147"/>
      <c r="N403" s="141"/>
      <c r="O403" s="141"/>
      <c r="P403" s="141"/>
      <c r="Q403" s="141"/>
      <c r="R403" s="141"/>
      <c r="S403" s="141"/>
      <c r="T403" s="148"/>
      <c r="U403" s="141"/>
      <c r="V403" s="141"/>
      <c r="W403" s="141"/>
      <c r="X403" s="141"/>
      <c r="Y403" s="141"/>
      <c r="Z403" s="141"/>
      <c r="AA403" s="141"/>
      <c r="AB403" s="141"/>
      <c r="AC403" s="141"/>
      <c r="AD403" s="141"/>
      <c r="AE403" s="141"/>
      <c r="AF403" s="141"/>
      <c r="AG403" s="141"/>
      <c r="AH403" s="141"/>
      <c r="AI403" s="141"/>
      <c r="AJ403" s="141"/>
      <c r="AK403" s="141"/>
      <c r="AL403" s="141"/>
      <c r="AM403" s="141"/>
      <c r="AN403" s="141"/>
      <c r="AO403" s="141"/>
      <c r="AP403" s="141"/>
      <c r="AQ403" s="141"/>
      <c r="AR403" s="141"/>
      <c r="AS403" s="141"/>
      <c r="AT403" s="144" t="s">
        <v>129</v>
      </c>
      <c r="AU403" s="144" t="s">
        <v>123</v>
      </c>
      <c r="AV403" s="141" t="s">
        <v>123</v>
      </c>
      <c r="AW403" s="141" t="s">
        <v>29</v>
      </c>
      <c r="AX403" s="141" t="s">
        <v>72</v>
      </c>
      <c r="AY403" s="144" t="s">
        <v>117</v>
      </c>
      <c r="AZ403" s="141"/>
      <c r="BA403" s="141"/>
      <c r="BB403" s="141"/>
      <c r="BC403" s="141"/>
      <c r="BD403" s="141"/>
      <c r="BE403" s="141"/>
      <c r="BF403" s="141"/>
      <c r="BG403" s="141"/>
      <c r="BH403" s="141"/>
      <c r="BI403" s="141"/>
      <c r="BJ403" s="141"/>
      <c r="BK403" s="141"/>
      <c r="BL403" s="141"/>
      <c r="BM403" s="141"/>
    </row>
    <row r="404" spans="1:65" ht="11.25" customHeight="1">
      <c r="A404" s="141"/>
      <c r="B404" s="142"/>
      <c r="C404" s="141"/>
      <c r="D404" s="143" t="s">
        <v>129</v>
      </c>
      <c r="E404" s="144" t="s">
        <v>1</v>
      </c>
      <c r="F404" s="145" t="s">
        <v>844</v>
      </c>
      <c r="G404" s="141"/>
      <c r="H404" s="146">
        <v>6.6</v>
      </c>
      <c r="I404" s="141"/>
      <c r="J404" s="141"/>
      <c r="K404" s="141"/>
      <c r="L404" s="142"/>
      <c r="M404" s="147"/>
      <c r="N404" s="141"/>
      <c r="O404" s="141"/>
      <c r="P404" s="141"/>
      <c r="Q404" s="141"/>
      <c r="R404" s="141"/>
      <c r="S404" s="141"/>
      <c r="T404" s="148"/>
      <c r="U404" s="141"/>
      <c r="V404" s="141"/>
      <c r="W404" s="141"/>
      <c r="X404" s="141"/>
      <c r="Y404" s="141"/>
      <c r="Z404" s="141"/>
      <c r="AA404" s="141"/>
      <c r="AB404" s="141"/>
      <c r="AC404" s="141"/>
      <c r="AD404" s="141"/>
      <c r="AE404" s="141"/>
      <c r="AF404" s="141"/>
      <c r="AG404" s="141"/>
      <c r="AH404" s="141"/>
      <c r="AI404" s="141"/>
      <c r="AJ404" s="141"/>
      <c r="AK404" s="141"/>
      <c r="AL404" s="141"/>
      <c r="AM404" s="141"/>
      <c r="AN404" s="141"/>
      <c r="AO404" s="141"/>
      <c r="AP404" s="141"/>
      <c r="AQ404" s="141"/>
      <c r="AR404" s="141"/>
      <c r="AS404" s="141"/>
      <c r="AT404" s="144" t="s">
        <v>129</v>
      </c>
      <c r="AU404" s="144" t="s">
        <v>123</v>
      </c>
      <c r="AV404" s="141" t="s">
        <v>123</v>
      </c>
      <c r="AW404" s="141" t="s">
        <v>29</v>
      </c>
      <c r="AX404" s="141" t="s">
        <v>72</v>
      </c>
      <c r="AY404" s="144" t="s">
        <v>117</v>
      </c>
      <c r="AZ404" s="141"/>
      <c r="BA404" s="141"/>
      <c r="BB404" s="141"/>
      <c r="BC404" s="141"/>
      <c r="BD404" s="141"/>
      <c r="BE404" s="141"/>
      <c r="BF404" s="141"/>
      <c r="BG404" s="141"/>
      <c r="BH404" s="141"/>
      <c r="BI404" s="141"/>
      <c r="BJ404" s="141"/>
      <c r="BK404" s="141"/>
      <c r="BL404" s="141"/>
      <c r="BM404" s="141"/>
    </row>
    <row r="405" spans="1:65" ht="11.25" customHeight="1">
      <c r="A405" s="141"/>
      <c r="B405" s="142"/>
      <c r="C405" s="141"/>
      <c r="D405" s="143" t="s">
        <v>129</v>
      </c>
      <c r="E405" s="144" t="s">
        <v>1</v>
      </c>
      <c r="F405" s="145" t="s">
        <v>845</v>
      </c>
      <c r="G405" s="141"/>
      <c r="H405" s="146">
        <v>6.1</v>
      </c>
      <c r="I405" s="141"/>
      <c r="J405" s="141"/>
      <c r="K405" s="141"/>
      <c r="L405" s="142"/>
      <c r="M405" s="147"/>
      <c r="N405" s="141"/>
      <c r="O405" s="141"/>
      <c r="P405" s="141"/>
      <c r="Q405" s="141"/>
      <c r="R405" s="141"/>
      <c r="S405" s="141"/>
      <c r="T405" s="148"/>
      <c r="U405" s="141"/>
      <c r="V405" s="141"/>
      <c r="W405" s="141"/>
      <c r="X405" s="141"/>
      <c r="Y405" s="141"/>
      <c r="Z405" s="141"/>
      <c r="AA405" s="141"/>
      <c r="AB405" s="141"/>
      <c r="AC405" s="141"/>
      <c r="AD405" s="141"/>
      <c r="AE405" s="141"/>
      <c r="AF405" s="141"/>
      <c r="AG405" s="141"/>
      <c r="AH405" s="141"/>
      <c r="AI405" s="141"/>
      <c r="AJ405" s="141"/>
      <c r="AK405" s="141"/>
      <c r="AL405" s="141"/>
      <c r="AM405" s="141"/>
      <c r="AN405" s="141"/>
      <c r="AO405" s="141"/>
      <c r="AP405" s="141"/>
      <c r="AQ405" s="141"/>
      <c r="AR405" s="141"/>
      <c r="AS405" s="141"/>
      <c r="AT405" s="144" t="s">
        <v>129</v>
      </c>
      <c r="AU405" s="144" t="s">
        <v>123</v>
      </c>
      <c r="AV405" s="141" t="s">
        <v>123</v>
      </c>
      <c r="AW405" s="141" t="s">
        <v>29</v>
      </c>
      <c r="AX405" s="141" t="s">
        <v>72</v>
      </c>
      <c r="AY405" s="144" t="s">
        <v>117</v>
      </c>
      <c r="AZ405" s="141"/>
      <c r="BA405" s="141"/>
      <c r="BB405" s="141"/>
      <c r="BC405" s="141"/>
      <c r="BD405" s="141"/>
      <c r="BE405" s="141"/>
      <c r="BF405" s="141"/>
      <c r="BG405" s="141"/>
      <c r="BH405" s="141"/>
      <c r="BI405" s="141"/>
      <c r="BJ405" s="141"/>
      <c r="BK405" s="141"/>
      <c r="BL405" s="141"/>
      <c r="BM405" s="141"/>
    </row>
    <row r="406" spans="1:65" ht="11.25" customHeight="1">
      <c r="A406" s="165"/>
      <c r="B406" s="166"/>
      <c r="C406" s="165"/>
      <c r="D406" s="143" t="s">
        <v>129</v>
      </c>
      <c r="E406" s="167" t="s">
        <v>1</v>
      </c>
      <c r="F406" s="168" t="s">
        <v>154</v>
      </c>
      <c r="G406" s="165"/>
      <c r="H406" s="169">
        <v>19.2</v>
      </c>
      <c r="I406" s="165"/>
      <c r="J406" s="165"/>
      <c r="K406" s="165"/>
      <c r="L406" s="166"/>
      <c r="M406" s="170"/>
      <c r="N406" s="165"/>
      <c r="O406" s="165"/>
      <c r="P406" s="165"/>
      <c r="Q406" s="165"/>
      <c r="R406" s="165"/>
      <c r="S406" s="165"/>
      <c r="T406" s="171"/>
      <c r="U406" s="165"/>
      <c r="V406" s="165"/>
      <c r="W406" s="165"/>
      <c r="X406" s="165"/>
      <c r="Y406" s="165"/>
      <c r="Z406" s="165"/>
      <c r="AA406" s="165"/>
      <c r="AB406" s="165"/>
      <c r="AC406" s="165"/>
      <c r="AD406" s="165"/>
      <c r="AE406" s="165"/>
      <c r="AF406" s="165"/>
      <c r="AG406" s="165"/>
      <c r="AH406" s="165"/>
      <c r="AI406" s="165"/>
      <c r="AJ406" s="165"/>
      <c r="AK406" s="165"/>
      <c r="AL406" s="165"/>
      <c r="AM406" s="165"/>
      <c r="AN406" s="165"/>
      <c r="AO406" s="165"/>
      <c r="AP406" s="165"/>
      <c r="AQ406" s="165"/>
      <c r="AR406" s="165"/>
      <c r="AS406" s="165"/>
      <c r="AT406" s="167" t="s">
        <v>129</v>
      </c>
      <c r="AU406" s="167" t="s">
        <v>123</v>
      </c>
      <c r="AV406" s="165" t="s">
        <v>116</v>
      </c>
      <c r="AW406" s="165" t="s">
        <v>29</v>
      </c>
      <c r="AX406" s="165" t="s">
        <v>80</v>
      </c>
      <c r="AY406" s="167" t="s">
        <v>117</v>
      </c>
      <c r="AZ406" s="165"/>
      <c r="BA406" s="165"/>
      <c r="BB406" s="165"/>
      <c r="BC406" s="165"/>
      <c r="BD406" s="165"/>
      <c r="BE406" s="165"/>
      <c r="BF406" s="165"/>
      <c r="BG406" s="165"/>
      <c r="BH406" s="165"/>
      <c r="BI406" s="165"/>
      <c r="BJ406" s="165"/>
      <c r="BK406" s="165"/>
      <c r="BL406" s="165"/>
      <c r="BM406" s="165"/>
    </row>
    <row r="407" spans="1:65" ht="33" customHeight="1">
      <c r="A407" s="17"/>
      <c r="B407" s="18"/>
      <c r="C407" s="172" t="s">
        <v>846</v>
      </c>
      <c r="D407" s="172" t="s">
        <v>339</v>
      </c>
      <c r="E407" s="173" t="s">
        <v>847</v>
      </c>
      <c r="F407" s="174" t="s">
        <v>848</v>
      </c>
      <c r="G407" s="175" t="s">
        <v>149</v>
      </c>
      <c r="H407" s="176">
        <v>3.52</v>
      </c>
      <c r="I407" s="177"/>
      <c r="J407" s="176">
        <f>ROUND(I407*H407,2)</f>
        <v>0</v>
      </c>
      <c r="K407" s="178"/>
      <c r="L407" s="179"/>
      <c r="M407" s="180" t="s">
        <v>1</v>
      </c>
      <c r="N407" s="181" t="s">
        <v>38</v>
      </c>
      <c r="O407" s="17"/>
      <c r="P407" s="137">
        <f>O407*H407</f>
        <v>0</v>
      </c>
      <c r="Q407" s="137">
        <v>2.9000000000000001E-2</v>
      </c>
      <c r="R407" s="137">
        <f>Q407*H407</f>
        <v>0.10208</v>
      </c>
      <c r="S407" s="137">
        <v>0</v>
      </c>
      <c r="T407" s="138">
        <f>S407*H407</f>
        <v>0</v>
      </c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39" t="s">
        <v>180</v>
      </c>
      <c r="AS407" s="17"/>
      <c r="AT407" s="139" t="s">
        <v>339</v>
      </c>
      <c r="AU407" s="139" t="s">
        <v>123</v>
      </c>
      <c r="AV407" s="17"/>
      <c r="AW407" s="17"/>
      <c r="AX407" s="17"/>
      <c r="AY407" s="2" t="s">
        <v>117</v>
      </c>
      <c r="AZ407" s="17"/>
      <c r="BA407" s="17"/>
      <c r="BB407" s="17"/>
      <c r="BC407" s="17"/>
      <c r="BD407" s="17"/>
      <c r="BE407" s="140">
        <f>IF(N407="základná",J407,0)</f>
        <v>0</v>
      </c>
      <c r="BF407" s="140">
        <f>IF(N407="znížená",J407,0)</f>
        <v>0</v>
      </c>
      <c r="BG407" s="140">
        <f>IF(N407="zákl. prenesená",J407,0)</f>
        <v>0</v>
      </c>
      <c r="BH407" s="140">
        <f>IF(N407="zníž. prenesená",J407,0)</f>
        <v>0</v>
      </c>
      <c r="BI407" s="140">
        <f>IF(N407="nulová",J407,0)</f>
        <v>0</v>
      </c>
      <c r="BJ407" s="2" t="s">
        <v>123</v>
      </c>
      <c r="BK407" s="140">
        <f>ROUND(I407*H407,2)</f>
        <v>0</v>
      </c>
      <c r="BL407" s="2" t="s">
        <v>116</v>
      </c>
      <c r="BM407" s="139" t="s">
        <v>849</v>
      </c>
    </row>
    <row r="408" spans="1:65" ht="11.25" customHeight="1">
      <c r="A408" s="141"/>
      <c r="B408" s="142"/>
      <c r="C408" s="141"/>
      <c r="D408" s="143" t="s">
        <v>129</v>
      </c>
      <c r="E408" s="144" t="s">
        <v>1</v>
      </c>
      <c r="F408" s="145" t="s">
        <v>850</v>
      </c>
      <c r="G408" s="141"/>
      <c r="H408" s="146">
        <v>3.2</v>
      </c>
      <c r="I408" s="141"/>
      <c r="J408" s="141"/>
      <c r="K408" s="141"/>
      <c r="L408" s="142"/>
      <c r="M408" s="147"/>
      <c r="N408" s="141"/>
      <c r="O408" s="141"/>
      <c r="P408" s="141"/>
      <c r="Q408" s="141"/>
      <c r="R408" s="141"/>
      <c r="S408" s="141"/>
      <c r="T408" s="148"/>
      <c r="U408" s="141"/>
      <c r="V408" s="141"/>
      <c r="W408" s="141"/>
      <c r="X408" s="141"/>
      <c r="Y408" s="141"/>
      <c r="Z408" s="141"/>
      <c r="AA408" s="141"/>
      <c r="AB408" s="141"/>
      <c r="AC408" s="141"/>
      <c r="AD408" s="141"/>
      <c r="AE408" s="141"/>
      <c r="AF408" s="141"/>
      <c r="AG408" s="141"/>
      <c r="AH408" s="141"/>
      <c r="AI408" s="141"/>
      <c r="AJ408" s="141"/>
      <c r="AK408" s="141"/>
      <c r="AL408" s="141"/>
      <c r="AM408" s="141"/>
      <c r="AN408" s="141"/>
      <c r="AO408" s="141"/>
      <c r="AP408" s="141"/>
      <c r="AQ408" s="141"/>
      <c r="AR408" s="141"/>
      <c r="AS408" s="141"/>
      <c r="AT408" s="144" t="s">
        <v>129</v>
      </c>
      <c r="AU408" s="144" t="s">
        <v>123</v>
      </c>
      <c r="AV408" s="141" t="s">
        <v>123</v>
      </c>
      <c r="AW408" s="141" t="s">
        <v>29</v>
      </c>
      <c r="AX408" s="141" t="s">
        <v>80</v>
      </c>
      <c r="AY408" s="144" t="s">
        <v>117</v>
      </c>
      <c r="AZ408" s="141"/>
      <c r="BA408" s="141"/>
      <c r="BB408" s="141"/>
      <c r="BC408" s="141"/>
      <c r="BD408" s="141"/>
      <c r="BE408" s="141"/>
      <c r="BF408" s="141"/>
      <c r="BG408" s="141"/>
      <c r="BH408" s="141"/>
      <c r="BI408" s="141"/>
      <c r="BJ408" s="141"/>
      <c r="BK408" s="141"/>
      <c r="BL408" s="141"/>
      <c r="BM408" s="141"/>
    </row>
    <row r="409" spans="1:65" ht="11.25" customHeight="1">
      <c r="A409" s="141"/>
      <c r="B409" s="142"/>
      <c r="C409" s="141"/>
      <c r="D409" s="143" t="s">
        <v>129</v>
      </c>
      <c r="E409" s="141"/>
      <c r="F409" s="145" t="s">
        <v>851</v>
      </c>
      <c r="G409" s="141"/>
      <c r="H409" s="146">
        <v>3.52</v>
      </c>
      <c r="I409" s="141"/>
      <c r="J409" s="141"/>
      <c r="K409" s="141"/>
      <c r="L409" s="142"/>
      <c r="M409" s="147"/>
      <c r="N409" s="141"/>
      <c r="O409" s="141"/>
      <c r="P409" s="141"/>
      <c r="Q409" s="141"/>
      <c r="R409" s="141"/>
      <c r="S409" s="141"/>
      <c r="T409" s="148"/>
      <c r="U409" s="141"/>
      <c r="V409" s="141"/>
      <c r="W409" s="141"/>
      <c r="X409" s="141"/>
      <c r="Y409" s="141"/>
      <c r="Z409" s="141"/>
      <c r="AA409" s="141"/>
      <c r="AB409" s="141"/>
      <c r="AC409" s="141"/>
      <c r="AD409" s="141"/>
      <c r="AE409" s="141"/>
      <c r="AF409" s="141"/>
      <c r="AG409" s="141"/>
      <c r="AH409" s="141"/>
      <c r="AI409" s="141"/>
      <c r="AJ409" s="141"/>
      <c r="AK409" s="141"/>
      <c r="AL409" s="141"/>
      <c r="AM409" s="141"/>
      <c r="AN409" s="141"/>
      <c r="AO409" s="141"/>
      <c r="AP409" s="141"/>
      <c r="AQ409" s="141"/>
      <c r="AR409" s="141"/>
      <c r="AS409" s="141"/>
      <c r="AT409" s="144" t="s">
        <v>129</v>
      </c>
      <c r="AU409" s="144" t="s">
        <v>123</v>
      </c>
      <c r="AV409" s="141" t="s">
        <v>123</v>
      </c>
      <c r="AW409" s="141" t="s">
        <v>4</v>
      </c>
      <c r="AX409" s="141" t="s">
        <v>80</v>
      </c>
      <c r="AY409" s="144" t="s">
        <v>117</v>
      </c>
      <c r="AZ409" s="141"/>
      <c r="BA409" s="141"/>
      <c r="BB409" s="141"/>
      <c r="BC409" s="141"/>
      <c r="BD409" s="141"/>
      <c r="BE409" s="141"/>
      <c r="BF409" s="141"/>
      <c r="BG409" s="141"/>
      <c r="BH409" s="141"/>
      <c r="BI409" s="141"/>
      <c r="BJ409" s="141"/>
      <c r="BK409" s="141"/>
      <c r="BL409" s="141"/>
      <c r="BM409" s="141"/>
    </row>
    <row r="410" spans="1:65" ht="33" customHeight="1">
      <c r="A410" s="17"/>
      <c r="B410" s="18"/>
      <c r="C410" s="128" t="s">
        <v>852</v>
      </c>
      <c r="D410" s="128" t="s">
        <v>118</v>
      </c>
      <c r="E410" s="129" t="s">
        <v>853</v>
      </c>
      <c r="F410" s="130" t="s">
        <v>854</v>
      </c>
      <c r="G410" s="131" t="s">
        <v>815</v>
      </c>
      <c r="H410" s="132">
        <v>6.9</v>
      </c>
      <c r="I410" s="133"/>
      <c r="J410" s="132">
        <f t="shared" ref="J410:J411" si="45">ROUND(I410*H410,2)</f>
        <v>0</v>
      </c>
      <c r="K410" s="134"/>
      <c r="L410" s="18"/>
      <c r="M410" s="135" t="s">
        <v>1</v>
      </c>
      <c r="N410" s="136" t="s">
        <v>38</v>
      </c>
      <c r="O410" s="17"/>
      <c r="P410" s="137">
        <f t="shared" ref="P410:P411" si="46">O410*H410</f>
        <v>0</v>
      </c>
      <c r="Q410" s="137">
        <v>0</v>
      </c>
      <c r="R410" s="137">
        <f t="shared" ref="R410:R411" si="47">Q410*H410</f>
        <v>0</v>
      </c>
      <c r="S410" s="137">
        <v>0</v>
      </c>
      <c r="T410" s="138">
        <f t="shared" ref="T410:T411" si="48">S410*H410</f>
        <v>0</v>
      </c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39" t="s">
        <v>116</v>
      </c>
      <c r="AS410" s="17"/>
      <c r="AT410" s="139" t="s">
        <v>118</v>
      </c>
      <c r="AU410" s="139" t="s">
        <v>123</v>
      </c>
      <c r="AV410" s="17"/>
      <c r="AW410" s="17"/>
      <c r="AX410" s="17"/>
      <c r="AY410" s="2" t="s">
        <v>117</v>
      </c>
      <c r="AZ410" s="17"/>
      <c r="BA410" s="17"/>
      <c r="BB410" s="17"/>
      <c r="BC410" s="17"/>
      <c r="BD410" s="17"/>
      <c r="BE410" s="140">
        <f t="shared" ref="BE410:BE411" si="49">IF(N410="základná",J410,0)</f>
        <v>0</v>
      </c>
      <c r="BF410" s="140">
        <f t="shared" ref="BF410:BF411" si="50">IF(N410="znížená",J410,0)</f>
        <v>0</v>
      </c>
      <c r="BG410" s="140">
        <f t="shared" ref="BG410:BG411" si="51">IF(N410="zákl. prenesená",J410,0)</f>
        <v>0</v>
      </c>
      <c r="BH410" s="140">
        <f t="shared" ref="BH410:BH411" si="52">IF(N410="zníž. prenesená",J410,0)</f>
        <v>0</v>
      </c>
      <c r="BI410" s="140">
        <f t="shared" ref="BI410:BI411" si="53">IF(N410="nulová",J410,0)</f>
        <v>0</v>
      </c>
      <c r="BJ410" s="2" t="s">
        <v>123</v>
      </c>
      <c r="BK410" s="140">
        <f t="shared" ref="BK410:BK411" si="54">ROUND(I410*H410,2)</f>
        <v>0</v>
      </c>
      <c r="BL410" s="2" t="s">
        <v>116</v>
      </c>
      <c r="BM410" s="139" t="s">
        <v>855</v>
      </c>
    </row>
    <row r="411" spans="1:65" ht="33" customHeight="1">
      <c r="A411" s="17"/>
      <c r="B411" s="18"/>
      <c r="C411" s="172" t="s">
        <v>856</v>
      </c>
      <c r="D411" s="172" t="s">
        <v>339</v>
      </c>
      <c r="E411" s="173" t="s">
        <v>857</v>
      </c>
      <c r="F411" s="174" t="s">
        <v>858</v>
      </c>
      <c r="G411" s="175" t="s">
        <v>149</v>
      </c>
      <c r="H411" s="176">
        <v>1.27</v>
      </c>
      <c r="I411" s="177"/>
      <c r="J411" s="176">
        <f t="shared" si="45"/>
        <v>0</v>
      </c>
      <c r="K411" s="178"/>
      <c r="L411" s="179"/>
      <c r="M411" s="180" t="s">
        <v>1</v>
      </c>
      <c r="N411" s="181" t="s">
        <v>38</v>
      </c>
      <c r="O411" s="17"/>
      <c r="P411" s="137">
        <f t="shared" si="46"/>
        <v>0</v>
      </c>
      <c r="Q411" s="137">
        <v>0.11495</v>
      </c>
      <c r="R411" s="137">
        <f t="shared" si="47"/>
        <v>0.14598649999999999</v>
      </c>
      <c r="S411" s="137">
        <v>0</v>
      </c>
      <c r="T411" s="138">
        <f t="shared" si="48"/>
        <v>0</v>
      </c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39" t="s">
        <v>180</v>
      </c>
      <c r="AS411" s="17"/>
      <c r="AT411" s="139" t="s">
        <v>339</v>
      </c>
      <c r="AU411" s="139" t="s">
        <v>123</v>
      </c>
      <c r="AV411" s="17"/>
      <c r="AW411" s="17"/>
      <c r="AX411" s="17"/>
      <c r="AY411" s="2" t="s">
        <v>117</v>
      </c>
      <c r="AZ411" s="17"/>
      <c r="BA411" s="17"/>
      <c r="BB411" s="17"/>
      <c r="BC411" s="17"/>
      <c r="BD411" s="17"/>
      <c r="BE411" s="140">
        <f t="shared" si="49"/>
        <v>0</v>
      </c>
      <c r="BF411" s="140">
        <f t="shared" si="50"/>
        <v>0</v>
      </c>
      <c r="BG411" s="140">
        <f t="shared" si="51"/>
        <v>0</v>
      </c>
      <c r="BH411" s="140">
        <f t="shared" si="52"/>
        <v>0</v>
      </c>
      <c r="BI411" s="140">
        <f t="shared" si="53"/>
        <v>0</v>
      </c>
      <c r="BJ411" s="2" t="s">
        <v>123</v>
      </c>
      <c r="BK411" s="140">
        <f t="shared" si="54"/>
        <v>0</v>
      </c>
      <c r="BL411" s="2" t="s">
        <v>116</v>
      </c>
      <c r="BM411" s="139" t="s">
        <v>859</v>
      </c>
    </row>
    <row r="412" spans="1:65" ht="11.25" customHeight="1">
      <c r="A412" s="141"/>
      <c r="B412" s="142"/>
      <c r="C412" s="141"/>
      <c r="D412" s="143" t="s">
        <v>129</v>
      </c>
      <c r="E412" s="144" t="s">
        <v>1</v>
      </c>
      <c r="F412" s="145" t="s">
        <v>860</v>
      </c>
      <c r="G412" s="141"/>
      <c r="H412" s="146">
        <v>1.1499999999999999</v>
      </c>
      <c r="I412" s="141"/>
      <c r="J412" s="141"/>
      <c r="K412" s="141"/>
      <c r="L412" s="142"/>
      <c r="M412" s="147"/>
      <c r="N412" s="141"/>
      <c r="O412" s="141"/>
      <c r="P412" s="141"/>
      <c r="Q412" s="141"/>
      <c r="R412" s="141"/>
      <c r="S412" s="141"/>
      <c r="T412" s="148"/>
      <c r="U412" s="141"/>
      <c r="V412" s="141"/>
      <c r="W412" s="141"/>
      <c r="X412" s="141"/>
      <c r="Y412" s="141"/>
      <c r="Z412" s="141"/>
      <c r="AA412" s="141"/>
      <c r="AB412" s="141"/>
      <c r="AC412" s="141"/>
      <c r="AD412" s="141"/>
      <c r="AE412" s="141"/>
      <c r="AF412" s="141"/>
      <c r="AG412" s="141"/>
      <c r="AH412" s="141"/>
      <c r="AI412" s="141"/>
      <c r="AJ412" s="141"/>
      <c r="AK412" s="141"/>
      <c r="AL412" s="141"/>
      <c r="AM412" s="141"/>
      <c r="AN412" s="141"/>
      <c r="AO412" s="141"/>
      <c r="AP412" s="141"/>
      <c r="AQ412" s="141"/>
      <c r="AR412" s="141"/>
      <c r="AS412" s="141"/>
      <c r="AT412" s="144" t="s">
        <v>129</v>
      </c>
      <c r="AU412" s="144" t="s">
        <v>123</v>
      </c>
      <c r="AV412" s="141" t="s">
        <v>123</v>
      </c>
      <c r="AW412" s="141" t="s">
        <v>29</v>
      </c>
      <c r="AX412" s="141" t="s">
        <v>80</v>
      </c>
      <c r="AY412" s="144" t="s">
        <v>117</v>
      </c>
      <c r="AZ412" s="141"/>
      <c r="BA412" s="141"/>
      <c r="BB412" s="141"/>
      <c r="BC412" s="141"/>
      <c r="BD412" s="141"/>
      <c r="BE412" s="141"/>
      <c r="BF412" s="141"/>
      <c r="BG412" s="141"/>
      <c r="BH412" s="141"/>
      <c r="BI412" s="141"/>
      <c r="BJ412" s="141"/>
      <c r="BK412" s="141"/>
      <c r="BL412" s="141"/>
      <c r="BM412" s="141"/>
    </row>
    <row r="413" spans="1:65" ht="11.25" customHeight="1">
      <c r="A413" s="141"/>
      <c r="B413" s="142"/>
      <c r="C413" s="141"/>
      <c r="D413" s="143" t="s">
        <v>129</v>
      </c>
      <c r="E413" s="141"/>
      <c r="F413" s="145" t="s">
        <v>861</v>
      </c>
      <c r="G413" s="141"/>
      <c r="H413" s="146">
        <v>1.27</v>
      </c>
      <c r="I413" s="141"/>
      <c r="J413" s="141"/>
      <c r="K413" s="141"/>
      <c r="L413" s="142"/>
      <c r="M413" s="147"/>
      <c r="N413" s="141"/>
      <c r="O413" s="141"/>
      <c r="P413" s="141"/>
      <c r="Q413" s="141"/>
      <c r="R413" s="141"/>
      <c r="S413" s="141"/>
      <c r="T413" s="148"/>
      <c r="U413" s="141"/>
      <c r="V413" s="141"/>
      <c r="W413" s="141"/>
      <c r="X413" s="141"/>
      <c r="Y413" s="141"/>
      <c r="Z413" s="141"/>
      <c r="AA413" s="141"/>
      <c r="AB413" s="141"/>
      <c r="AC413" s="141"/>
      <c r="AD413" s="141"/>
      <c r="AE413" s="141"/>
      <c r="AF413" s="141"/>
      <c r="AG413" s="141"/>
      <c r="AH413" s="141"/>
      <c r="AI413" s="141"/>
      <c r="AJ413" s="141"/>
      <c r="AK413" s="141"/>
      <c r="AL413" s="141"/>
      <c r="AM413" s="141"/>
      <c r="AN413" s="141"/>
      <c r="AO413" s="141"/>
      <c r="AP413" s="141"/>
      <c r="AQ413" s="141"/>
      <c r="AR413" s="141"/>
      <c r="AS413" s="141"/>
      <c r="AT413" s="144" t="s">
        <v>129</v>
      </c>
      <c r="AU413" s="144" t="s">
        <v>123</v>
      </c>
      <c r="AV413" s="141" t="s">
        <v>123</v>
      </c>
      <c r="AW413" s="141" t="s">
        <v>4</v>
      </c>
      <c r="AX413" s="141" t="s">
        <v>80</v>
      </c>
      <c r="AY413" s="144" t="s">
        <v>117</v>
      </c>
      <c r="AZ413" s="141"/>
      <c r="BA413" s="141"/>
      <c r="BB413" s="141"/>
      <c r="BC413" s="141"/>
      <c r="BD413" s="141"/>
      <c r="BE413" s="141"/>
      <c r="BF413" s="141"/>
      <c r="BG413" s="141"/>
      <c r="BH413" s="141"/>
      <c r="BI413" s="141"/>
      <c r="BJ413" s="141"/>
      <c r="BK413" s="141"/>
      <c r="BL413" s="141"/>
      <c r="BM413" s="141"/>
    </row>
    <row r="414" spans="1:65" ht="44.25" customHeight="1">
      <c r="A414" s="17"/>
      <c r="B414" s="18"/>
      <c r="C414" s="128" t="s">
        <v>862</v>
      </c>
      <c r="D414" s="128" t="s">
        <v>118</v>
      </c>
      <c r="E414" s="129" t="s">
        <v>863</v>
      </c>
      <c r="F414" s="130" t="s">
        <v>864</v>
      </c>
      <c r="G414" s="131" t="s">
        <v>815</v>
      </c>
      <c r="H414" s="132">
        <v>28</v>
      </c>
      <c r="I414" s="133"/>
      <c r="J414" s="132">
        <f>ROUND(I414*H414,2)</f>
        <v>0</v>
      </c>
      <c r="K414" s="134"/>
      <c r="L414" s="18"/>
      <c r="M414" s="135" t="s">
        <v>1</v>
      </c>
      <c r="N414" s="136" t="s">
        <v>38</v>
      </c>
      <c r="O414" s="17"/>
      <c r="P414" s="137">
        <f>O414*H414</f>
        <v>0</v>
      </c>
      <c r="Q414" s="137">
        <v>6.9999999999999997E-7</v>
      </c>
      <c r="R414" s="137">
        <f>Q414*H414</f>
        <v>1.9599999999999999E-5</v>
      </c>
      <c r="S414" s="137">
        <v>0</v>
      </c>
      <c r="T414" s="138">
        <f>S414*H414</f>
        <v>0</v>
      </c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39" t="s">
        <v>116</v>
      </c>
      <c r="AS414" s="17"/>
      <c r="AT414" s="139" t="s">
        <v>118</v>
      </c>
      <c r="AU414" s="139" t="s">
        <v>123</v>
      </c>
      <c r="AV414" s="17"/>
      <c r="AW414" s="17"/>
      <c r="AX414" s="17"/>
      <c r="AY414" s="2" t="s">
        <v>117</v>
      </c>
      <c r="AZ414" s="17"/>
      <c r="BA414" s="17"/>
      <c r="BB414" s="17"/>
      <c r="BC414" s="17"/>
      <c r="BD414" s="17"/>
      <c r="BE414" s="140">
        <f>IF(N414="základná",J414,0)</f>
        <v>0</v>
      </c>
      <c r="BF414" s="140">
        <f>IF(N414="znížená",J414,0)</f>
        <v>0</v>
      </c>
      <c r="BG414" s="140">
        <f>IF(N414="zákl. prenesená",J414,0)</f>
        <v>0</v>
      </c>
      <c r="BH414" s="140">
        <f>IF(N414="zníž. prenesená",J414,0)</f>
        <v>0</v>
      </c>
      <c r="BI414" s="140">
        <f>IF(N414="nulová",J414,0)</f>
        <v>0</v>
      </c>
      <c r="BJ414" s="2" t="s">
        <v>123</v>
      </c>
      <c r="BK414" s="140">
        <f>ROUND(I414*H414,2)</f>
        <v>0</v>
      </c>
      <c r="BL414" s="2" t="s">
        <v>116</v>
      </c>
      <c r="BM414" s="139" t="s">
        <v>865</v>
      </c>
    </row>
    <row r="415" spans="1:65" ht="11.25" customHeight="1">
      <c r="A415" s="141"/>
      <c r="B415" s="142"/>
      <c r="C415" s="141"/>
      <c r="D415" s="143" t="s">
        <v>129</v>
      </c>
      <c r="E415" s="144" t="s">
        <v>1</v>
      </c>
      <c r="F415" s="145" t="s">
        <v>866</v>
      </c>
      <c r="G415" s="141"/>
      <c r="H415" s="146">
        <v>28</v>
      </c>
      <c r="I415" s="141"/>
      <c r="J415" s="141"/>
      <c r="K415" s="141"/>
      <c r="L415" s="142"/>
      <c r="M415" s="147"/>
      <c r="N415" s="141"/>
      <c r="O415" s="141"/>
      <c r="P415" s="141"/>
      <c r="Q415" s="141"/>
      <c r="R415" s="141"/>
      <c r="S415" s="141"/>
      <c r="T415" s="148"/>
      <c r="U415" s="141"/>
      <c r="V415" s="141"/>
      <c r="W415" s="141"/>
      <c r="X415" s="141"/>
      <c r="Y415" s="141"/>
      <c r="Z415" s="141"/>
      <c r="AA415" s="141"/>
      <c r="AB415" s="141"/>
      <c r="AC415" s="141"/>
      <c r="AD415" s="141"/>
      <c r="AE415" s="141"/>
      <c r="AF415" s="141"/>
      <c r="AG415" s="141"/>
      <c r="AH415" s="141"/>
      <c r="AI415" s="141"/>
      <c r="AJ415" s="141"/>
      <c r="AK415" s="141"/>
      <c r="AL415" s="141"/>
      <c r="AM415" s="141"/>
      <c r="AN415" s="141"/>
      <c r="AO415" s="141"/>
      <c r="AP415" s="141"/>
      <c r="AQ415" s="141"/>
      <c r="AR415" s="141"/>
      <c r="AS415" s="141"/>
      <c r="AT415" s="144" t="s">
        <v>129</v>
      </c>
      <c r="AU415" s="144" t="s">
        <v>123</v>
      </c>
      <c r="AV415" s="141" t="s">
        <v>123</v>
      </c>
      <c r="AW415" s="141" t="s">
        <v>29</v>
      </c>
      <c r="AX415" s="141" t="s">
        <v>80</v>
      </c>
      <c r="AY415" s="144" t="s">
        <v>117</v>
      </c>
      <c r="AZ415" s="141"/>
      <c r="BA415" s="141"/>
      <c r="BB415" s="141"/>
      <c r="BC415" s="141"/>
      <c r="BD415" s="141"/>
      <c r="BE415" s="141"/>
      <c r="BF415" s="141"/>
      <c r="BG415" s="141"/>
      <c r="BH415" s="141"/>
      <c r="BI415" s="141"/>
      <c r="BJ415" s="141"/>
      <c r="BK415" s="141"/>
      <c r="BL415" s="141"/>
      <c r="BM415" s="141"/>
    </row>
    <row r="416" spans="1:65" ht="55.5" customHeight="1">
      <c r="A416" s="17"/>
      <c r="B416" s="18"/>
      <c r="C416" s="128" t="s">
        <v>867</v>
      </c>
      <c r="D416" s="128" t="s">
        <v>118</v>
      </c>
      <c r="E416" s="129" t="s">
        <v>868</v>
      </c>
      <c r="F416" s="130" t="s">
        <v>869</v>
      </c>
      <c r="G416" s="131" t="s">
        <v>815</v>
      </c>
      <c r="H416" s="132">
        <v>28</v>
      </c>
      <c r="I416" s="133"/>
      <c r="J416" s="132">
        <f>ROUND(I416*H416,2)</f>
        <v>0</v>
      </c>
      <c r="K416" s="134"/>
      <c r="L416" s="18"/>
      <c r="M416" s="135" t="s">
        <v>1</v>
      </c>
      <c r="N416" s="136" t="s">
        <v>38</v>
      </c>
      <c r="O416" s="17"/>
      <c r="P416" s="137">
        <f>O416*H416</f>
        <v>0</v>
      </c>
      <c r="Q416" s="137">
        <v>1.7728000000000001E-4</v>
      </c>
      <c r="R416" s="137">
        <f>Q416*H416</f>
        <v>4.9638400000000006E-3</v>
      </c>
      <c r="S416" s="137">
        <v>0</v>
      </c>
      <c r="T416" s="138">
        <f>S416*H416</f>
        <v>0</v>
      </c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39" t="s">
        <v>116</v>
      </c>
      <c r="AS416" s="17"/>
      <c r="AT416" s="139" t="s">
        <v>118</v>
      </c>
      <c r="AU416" s="139" t="s">
        <v>123</v>
      </c>
      <c r="AV416" s="17"/>
      <c r="AW416" s="17"/>
      <c r="AX416" s="17"/>
      <c r="AY416" s="2" t="s">
        <v>117</v>
      </c>
      <c r="AZ416" s="17"/>
      <c r="BA416" s="17"/>
      <c r="BB416" s="17"/>
      <c r="BC416" s="17"/>
      <c r="BD416" s="17"/>
      <c r="BE416" s="140">
        <f>IF(N416="základná",J416,0)</f>
        <v>0</v>
      </c>
      <c r="BF416" s="140">
        <f>IF(N416="znížená",J416,0)</f>
        <v>0</v>
      </c>
      <c r="BG416" s="140">
        <f>IF(N416="zákl. prenesená",J416,0)</f>
        <v>0</v>
      </c>
      <c r="BH416" s="140">
        <f>IF(N416="zníž. prenesená",J416,0)</f>
        <v>0</v>
      </c>
      <c r="BI416" s="140">
        <f>IF(N416="nulová",J416,0)</f>
        <v>0</v>
      </c>
      <c r="BJ416" s="2" t="s">
        <v>123</v>
      </c>
      <c r="BK416" s="140">
        <f>ROUND(I416*H416,2)</f>
        <v>0</v>
      </c>
      <c r="BL416" s="2" t="s">
        <v>116</v>
      </c>
      <c r="BM416" s="139" t="s">
        <v>870</v>
      </c>
    </row>
    <row r="417" spans="1:65" ht="11.25" customHeight="1">
      <c r="A417" s="141"/>
      <c r="B417" s="142"/>
      <c r="C417" s="141"/>
      <c r="D417" s="143" t="s">
        <v>129</v>
      </c>
      <c r="E417" s="144" t="s">
        <v>1</v>
      </c>
      <c r="F417" s="145" t="s">
        <v>866</v>
      </c>
      <c r="G417" s="141"/>
      <c r="H417" s="146">
        <v>28</v>
      </c>
      <c r="I417" s="141"/>
      <c r="J417" s="141"/>
      <c r="K417" s="141"/>
      <c r="L417" s="142"/>
      <c r="M417" s="147"/>
      <c r="N417" s="141"/>
      <c r="O417" s="141"/>
      <c r="P417" s="141"/>
      <c r="Q417" s="141"/>
      <c r="R417" s="141"/>
      <c r="S417" s="141"/>
      <c r="T417" s="148"/>
      <c r="U417" s="141"/>
      <c r="V417" s="141"/>
      <c r="W417" s="141"/>
      <c r="X417" s="141"/>
      <c r="Y417" s="141"/>
      <c r="Z417" s="141"/>
      <c r="AA417" s="141"/>
      <c r="AB417" s="141"/>
      <c r="AC417" s="141"/>
      <c r="AD417" s="141"/>
      <c r="AE417" s="141"/>
      <c r="AF417" s="141"/>
      <c r="AG417" s="141"/>
      <c r="AH417" s="141"/>
      <c r="AI417" s="141"/>
      <c r="AJ417" s="141"/>
      <c r="AK417" s="141"/>
      <c r="AL417" s="141"/>
      <c r="AM417" s="141"/>
      <c r="AN417" s="141"/>
      <c r="AO417" s="141"/>
      <c r="AP417" s="141"/>
      <c r="AQ417" s="141"/>
      <c r="AR417" s="141"/>
      <c r="AS417" s="141"/>
      <c r="AT417" s="144" t="s">
        <v>129</v>
      </c>
      <c r="AU417" s="144" t="s">
        <v>123</v>
      </c>
      <c r="AV417" s="141" t="s">
        <v>123</v>
      </c>
      <c r="AW417" s="141" t="s">
        <v>29</v>
      </c>
      <c r="AX417" s="141" t="s">
        <v>80</v>
      </c>
      <c r="AY417" s="144" t="s">
        <v>117</v>
      </c>
      <c r="AZ417" s="141"/>
      <c r="BA417" s="141"/>
      <c r="BB417" s="141"/>
      <c r="BC417" s="141"/>
      <c r="BD417" s="141"/>
      <c r="BE417" s="141"/>
      <c r="BF417" s="141"/>
      <c r="BG417" s="141"/>
      <c r="BH417" s="141"/>
      <c r="BI417" s="141"/>
      <c r="BJ417" s="141"/>
      <c r="BK417" s="141"/>
      <c r="BL417" s="141"/>
      <c r="BM417" s="141"/>
    </row>
    <row r="418" spans="1:65" ht="24" customHeight="1">
      <c r="A418" s="17"/>
      <c r="B418" s="18"/>
      <c r="C418" s="128" t="s">
        <v>871</v>
      </c>
      <c r="D418" s="128" t="s">
        <v>118</v>
      </c>
      <c r="E418" s="129" t="s">
        <v>872</v>
      </c>
      <c r="F418" s="130" t="s">
        <v>873</v>
      </c>
      <c r="G418" s="131" t="s">
        <v>815</v>
      </c>
      <c r="H418" s="132">
        <v>28</v>
      </c>
      <c r="I418" s="133"/>
      <c r="J418" s="132">
        <f>ROUND(I418*H418,2)</f>
        <v>0</v>
      </c>
      <c r="K418" s="134"/>
      <c r="L418" s="18"/>
      <c r="M418" s="135" t="s">
        <v>1</v>
      </c>
      <c r="N418" s="136" t="s">
        <v>38</v>
      </c>
      <c r="O418" s="17"/>
      <c r="P418" s="137">
        <f>O418*H418</f>
        <v>0</v>
      </c>
      <c r="Q418" s="137">
        <v>1.9999999999999999E-7</v>
      </c>
      <c r="R418" s="137">
        <f>Q418*H418</f>
        <v>5.5999999999999997E-6</v>
      </c>
      <c r="S418" s="137">
        <v>0</v>
      </c>
      <c r="T418" s="138">
        <f>S418*H418</f>
        <v>0</v>
      </c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39" t="s">
        <v>116</v>
      </c>
      <c r="AS418" s="17"/>
      <c r="AT418" s="139" t="s">
        <v>118</v>
      </c>
      <c r="AU418" s="139" t="s">
        <v>123</v>
      </c>
      <c r="AV418" s="17"/>
      <c r="AW418" s="17"/>
      <c r="AX418" s="17"/>
      <c r="AY418" s="2" t="s">
        <v>117</v>
      </c>
      <c r="AZ418" s="17"/>
      <c r="BA418" s="17"/>
      <c r="BB418" s="17"/>
      <c r="BC418" s="17"/>
      <c r="BD418" s="17"/>
      <c r="BE418" s="140">
        <f>IF(N418="základná",J418,0)</f>
        <v>0</v>
      </c>
      <c r="BF418" s="140">
        <f>IF(N418="znížená",J418,0)</f>
        <v>0</v>
      </c>
      <c r="BG418" s="140">
        <f>IF(N418="zákl. prenesená",J418,0)</f>
        <v>0</v>
      </c>
      <c r="BH418" s="140">
        <f>IF(N418="zníž. prenesená",J418,0)</f>
        <v>0</v>
      </c>
      <c r="BI418" s="140">
        <f>IF(N418="nulová",J418,0)</f>
        <v>0</v>
      </c>
      <c r="BJ418" s="2" t="s">
        <v>123</v>
      </c>
      <c r="BK418" s="140">
        <f>ROUND(I418*H418,2)</f>
        <v>0</v>
      </c>
      <c r="BL418" s="2" t="s">
        <v>116</v>
      </c>
      <c r="BM418" s="139" t="s">
        <v>874</v>
      </c>
    </row>
    <row r="419" spans="1:65" ht="11.25" customHeight="1">
      <c r="A419" s="141"/>
      <c r="B419" s="142"/>
      <c r="C419" s="141"/>
      <c r="D419" s="143" t="s">
        <v>129</v>
      </c>
      <c r="E419" s="144" t="s">
        <v>1</v>
      </c>
      <c r="F419" s="145" t="s">
        <v>875</v>
      </c>
      <c r="G419" s="141"/>
      <c r="H419" s="146">
        <v>28</v>
      </c>
      <c r="I419" s="141"/>
      <c r="J419" s="141"/>
      <c r="K419" s="141"/>
      <c r="L419" s="142"/>
      <c r="M419" s="147"/>
      <c r="N419" s="141"/>
      <c r="O419" s="141"/>
      <c r="P419" s="141"/>
      <c r="Q419" s="141"/>
      <c r="R419" s="141"/>
      <c r="S419" s="141"/>
      <c r="T419" s="148"/>
      <c r="U419" s="141"/>
      <c r="V419" s="141"/>
      <c r="W419" s="141"/>
      <c r="X419" s="141"/>
      <c r="Y419" s="141"/>
      <c r="Z419" s="141"/>
      <c r="AA419" s="141"/>
      <c r="AB419" s="141"/>
      <c r="AC419" s="141"/>
      <c r="AD419" s="141"/>
      <c r="AE419" s="141"/>
      <c r="AF419" s="141"/>
      <c r="AG419" s="141"/>
      <c r="AH419" s="141"/>
      <c r="AI419" s="141"/>
      <c r="AJ419" s="141"/>
      <c r="AK419" s="141"/>
      <c r="AL419" s="141"/>
      <c r="AM419" s="141"/>
      <c r="AN419" s="141"/>
      <c r="AO419" s="141"/>
      <c r="AP419" s="141"/>
      <c r="AQ419" s="141"/>
      <c r="AR419" s="141"/>
      <c r="AS419" s="141"/>
      <c r="AT419" s="144" t="s">
        <v>129</v>
      </c>
      <c r="AU419" s="144" t="s">
        <v>123</v>
      </c>
      <c r="AV419" s="141" t="s">
        <v>123</v>
      </c>
      <c r="AW419" s="141" t="s">
        <v>29</v>
      </c>
      <c r="AX419" s="141" t="s">
        <v>80</v>
      </c>
      <c r="AY419" s="144" t="s">
        <v>117</v>
      </c>
      <c r="AZ419" s="141"/>
      <c r="BA419" s="141"/>
      <c r="BB419" s="141"/>
      <c r="BC419" s="141"/>
      <c r="BD419" s="141"/>
      <c r="BE419" s="141"/>
      <c r="BF419" s="141"/>
      <c r="BG419" s="141"/>
      <c r="BH419" s="141"/>
      <c r="BI419" s="141"/>
      <c r="BJ419" s="141"/>
      <c r="BK419" s="141"/>
      <c r="BL419" s="141"/>
      <c r="BM419" s="141"/>
    </row>
    <row r="420" spans="1:65" ht="24" customHeight="1">
      <c r="A420" s="17"/>
      <c r="B420" s="18"/>
      <c r="C420" s="128" t="s">
        <v>876</v>
      </c>
      <c r="D420" s="128" t="s">
        <v>118</v>
      </c>
      <c r="E420" s="129" t="s">
        <v>877</v>
      </c>
      <c r="F420" s="130" t="s">
        <v>878</v>
      </c>
      <c r="G420" s="131" t="s">
        <v>335</v>
      </c>
      <c r="H420" s="132">
        <v>8</v>
      </c>
      <c r="I420" s="133"/>
      <c r="J420" s="132">
        <f>ROUND(I420*H420,2)</f>
        <v>0</v>
      </c>
      <c r="K420" s="134"/>
      <c r="L420" s="18"/>
      <c r="M420" s="135" t="s">
        <v>1</v>
      </c>
      <c r="N420" s="136" t="s">
        <v>38</v>
      </c>
      <c r="O420" s="17"/>
      <c r="P420" s="137">
        <f>O420*H420</f>
        <v>0</v>
      </c>
      <c r="Q420" s="137">
        <v>6.3000000000000003E-4</v>
      </c>
      <c r="R420" s="137">
        <f>Q420*H420</f>
        <v>5.0400000000000002E-3</v>
      </c>
      <c r="S420" s="137">
        <v>0</v>
      </c>
      <c r="T420" s="138">
        <f>S420*H420</f>
        <v>0</v>
      </c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39" t="s">
        <v>116</v>
      </c>
      <c r="AS420" s="17"/>
      <c r="AT420" s="139" t="s">
        <v>118</v>
      </c>
      <c r="AU420" s="139" t="s">
        <v>123</v>
      </c>
      <c r="AV420" s="17"/>
      <c r="AW420" s="17"/>
      <c r="AX420" s="17"/>
      <c r="AY420" s="2" t="s">
        <v>117</v>
      </c>
      <c r="AZ420" s="17"/>
      <c r="BA420" s="17"/>
      <c r="BB420" s="17"/>
      <c r="BC420" s="17"/>
      <c r="BD420" s="17"/>
      <c r="BE420" s="140">
        <f>IF(N420="základná",J420,0)</f>
        <v>0</v>
      </c>
      <c r="BF420" s="140">
        <f>IF(N420="znížená",J420,0)</f>
        <v>0</v>
      </c>
      <c r="BG420" s="140">
        <f>IF(N420="zákl. prenesená",J420,0)</f>
        <v>0</v>
      </c>
      <c r="BH420" s="140">
        <f>IF(N420="zníž. prenesená",J420,0)</f>
        <v>0</v>
      </c>
      <c r="BI420" s="140">
        <f>IF(N420="nulová",J420,0)</f>
        <v>0</v>
      </c>
      <c r="BJ420" s="2" t="s">
        <v>123</v>
      </c>
      <c r="BK420" s="140">
        <f>ROUND(I420*H420,2)</f>
        <v>0</v>
      </c>
      <c r="BL420" s="2" t="s">
        <v>116</v>
      </c>
      <c r="BM420" s="139" t="s">
        <v>879</v>
      </c>
    </row>
    <row r="421" spans="1:65" ht="11.25" customHeight="1">
      <c r="A421" s="141"/>
      <c r="B421" s="142"/>
      <c r="C421" s="141"/>
      <c r="D421" s="143" t="s">
        <v>129</v>
      </c>
      <c r="E421" s="144" t="s">
        <v>1</v>
      </c>
      <c r="F421" s="145" t="s">
        <v>880</v>
      </c>
      <c r="G421" s="141"/>
      <c r="H421" s="146">
        <v>8</v>
      </c>
      <c r="I421" s="141"/>
      <c r="J421" s="141"/>
      <c r="K421" s="141"/>
      <c r="L421" s="142"/>
      <c r="M421" s="147"/>
      <c r="N421" s="141"/>
      <c r="O421" s="141"/>
      <c r="P421" s="141"/>
      <c r="Q421" s="141"/>
      <c r="R421" s="141"/>
      <c r="S421" s="141"/>
      <c r="T421" s="148"/>
      <c r="U421" s="141"/>
      <c r="V421" s="141"/>
      <c r="W421" s="141"/>
      <c r="X421" s="141"/>
      <c r="Y421" s="141"/>
      <c r="Z421" s="141"/>
      <c r="AA421" s="141"/>
      <c r="AB421" s="141"/>
      <c r="AC421" s="141"/>
      <c r="AD421" s="141"/>
      <c r="AE421" s="141"/>
      <c r="AF421" s="141"/>
      <c r="AG421" s="141"/>
      <c r="AH421" s="141"/>
      <c r="AI421" s="141"/>
      <c r="AJ421" s="141"/>
      <c r="AK421" s="141"/>
      <c r="AL421" s="141"/>
      <c r="AM421" s="141"/>
      <c r="AN421" s="141"/>
      <c r="AO421" s="141"/>
      <c r="AP421" s="141"/>
      <c r="AQ421" s="141"/>
      <c r="AR421" s="141"/>
      <c r="AS421" s="141"/>
      <c r="AT421" s="144" t="s">
        <v>129</v>
      </c>
      <c r="AU421" s="144" t="s">
        <v>123</v>
      </c>
      <c r="AV421" s="141" t="s">
        <v>123</v>
      </c>
      <c r="AW421" s="141" t="s">
        <v>29</v>
      </c>
      <c r="AX421" s="141" t="s">
        <v>80</v>
      </c>
      <c r="AY421" s="144" t="s">
        <v>117</v>
      </c>
      <c r="AZ421" s="141"/>
      <c r="BA421" s="141"/>
      <c r="BB421" s="141"/>
      <c r="BC421" s="141"/>
      <c r="BD421" s="141"/>
      <c r="BE421" s="141"/>
      <c r="BF421" s="141"/>
      <c r="BG421" s="141"/>
      <c r="BH421" s="141"/>
      <c r="BI421" s="141"/>
      <c r="BJ421" s="141"/>
      <c r="BK421" s="141"/>
      <c r="BL421" s="141"/>
      <c r="BM421" s="141"/>
    </row>
    <row r="422" spans="1:65" ht="37.5" customHeight="1">
      <c r="A422" s="17"/>
      <c r="B422" s="18"/>
      <c r="C422" s="128" t="s">
        <v>881</v>
      </c>
      <c r="D422" s="128" t="s">
        <v>118</v>
      </c>
      <c r="E422" s="129" t="s">
        <v>882</v>
      </c>
      <c r="F422" s="130" t="s">
        <v>883</v>
      </c>
      <c r="G422" s="131" t="s">
        <v>815</v>
      </c>
      <c r="H422" s="132">
        <v>8.84</v>
      </c>
      <c r="I422" s="133"/>
      <c r="J422" s="132">
        <f>ROUND(I422*H422,2)</f>
        <v>0</v>
      </c>
      <c r="K422" s="134"/>
      <c r="L422" s="18"/>
      <c r="M422" s="135" t="s">
        <v>1</v>
      </c>
      <c r="N422" s="136" t="s">
        <v>38</v>
      </c>
      <c r="O422" s="17"/>
      <c r="P422" s="137">
        <f>O422*H422</f>
        <v>0</v>
      </c>
      <c r="Q422" s="137">
        <v>4.64E-4</v>
      </c>
      <c r="R422" s="137">
        <f>Q422*H422</f>
        <v>4.1017600000000003E-3</v>
      </c>
      <c r="S422" s="137">
        <v>0</v>
      </c>
      <c r="T422" s="138">
        <f>S422*H422</f>
        <v>0</v>
      </c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39" t="s">
        <v>217</v>
      </c>
      <c r="AS422" s="17"/>
      <c r="AT422" s="139" t="s">
        <v>118</v>
      </c>
      <c r="AU422" s="139" t="s">
        <v>123</v>
      </c>
      <c r="AV422" s="17"/>
      <c r="AW422" s="17"/>
      <c r="AX422" s="17"/>
      <c r="AY422" s="2" t="s">
        <v>117</v>
      </c>
      <c r="AZ422" s="17"/>
      <c r="BA422" s="17"/>
      <c r="BB422" s="17"/>
      <c r="BC422" s="17"/>
      <c r="BD422" s="17"/>
      <c r="BE422" s="140">
        <f>IF(N422="základná",J422,0)</f>
        <v>0</v>
      </c>
      <c r="BF422" s="140">
        <f>IF(N422="znížená",J422,0)</f>
        <v>0</v>
      </c>
      <c r="BG422" s="140">
        <f>IF(N422="zákl. prenesená",J422,0)</f>
        <v>0</v>
      </c>
      <c r="BH422" s="140">
        <f>IF(N422="zníž. prenesená",J422,0)</f>
        <v>0</v>
      </c>
      <c r="BI422" s="140">
        <f>IF(N422="nulová",J422,0)</f>
        <v>0</v>
      </c>
      <c r="BJ422" s="2" t="s">
        <v>123</v>
      </c>
      <c r="BK422" s="140">
        <f>ROUND(I422*H422,2)</f>
        <v>0</v>
      </c>
      <c r="BL422" s="2" t="s">
        <v>217</v>
      </c>
      <c r="BM422" s="139" t="s">
        <v>884</v>
      </c>
    </row>
    <row r="423" spans="1:65" ht="11.25" customHeight="1">
      <c r="A423" s="141"/>
      <c r="B423" s="142"/>
      <c r="C423" s="141"/>
      <c r="D423" s="143" t="s">
        <v>129</v>
      </c>
      <c r="E423" s="144" t="s">
        <v>1</v>
      </c>
      <c r="F423" s="145" t="s">
        <v>885</v>
      </c>
      <c r="G423" s="141"/>
      <c r="H423" s="146">
        <v>8.84</v>
      </c>
      <c r="I423" s="141"/>
      <c r="J423" s="141"/>
      <c r="K423" s="141"/>
      <c r="L423" s="142"/>
      <c r="M423" s="147"/>
      <c r="N423" s="141"/>
      <c r="O423" s="141"/>
      <c r="P423" s="141"/>
      <c r="Q423" s="141"/>
      <c r="R423" s="141"/>
      <c r="S423" s="141"/>
      <c r="T423" s="148"/>
      <c r="U423" s="141"/>
      <c r="V423" s="141"/>
      <c r="W423" s="141"/>
      <c r="X423" s="141"/>
      <c r="Y423" s="141"/>
      <c r="Z423" s="141"/>
      <c r="AA423" s="141"/>
      <c r="AB423" s="141"/>
      <c r="AC423" s="141"/>
      <c r="AD423" s="141"/>
      <c r="AE423" s="141"/>
      <c r="AF423" s="141"/>
      <c r="AG423" s="141"/>
      <c r="AH423" s="141"/>
      <c r="AI423" s="141"/>
      <c r="AJ423" s="141"/>
      <c r="AK423" s="141"/>
      <c r="AL423" s="141"/>
      <c r="AM423" s="141"/>
      <c r="AN423" s="141"/>
      <c r="AO423" s="141"/>
      <c r="AP423" s="141"/>
      <c r="AQ423" s="141"/>
      <c r="AR423" s="141"/>
      <c r="AS423" s="141"/>
      <c r="AT423" s="144" t="s">
        <v>129</v>
      </c>
      <c r="AU423" s="144" t="s">
        <v>123</v>
      </c>
      <c r="AV423" s="141" t="s">
        <v>123</v>
      </c>
      <c r="AW423" s="141" t="s">
        <v>29</v>
      </c>
      <c r="AX423" s="141" t="s">
        <v>80</v>
      </c>
      <c r="AY423" s="144" t="s">
        <v>117</v>
      </c>
      <c r="AZ423" s="141"/>
      <c r="BA423" s="141"/>
      <c r="BB423" s="141"/>
      <c r="BC423" s="141"/>
      <c r="BD423" s="141"/>
      <c r="BE423" s="141"/>
      <c r="BF423" s="141"/>
      <c r="BG423" s="141"/>
      <c r="BH423" s="141"/>
      <c r="BI423" s="141"/>
      <c r="BJ423" s="141"/>
      <c r="BK423" s="141"/>
      <c r="BL423" s="141"/>
      <c r="BM423" s="141"/>
    </row>
    <row r="424" spans="1:65" ht="33" customHeight="1">
      <c r="A424" s="17"/>
      <c r="B424" s="18"/>
      <c r="C424" s="128" t="s">
        <v>886</v>
      </c>
      <c r="D424" s="128" t="s">
        <v>118</v>
      </c>
      <c r="E424" s="129" t="s">
        <v>887</v>
      </c>
      <c r="F424" s="130" t="s">
        <v>888</v>
      </c>
      <c r="G424" s="131" t="s">
        <v>815</v>
      </c>
      <c r="H424" s="132">
        <v>8.84</v>
      </c>
      <c r="I424" s="133"/>
      <c r="J424" s="132">
        <f>ROUND(I424*H424,2)</f>
        <v>0</v>
      </c>
      <c r="K424" s="134"/>
      <c r="L424" s="18"/>
      <c r="M424" s="135" t="s">
        <v>1</v>
      </c>
      <c r="N424" s="136" t="s">
        <v>38</v>
      </c>
      <c r="O424" s="17"/>
      <c r="P424" s="137">
        <f>O424*H424</f>
        <v>0</v>
      </c>
      <c r="Q424" s="137">
        <v>3.3000000000000003E-5</v>
      </c>
      <c r="R424" s="137">
        <f>Q424*H424</f>
        <v>2.9172000000000003E-4</v>
      </c>
      <c r="S424" s="137">
        <v>0</v>
      </c>
      <c r="T424" s="138">
        <f>S424*H424</f>
        <v>0</v>
      </c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39" t="s">
        <v>116</v>
      </c>
      <c r="AS424" s="17"/>
      <c r="AT424" s="139" t="s">
        <v>118</v>
      </c>
      <c r="AU424" s="139" t="s">
        <v>123</v>
      </c>
      <c r="AV424" s="17"/>
      <c r="AW424" s="17"/>
      <c r="AX424" s="17"/>
      <c r="AY424" s="2" t="s">
        <v>117</v>
      </c>
      <c r="AZ424" s="17"/>
      <c r="BA424" s="17"/>
      <c r="BB424" s="17"/>
      <c r="BC424" s="17"/>
      <c r="BD424" s="17"/>
      <c r="BE424" s="140">
        <f>IF(N424="základná",J424,0)</f>
        <v>0</v>
      </c>
      <c r="BF424" s="140">
        <f>IF(N424="znížená",J424,0)</f>
        <v>0</v>
      </c>
      <c r="BG424" s="140">
        <f>IF(N424="zákl. prenesená",J424,0)</f>
        <v>0</v>
      </c>
      <c r="BH424" s="140">
        <f>IF(N424="zníž. prenesená",J424,0)</f>
        <v>0</v>
      </c>
      <c r="BI424" s="140">
        <f>IF(N424="nulová",J424,0)</f>
        <v>0</v>
      </c>
      <c r="BJ424" s="2" t="s">
        <v>123</v>
      </c>
      <c r="BK424" s="140">
        <f>ROUND(I424*H424,2)</f>
        <v>0</v>
      </c>
      <c r="BL424" s="2" t="s">
        <v>116</v>
      </c>
      <c r="BM424" s="139" t="s">
        <v>889</v>
      </c>
    </row>
    <row r="425" spans="1:65" ht="11.25" customHeight="1">
      <c r="A425" s="141"/>
      <c r="B425" s="142"/>
      <c r="C425" s="141"/>
      <c r="D425" s="143" t="s">
        <v>129</v>
      </c>
      <c r="E425" s="144" t="s">
        <v>1</v>
      </c>
      <c r="F425" s="145" t="s">
        <v>885</v>
      </c>
      <c r="G425" s="141"/>
      <c r="H425" s="146">
        <v>8.84</v>
      </c>
      <c r="I425" s="141"/>
      <c r="J425" s="141"/>
      <c r="K425" s="141"/>
      <c r="L425" s="142"/>
      <c r="M425" s="147"/>
      <c r="N425" s="141"/>
      <c r="O425" s="141"/>
      <c r="P425" s="141"/>
      <c r="Q425" s="141"/>
      <c r="R425" s="141"/>
      <c r="S425" s="141"/>
      <c r="T425" s="148"/>
      <c r="U425" s="141"/>
      <c r="V425" s="141"/>
      <c r="W425" s="141"/>
      <c r="X425" s="141"/>
      <c r="Y425" s="141"/>
      <c r="Z425" s="141"/>
      <c r="AA425" s="141"/>
      <c r="AB425" s="141"/>
      <c r="AC425" s="141"/>
      <c r="AD425" s="141"/>
      <c r="AE425" s="141"/>
      <c r="AF425" s="141"/>
      <c r="AG425" s="141"/>
      <c r="AH425" s="141"/>
      <c r="AI425" s="141"/>
      <c r="AJ425" s="141"/>
      <c r="AK425" s="141"/>
      <c r="AL425" s="141"/>
      <c r="AM425" s="141"/>
      <c r="AN425" s="141"/>
      <c r="AO425" s="141"/>
      <c r="AP425" s="141"/>
      <c r="AQ425" s="141"/>
      <c r="AR425" s="141"/>
      <c r="AS425" s="141"/>
      <c r="AT425" s="144" t="s">
        <v>129</v>
      </c>
      <c r="AU425" s="144" t="s">
        <v>123</v>
      </c>
      <c r="AV425" s="141" t="s">
        <v>123</v>
      </c>
      <c r="AW425" s="141" t="s">
        <v>29</v>
      </c>
      <c r="AX425" s="141" t="s">
        <v>80</v>
      </c>
      <c r="AY425" s="144" t="s">
        <v>117</v>
      </c>
      <c r="AZ425" s="141"/>
      <c r="BA425" s="141"/>
      <c r="BB425" s="141"/>
      <c r="BC425" s="141"/>
      <c r="BD425" s="141"/>
      <c r="BE425" s="141"/>
      <c r="BF425" s="141"/>
      <c r="BG425" s="141"/>
      <c r="BH425" s="141"/>
      <c r="BI425" s="141"/>
      <c r="BJ425" s="141"/>
      <c r="BK425" s="141"/>
      <c r="BL425" s="141"/>
      <c r="BM425" s="141"/>
    </row>
    <row r="426" spans="1:65" ht="62.25" customHeight="1">
      <c r="A426" s="17"/>
      <c r="B426" s="18"/>
      <c r="C426" s="128" t="s">
        <v>890</v>
      </c>
      <c r="D426" s="128" t="s">
        <v>118</v>
      </c>
      <c r="E426" s="129" t="s">
        <v>891</v>
      </c>
      <c r="F426" s="130" t="s">
        <v>892</v>
      </c>
      <c r="G426" s="131" t="s">
        <v>815</v>
      </c>
      <c r="H426" s="132">
        <v>10.3</v>
      </c>
      <c r="I426" s="133"/>
      <c r="J426" s="132">
        <f>ROUND(I426*H426,2)</f>
        <v>0</v>
      </c>
      <c r="K426" s="134"/>
      <c r="L426" s="18"/>
      <c r="M426" s="135" t="s">
        <v>1</v>
      </c>
      <c r="N426" s="136" t="s">
        <v>38</v>
      </c>
      <c r="O426" s="17"/>
      <c r="P426" s="137">
        <f>O426*H426</f>
        <v>0</v>
      </c>
      <c r="Q426" s="137">
        <v>0.14679</v>
      </c>
      <c r="R426" s="137">
        <f>Q426*H426</f>
        <v>1.5119370000000001</v>
      </c>
      <c r="S426" s="137">
        <v>0</v>
      </c>
      <c r="T426" s="138">
        <f>S426*H426</f>
        <v>0</v>
      </c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39" t="s">
        <v>116</v>
      </c>
      <c r="AS426" s="17"/>
      <c r="AT426" s="139" t="s">
        <v>118</v>
      </c>
      <c r="AU426" s="139" t="s">
        <v>123</v>
      </c>
      <c r="AV426" s="17"/>
      <c r="AW426" s="17"/>
      <c r="AX426" s="17"/>
      <c r="AY426" s="2" t="s">
        <v>117</v>
      </c>
      <c r="AZ426" s="17"/>
      <c r="BA426" s="17"/>
      <c r="BB426" s="17"/>
      <c r="BC426" s="17"/>
      <c r="BD426" s="17"/>
      <c r="BE426" s="140">
        <f>IF(N426="základná",J426,0)</f>
        <v>0</v>
      </c>
      <c r="BF426" s="140">
        <f>IF(N426="znížená",J426,0)</f>
        <v>0</v>
      </c>
      <c r="BG426" s="140">
        <f>IF(N426="zákl. prenesená",J426,0)</f>
        <v>0</v>
      </c>
      <c r="BH426" s="140">
        <f>IF(N426="zníž. prenesená",J426,0)</f>
        <v>0</v>
      </c>
      <c r="BI426" s="140">
        <f>IF(N426="nulová",J426,0)</f>
        <v>0</v>
      </c>
      <c r="BJ426" s="2" t="s">
        <v>123</v>
      </c>
      <c r="BK426" s="140">
        <f>ROUND(I426*H426,2)</f>
        <v>0</v>
      </c>
      <c r="BL426" s="2" t="s">
        <v>116</v>
      </c>
      <c r="BM426" s="139" t="s">
        <v>893</v>
      </c>
    </row>
    <row r="427" spans="1:65" ht="11.25" customHeight="1">
      <c r="A427" s="141"/>
      <c r="B427" s="142"/>
      <c r="C427" s="141"/>
      <c r="D427" s="143" t="s">
        <v>129</v>
      </c>
      <c r="E427" s="144" t="s">
        <v>1</v>
      </c>
      <c r="F427" s="145" t="s">
        <v>894</v>
      </c>
      <c r="G427" s="141"/>
      <c r="H427" s="146">
        <v>3</v>
      </c>
      <c r="I427" s="141"/>
      <c r="J427" s="141"/>
      <c r="K427" s="141"/>
      <c r="L427" s="142"/>
      <c r="M427" s="147"/>
      <c r="N427" s="141"/>
      <c r="O427" s="141"/>
      <c r="P427" s="141"/>
      <c r="Q427" s="141"/>
      <c r="R427" s="141"/>
      <c r="S427" s="141"/>
      <c r="T427" s="148"/>
      <c r="U427" s="141"/>
      <c r="V427" s="141"/>
      <c r="W427" s="141"/>
      <c r="X427" s="141"/>
      <c r="Y427" s="141"/>
      <c r="Z427" s="141"/>
      <c r="AA427" s="141"/>
      <c r="AB427" s="141"/>
      <c r="AC427" s="141"/>
      <c r="AD427" s="141"/>
      <c r="AE427" s="141"/>
      <c r="AF427" s="141"/>
      <c r="AG427" s="141"/>
      <c r="AH427" s="141"/>
      <c r="AI427" s="141"/>
      <c r="AJ427" s="141"/>
      <c r="AK427" s="141"/>
      <c r="AL427" s="141"/>
      <c r="AM427" s="141"/>
      <c r="AN427" s="141"/>
      <c r="AO427" s="141"/>
      <c r="AP427" s="141"/>
      <c r="AQ427" s="141"/>
      <c r="AR427" s="141"/>
      <c r="AS427" s="141"/>
      <c r="AT427" s="144" t="s">
        <v>129</v>
      </c>
      <c r="AU427" s="144" t="s">
        <v>123</v>
      </c>
      <c r="AV427" s="141" t="s">
        <v>123</v>
      </c>
      <c r="AW427" s="141" t="s">
        <v>29</v>
      </c>
      <c r="AX427" s="141" t="s">
        <v>72</v>
      </c>
      <c r="AY427" s="144" t="s">
        <v>117</v>
      </c>
      <c r="AZ427" s="141"/>
      <c r="BA427" s="141"/>
      <c r="BB427" s="141"/>
      <c r="BC427" s="141"/>
      <c r="BD427" s="141"/>
      <c r="BE427" s="141"/>
      <c r="BF427" s="141"/>
      <c r="BG427" s="141"/>
      <c r="BH427" s="141"/>
      <c r="BI427" s="141"/>
      <c r="BJ427" s="141"/>
      <c r="BK427" s="141"/>
      <c r="BL427" s="141"/>
      <c r="BM427" s="141"/>
    </row>
    <row r="428" spans="1:65" ht="11.25" customHeight="1">
      <c r="A428" s="141"/>
      <c r="B428" s="142"/>
      <c r="C428" s="141"/>
      <c r="D428" s="143" t="s">
        <v>129</v>
      </c>
      <c r="E428" s="144" t="s">
        <v>1</v>
      </c>
      <c r="F428" s="145" t="s">
        <v>895</v>
      </c>
      <c r="G428" s="141"/>
      <c r="H428" s="146">
        <v>2</v>
      </c>
      <c r="I428" s="141"/>
      <c r="J428" s="141"/>
      <c r="K428" s="141"/>
      <c r="L428" s="142"/>
      <c r="M428" s="147"/>
      <c r="N428" s="141"/>
      <c r="O428" s="141"/>
      <c r="P428" s="141"/>
      <c r="Q428" s="141"/>
      <c r="R428" s="141"/>
      <c r="S428" s="141"/>
      <c r="T428" s="148"/>
      <c r="U428" s="141"/>
      <c r="V428" s="141"/>
      <c r="W428" s="141"/>
      <c r="X428" s="141"/>
      <c r="Y428" s="141"/>
      <c r="Z428" s="141"/>
      <c r="AA428" s="141"/>
      <c r="AB428" s="141"/>
      <c r="AC428" s="141"/>
      <c r="AD428" s="141"/>
      <c r="AE428" s="141"/>
      <c r="AF428" s="141"/>
      <c r="AG428" s="141"/>
      <c r="AH428" s="141"/>
      <c r="AI428" s="141"/>
      <c r="AJ428" s="141"/>
      <c r="AK428" s="141"/>
      <c r="AL428" s="141"/>
      <c r="AM428" s="141"/>
      <c r="AN428" s="141"/>
      <c r="AO428" s="141"/>
      <c r="AP428" s="141"/>
      <c r="AQ428" s="141"/>
      <c r="AR428" s="141"/>
      <c r="AS428" s="141"/>
      <c r="AT428" s="144" t="s">
        <v>129</v>
      </c>
      <c r="AU428" s="144" t="s">
        <v>123</v>
      </c>
      <c r="AV428" s="141" t="s">
        <v>123</v>
      </c>
      <c r="AW428" s="141" t="s">
        <v>29</v>
      </c>
      <c r="AX428" s="141" t="s">
        <v>72</v>
      </c>
      <c r="AY428" s="144" t="s">
        <v>117</v>
      </c>
      <c r="AZ428" s="141"/>
      <c r="BA428" s="141"/>
      <c r="BB428" s="141"/>
      <c r="BC428" s="141"/>
      <c r="BD428" s="141"/>
      <c r="BE428" s="141"/>
      <c r="BF428" s="141"/>
      <c r="BG428" s="141"/>
      <c r="BH428" s="141"/>
      <c r="BI428" s="141"/>
      <c r="BJ428" s="141"/>
      <c r="BK428" s="141"/>
      <c r="BL428" s="141"/>
      <c r="BM428" s="141"/>
    </row>
    <row r="429" spans="1:65" ht="11.25" customHeight="1">
      <c r="A429" s="141"/>
      <c r="B429" s="142"/>
      <c r="C429" s="141"/>
      <c r="D429" s="143" t="s">
        <v>129</v>
      </c>
      <c r="E429" s="144" t="s">
        <v>1</v>
      </c>
      <c r="F429" s="145" t="s">
        <v>896</v>
      </c>
      <c r="G429" s="141"/>
      <c r="H429" s="146">
        <v>2</v>
      </c>
      <c r="I429" s="141"/>
      <c r="J429" s="141"/>
      <c r="K429" s="141"/>
      <c r="L429" s="142"/>
      <c r="M429" s="147"/>
      <c r="N429" s="141"/>
      <c r="O429" s="141"/>
      <c r="P429" s="141"/>
      <c r="Q429" s="141"/>
      <c r="R429" s="141"/>
      <c r="S429" s="141"/>
      <c r="T429" s="148"/>
      <c r="U429" s="141"/>
      <c r="V429" s="141"/>
      <c r="W429" s="141"/>
      <c r="X429" s="141"/>
      <c r="Y429" s="141"/>
      <c r="Z429" s="141"/>
      <c r="AA429" s="141"/>
      <c r="AB429" s="141"/>
      <c r="AC429" s="141"/>
      <c r="AD429" s="141"/>
      <c r="AE429" s="141"/>
      <c r="AF429" s="141"/>
      <c r="AG429" s="141"/>
      <c r="AH429" s="141"/>
      <c r="AI429" s="141"/>
      <c r="AJ429" s="141"/>
      <c r="AK429" s="141"/>
      <c r="AL429" s="141"/>
      <c r="AM429" s="141"/>
      <c r="AN429" s="141"/>
      <c r="AO429" s="141"/>
      <c r="AP429" s="141"/>
      <c r="AQ429" s="141"/>
      <c r="AR429" s="141"/>
      <c r="AS429" s="141"/>
      <c r="AT429" s="144" t="s">
        <v>129</v>
      </c>
      <c r="AU429" s="144" t="s">
        <v>123</v>
      </c>
      <c r="AV429" s="141" t="s">
        <v>123</v>
      </c>
      <c r="AW429" s="141" t="s">
        <v>29</v>
      </c>
      <c r="AX429" s="141" t="s">
        <v>72</v>
      </c>
      <c r="AY429" s="144" t="s">
        <v>117</v>
      </c>
      <c r="AZ429" s="141"/>
      <c r="BA429" s="141"/>
      <c r="BB429" s="141"/>
      <c r="BC429" s="141"/>
      <c r="BD429" s="141"/>
      <c r="BE429" s="141"/>
      <c r="BF429" s="141"/>
      <c r="BG429" s="141"/>
      <c r="BH429" s="141"/>
      <c r="BI429" s="141"/>
      <c r="BJ429" s="141"/>
      <c r="BK429" s="141"/>
      <c r="BL429" s="141"/>
      <c r="BM429" s="141"/>
    </row>
    <row r="430" spans="1:65" ht="11.25" customHeight="1">
      <c r="A430" s="141"/>
      <c r="B430" s="142"/>
      <c r="C430" s="141"/>
      <c r="D430" s="143" t="s">
        <v>129</v>
      </c>
      <c r="E430" s="144" t="s">
        <v>1</v>
      </c>
      <c r="F430" s="145" t="s">
        <v>897</v>
      </c>
      <c r="G430" s="141"/>
      <c r="H430" s="146">
        <v>3.3</v>
      </c>
      <c r="I430" s="141"/>
      <c r="J430" s="141"/>
      <c r="K430" s="141"/>
      <c r="L430" s="142"/>
      <c r="M430" s="147"/>
      <c r="N430" s="141"/>
      <c r="O430" s="141"/>
      <c r="P430" s="141"/>
      <c r="Q430" s="141"/>
      <c r="R430" s="141"/>
      <c r="S430" s="141"/>
      <c r="T430" s="148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41"/>
      <c r="AE430" s="141"/>
      <c r="AF430" s="141"/>
      <c r="AG430" s="141"/>
      <c r="AH430" s="141"/>
      <c r="AI430" s="141"/>
      <c r="AJ430" s="141"/>
      <c r="AK430" s="141"/>
      <c r="AL430" s="141"/>
      <c r="AM430" s="141"/>
      <c r="AN430" s="141"/>
      <c r="AO430" s="141"/>
      <c r="AP430" s="141"/>
      <c r="AQ430" s="141"/>
      <c r="AR430" s="141"/>
      <c r="AS430" s="141"/>
      <c r="AT430" s="144" t="s">
        <v>129</v>
      </c>
      <c r="AU430" s="144" t="s">
        <v>123</v>
      </c>
      <c r="AV430" s="141" t="s">
        <v>123</v>
      </c>
      <c r="AW430" s="141" t="s">
        <v>29</v>
      </c>
      <c r="AX430" s="141" t="s">
        <v>72</v>
      </c>
      <c r="AY430" s="144" t="s">
        <v>117</v>
      </c>
      <c r="AZ430" s="141"/>
      <c r="BA430" s="141"/>
      <c r="BB430" s="141"/>
      <c r="BC430" s="141"/>
      <c r="BD430" s="141"/>
      <c r="BE430" s="141"/>
      <c r="BF430" s="141"/>
      <c r="BG430" s="141"/>
      <c r="BH430" s="141"/>
      <c r="BI430" s="141"/>
      <c r="BJ430" s="141"/>
      <c r="BK430" s="141"/>
      <c r="BL430" s="141"/>
      <c r="BM430" s="141"/>
    </row>
    <row r="431" spans="1:65" ht="11.25" customHeight="1">
      <c r="A431" s="165"/>
      <c r="B431" s="166"/>
      <c r="C431" s="165"/>
      <c r="D431" s="143" t="s">
        <v>129</v>
      </c>
      <c r="E431" s="167" t="s">
        <v>1</v>
      </c>
      <c r="F431" s="168" t="s">
        <v>154</v>
      </c>
      <c r="G431" s="165"/>
      <c r="H431" s="169">
        <v>10.3</v>
      </c>
      <c r="I431" s="165"/>
      <c r="J431" s="165"/>
      <c r="K431" s="165"/>
      <c r="L431" s="166"/>
      <c r="M431" s="170"/>
      <c r="N431" s="165"/>
      <c r="O431" s="165"/>
      <c r="P431" s="165"/>
      <c r="Q431" s="165"/>
      <c r="R431" s="165"/>
      <c r="S431" s="165"/>
      <c r="T431" s="171"/>
      <c r="U431" s="165"/>
      <c r="V431" s="165"/>
      <c r="W431" s="165"/>
      <c r="X431" s="165"/>
      <c r="Y431" s="165"/>
      <c r="Z431" s="165"/>
      <c r="AA431" s="165"/>
      <c r="AB431" s="165"/>
      <c r="AC431" s="165"/>
      <c r="AD431" s="165"/>
      <c r="AE431" s="165"/>
      <c r="AF431" s="165"/>
      <c r="AG431" s="165"/>
      <c r="AH431" s="165"/>
      <c r="AI431" s="165"/>
      <c r="AJ431" s="165"/>
      <c r="AK431" s="165"/>
      <c r="AL431" s="165"/>
      <c r="AM431" s="165"/>
      <c r="AN431" s="165"/>
      <c r="AO431" s="165"/>
      <c r="AP431" s="165"/>
      <c r="AQ431" s="165"/>
      <c r="AR431" s="165"/>
      <c r="AS431" s="165"/>
      <c r="AT431" s="167" t="s">
        <v>129</v>
      </c>
      <c r="AU431" s="167" t="s">
        <v>123</v>
      </c>
      <c r="AV431" s="165" t="s">
        <v>116</v>
      </c>
      <c r="AW431" s="165" t="s">
        <v>29</v>
      </c>
      <c r="AX431" s="165" t="s">
        <v>80</v>
      </c>
      <c r="AY431" s="167" t="s">
        <v>117</v>
      </c>
      <c r="AZ431" s="165"/>
      <c r="BA431" s="165"/>
      <c r="BB431" s="165"/>
      <c r="BC431" s="165"/>
      <c r="BD431" s="165"/>
      <c r="BE431" s="165"/>
      <c r="BF431" s="165"/>
      <c r="BG431" s="165"/>
      <c r="BH431" s="165"/>
      <c r="BI431" s="165"/>
      <c r="BJ431" s="165"/>
      <c r="BK431" s="165"/>
      <c r="BL431" s="165"/>
      <c r="BM431" s="165"/>
    </row>
    <row r="432" spans="1:65" ht="16.5" customHeight="1">
      <c r="A432" s="17"/>
      <c r="B432" s="18"/>
      <c r="C432" s="172" t="s">
        <v>898</v>
      </c>
      <c r="D432" s="172" t="s">
        <v>339</v>
      </c>
      <c r="E432" s="173" t="s">
        <v>899</v>
      </c>
      <c r="F432" s="174" t="s">
        <v>900</v>
      </c>
      <c r="G432" s="175" t="s">
        <v>149</v>
      </c>
      <c r="H432" s="176">
        <v>34.61</v>
      </c>
      <c r="I432" s="177"/>
      <c r="J432" s="176">
        <f>ROUND(I432*H432,2)</f>
        <v>0</v>
      </c>
      <c r="K432" s="178"/>
      <c r="L432" s="179"/>
      <c r="M432" s="180" t="s">
        <v>1</v>
      </c>
      <c r="N432" s="181" t="s">
        <v>38</v>
      </c>
      <c r="O432" s="17"/>
      <c r="P432" s="137">
        <f>O432*H432</f>
        <v>0</v>
      </c>
      <c r="Q432" s="137">
        <v>3.4000000000000002E-2</v>
      </c>
      <c r="R432" s="137">
        <f>Q432*H432</f>
        <v>1.1767400000000001</v>
      </c>
      <c r="S432" s="137">
        <v>0</v>
      </c>
      <c r="T432" s="138">
        <f>S432*H432</f>
        <v>0</v>
      </c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39" t="s">
        <v>180</v>
      </c>
      <c r="AS432" s="17"/>
      <c r="AT432" s="139" t="s">
        <v>339</v>
      </c>
      <c r="AU432" s="139" t="s">
        <v>123</v>
      </c>
      <c r="AV432" s="17"/>
      <c r="AW432" s="17"/>
      <c r="AX432" s="17"/>
      <c r="AY432" s="2" t="s">
        <v>117</v>
      </c>
      <c r="AZ432" s="17"/>
      <c r="BA432" s="17"/>
      <c r="BB432" s="17"/>
      <c r="BC432" s="17"/>
      <c r="BD432" s="17"/>
      <c r="BE432" s="140">
        <f>IF(N432="základná",J432,0)</f>
        <v>0</v>
      </c>
      <c r="BF432" s="140">
        <f>IF(N432="znížená",J432,0)</f>
        <v>0</v>
      </c>
      <c r="BG432" s="140">
        <f>IF(N432="zákl. prenesená",J432,0)</f>
        <v>0</v>
      </c>
      <c r="BH432" s="140">
        <f>IF(N432="zníž. prenesená",J432,0)</f>
        <v>0</v>
      </c>
      <c r="BI432" s="140">
        <f>IF(N432="nulová",J432,0)</f>
        <v>0</v>
      </c>
      <c r="BJ432" s="2" t="s">
        <v>123</v>
      </c>
      <c r="BK432" s="140">
        <f>ROUND(I432*H432,2)</f>
        <v>0</v>
      </c>
      <c r="BL432" s="2" t="s">
        <v>116</v>
      </c>
      <c r="BM432" s="139" t="s">
        <v>901</v>
      </c>
    </row>
    <row r="433" spans="1:65" ht="11.25" customHeight="1">
      <c r="A433" s="141"/>
      <c r="B433" s="142"/>
      <c r="C433" s="141"/>
      <c r="D433" s="143" t="s">
        <v>129</v>
      </c>
      <c r="E433" s="141"/>
      <c r="F433" s="145" t="s">
        <v>902</v>
      </c>
      <c r="G433" s="141"/>
      <c r="H433" s="146">
        <v>34.61</v>
      </c>
      <c r="I433" s="141"/>
      <c r="J433" s="141"/>
      <c r="K433" s="141"/>
      <c r="L433" s="142"/>
      <c r="M433" s="147"/>
      <c r="N433" s="141"/>
      <c r="O433" s="141"/>
      <c r="P433" s="141"/>
      <c r="Q433" s="141"/>
      <c r="R433" s="141"/>
      <c r="S433" s="141"/>
      <c r="T433" s="148"/>
      <c r="U433" s="141"/>
      <c r="V433" s="141"/>
      <c r="W433" s="141"/>
      <c r="X433" s="141"/>
      <c r="Y433" s="141"/>
      <c r="Z433" s="141"/>
      <c r="AA433" s="141"/>
      <c r="AB433" s="141"/>
      <c r="AC433" s="141"/>
      <c r="AD433" s="141"/>
      <c r="AE433" s="141"/>
      <c r="AF433" s="141"/>
      <c r="AG433" s="141"/>
      <c r="AH433" s="141"/>
      <c r="AI433" s="141"/>
      <c r="AJ433" s="141"/>
      <c r="AK433" s="141"/>
      <c r="AL433" s="141"/>
      <c r="AM433" s="141"/>
      <c r="AN433" s="141"/>
      <c r="AO433" s="141"/>
      <c r="AP433" s="141"/>
      <c r="AQ433" s="141"/>
      <c r="AR433" s="141"/>
      <c r="AS433" s="141"/>
      <c r="AT433" s="144" t="s">
        <v>129</v>
      </c>
      <c r="AU433" s="144" t="s">
        <v>123</v>
      </c>
      <c r="AV433" s="141" t="s">
        <v>123</v>
      </c>
      <c r="AW433" s="141" t="s">
        <v>4</v>
      </c>
      <c r="AX433" s="141" t="s">
        <v>80</v>
      </c>
      <c r="AY433" s="144" t="s">
        <v>117</v>
      </c>
      <c r="AZ433" s="141"/>
      <c r="BA433" s="141"/>
      <c r="BB433" s="141"/>
      <c r="BC433" s="141"/>
      <c r="BD433" s="141"/>
      <c r="BE433" s="141"/>
      <c r="BF433" s="141"/>
      <c r="BG433" s="141"/>
      <c r="BH433" s="141"/>
      <c r="BI433" s="141"/>
      <c r="BJ433" s="141"/>
      <c r="BK433" s="141"/>
      <c r="BL433" s="141"/>
      <c r="BM433" s="141"/>
    </row>
    <row r="434" spans="1:65" ht="24" customHeight="1">
      <c r="A434" s="17"/>
      <c r="B434" s="18"/>
      <c r="C434" s="128" t="s">
        <v>412</v>
      </c>
      <c r="D434" s="128" t="s">
        <v>118</v>
      </c>
      <c r="E434" s="129" t="s">
        <v>903</v>
      </c>
      <c r="F434" s="130" t="s">
        <v>904</v>
      </c>
      <c r="G434" s="131" t="s">
        <v>121</v>
      </c>
      <c r="H434" s="132">
        <v>1</v>
      </c>
      <c r="I434" s="133"/>
      <c r="J434" s="132">
        <f>ROUND(I434*H434,2)</f>
        <v>0</v>
      </c>
      <c r="K434" s="134"/>
      <c r="L434" s="18"/>
      <c r="M434" s="135" t="s">
        <v>1</v>
      </c>
      <c r="N434" s="136" t="s">
        <v>38</v>
      </c>
      <c r="O434" s="17"/>
      <c r="P434" s="137">
        <f>O434*H434</f>
        <v>0</v>
      </c>
      <c r="Q434" s="137">
        <v>8.1000000000000003E-2</v>
      </c>
      <c r="R434" s="137">
        <f>Q434*H434</f>
        <v>8.1000000000000003E-2</v>
      </c>
      <c r="S434" s="137">
        <v>0</v>
      </c>
      <c r="T434" s="138">
        <f>S434*H434</f>
        <v>0</v>
      </c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39" t="s">
        <v>116</v>
      </c>
      <c r="AS434" s="17"/>
      <c r="AT434" s="139" t="s">
        <v>118</v>
      </c>
      <c r="AU434" s="139" t="s">
        <v>123</v>
      </c>
      <c r="AV434" s="17"/>
      <c r="AW434" s="17"/>
      <c r="AX434" s="17"/>
      <c r="AY434" s="2" t="s">
        <v>117</v>
      </c>
      <c r="AZ434" s="17"/>
      <c r="BA434" s="17"/>
      <c r="BB434" s="17"/>
      <c r="BC434" s="17"/>
      <c r="BD434" s="17"/>
      <c r="BE434" s="140">
        <f>IF(N434="základná",J434,0)</f>
        <v>0</v>
      </c>
      <c r="BF434" s="140">
        <f>IF(N434="znížená",J434,0)</f>
        <v>0</v>
      </c>
      <c r="BG434" s="140">
        <f>IF(N434="zákl. prenesená",J434,0)</f>
        <v>0</v>
      </c>
      <c r="BH434" s="140">
        <f>IF(N434="zníž. prenesená",J434,0)</f>
        <v>0</v>
      </c>
      <c r="BI434" s="140">
        <f>IF(N434="nulová",J434,0)</f>
        <v>0</v>
      </c>
      <c r="BJ434" s="2" t="s">
        <v>123</v>
      </c>
      <c r="BK434" s="140">
        <f>ROUND(I434*H434,2)</f>
        <v>0</v>
      </c>
      <c r="BL434" s="2" t="s">
        <v>116</v>
      </c>
      <c r="BM434" s="139" t="s">
        <v>905</v>
      </c>
    </row>
    <row r="435" spans="1:65" ht="11.25" customHeight="1">
      <c r="A435" s="141"/>
      <c r="B435" s="142"/>
      <c r="C435" s="141"/>
      <c r="D435" s="143" t="s">
        <v>129</v>
      </c>
      <c r="E435" s="144" t="s">
        <v>1</v>
      </c>
      <c r="F435" s="145" t="s">
        <v>906</v>
      </c>
      <c r="G435" s="141"/>
      <c r="H435" s="146">
        <v>1</v>
      </c>
      <c r="I435" s="141"/>
      <c r="J435" s="141"/>
      <c r="K435" s="141"/>
      <c r="L435" s="142"/>
      <c r="M435" s="147"/>
      <c r="N435" s="141"/>
      <c r="O435" s="141"/>
      <c r="P435" s="141"/>
      <c r="Q435" s="141"/>
      <c r="R435" s="141"/>
      <c r="S435" s="141"/>
      <c r="T435" s="148"/>
      <c r="U435" s="141"/>
      <c r="V435" s="141"/>
      <c r="W435" s="141"/>
      <c r="X435" s="141"/>
      <c r="Y435" s="141"/>
      <c r="Z435" s="141"/>
      <c r="AA435" s="141"/>
      <c r="AB435" s="141"/>
      <c r="AC435" s="141"/>
      <c r="AD435" s="141"/>
      <c r="AE435" s="141"/>
      <c r="AF435" s="141"/>
      <c r="AG435" s="141"/>
      <c r="AH435" s="141"/>
      <c r="AI435" s="141"/>
      <c r="AJ435" s="141"/>
      <c r="AK435" s="141"/>
      <c r="AL435" s="141"/>
      <c r="AM435" s="141"/>
      <c r="AN435" s="141"/>
      <c r="AO435" s="141"/>
      <c r="AP435" s="141"/>
      <c r="AQ435" s="141"/>
      <c r="AR435" s="141"/>
      <c r="AS435" s="141"/>
      <c r="AT435" s="144" t="s">
        <v>129</v>
      </c>
      <c r="AU435" s="144" t="s">
        <v>123</v>
      </c>
      <c r="AV435" s="141" t="s">
        <v>123</v>
      </c>
      <c r="AW435" s="141" t="s">
        <v>29</v>
      </c>
      <c r="AX435" s="141" t="s">
        <v>80</v>
      </c>
      <c r="AY435" s="144" t="s">
        <v>117</v>
      </c>
      <c r="AZ435" s="141"/>
      <c r="BA435" s="141"/>
      <c r="BB435" s="141"/>
      <c r="BC435" s="141"/>
      <c r="BD435" s="141"/>
      <c r="BE435" s="141"/>
      <c r="BF435" s="141"/>
      <c r="BG435" s="141"/>
      <c r="BH435" s="141"/>
      <c r="BI435" s="141"/>
      <c r="BJ435" s="141"/>
      <c r="BK435" s="141"/>
      <c r="BL435" s="141"/>
      <c r="BM435" s="141"/>
    </row>
    <row r="436" spans="1:65" ht="55.5" customHeight="1">
      <c r="A436" s="17"/>
      <c r="B436" s="18"/>
      <c r="C436" s="128" t="s">
        <v>907</v>
      </c>
      <c r="D436" s="128" t="s">
        <v>118</v>
      </c>
      <c r="E436" s="129" t="s">
        <v>908</v>
      </c>
      <c r="F436" s="130" t="s">
        <v>909</v>
      </c>
      <c r="G436" s="131" t="s">
        <v>149</v>
      </c>
      <c r="H436" s="132">
        <v>2</v>
      </c>
      <c r="I436" s="133"/>
      <c r="J436" s="132">
        <f>ROUND(I436*H436,2)</f>
        <v>0</v>
      </c>
      <c r="K436" s="134"/>
      <c r="L436" s="18"/>
      <c r="M436" s="135" t="s">
        <v>1</v>
      </c>
      <c r="N436" s="136" t="s">
        <v>38</v>
      </c>
      <c r="O436" s="17"/>
      <c r="P436" s="137">
        <f>O436*H436</f>
        <v>0</v>
      </c>
      <c r="Q436" s="137">
        <v>0</v>
      </c>
      <c r="R436" s="137">
        <f>Q436*H436</f>
        <v>0</v>
      </c>
      <c r="S436" s="137">
        <v>4.0000000000000001E-3</v>
      </c>
      <c r="T436" s="138">
        <f>S436*H436</f>
        <v>8.0000000000000002E-3</v>
      </c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39" t="s">
        <v>116</v>
      </c>
      <c r="AS436" s="17"/>
      <c r="AT436" s="139" t="s">
        <v>118</v>
      </c>
      <c r="AU436" s="139" t="s">
        <v>123</v>
      </c>
      <c r="AV436" s="17"/>
      <c r="AW436" s="17"/>
      <c r="AX436" s="17"/>
      <c r="AY436" s="2" t="s">
        <v>117</v>
      </c>
      <c r="AZ436" s="17"/>
      <c r="BA436" s="17"/>
      <c r="BB436" s="17"/>
      <c r="BC436" s="17"/>
      <c r="BD436" s="17"/>
      <c r="BE436" s="140">
        <f>IF(N436="základná",J436,0)</f>
        <v>0</v>
      </c>
      <c r="BF436" s="140">
        <f>IF(N436="znížená",J436,0)</f>
        <v>0</v>
      </c>
      <c r="BG436" s="140">
        <f>IF(N436="zákl. prenesená",J436,0)</f>
        <v>0</v>
      </c>
      <c r="BH436" s="140">
        <f>IF(N436="zníž. prenesená",J436,0)</f>
        <v>0</v>
      </c>
      <c r="BI436" s="140">
        <f>IF(N436="nulová",J436,0)</f>
        <v>0</v>
      </c>
      <c r="BJ436" s="2" t="s">
        <v>123</v>
      </c>
      <c r="BK436" s="140">
        <f>ROUND(I436*H436,2)</f>
        <v>0</v>
      </c>
      <c r="BL436" s="2" t="s">
        <v>116</v>
      </c>
      <c r="BM436" s="139" t="s">
        <v>910</v>
      </c>
    </row>
    <row r="437" spans="1:65" ht="11.25" customHeight="1">
      <c r="A437" s="141"/>
      <c r="B437" s="142"/>
      <c r="C437" s="141"/>
      <c r="D437" s="143" t="s">
        <v>129</v>
      </c>
      <c r="E437" s="144" t="s">
        <v>1</v>
      </c>
      <c r="F437" s="145" t="s">
        <v>911</v>
      </c>
      <c r="G437" s="141"/>
      <c r="H437" s="146">
        <v>2</v>
      </c>
      <c r="I437" s="141"/>
      <c r="J437" s="141"/>
      <c r="K437" s="141"/>
      <c r="L437" s="142"/>
      <c r="M437" s="147"/>
      <c r="N437" s="141"/>
      <c r="O437" s="141"/>
      <c r="P437" s="141"/>
      <c r="Q437" s="141"/>
      <c r="R437" s="141"/>
      <c r="S437" s="141"/>
      <c r="T437" s="148"/>
      <c r="U437" s="141"/>
      <c r="V437" s="141"/>
      <c r="W437" s="141"/>
      <c r="X437" s="141"/>
      <c r="Y437" s="141"/>
      <c r="Z437" s="141"/>
      <c r="AA437" s="141"/>
      <c r="AB437" s="141"/>
      <c r="AC437" s="141"/>
      <c r="AD437" s="141"/>
      <c r="AE437" s="141"/>
      <c r="AF437" s="141"/>
      <c r="AG437" s="141"/>
      <c r="AH437" s="141"/>
      <c r="AI437" s="141"/>
      <c r="AJ437" s="141"/>
      <c r="AK437" s="141"/>
      <c r="AL437" s="141"/>
      <c r="AM437" s="141"/>
      <c r="AN437" s="141"/>
      <c r="AO437" s="141"/>
      <c r="AP437" s="141"/>
      <c r="AQ437" s="141"/>
      <c r="AR437" s="141"/>
      <c r="AS437" s="141"/>
      <c r="AT437" s="144" t="s">
        <v>129</v>
      </c>
      <c r="AU437" s="144" t="s">
        <v>123</v>
      </c>
      <c r="AV437" s="141" t="s">
        <v>123</v>
      </c>
      <c r="AW437" s="141" t="s">
        <v>29</v>
      </c>
      <c r="AX437" s="141" t="s">
        <v>80</v>
      </c>
      <c r="AY437" s="144" t="s">
        <v>117</v>
      </c>
      <c r="AZ437" s="141"/>
      <c r="BA437" s="141"/>
      <c r="BB437" s="141"/>
      <c r="BC437" s="141"/>
      <c r="BD437" s="141"/>
      <c r="BE437" s="141"/>
      <c r="BF437" s="141"/>
      <c r="BG437" s="141"/>
      <c r="BH437" s="141"/>
      <c r="BI437" s="141"/>
      <c r="BJ437" s="141"/>
      <c r="BK437" s="141"/>
      <c r="BL437" s="141"/>
      <c r="BM437" s="141"/>
    </row>
    <row r="438" spans="1:65" ht="37.5" customHeight="1">
      <c r="A438" s="17"/>
      <c r="B438" s="18"/>
      <c r="C438" s="128" t="s">
        <v>912</v>
      </c>
      <c r="D438" s="128" t="s">
        <v>118</v>
      </c>
      <c r="E438" s="129" t="s">
        <v>913</v>
      </c>
      <c r="F438" s="130" t="s">
        <v>914</v>
      </c>
      <c r="G438" s="131" t="s">
        <v>313</v>
      </c>
      <c r="H438" s="132">
        <v>30.26</v>
      </c>
      <c r="I438" s="133"/>
      <c r="J438" s="132">
        <f t="shared" ref="J438:J440" si="55">ROUND(I438*H438,2)</f>
        <v>0</v>
      </c>
      <c r="K438" s="134"/>
      <c r="L438" s="18"/>
      <c r="M438" s="135" t="s">
        <v>1</v>
      </c>
      <c r="N438" s="136" t="s">
        <v>38</v>
      </c>
      <c r="O438" s="17"/>
      <c r="P438" s="137">
        <f t="shared" ref="P438:P440" si="56">O438*H438</f>
        <v>0</v>
      </c>
      <c r="Q438" s="137">
        <v>0</v>
      </c>
      <c r="R438" s="137">
        <f t="shared" ref="R438:R440" si="57">Q438*H438</f>
        <v>0</v>
      </c>
      <c r="S438" s="137">
        <v>0</v>
      </c>
      <c r="T438" s="138">
        <f t="shared" ref="T438:T440" si="58">S438*H438</f>
        <v>0</v>
      </c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39" t="s">
        <v>116</v>
      </c>
      <c r="AS438" s="17"/>
      <c r="AT438" s="139" t="s">
        <v>118</v>
      </c>
      <c r="AU438" s="139" t="s">
        <v>123</v>
      </c>
      <c r="AV438" s="17"/>
      <c r="AW438" s="17"/>
      <c r="AX438" s="17"/>
      <c r="AY438" s="2" t="s">
        <v>117</v>
      </c>
      <c r="AZ438" s="17"/>
      <c r="BA438" s="17"/>
      <c r="BB438" s="17"/>
      <c r="BC438" s="17"/>
      <c r="BD438" s="17"/>
      <c r="BE438" s="140">
        <f t="shared" ref="BE438:BE440" si="59">IF(N438="základná",J438,0)</f>
        <v>0</v>
      </c>
      <c r="BF438" s="140">
        <f t="shared" ref="BF438:BF440" si="60">IF(N438="znížená",J438,0)</f>
        <v>0</v>
      </c>
      <c r="BG438" s="140">
        <f t="shared" ref="BG438:BG440" si="61">IF(N438="zákl. prenesená",J438,0)</f>
        <v>0</v>
      </c>
      <c r="BH438" s="140">
        <f t="shared" ref="BH438:BH440" si="62">IF(N438="zníž. prenesená",J438,0)</f>
        <v>0</v>
      </c>
      <c r="BI438" s="140">
        <f t="shared" ref="BI438:BI440" si="63">IF(N438="nulová",J438,0)</f>
        <v>0</v>
      </c>
      <c r="BJ438" s="2" t="s">
        <v>123</v>
      </c>
      <c r="BK438" s="140">
        <f t="shared" ref="BK438:BK440" si="64">ROUND(I438*H438,2)</f>
        <v>0</v>
      </c>
      <c r="BL438" s="2" t="s">
        <v>116</v>
      </c>
      <c r="BM438" s="139" t="s">
        <v>915</v>
      </c>
    </row>
    <row r="439" spans="1:65" ht="44.25" customHeight="1">
      <c r="A439" s="17"/>
      <c r="B439" s="18"/>
      <c r="C439" s="128" t="s">
        <v>916</v>
      </c>
      <c r="D439" s="128" t="s">
        <v>118</v>
      </c>
      <c r="E439" s="129" t="s">
        <v>917</v>
      </c>
      <c r="F439" s="130" t="s">
        <v>918</v>
      </c>
      <c r="G439" s="131" t="s">
        <v>313</v>
      </c>
      <c r="H439" s="132">
        <v>30.26</v>
      </c>
      <c r="I439" s="133"/>
      <c r="J439" s="132">
        <f t="shared" si="55"/>
        <v>0</v>
      </c>
      <c r="K439" s="134"/>
      <c r="L439" s="18"/>
      <c r="M439" s="135" t="s">
        <v>1</v>
      </c>
      <c r="N439" s="136" t="s">
        <v>38</v>
      </c>
      <c r="O439" s="17"/>
      <c r="P439" s="137">
        <f t="shared" si="56"/>
        <v>0</v>
      </c>
      <c r="Q439" s="137">
        <v>0</v>
      </c>
      <c r="R439" s="137">
        <f t="shared" si="57"/>
        <v>0</v>
      </c>
      <c r="S439" s="137">
        <v>0</v>
      </c>
      <c r="T439" s="138">
        <f t="shared" si="58"/>
        <v>0</v>
      </c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39" t="s">
        <v>116</v>
      </c>
      <c r="AS439" s="17"/>
      <c r="AT439" s="139" t="s">
        <v>118</v>
      </c>
      <c r="AU439" s="139" t="s">
        <v>123</v>
      </c>
      <c r="AV439" s="17"/>
      <c r="AW439" s="17"/>
      <c r="AX439" s="17"/>
      <c r="AY439" s="2" t="s">
        <v>117</v>
      </c>
      <c r="AZ439" s="17"/>
      <c r="BA439" s="17"/>
      <c r="BB439" s="17"/>
      <c r="BC439" s="17"/>
      <c r="BD439" s="17"/>
      <c r="BE439" s="140">
        <f t="shared" si="59"/>
        <v>0</v>
      </c>
      <c r="BF439" s="140">
        <f t="shared" si="60"/>
        <v>0</v>
      </c>
      <c r="BG439" s="140">
        <f t="shared" si="61"/>
        <v>0</v>
      </c>
      <c r="BH439" s="140">
        <f t="shared" si="62"/>
        <v>0</v>
      </c>
      <c r="BI439" s="140">
        <f t="shared" si="63"/>
        <v>0</v>
      </c>
      <c r="BJ439" s="2" t="s">
        <v>123</v>
      </c>
      <c r="BK439" s="140">
        <f t="shared" si="64"/>
        <v>0</v>
      </c>
      <c r="BL439" s="2" t="s">
        <v>116</v>
      </c>
      <c r="BM439" s="139" t="s">
        <v>919</v>
      </c>
    </row>
    <row r="440" spans="1:65" ht="37.5" customHeight="1">
      <c r="A440" s="17"/>
      <c r="B440" s="18"/>
      <c r="C440" s="128" t="s">
        <v>920</v>
      </c>
      <c r="D440" s="128" t="s">
        <v>118</v>
      </c>
      <c r="E440" s="129" t="s">
        <v>921</v>
      </c>
      <c r="F440" s="130" t="s">
        <v>922</v>
      </c>
      <c r="G440" s="131" t="s">
        <v>313</v>
      </c>
      <c r="H440" s="132">
        <v>15</v>
      </c>
      <c r="I440" s="133"/>
      <c r="J440" s="132">
        <f t="shared" si="55"/>
        <v>0</v>
      </c>
      <c r="K440" s="134"/>
      <c r="L440" s="18"/>
      <c r="M440" s="135" t="s">
        <v>1</v>
      </c>
      <c r="N440" s="136" t="s">
        <v>38</v>
      </c>
      <c r="O440" s="17"/>
      <c r="P440" s="137">
        <f t="shared" si="56"/>
        <v>0</v>
      </c>
      <c r="Q440" s="137">
        <v>0</v>
      </c>
      <c r="R440" s="137">
        <f t="shared" si="57"/>
        <v>0</v>
      </c>
      <c r="S440" s="137">
        <v>0</v>
      </c>
      <c r="T440" s="138">
        <f t="shared" si="58"/>
        <v>0</v>
      </c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39" t="s">
        <v>116</v>
      </c>
      <c r="AS440" s="17"/>
      <c r="AT440" s="139" t="s">
        <v>118</v>
      </c>
      <c r="AU440" s="139" t="s">
        <v>123</v>
      </c>
      <c r="AV440" s="17"/>
      <c r="AW440" s="17"/>
      <c r="AX440" s="17"/>
      <c r="AY440" s="2" t="s">
        <v>117</v>
      </c>
      <c r="AZ440" s="17"/>
      <c r="BA440" s="17"/>
      <c r="BB440" s="17"/>
      <c r="BC440" s="17"/>
      <c r="BD440" s="17"/>
      <c r="BE440" s="140">
        <f t="shared" si="59"/>
        <v>0</v>
      </c>
      <c r="BF440" s="140">
        <f t="shared" si="60"/>
        <v>0</v>
      </c>
      <c r="BG440" s="140">
        <f t="shared" si="61"/>
        <v>0</v>
      </c>
      <c r="BH440" s="140">
        <f t="shared" si="62"/>
        <v>0</v>
      </c>
      <c r="BI440" s="140">
        <f t="shared" si="63"/>
        <v>0</v>
      </c>
      <c r="BJ440" s="2" t="s">
        <v>123</v>
      </c>
      <c r="BK440" s="140">
        <f t="shared" si="64"/>
        <v>0</v>
      </c>
      <c r="BL440" s="2" t="s">
        <v>116</v>
      </c>
      <c r="BM440" s="139" t="s">
        <v>923</v>
      </c>
    </row>
    <row r="441" spans="1:65" ht="11.25" customHeight="1">
      <c r="A441" s="141"/>
      <c r="B441" s="142"/>
      <c r="C441" s="141"/>
      <c r="D441" s="143" t="s">
        <v>129</v>
      </c>
      <c r="E441" s="144" t="s">
        <v>1</v>
      </c>
      <c r="F441" s="145" t="s">
        <v>924</v>
      </c>
      <c r="G441" s="141"/>
      <c r="H441" s="146">
        <v>15</v>
      </c>
      <c r="I441" s="141"/>
      <c r="J441" s="141"/>
      <c r="K441" s="141"/>
      <c r="L441" s="142"/>
      <c r="M441" s="147"/>
      <c r="N441" s="141"/>
      <c r="O441" s="141"/>
      <c r="P441" s="141"/>
      <c r="Q441" s="141"/>
      <c r="R441" s="141"/>
      <c r="S441" s="141"/>
      <c r="T441" s="148"/>
      <c r="U441" s="141"/>
      <c r="V441" s="141"/>
      <c r="W441" s="141"/>
      <c r="X441" s="141"/>
      <c r="Y441" s="141"/>
      <c r="Z441" s="141"/>
      <c r="AA441" s="141"/>
      <c r="AB441" s="141"/>
      <c r="AC441" s="141"/>
      <c r="AD441" s="141"/>
      <c r="AE441" s="141"/>
      <c r="AF441" s="141"/>
      <c r="AG441" s="141"/>
      <c r="AH441" s="141"/>
      <c r="AI441" s="141"/>
      <c r="AJ441" s="141"/>
      <c r="AK441" s="141"/>
      <c r="AL441" s="141"/>
      <c r="AM441" s="141"/>
      <c r="AN441" s="141"/>
      <c r="AO441" s="141"/>
      <c r="AP441" s="141"/>
      <c r="AQ441" s="141"/>
      <c r="AR441" s="141"/>
      <c r="AS441" s="141"/>
      <c r="AT441" s="144" t="s">
        <v>129</v>
      </c>
      <c r="AU441" s="144" t="s">
        <v>123</v>
      </c>
      <c r="AV441" s="141" t="s">
        <v>123</v>
      </c>
      <c r="AW441" s="141" t="s">
        <v>29</v>
      </c>
      <c r="AX441" s="141" t="s">
        <v>80</v>
      </c>
      <c r="AY441" s="144" t="s">
        <v>117</v>
      </c>
      <c r="AZ441" s="141"/>
      <c r="BA441" s="141"/>
      <c r="BB441" s="141"/>
      <c r="BC441" s="141"/>
      <c r="BD441" s="141"/>
      <c r="BE441" s="141"/>
      <c r="BF441" s="141"/>
      <c r="BG441" s="141"/>
      <c r="BH441" s="141"/>
      <c r="BI441" s="141"/>
      <c r="BJ441" s="141"/>
      <c r="BK441" s="141"/>
      <c r="BL441" s="141"/>
      <c r="BM441" s="141"/>
    </row>
    <row r="442" spans="1:65" ht="11.25" customHeight="1">
      <c r="A442" s="149"/>
      <c r="B442" s="150"/>
      <c r="C442" s="149"/>
      <c r="D442" s="143" t="s">
        <v>129</v>
      </c>
      <c r="E442" s="151" t="s">
        <v>1</v>
      </c>
      <c r="F442" s="152" t="s">
        <v>925</v>
      </c>
      <c r="G442" s="149"/>
      <c r="H442" s="151" t="s">
        <v>1</v>
      </c>
      <c r="I442" s="149"/>
      <c r="J442" s="149"/>
      <c r="K442" s="149"/>
      <c r="L442" s="150"/>
      <c r="M442" s="153"/>
      <c r="N442" s="149"/>
      <c r="O442" s="149"/>
      <c r="P442" s="149"/>
      <c r="Q442" s="149"/>
      <c r="R442" s="149"/>
      <c r="S442" s="149"/>
      <c r="T442" s="154"/>
      <c r="U442" s="149"/>
      <c r="V442" s="149"/>
      <c r="W442" s="149"/>
      <c r="X442" s="149"/>
      <c r="Y442" s="149"/>
      <c r="Z442" s="149"/>
      <c r="AA442" s="149"/>
      <c r="AB442" s="149"/>
      <c r="AC442" s="149"/>
      <c r="AD442" s="149"/>
      <c r="AE442" s="149"/>
      <c r="AF442" s="149"/>
      <c r="AG442" s="149"/>
      <c r="AH442" s="149"/>
      <c r="AI442" s="149"/>
      <c r="AJ442" s="149"/>
      <c r="AK442" s="149"/>
      <c r="AL442" s="149"/>
      <c r="AM442" s="149"/>
      <c r="AN442" s="149"/>
      <c r="AO442" s="149"/>
      <c r="AP442" s="149"/>
      <c r="AQ442" s="149"/>
      <c r="AR442" s="149"/>
      <c r="AS442" s="149"/>
      <c r="AT442" s="151" t="s">
        <v>129</v>
      </c>
      <c r="AU442" s="151" t="s">
        <v>123</v>
      </c>
      <c r="AV442" s="149" t="s">
        <v>80</v>
      </c>
      <c r="AW442" s="149" t="s">
        <v>29</v>
      </c>
      <c r="AX442" s="149" t="s">
        <v>72</v>
      </c>
      <c r="AY442" s="151" t="s">
        <v>117</v>
      </c>
      <c r="AZ442" s="149"/>
      <c r="BA442" s="149"/>
      <c r="BB442" s="149"/>
      <c r="BC442" s="149"/>
      <c r="BD442" s="149"/>
      <c r="BE442" s="149"/>
      <c r="BF442" s="149"/>
      <c r="BG442" s="149"/>
      <c r="BH442" s="149"/>
      <c r="BI442" s="149"/>
      <c r="BJ442" s="149"/>
      <c r="BK442" s="149"/>
      <c r="BL442" s="149"/>
      <c r="BM442" s="149"/>
    </row>
    <row r="443" spans="1:65" ht="37.5" customHeight="1">
      <c r="A443" s="17"/>
      <c r="B443" s="18"/>
      <c r="C443" s="128" t="s">
        <v>926</v>
      </c>
      <c r="D443" s="128" t="s">
        <v>118</v>
      </c>
      <c r="E443" s="129" t="s">
        <v>927</v>
      </c>
      <c r="F443" s="130" t="s">
        <v>928</v>
      </c>
      <c r="G443" s="131" t="s">
        <v>313</v>
      </c>
      <c r="H443" s="132">
        <v>8.1999999999999993</v>
      </c>
      <c r="I443" s="133"/>
      <c r="J443" s="132">
        <f>ROUND(I443*H443,2)</f>
        <v>0</v>
      </c>
      <c r="K443" s="134"/>
      <c r="L443" s="18"/>
      <c r="M443" s="135" t="s">
        <v>1</v>
      </c>
      <c r="N443" s="136" t="s">
        <v>38</v>
      </c>
      <c r="O443" s="17"/>
      <c r="P443" s="137">
        <f>O443*H443</f>
        <v>0</v>
      </c>
      <c r="Q443" s="137">
        <v>0</v>
      </c>
      <c r="R443" s="137">
        <f>Q443*H443</f>
        <v>0</v>
      </c>
      <c r="S443" s="137">
        <v>0</v>
      </c>
      <c r="T443" s="138">
        <f>S443*H443</f>
        <v>0</v>
      </c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39" t="s">
        <v>116</v>
      </c>
      <c r="AS443" s="17"/>
      <c r="AT443" s="139" t="s">
        <v>118</v>
      </c>
      <c r="AU443" s="139" t="s">
        <v>123</v>
      </c>
      <c r="AV443" s="17"/>
      <c r="AW443" s="17"/>
      <c r="AX443" s="17"/>
      <c r="AY443" s="2" t="s">
        <v>117</v>
      </c>
      <c r="AZ443" s="17"/>
      <c r="BA443" s="17"/>
      <c r="BB443" s="17"/>
      <c r="BC443" s="17"/>
      <c r="BD443" s="17"/>
      <c r="BE443" s="140">
        <f>IF(N443="základná",J443,0)</f>
        <v>0</v>
      </c>
      <c r="BF443" s="140">
        <f>IF(N443="znížená",J443,0)</f>
        <v>0</v>
      </c>
      <c r="BG443" s="140">
        <f>IF(N443="zákl. prenesená",J443,0)</f>
        <v>0</v>
      </c>
      <c r="BH443" s="140">
        <f>IF(N443="zníž. prenesená",J443,0)</f>
        <v>0</v>
      </c>
      <c r="BI443" s="140">
        <f>IF(N443="nulová",J443,0)</f>
        <v>0</v>
      </c>
      <c r="BJ443" s="2" t="s">
        <v>123</v>
      </c>
      <c r="BK443" s="140">
        <f>ROUND(I443*H443,2)</f>
        <v>0</v>
      </c>
      <c r="BL443" s="2" t="s">
        <v>116</v>
      </c>
      <c r="BM443" s="139" t="s">
        <v>929</v>
      </c>
    </row>
    <row r="444" spans="1:65" ht="11.25" customHeight="1">
      <c r="A444" s="141"/>
      <c r="B444" s="142"/>
      <c r="C444" s="141"/>
      <c r="D444" s="143" t="s">
        <v>129</v>
      </c>
      <c r="E444" s="144" t="s">
        <v>1</v>
      </c>
      <c r="F444" s="145" t="s">
        <v>930</v>
      </c>
      <c r="G444" s="141"/>
      <c r="H444" s="146">
        <v>8.1999999999999993</v>
      </c>
      <c r="I444" s="141"/>
      <c r="J444" s="141"/>
      <c r="K444" s="141"/>
      <c r="L444" s="142"/>
      <c r="M444" s="147"/>
      <c r="N444" s="141"/>
      <c r="O444" s="141"/>
      <c r="P444" s="141"/>
      <c r="Q444" s="141"/>
      <c r="R444" s="141"/>
      <c r="S444" s="141"/>
      <c r="T444" s="148"/>
      <c r="U444" s="141"/>
      <c r="V444" s="141"/>
      <c r="W444" s="141"/>
      <c r="X444" s="141"/>
      <c r="Y444" s="141"/>
      <c r="Z444" s="141"/>
      <c r="AA444" s="141"/>
      <c r="AB444" s="141"/>
      <c r="AC444" s="141"/>
      <c r="AD444" s="141"/>
      <c r="AE444" s="141"/>
      <c r="AF444" s="141"/>
      <c r="AG444" s="141"/>
      <c r="AH444" s="141"/>
      <c r="AI444" s="141"/>
      <c r="AJ444" s="141"/>
      <c r="AK444" s="141"/>
      <c r="AL444" s="141"/>
      <c r="AM444" s="141"/>
      <c r="AN444" s="141"/>
      <c r="AO444" s="141"/>
      <c r="AP444" s="141"/>
      <c r="AQ444" s="141"/>
      <c r="AR444" s="141"/>
      <c r="AS444" s="141"/>
      <c r="AT444" s="144" t="s">
        <v>129</v>
      </c>
      <c r="AU444" s="144" t="s">
        <v>123</v>
      </c>
      <c r="AV444" s="141" t="s">
        <v>123</v>
      </c>
      <c r="AW444" s="141" t="s">
        <v>29</v>
      </c>
      <c r="AX444" s="141" t="s">
        <v>80</v>
      </c>
      <c r="AY444" s="144" t="s">
        <v>117</v>
      </c>
      <c r="AZ444" s="141"/>
      <c r="BA444" s="141"/>
      <c r="BB444" s="141"/>
      <c r="BC444" s="141"/>
      <c r="BD444" s="141"/>
      <c r="BE444" s="141"/>
      <c r="BF444" s="141"/>
      <c r="BG444" s="141"/>
      <c r="BH444" s="141"/>
      <c r="BI444" s="141"/>
      <c r="BJ444" s="141"/>
      <c r="BK444" s="141"/>
      <c r="BL444" s="141"/>
      <c r="BM444" s="141"/>
    </row>
    <row r="445" spans="1:65" ht="11.25" customHeight="1">
      <c r="A445" s="149"/>
      <c r="B445" s="150"/>
      <c r="C445" s="149"/>
      <c r="D445" s="143" t="s">
        <v>129</v>
      </c>
      <c r="E445" s="151" t="s">
        <v>1</v>
      </c>
      <c r="F445" s="152" t="s">
        <v>925</v>
      </c>
      <c r="G445" s="149"/>
      <c r="H445" s="151" t="s">
        <v>1</v>
      </c>
      <c r="I445" s="149"/>
      <c r="J445" s="149"/>
      <c r="K445" s="149"/>
      <c r="L445" s="150"/>
      <c r="M445" s="153"/>
      <c r="N445" s="149"/>
      <c r="O445" s="149"/>
      <c r="P445" s="149"/>
      <c r="Q445" s="149"/>
      <c r="R445" s="149"/>
      <c r="S445" s="149"/>
      <c r="T445" s="154"/>
      <c r="U445" s="149"/>
      <c r="V445" s="149"/>
      <c r="W445" s="149"/>
      <c r="X445" s="149"/>
      <c r="Y445" s="149"/>
      <c r="Z445" s="149"/>
      <c r="AA445" s="149"/>
      <c r="AB445" s="149"/>
      <c r="AC445" s="149"/>
      <c r="AD445" s="149"/>
      <c r="AE445" s="149"/>
      <c r="AF445" s="149"/>
      <c r="AG445" s="149"/>
      <c r="AH445" s="149"/>
      <c r="AI445" s="149"/>
      <c r="AJ445" s="149"/>
      <c r="AK445" s="149"/>
      <c r="AL445" s="149"/>
      <c r="AM445" s="149"/>
      <c r="AN445" s="149"/>
      <c r="AO445" s="149"/>
      <c r="AP445" s="149"/>
      <c r="AQ445" s="149"/>
      <c r="AR445" s="149"/>
      <c r="AS445" s="149"/>
      <c r="AT445" s="151" t="s">
        <v>129</v>
      </c>
      <c r="AU445" s="151" t="s">
        <v>123</v>
      </c>
      <c r="AV445" s="149" t="s">
        <v>80</v>
      </c>
      <c r="AW445" s="149" t="s">
        <v>29</v>
      </c>
      <c r="AX445" s="149" t="s">
        <v>72</v>
      </c>
      <c r="AY445" s="151" t="s">
        <v>117</v>
      </c>
      <c r="AZ445" s="149"/>
      <c r="BA445" s="149"/>
      <c r="BB445" s="149"/>
      <c r="BC445" s="149"/>
      <c r="BD445" s="149"/>
      <c r="BE445" s="149"/>
      <c r="BF445" s="149"/>
      <c r="BG445" s="149"/>
      <c r="BH445" s="149"/>
      <c r="BI445" s="149"/>
      <c r="BJ445" s="149"/>
      <c r="BK445" s="149"/>
      <c r="BL445" s="149"/>
      <c r="BM445" s="149"/>
    </row>
    <row r="446" spans="1:65" ht="22.5" customHeight="1">
      <c r="A446" s="118"/>
      <c r="B446" s="119"/>
      <c r="C446" s="118"/>
      <c r="D446" s="120" t="s">
        <v>71</v>
      </c>
      <c r="E446" s="163" t="s">
        <v>412</v>
      </c>
      <c r="F446" s="163" t="s">
        <v>413</v>
      </c>
      <c r="G446" s="118"/>
      <c r="H446" s="118"/>
      <c r="I446" s="118"/>
      <c r="J446" s="164">
        <f>BK446</f>
        <v>0</v>
      </c>
      <c r="K446" s="118"/>
      <c r="L446" s="119"/>
      <c r="M446" s="123"/>
      <c r="N446" s="118"/>
      <c r="O446" s="118"/>
      <c r="P446" s="124">
        <f>P447</f>
        <v>0</v>
      </c>
      <c r="Q446" s="118"/>
      <c r="R446" s="124">
        <f>R447</f>
        <v>0</v>
      </c>
      <c r="S446" s="118"/>
      <c r="T446" s="125">
        <f>T447</f>
        <v>0</v>
      </c>
      <c r="U446" s="118"/>
      <c r="V446" s="118"/>
      <c r="W446" s="118"/>
      <c r="X446" s="118"/>
      <c r="Y446" s="118"/>
      <c r="Z446" s="118"/>
      <c r="AA446" s="118"/>
      <c r="AB446" s="118"/>
      <c r="AC446" s="118"/>
      <c r="AD446" s="118"/>
      <c r="AE446" s="118"/>
      <c r="AF446" s="118"/>
      <c r="AG446" s="118"/>
      <c r="AH446" s="118"/>
      <c r="AI446" s="118"/>
      <c r="AJ446" s="118"/>
      <c r="AK446" s="118"/>
      <c r="AL446" s="118"/>
      <c r="AM446" s="118"/>
      <c r="AN446" s="118"/>
      <c r="AO446" s="118"/>
      <c r="AP446" s="118"/>
      <c r="AQ446" s="118"/>
      <c r="AR446" s="120" t="s">
        <v>80</v>
      </c>
      <c r="AS446" s="118"/>
      <c r="AT446" s="126" t="s">
        <v>71</v>
      </c>
      <c r="AU446" s="126" t="s">
        <v>80</v>
      </c>
      <c r="AV446" s="118"/>
      <c r="AW446" s="118"/>
      <c r="AX446" s="118"/>
      <c r="AY446" s="120" t="s">
        <v>117</v>
      </c>
      <c r="AZ446" s="118"/>
      <c r="BA446" s="118"/>
      <c r="BB446" s="118"/>
      <c r="BC446" s="118"/>
      <c r="BD446" s="118"/>
      <c r="BE446" s="118"/>
      <c r="BF446" s="118"/>
      <c r="BG446" s="118"/>
      <c r="BH446" s="118"/>
      <c r="BI446" s="118"/>
      <c r="BJ446" s="118"/>
      <c r="BK446" s="127">
        <f>BK447</f>
        <v>0</v>
      </c>
      <c r="BL446" s="118"/>
      <c r="BM446" s="118"/>
    </row>
    <row r="447" spans="1:65" ht="37.5" customHeight="1">
      <c r="A447" s="17"/>
      <c r="B447" s="18"/>
      <c r="C447" s="128" t="s">
        <v>931</v>
      </c>
      <c r="D447" s="128" t="s">
        <v>118</v>
      </c>
      <c r="E447" s="129" t="s">
        <v>932</v>
      </c>
      <c r="F447" s="130" t="s">
        <v>933</v>
      </c>
      <c r="G447" s="131" t="s">
        <v>313</v>
      </c>
      <c r="H447" s="132">
        <v>6387.47</v>
      </c>
      <c r="I447" s="133"/>
      <c r="J447" s="132">
        <f>ROUND(I447*H447,2)</f>
        <v>0</v>
      </c>
      <c r="K447" s="134"/>
      <c r="L447" s="18"/>
      <c r="M447" s="135" t="s">
        <v>1</v>
      </c>
      <c r="N447" s="136" t="s">
        <v>38</v>
      </c>
      <c r="O447" s="17"/>
      <c r="P447" s="137">
        <f>O447*H447</f>
        <v>0</v>
      </c>
      <c r="Q447" s="137">
        <v>0</v>
      </c>
      <c r="R447" s="137">
        <f>Q447*H447</f>
        <v>0</v>
      </c>
      <c r="S447" s="137">
        <v>0</v>
      </c>
      <c r="T447" s="138">
        <f>S447*H447</f>
        <v>0</v>
      </c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39" t="s">
        <v>116</v>
      </c>
      <c r="AS447" s="17"/>
      <c r="AT447" s="139" t="s">
        <v>118</v>
      </c>
      <c r="AU447" s="139" t="s">
        <v>123</v>
      </c>
      <c r="AV447" s="17"/>
      <c r="AW447" s="17"/>
      <c r="AX447" s="17"/>
      <c r="AY447" s="2" t="s">
        <v>117</v>
      </c>
      <c r="AZ447" s="17"/>
      <c r="BA447" s="17"/>
      <c r="BB447" s="17"/>
      <c r="BC447" s="17"/>
      <c r="BD447" s="17"/>
      <c r="BE447" s="140">
        <f>IF(N447="základná",J447,0)</f>
        <v>0</v>
      </c>
      <c r="BF447" s="140">
        <f>IF(N447="znížená",J447,0)</f>
        <v>0</v>
      </c>
      <c r="BG447" s="140">
        <f>IF(N447="zákl. prenesená",J447,0)</f>
        <v>0</v>
      </c>
      <c r="BH447" s="140">
        <f>IF(N447="zníž. prenesená",J447,0)</f>
        <v>0</v>
      </c>
      <c r="BI447" s="140">
        <f>IF(N447="nulová",J447,0)</f>
        <v>0</v>
      </c>
      <c r="BJ447" s="2" t="s">
        <v>123</v>
      </c>
      <c r="BK447" s="140">
        <f>ROUND(I447*H447,2)</f>
        <v>0</v>
      </c>
      <c r="BL447" s="2" t="s">
        <v>116</v>
      </c>
      <c r="BM447" s="139" t="s">
        <v>934</v>
      </c>
    </row>
    <row r="448" spans="1:65" ht="25.5" customHeight="1">
      <c r="A448" s="118"/>
      <c r="B448" s="119"/>
      <c r="C448" s="118"/>
      <c r="D448" s="120" t="s">
        <v>71</v>
      </c>
      <c r="E448" s="121" t="s">
        <v>935</v>
      </c>
      <c r="F448" s="121" t="s">
        <v>936</v>
      </c>
      <c r="G448" s="118"/>
      <c r="H448" s="118"/>
      <c r="I448" s="118"/>
      <c r="J448" s="122">
        <f t="shared" ref="J448:J449" si="65">BK448</f>
        <v>0</v>
      </c>
      <c r="K448" s="118"/>
      <c r="L448" s="119"/>
      <c r="M448" s="123"/>
      <c r="N448" s="118"/>
      <c r="O448" s="118"/>
      <c r="P448" s="124">
        <f>P449+P480</f>
        <v>0</v>
      </c>
      <c r="Q448" s="118"/>
      <c r="R448" s="124">
        <f>R449+R480</f>
        <v>0.335964176</v>
      </c>
      <c r="S448" s="118"/>
      <c r="T448" s="125">
        <f>T449+T480</f>
        <v>0</v>
      </c>
      <c r="U448" s="118"/>
      <c r="V448" s="118"/>
      <c r="W448" s="118"/>
      <c r="X448" s="118"/>
      <c r="Y448" s="118"/>
      <c r="Z448" s="118"/>
      <c r="AA448" s="118"/>
      <c r="AB448" s="118"/>
      <c r="AC448" s="118"/>
      <c r="AD448" s="118"/>
      <c r="AE448" s="118"/>
      <c r="AF448" s="118"/>
      <c r="AG448" s="118"/>
      <c r="AH448" s="118"/>
      <c r="AI448" s="118"/>
      <c r="AJ448" s="118"/>
      <c r="AK448" s="118"/>
      <c r="AL448" s="118"/>
      <c r="AM448" s="118"/>
      <c r="AN448" s="118"/>
      <c r="AO448" s="118"/>
      <c r="AP448" s="118"/>
      <c r="AQ448" s="118"/>
      <c r="AR448" s="120" t="s">
        <v>123</v>
      </c>
      <c r="AS448" s="118"/>
      <c r="AT448" s="126" t="s">
        <v>71</v>
      </c>
      <c r="AU448" s="126" t="s">
        <v>72</v>
      </c>
      <c r="AV448" s="118"/>
      <c r="AW448" s="118"/>
      <c r="AX448" s="118"/>
      <c r="AY448" s="120" t="s">
        <v>117</v>
      </c>
      <c r="AZ448" s="118"/>
      <c r="BA448" s="118"/>
      <c r="BB448" s="118"/>
      <c r="BC448" s="118"/>
      <c r="BD448" s="118"/>
      <c r="BE448" s="118"/>
      <c r="BF448" s="118"/>
      <c r="BG448" s="118"/>
      <c r="BH448" s="118"/>
      <c r="BI448" s="118"/>
      <c r="BJ448" s="118"/>
      <c r="BK448" s="127">
        <f>BK449+BK480</f>
        <v>0</v>
      </c>
      <c r="BL448" s="118"/>
      <c r="BM448" s="118"/>
    </row>
    <row r="449" spans="1:65" ht="22.5" customHeight="1">
      <c r="A449" s="118"/>
      <c r="B449" s="119"/>
      <c r="C449" s="118"/>
      <c r="D449" s="120" t="s">
        <v>71</v>
      </c>
      <c r="E449" s="163" t="s">
        <v>937</v>
      </c>
      <c r="F449" s="163" t="s">
        <v>938</v>
      </c>
      <c r="G449" s="118"/>
      <c r="H449" s="118"/>
      <c r="I449" s="118"/>
      <c r="J449" s="164">
        <f t="shared" si="65"/>
        <v>0</v>
      </c>
      <c r="K449" s="118"/>
      <c r="L449" s="119"/>
      <c r="M449" s="123"/>
      <c r="N449" s="118"/>
      <c r="O449" s="118"/>
      <c r="P449" s="124">
        <f>SUM(P450:P479)</f>
        <v>0</v>
      </c>
      <c r="Q449" s="118"/>
      <c r="R449" s="124">
        <f>SUM(R450:R479)</f>
        <v>0.29196417600000002</v>
      </c>
      <c r="S449" s="118"/>
      <c r="T449" s="125">
        <f>SUM(T450:T479)</f>
        <v>0</v>
      </c>
      <c r="U449" s="118"/>
      <c r="V449" s="118"/>
      <c r="W449" s="118"/>
      <c r="X449" s="118"/>
      <c r="Y449" s="118"/>
      <c r="Z449" s="118"/>
      <c r="AA449" s="118"/>
      <c r="AB449" s="118"/>
      <c r="AC449" s="118"/>
      <c r="AD449" s="118"/>
      <c r="AE449" s="118"/>
      <c r="AF449" s="118"/>
      <c r="AG449" s="118"/>
      <c r="AH449" s="118"/>
      <c r="AI449" s="118"/>
      <c r="AJ449" s="118"/>
      <c r="AK449" s="118"/>
      <c r="AL449" s="118"/>
      <c r="AM449" s="118"/>
      <c r="AN449" s="118"/>
      <c r="AO449" s="118"/>
      <c r="AP449" s="118"/>
      <c r="AQ449" s="118"/>
      <c r="AR449" s="120" t="s">
        <v>123</v>
      </c>
      <c r="AS449" s="118"/>
      <c r="AT449" s="126" t="s">
        <v>71</v>
      </c>
      <c r="AU449" s="126" t="s">
        <v>80</v>
      </c>
      <c r="AV449" s="118"/>
      <c r="AW449" s="118"/>
      <c r="AX449" s="118"/>
      <c r="AY449" s="120" t="s">
        <v>117</v>
      </c>
      <c r="AZ449" s="118"/>
      <c r="BA449" s="118"/>
      <c r="BB449" s="118"/>
      <c r="BC449" s="118"/>
      <c r="BD449" s="118"/>
      <c r="BE449" s="118"/>
      <c r="BF449" s="118"/>
      <c r="BG449" s="118"/>
      <c r="BH449" s="118"/>
      <c r="BI449" s="118"/>
      <c r="BJ449" s="118"/>
      <c r="BK449" s="127">
        <f>SUM(BK450:BK479)</f>
        <v>0</v>
      </c>
      <c r="BL449" s="118"/>
      <c r="BM449" s="118"/>
    </row>
    <row r="450" spans="1:65" ht="37.5" customHeight="1">
      <c r="A450" s="17"/>
      <c r="B450" s="18"/>
      <c r="C450" s="128" t="s">
        <v>939</v>
      </c>
      <c r="D450" s="128" t="s">
        <v>118</v>
      </c>
      <c r="E450" s="129" t="s">
        <v>940</v>
      </c>
      <c r="F450" s="130" t="s">
        <v>941</v>
      </c>
      <c r="G450" s="131" t="s">
        <v>335</v>
      </c>
      <c r="H450" s="132">
        <v>35</v>
      </c>
      <c r="I450" s="133"/>
      <c r="J450" s="132">
        <f>ROUND(I450*H450,2)</f>
        <v>0</v>
      </c>
      <c r="K450" s="134"/>
      <c r="L450" s="18"/>
      <c r="M450" s="135" t="s">
        <v>1</v>
      </c>
      <c r="N450" s="136" t="s">
        <v>38</v>
      </c>
      <c r="O450" s="17"/>
      <c r="P450" s="137">
        <f>O450*H450</f>
        <v>0</v>
      </c>
      <c r="Q450" s="137">
        <v>0</v>
      </c>
      <c r="R450" s="137">
        <f>Q450*H450</f>
        <v>0</v>
      </c>
      <c r="S450" s="137">
        <v>0</v>
      </c>
      <c r="T450" s="138">
        <f>S450*H450</f>
        <v>0</v>
      </c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39" t="s">
        <v>217</v>
      </c>
      <c r="AS450" s="17"/>
      <c r="AT450" s="139" t="s">
        <v>118</v>
      </c>
      <c r="AU450" s="139" t="s">
        <v>123</v>
      </c>
      <c r="AV450" s="17"/>
      <c r="AW450" s="17"/>
      <c r="AX450" s="17"/>
      <c r="AY450" s="2" t="s">
        <v>117</v>
      </c>
      <c r="AZ450" s="17"/>
      <c r="BA450" s="17"/>
      <c r="BB450" s="17"/>
      <c r="BC450" s="17"/>
      <c r="BD450" s="17"/>
      <c r="BE450" s="140">
        <f>IF(N450="základná",J450,0)</f>
        <v>0</v>
      </c>
      <c r="BF450" s="140">
        <f>IF(N450="znížená",J450,0)</f>
        <v>0</v>
      </c>
      <c r="BG450" s="140">
        <f>IF(N450="zákl. prenesená",J450,0)</f>
        <v>0</v>
      </c>
      <c r="BH450" s="140">
        <f>IF(N450="zníž. prenesená",J450,0)</f>
        <v>0</v>
      </c>
      <c r="BI450" s="140">
        <f>IF(N450="nulová",J450,0)</f>
        <v>0</v>
      </c>
      <c r="BJ450" s="2" t="s">
        <v>123</v>
      </c>
      <c r="BK450" s="140">
        <f>ROUND(I450*H450,2)</f>
        <v>0</v>
      </c>
      <c r="BL450" s="2" t="s">
        <v>217</v>
      </c>
      <c r="BM450" s="139" t="s">
        <v>942</v>
      </c>
    </row>
    <row r="451" spans="1:65" ht="11.25" customHeight="1">
      <c r="A451" s="141"/>
      <c r="B451" s="142"/>
      <c r="C451" s="141"/>
      <c r="D451" s="143" t="s">
        <v>129</v>
      </c>
      <c r="E451" s="144" t="s">
        <v>1</v>
      </c>
      <c r="F451" s="145" t="s">
        <v>943</v>
      </c>
      <c r="G451" s="141"/>
      <c r="H451" s="146">
        <v>35</v>
      </c>
      <c r="I451" s="141"/>
      <c r="J451" s="141"/>
      <c r="K451" s="141"/>
      <c r="L451" s="142"/>
      <c r="M451" s="147"/>
      <c r="N451" s="141"/>
      <c r="O451" s="141"/>
      <c r="P451" s="141"/>
      <c r="Q451" s="141"/>
      <c r="R451" s="141"/>
      <c r="S451" s="141"/>
      <c r="T451" s="148"/>
      <c r="U451" s="141"/>
      <c r="V451" s="141"/>
      <c r="W451" s="141"/>
      <c r="X451" s="141"/>
      <c r="Y451" s="141"/>
      <c r="Z451" s="141"/>
      <c r="AA451" s="141"/>
      <c r="AB451" s="141"/>
      <c r="AC451" s="141"/>
      <c r="AD451" s="141"/>
      <c r="AE451" s="141"/>
      <c r="AF451" s="141"/>
      <c r="AG451" s="141"/>
      <c r="AH451" s="141"/>
      <c r="AI451" s="141"/>
      <c r="AJ451" s="141"/>
      <c r="AK451" s="141"/>
      <c r="AL451" s="141"/>
      <c r="AM451" s="141"/>
      <c r="AN451" s="141"/>
      <c r="AO451" s="141"/>
      <c r="AP451" s="141"/>
      <c r="AQ451" s="141"/>
      <c r="AR451" s="141"/>
      <c r="AS451" s="141"/>
      <c r="AT451" s="144" t="s">
        <v>129</v>
      </c>
      <c r="AU451" s="144" t="s">
        <v>123</v>
      </c>
      <c r="AV451" s="141" t="s">
        <v>123</v>
      </c>
      <c r="AW451" s="141" t="s">
        <v>29</v>
      </c>
      <c r="AX451" s="141" t="s">
        <v>80</v>
      </c>
      <c r="AY451" s="144" t="s">
        <v>117</v>
      </c>
      <c r="AZ451" s="141"/>
      <c r="BA451" s="141"/>
      <c r="BB451" s="141"/>
      <c r="BC451" s="141"/>
      <c r="BD451" s="141"/>
      <c r="BE451" s="141"/>
      <c r="BF451" s="141"/>
      <c r="BG451" s="141"/>
      <c r="BH451" s="141"/>
      <c r="BI451" s="141"/>
      <c r="BJ451" s="141"/>
      <c r="BK451" s="141"/>
      <c r="BL451" s="141"/>
      <c r="BM451" s="141"/>
    </row>
    <row r="452" spans="1:65" ht="16.5" customHeight="1">
      <c r="A452" s="17"/>
      <c r="B452" s="18"/>
      <c r="C452" s="172" t="s">
        <v>944</v>
      </c>
      <c r="D452" s="172" t="s">
        <v>339</v>
      </c>
      <c r="E452" s="173" t="s">
        <v>945</v>
      </c>
      <c r="F452" s="174" t="s">
        <v>946</v>
      </c>
      <c r="G452" s="175" t="s">
        <v>313</v>
      </c>
      <c r="H452" s="176">
        <v>0.01</v>
      </c>
      <c r="I452" s="177"/>
      <c r="J452" s="176">
        <f>ROUND(I452*H452,2)</f>
        <v>0</v>
      </c>
      <c r="K452" s="178"/>
      <c r="L452" s="179"/>
      <c r="M452" s="180" t="s">
        <v>1</v>
      </c>
      <c r="N452" s="181" t="s">
        <v>38</v>
      </c>
      <c r="O452" s="17"/>
      <c r="P452" s="137">
        <f>O452*H452</f>
        <v>0</v>
      </c>
      <c r="Q452" s="137">
        <v>1</v>
      </c>
      <c r="R452" s="137">
        <f>Q452*H452</f>
        <v>0.01</v>
      </c>
      <c r="S452" s="137">
        <v>0</v>
      </c>
      <c r="T452" s="138">
        <f>S452*H452</f>
        <v>0</v>
      </c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39" t="s">
        <v>285</v>
      </c>
      <c r="AS452" s="17"/>
      <c r="AT452" s="139" t="s">
        <v>339</v>
      </c>
      <c r="AU452" s="139" t="s">
        <v>123</v>
      </c>
      <c r="AV452" s="17"/>
      <c r="AW452" s="17"/>
      <c r="AX452" s="17"/>
      <c r="AY452" s="2" t="s">
        <v>117</v>
      </c>
      <c r="AZ452" s="17"/>
      <c r="BA452" s="17"/>
      <c r="BB452" s="17"/>
      <c r="BC452" s="17"/>
      <c r="BD452" s="17"/>
      <c r="BE452" s="140">
        <f>IF(N452="základná",J452,0)</f>
        <v>0</v>
      </c>
      <c r="BF452" s="140">
        <f>IF(N452="znížená",J452,0)</f>
        <v>0</v>
      </c>
      <c r="BG452" s="140">
        <f>IF(N452="zákl. prenesená",J452,0)</f>
        <v>0</v>
      </c>
      <c r="BH452" s="140">
        <f>IF(N452="zníž. prenesená",J452,0)</f>
        <v>0</v>
      </c>
      <c r="BI452" s="140">
        <f>IF(N452="nulová",J452,0)</f>
        <v>0</v>
      </c>
      <c r="BJ452" s="2" t="s">
        <v>123</v>
      </c>
      <c r="BK452" s="140">
        <f>ROUND(I452*H452,2)</f>
        <v>0</v>
      </c>
      <c r="BL452" s="2" t="s">
        <v>217</v>
      </c>
      <c r="BM452" s="139" t="s">
        <v>947</v>
      </c>
    </row>
    <row r="453" spans="1:65" ht="11.25" customHeight="1">
      <c r="A453" s="141"/>
      <c r="B453" s="142"/>
      <c r="C453" s="141"/>
      <c r="D453" s="143" t="s">
        <v>129</v>
      </c>
      <c r="E453" s="141"/>
      <c r="F453" s="145" t="s">
        <v>948</v>
      </c>
      <c r="G453" s="141"/>
      <c r="H453" s="146">
        <v>0.01</v>
      </c>
      <c r="I453" s="141"/>
      <c r="J453" s="141"/>
      <c r="K453" s="141"/>
      <c r="L453" s="142"/>
      <c r="M453" s="147"/>
      <c r="N453" s="141"/>
      <c r="O453" s="141"/>
      <c r="P453" s="141"/>
      <c r="Q453" s="141"/>
      <c r="R453" s="141"/>
      <c r="S453" s="141"/>
      <c r="T453" s="148"/>
      <c r="U453" s="141"/>
      <c r="V453" s="141"/>
      <c r="W453" s="141"/>
      <c r="X453" s="141"/>
      <c r="Y453" s="141"/>
      <c r="Z453" s="141"/>
      <c r="AA453" s="141"/>
      <c r="AB453" s="141"/>
      <c r="AC453" s="141"/>
      <c r="AD453" s="141"/>
      <c r="AE453" s="141"/>
      <c r="AF453" s="141"/>
      <c r="AG453" s="141"/>
      <c r="AH453" s="141"/>
      <c r="AI453" s="141"/>
      <c r="AJ453" s="141"/>
      <c r="AK453" s="141"/>
      <c r="AL453" s="141"/>
      <c r="AM453" s="141"/>
      <c r="AN453" s="141"/>
      <c r="AO453" s="141"/>
      <c r="AP453" s="141"/>
      <c r="AQ453" s="141"/>
      <c r="AR453" s="141"/>
      <c r="AS453" s="141"/>
      <c r="AT453" s="144" t="s">
        <v>129</v>
      </c>
      <c r="AU453" s="144" t="s">
        <v>123</v>
      </c>
      <c r="AV453" s="141" t="s">
        <v>123</v>
      </c>
      <c r="AW453" s="141" t="s">
        <v>4</v>
      </c>
      <c r="AX453" s="141" t="s">
        <v>80</v>
      </c>
      <c r="AY453" s="144" t="s">
        <v>117</v>
      </c>
      <c r="AZ453" s="141"/>
      <c r="BA453" s="141"/>
      <c r="BB453" s="141"/>
      <c r="BC453" s="141"/>
      <c r="BD453" s="141"/>
      <c r="BE453" s="141"/>
      <c r="BF453" s="141"/>
      <c r="BG453" s="141"/>
      <c r="BH453" s="141"/>
      <c r="BI453" s="141"/>
      <c r="BJ453" s="141"/>
      <c r="BK453" s="141"/>
      <c r="BL453" s="141"/>
      <c r="BM453" s="141"/>
    </row>
    <row r="454" spans="1:65" ht="37.5" customHeight="1">
      <c r="A454" s="17"/>
      <c r="B454" s="18"/>
      <c r="C454" s="128" t="s">
        <v>949</v>
      </c>
      <c r="D454" s="128" t="s">
        <v>118</v>
      </c>
      <c r="E454" s="129" t="s">
        <v>950</v>
      </c>
      <c r="F454" s="130" t="s">
        <v>951</v>
      </c>
      <c r="G454" s="131" t="s">
        <v>335</v>
      </c>
      <c r="H454" s="132">
        <v>70</v>
      </c>
      <c r="I454" s="133"/>
      <c r="J454" s="132">
        <f>ROUND(I454*H454,2)</f>
        <v>0</v>
      </c>
      <c r="K454" s="134"/>
      <c r="L454" s="18"/>
      <c r="M454" s="135" t="s">
        <v>1</v>
      </c>
      <c r="N454" s="136" t="s">
        <v>38</v>
      </c>
      <c r="O454" s="17"/>
      <c r="P454" s="137">
        <f>O454*H454</f>
        <v>0</v>
      </c>
      <c r="Q454" s="137">
        <v>0</v>
      </c>
      <c r="R454" s="137">
        <f>Q454*H454</f>
        <v>0</v>
      </c>
      <c r="S454" s="137">
        <v>0</v>
      </c>
      <c r="T454" s="138">
        <f>S454*H454</f>
        <v>0</v>
      </c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39" t="s">
        <v>217</v>
      </c>
      <c r="AS454" s="17"/>
      <c r="AT454" s="139" t="s">
        <v>118</v>
      </c>
      <c r="AU454" s="139" t="s">
        <v>123</v>
      </c>
      <c r="AV454" s="17"/>
      <c r="AW454" s="17"/>
      <c r="AX454" s="17"/>
      <c r="AY454" s="2" t="s">
        <v>117</v>
      </c>
      <c r="AZ454" s="17"/>
      <c r="BA454" s="17"/>
      <c r="BB454" s="17"/>
      <c r="BC454" s="17"/>
      <c r="BD454" s="17"/>
      <c r="BE454" s="140">
        <f>IF(N454="základná",J454,0)</f>
        <v>0</v>
      </c>
      <c r="BF454" s="140">
        <f>IF(N454="znížená",J454,0)</f>
        <v>0</v>
      </c>
      <c r="BG454" s="140">
        <f>IF(N454="zákl. prenesená",J454,0)</f>
        <v>0</v>
      </c>
      <c r="BH454" s="140">
        <f>IF(N454="zníž. prenesená",J454,0)</f>
        <v>0</v>
      </c>
      <c r="BI454" s="140">
        <f>IF(N454="nulová",J454,0)</f>
        <v>0</v>
      </c>
      <c r="BJ454" s="2" t="s">
        <v>123</v>
      </c>
      <c r="BK454" s="140">
        <f>ROUND(I454*H454,2)</f>
        <v>0</v>
      </c>
      <c r="BL454" s="2" t="s">
        <v>217</v>
      </c>
      <c r="BM454" s="139" t="s">
        <v>952</v>
      </c>
    </row>
    <row r="455" spans="1:65" ht="11.25" customHeight="1">
      <c r="A455" s="141"/>
      <c r="B455" s="142"/>
      <c r="C455" s="141"/>
      <c r="D455" s="143" t="s">
        <v>129</v>
      </c>
      <c r="E455" s="144" t="s">
        <v>1</v>
      </c>
      <c r="F455" s="145" t="s">
        <v>953</v>
      </c>
      <c r="G455" s="141"/>
      <c r="H455" s="146">
        <v>70</v>
      </c>
      <c r="I455" s="141"/>
      <c r="J455" s="141"/>
      <c r="K455" s="141"/>
      <c r="L455" s="142"/>
      <c r="M455" s="147"/>
      <c r="N455" s="141"/>
      <c r="O455" s="141"/>
      <c r="P455" s="141"/>
      <c r="Q455" s="141"/>
      <c r="R455" s="141"/>
      <c r="S455" s="141"/>
      <c r="T455" s="148"/>
      <c r="U455" s="141"/>
      <c r="V455" s="141"/>
      <c r="W455" s="141"/>
      <c r="X455" s="141"/>
      <c r="Y455" s="141"/>
      <c r="Z455" s="141"/>
      <c r="AA455" s="141"/>
      <c r="AB455" s="141"/>
      <c r="AC455" s="141"/>
      <c r="AD455" s="141"/>
      <c r="AE455" s="141"/>
      <c r="AF455" s="141"/>
      <c r="AG455" s="141"/>
      <c r="AH455" s="141"/>
      <c r="AI455" s="141"/>
      <c r="AJ455" s="141"/>
      <c r="AK455" s="141"/>
      <c r="AL455" s="141"/>
      <c r="AM455" s="141"/>
      <c r="AN455" s="141"/>
      <c r="AO455" s="141"/>
      <c r="AP455" s="141"/>
      <c r="AQ455" s="141"/>
      <c r="AR455" s="141"/>
      <c r="AS455" s="141"/>
      <c r="AT455" s="144" t="s">
        <v>129</v>
      </c>
      <c r="AU455" s="144" t="s">
        <v>123</v>
      </c>
      <c r="AV455" s="141" t="s">
        <v>123</v>
      </c>
      <c r="AW455" s="141" t="s">
        <v>29</v>
      </c>
      <c r="AX455" s="141" t="s">
        <v>80</v>
      </c>
      <c r="AY455" s="144" t="s">
        <v>117</v>
      </c>
      <c r="AZ455" s="141"/>
      <c r="BA455" s="141"/>
      <c r="BB455" s="141"/>
      <c r="BC455" s="141"/>
      <c r="BD455" s="141"/>
      <c r="BE455" s="141"/>
      <c r="BF455" s="141"/>
      <c r="BG455" s="141"/>
      <c r="BH455" s="141"/>
      <c r="BI455" s="141"/>
      <c r="BJ455" s="141"/>
      <c r="BK455" s="141"/>
      <c r="BL455" s="141"/>
      <c r="BM455" s="141"/>
    </row>
    <row r="456" spans="1:65" ht="16.5" customHeight="1">
      <c r="A456" s="17"/>
      <c r="B456" s="18"/>
      <c r="C456" s="172" t="s">
        <v>954</v>
      </c>
      <c r="D456" s="172" t="s">
        <v>339</v>
      </c>
      <c r="E456" s="173" t="s">
        <v>955</v>
      </c>
      <c r="F456" s="174" t="s">
        <v>956</v>
      </c>
      <c r="G456" s="175" t="s">
        <v>313</v>
      </c>
      <c r="H456" s="176">
        <v>0.05</v>
      </c>
      <c r="I456" s="177"/>
      <c r="J456" s="176">
        <f>ROUND(I456*H456,2)</f>
        <v>0</v>
      </c>
      <c r="K456" s="178"/>
      <c r="L456" s="179"/>
      <c r="M456" s="180" t="s">
        <v>1</v>
      </c>
      <c r="N456" s="181" t="s">
        <v>38</v>
      </c>
      <c r="O456" s="17"/>
      <c r="P456" s="137">
        <f>O456*H456</f>
        <v>0</v>
      </c>
      <c r="Q456" s="137">
        <v>1</v>
      </c>
      <c r="R456" s="137">
        <f>Q456*H456</f>
        <v>0.05</v>
      </c>
      <c r="S456" s="137">
        <v>0</v>
      </c>
      <c r="T456" s="138">
        <f>S456*H456</f>
        <v>0</v>
      </c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39" t="s">
        <v>285</v>
      </c>
      <c r="AS456" s="17"/>
      <c r="AT456" s="139" t="s">
        <v>339</v>
      </c>
      <c r="AU456" s="139" t="s">
        <v>123</v>
      </c>
      <c r="AV456" s="17"/>
      <c r="AW456" s="17"/>
      <c r="AX456" s="17"/>
      <c r="AY456" s="2" t="s">
        <v>117</v>
      </c>
      <c r="AZ456" s="17"/>
      <c r="BA456" s="17"/>
      <c r="BB456" s="17"/>
      <c r="BC456" s="17"/>
      <c r="BD456" s="17"/>
      <c r="BE456" s="140">
        <f>IF(N456="základná",J456,0)</f>
        <v>0</v>
      </c>
      <c r="BF456" s="140">
        <f>IF(N456="znížená",J456,0)</f>
        <v>0</v>
      </c>
      <c r="BG456" s="140">
        <f>IF(N456="zákl. prenesená",J456,0)</f>
        <v>0</v>
      </c>
      <c r="BH456" s="140">
        <f>IF(N456="zníž. prenesená",J456,0)</f>
        <v>0</v>
      </c>
      <c r="BI456" s="140">
        <f>IF(N456="nulová",J456,0)</f>
        <v>0</v>
      </c>
      <c r="BJ456" s="2" t="s">
        <v>123</v>
      </c>
      <c r="BK456" s="140">
        <f>ROUND(I456*H456,2)</f>
        <v>0</v>
      </c>
      <c r="BL456" s="2" t="s">
        <v>217</v>
      </c>
      <c r="BM456" s="139" t="s">
        <v>957</v>
      </c>
    </row>
    <row r="457" spans="1:65" ht="11.25" customHeight="1">
      <c r="A457" s="141"/>
      <c r="B457" s="142"/>
      <c r="C457" s="141"/>
      <c r="D457" s="143" t="s">
        <v>129</v>
      </c>
      <c r="E457" s="141"/>
      <c r="F457" s="145" t="s">
        <v>958</v>
      </c>
      <c r="G457" s="141"/>
      <c r="H457" s="146">
        <v>0.05</v>
      </c>
      <c r="I457" s="141"/>
      <c r="J457" s="141"/>
      <c r="K457" s="141"/>
      <c r="L457" s="142"/>
      <c r="M457" s="147"/>
      <c r="N457" s="141"/>
      <c r="O457" s="141"/>
      <c r="P457" s="141"/>
      <c r="Q457" s="141"/>
      <c r="R457" s="141"/>
      <c r="S457" s="141"/>
      <c r="T457" s="148"/>
      <c r="U457" s="141"/>
      <c r="V457" s="141"/>
      <c r="W457" s="141"/>
      <c r="X457" s="141"/>
      <c r="Y457" s="141"/>
      <c r="Z457" s="141"/>
      <c r="AA457" s="141"/>
      <c r="AB457" s="141"/>
      <c r="AC457" s="141"/>
      <c r="AD457" s="141"/>
      <c r="AE457" s="141"/>
      <c r="AF457" s="141"/>
      <c r="AG457" s="141"/>
      <c r="AH457" s="141"/>
      <c r="AI457" s="141"/>
      <c r="AJ457" s="141"/>
      <c r="AK457" s="141"/>
      <c r="AL457" s="141"/>
      <c r="AM457" s="141"/>
      <c r="AN457" s="141"/>
      <c r="AO457" s="141"/>
      <c r="AP457" s="141"/>
      <c r="AQ457" s="141"/>
      <c r="AR457" s="141"/>
      <c r="AS457" s="141"/>
      <c r="AT457" s="144" t="s">
        <v>129</v>
      </c>
      <c r="AU457" s="144" t="s">
        <v>123</v>
      </c>
      <c r="AV457" s="141" t="s">
        <v>123</v>
      </c>
      <c r="AW457" s="141" t="s">
        <v>4</v>
      </c>
      <c r="AX457" s="141" t="s">
        <v>80</v>
      </c>
      <c r="AY457" s="144" t="s">
        <v>117</v>
      </c>
      <c r="AZ457" s="141"/>
      <c r="BA457" s="141"/>
      <c r="BB457" s="141"/>
      <c r="BC457" s="141"/>
      <c r="BD457" s="141"/>
      <c r="BE457" s="141"/>
      <c r="BF457" s="141"/>
      <c r="BG457" s="141"/>
      <c r="BH457" s="141"/>
      <c r="BI457" s="141"/>
      <c r="BJ457" s="141"/>
      <c r="BK457" s="141"/>
      <c r="BL457" s="141"/>
      <c r="BM457" s="141"/>
    </row>
    <row r="458" spans="1:65" ht="37.5" customHeight="1">
      <c r="A458" s="17"/>
      <c r="B458" s="18"/>
      <c r="C458" s="128" t="s">
        <v>959</v>
      </c>
      <c r="D458" s="128" t="s">
        <v>118</v>
      </c>
      <c r="E458" s="129" t="s">
        <v>960</v>
      </c>
      <c r="F458" s="130" t="s">
        <v>961</v>
      </c>
      <c r="G458" s="131" t="s">
        <v>335</v>
      </c>
      <c r="H458" s="132">
        <v>90</v>
      </c>
      <c r="I458" s="133"/>
      <c r="J458" s="132">
        <f>ROUND(I458*H458,2)</f>
        <v>0</v>
      </c>
      <c r="K458" s="134"/>
      <c r="L458" s="18"/>
      <c r="M458" s="135" t="s">
        <v>1</v>
      </c>
      <c r="N458" s="136" t="s">
        <v>38</v>
      </c>
      <c r="O458" s="17"/>
      <c r="P458" s="137">
        <f>O458*H458</f>
        <v>0</v>
      </c>
      <c r="Q458" s="137">
        <v>0</v>
      </c>
      <c r="R458" s="137">
        <f>Q458*H458</f>
        <v>0</v>
      </c>
      <c r="S458" s="137">
        <v>0</v>
      </c>
      <c r="T458" s="138">
        <f>S458*H458</f>
        <v>0</v>
      </c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39" t="s">
        <v>217</v>
      </c>
      <c r="AS458" s="17"/>
      <c r="AT458" s="139" t="s">
        <v>118</v>
      </c>
      <c r="AU458" s="139" t="s">
        <v>123</v>
      </c>
      <c r="AV458" s="17"/>
      <c r="AW458" s="17"/>
      <c r="AX458" s="17"/>
      <c r="AY458" s="2" t="s">
        <v>117</v>
      </c>
      <c r="AZ458" s="17"/>
      <c r="BA458" s="17"/>
      <c r="BB458" s="17"/>
      <c r="BC458" s="17"/>
      <c r="BD458" s="17"/>
      <c r="BE458" s="140">
        <f>IF(N458="základná",J458,0)</f>
        <v>0</v>
      </c>
      <c r="BF458" s="140">
        <f>IF(N458="znížená",J458,0)</f>
        <v>0</v>
      </c>
      <c r="BG458" s="140">
        <f>IF(N458="zákl. prenesená",J458,0)</f>
        <v>0</v>
      </c>
      <c r="BH458" s="140">
        <f>IF(N458="zníž. prenesená",J458,0)</f>
        <v>0</v>
      </c>
      <c r="BI458" s="140">
        <f>IF(N458="nulová",J458,0)</f>
        <v>0</v>
      </c>
      <c r="BJ458" s="2" t="s">
        <v>123</v>
      </c>
      <c r="BK458" s="140">
        <f>ROUND(I458*H458,2)</f>
        <v>0</v>
      </c>
      <c r="BL458" s="2" t="s">
        <v>217</v>
      </c>
      <c r="BM458" s="139" t="s">
        <v>962</v>
      </c>
    </row>
    <row r="459" spans="1:65" ht="11.25" customHeight="1">
      <c r="A459" s="149"/>
      <c r="B459" s="150"/>
      <c r="C459" s="149"/>
      <c r="D459" s="143" t="s">
        <v>129</v>
      </c>
      <c r="E459" s="151" t="s">
        <v>1</v>
      </c>
      <c r="F459" s="152" t="s">
        <v>963</v>
      </c>
      <c r="G459" s="149"/>
      <c r="H459" s="151" t="s">
        <v>1</v>
      </c>
      <c r="I459" s="149"/>
      <c r="J459" s="149"/>
      <c r="K459" s="149"/>
      <c r="L459" s="150"/>
      <c r="M459" s="153"/>
      <c r="N459" s="149"/>
      <c r="O459" s="149"/>
      <c r="P459" s="149"/>
      <c r="Q459" s="149"/>
      <c r="R459" s="149"/>
      <c r="S459" s="149"/>
      <c r="T459" s="154"/>
      <c r="U459" s="149"/>
      <c r="V459" s="149"/>
      <c r="W459" s="149"/>
      <c r="X459" s="149"/>
      <c r="Y459" s="149"/>
      <c r="Z459" s="149"/>
      <c r="AA459" s="149"/>
      <c r="AB459" s="149"/>
      <c r="AC459" s="149"/>
      <c r="AD459" s="149"/>
      <c r="AE459" s="149"/>
      <c r="AF459" s="149"/>
      <c r="AG459" s="149"/>
      <c r="AH459" s="149"/>
      <c r="AI459" s="149"/>
      <c r="AJ459" s="149"/>
      <c r="AK459" s="149"/>
      <c r="AL459" s="149"/>
      <c r="AM459" s="149"/>
      <c r="AN459" s="149"/>
      <c r="AO459" s="149"/>
      <c r="AP459" s="149"/>
      <c r="AQ459" s="149"/>
      <c r="AR459" s="149"/>
      <c r="AS459" s="149"/>
      <c r="AT459" s="151" t="s">
        <v>129</v>
      </c>
      <c r="AU459" s="151" t="s">
        <v>123</v>
      </c>
      <c r="AV459" s="149" t="s">
        <v>80</v>
      </c>
      <c r="AW459" s="149" t="s">
        <v>29</v>
      </c>
      <c r="AX459" s="149" t="s">
        <v>72</v>
      </c>
      <c r="AY459" s="151" t="s">
        <v>117</v>
      </c>
      <c r="AZ459" s="149"/>
      <c r="BA459" s="149"/>
      <c r="BB459" s="149"/>
      <c r="BC459" s="149"/>
      <c r="BD459" s="149"/>
      <c r="BE459" s="149"/>
      <c r="BF459" s="149"/>
      <c r="BG459" s="149"/>
      <c r="BH459" s="149"/>
      <c r="BI459" s="149"/>
      <c r="BJ459" s="149"/>
      <c r="BK459" s="149"/>
      <c r="BL459" s="149"/>
      <c r="BM459" s="149"/>
    </row>
    <row r="460" spans="1:65" ht="11.25" customHeight="1">
      <c r="A460" s="141"/>
      <c r="B460" s="142"/>
      <c r="C460" s="141"/>
      <c r="D460" s="143" t="s">
        <v>129</v>
      </c>
      <c r="E460" s="144" t="s">
        <v>1</v>
      </c>
      <c r="F460" s="145" t="s">
        <v>964</v>
      </c>
      <c r="G460" s="141"/>
      <c r="H460" s="146">
        <v>37</v>
      </c>
      <c r="I460" s="141"/>
      <c r="J460" s="141"/>
      <c r="K460" s="141"/>
      <c r="L460" s="142"/>
      <c r="M460" s="147"/>
      <c r="N460" s="141"/>
      <c r="O460" s="141"/>
      <c r="P460" s="141"/>
      <c r="Q460" s="141"/>
      <c r="R460" s="141"/>
      <c r="S460" s="141"/>
      <c r="T460" s="148"/>
      <c r="U460" s="141"/>
      <c r="V460" s="141"/>
      <c r="W460" s="141"/>
      <c r="X460" s="141"/>
      <c r="Y460" s="141"/>
      <c r="Z460" s="141"/>
      <c r="AA460" s="141"/>
      <c r="AB460" s="141"/>
      <c r="AC460" s="141"/>
      <c r="AD460" s="141"/>
      <c r="AE460" s="141"/>
      <c r="AF460" s="141"/>
      <c r="AG460" s="141"/>
      <c r="AH460" s="141"/>
      <c r="AI460" s="141"/>
      <c r="AJ460" s="141"/>
      <c r="AK460" s="141"/>
      <c r="AL460" s="141"/>
      <c r="AM460" s="141"/>
      <c r="AN460" s="141"/>
      <c r="AO460" s="141"/>
      <c r="AP460" s="141"/>
      <c r="AQ460" s="141"/>
      <c r="AR460" s="141"/>
      <c r="AS460" s="141"/>
      <c r="AT460" s="144" t="s">
        <v>129</v>
      </c>
      <c r="AU460" s="144" t="s">
        <v>123</v>
      </c>
      <c r="AV460" s="141" t="s">
        <v>123</v>
      </c>
      <c r="AW460" s="141" t="s">
        <v>29</v>
      </c>
      <c r="AX460" s="141" t="s">
        <v>72</v>
      </c>
      <c r="AY460" s="144" t="s">
        <v>117</v>
      </c>
      <c r="AZ460" s="141"/>
      <c r="BA460" s="141"/>
      <c r="BB460" s="141"/>
      <c r="BC460" s="141"/>
      <c r="BD460" s="141"/>
      <c r="BE460" s="141"/>
      <c r="BF460" s="141"/>
      <c r="BG460" s="141"/>
      <c r="BH460" s="141"/>
      <c r="BI460" s="141"/>
      <c r="BJ460" s="141"/>
      <c r="BK460" s="141"/>
      <c r="BL460" s="141"/>
      <c r="BM460" s="141"/>
    </row>
    <row r="461" spans="1:65" ht="11.25" customHeight="1">
      <c r="A461" s="141"/>
      <c r="B461" s="142"/>
      <c r="C461" s="141"/>
      <c r="D461" s="143" t="s">
        <v>129</v>
      </c>
      <c r="E461" s="144" t="s">
        <v>1</v>
      </c>
      <c r="F461" s="145" t="s">
        <v>965</v>
      </c>
      <c r="G461" s="141"/>
      <c r="H461" s="146">
        <v>38</v>
      </c>
      <c r="I461" s="141"/>
      <c r="J461" s="141"/>
      <c r="K461" s="141"/>
      <c r="L461" s="142"/>
      <c r="M461" s="147"/>
      <c r="N461" s="141"/>
      <c r="O461" s="141"/>
      <c r="P461" s="141"/>
      <c r="Q461" s="141"/>
      <c r="R461" s="141"/>
      <c r="S461" s="141"/>
      <c r="T461" s="148"/>
      <c r="U461" s="141"/>
      <c r="V461" s="141"/>
      <c r="W461" s="141"/>
      <c r="X461" s="141"/>
      <c r="Y461" s="141"/>
      <c r="Z461" s="141"/>
      <c r="AA461" s="141"/>
      <c r="AB461" s="141"/>
      <c r="AC461" s="141"/>
      <c r="AD461" s="141"/>
      <c r="AE461" s="141"/>
      <c r="AF461" s="141"/>
      <c r="AG461" s="141"/>
      <c r="AH461" s="141"/>
      <c r="AI461" s="141"/>
      <c r="AJ461" s="141"/>
      <c r="AK461" s="141"/>
      <c r="AL461" s="141"/>
      <c r="AM461" s="141"/>
      <c r="AN461" s="141"/>
      <c r="AO461" s="141"/>
      <c r="AP461" s="141"/>
      <c r="AQ461" s="141"/>
      <c r="AR461" s="141"/>
      <c r="AS461" s="141"/>
      <c r="AT461" s="144" t="s">
        <v>129</v>
      </c>
      <c r="AU461" s="144" t="s">
        <v>123</v>
      </c>
      <c r="AV461" s="141" t="s">
        <v>123</v>
      </c>
      <c r="AW461" s="141" t="s">
        <v>29</v>
      </c>
      <c r="AX461" s="141" t="s">
        <v>72</v>
      </c>
      <c r="AY461" s="144" t="s">
        <v>117</v>
      </c>
      <c r="AZ461" s="141"/>
      <c r="BA461" s="141"/>
      <c r="BB461" s="141"/>
      <c r="BC461" s="141"/>
      <c r="BD461" s="141"/>
      <c r="BE461" s="141"/>
      <c r="BF461" s="141"/>
      <c r="BG461" s="141"/>
      <c r="BH461" s="141"/>
      <c r="BI461" s="141"/>
      <c r="BJ461" s="141"/>
      <c r="BK461" s="141"/>
      <c r="BL461" s="141"/>
      <c r="BM461" s="141"/>
    </row>
    <row r="462" spans="1:65" ht="11.25" customHeight="1">
      <c r="A462" s="141"/>
      <c r="B462" s="142"/>
      <c r="C462" s="141"/>
      <c r="D462" s="143" t="s">
        <v>129</v>
      </c>
      <c r="E462" s="144" t="s">
        <v>1</v>
      </c>
      <c r="F462" s="145" t="s">
        <v>966</v>
      </c>
      <c r="G462" s="141"/>
      <c r="H462" s="146">
        <v>15</v>
      </c>
      <c r="I462" s="141"/>
      <c r="J462" s="141"/>
      <c r="K462" s="141"/>
      <c r="L462" s="142"/>
      <c r="M462" s="147"/>
      <c r="N462" s="141"/>
      <c r="O462" s="141"/>
      <c r="P462" s="141"/>
      <c r="Q462" s="141"/>
      <c r="R462" s="141"/>
      <c r="S462" s="141"/>
      <c r="T462" s="148"/>
      <c r="U462" s="141"/>
      <c r="V462" s="141"/>
      <c r="W462" s="141"/>
      <c r="X462" s="141"/>
      <c r="Y462" s="141"/>
      <c r="Z462" s="141"/>
      <c r="AA462" s="141"/>
      <c r="AB462" s="141"/>
      <c r="AC462" s="141"/>
      <c r="AD462" s="141"/>
      <c r="AE462" s="141"/>
      <c r="AF462" s="141"/>
      <c r="AG462" s="141"/>
      <c r="AH462" s="141"/>
      <c r="AI462" s="141"/>
      <c r="AJ462" s="141"/>
      <c r="AK462" s="141"/>
      <c r="AL462" s="141"/>
      <c r="AM462" s="141"/>
      <c r="AN462" s="141"/>
      <c r="AO462" s="141"/>
      <c r="AP462" s="141"/>
      <c r="AQ462" s="141"/>
      <c r="AR462" s="141"/>
      <c r="AS462" s="141"/>
      <c r="AT462" s="144" t="s">
        <v>129</v>
      </c>
      <c r="AU462" s="144" t="s">
        <v>123</v>
      </c>
      <c r="AV462" s="141" t="s">
        <v>123</v>
      </c>
      <c r="AW462" s="141" t="s">
        <v>29</v>
      </c>
      <c r="AX462" s="141" t="s">
        <v>72</v>
      </c>
      <c r="AY462" s="144" t="s">
        <v>117</v>
      </c>
      <c r="AZ462" s="141"/>
      <c r="BA462" s="141"/>
      <c r="BB462" s="141"/>
      <c r="BC462" s="141"/>
      <c r="BD462" s="141"/>
      <c r="BE462" s="141"/>
      <c r="BF462" s="141"/>
      <c r="BG462" s="141"/>
      <c r="BH462" s="141"/>
      <c r="BI462" s="141"/>
      <c r="BJ462" s="141"/>
      <c r="BK462" s="141"/>
      <c r="BL462" s="141"/>
      <c r="BM462" s="141"/>
    </row>
    <row r="463" spans="1:65" ht="11.25" customHeight="1">
      <c r="A463" s="165"/>
      <c r="B463" s="166"/>
      <c r="C463" s="165"/>
      <c r="D463" s="143" t="s">
        <v>129</v>
      </c>
      <c r="E463" s="167" t="s">
        <v>1</v>
      </c>
      <c r="F463" s="168" t="s">
        <v>154</v>
      </c>
      <c r="G463" s="165"/>
      <c r="H463" s="169">
        <v>90</v>
      </c>
      <c r="I463" s="165"/>
      <c r="J463" s="165"/>
      <c r="K463" s="165"/>
      <c r="L463" s="166"/>
      <c r="M463" s="170"/>
      <c r="N463" s="165"/>
      <c r="O463" s="165"/>
      <c r="P463" s="165"/>
      <c r="Q463" s="165"/>
      <c r="R463" s="165"/>
      <c r="S463" s="165"/>
      <c r="T463" s="171"/>
      <c r="U463" s="165"/>
      <c r="V463" s="165"/>
      <c r="W463" s="165"/>
      <c r="X463" s="165"/>
      <c r="Y463" s="165"/>
      <c r="Z463" s="165"/>
      <c r="AA463" s="165"/>
      <c r="AB463" s="165"/>
      <c r="AC463" s="165"/>
      <c r="AD463" s="165"/>
      <c r="AE463" s="165"/>
      <c r="AF463" s="165"/>
      <c r="AG463" s="165"/>
      <c r="AH463" s="165"/>
      <c r="AI463" s="165"/>
      <c r="AJ463" s="165"/>
      <c r="AK463" s="165"/>
      <c r="AL463" s="165"/>
      <c r="AM463" s="165"/>
      <c r="AN463" s="165"/>
      <c r="AO463" s="165"/>
      <c r="AP463" s="165"/>
      <c r="AQ463" s="165"/>
      <c r="AR463" s="165"/>
      <c r="AS463" s="165"/>
      <c r="AT463" s="167" t="s">
        <v>129</v>
      </c>
      <c r="AU463" s="167" t="s">
        <v>123</v>
      </c>
      <c r="AV463" s="165" t="s">
        <v>116</v>
      </c>
      <c r="AW463" s="165" t="s">
        <v>29</v>
      </c>
      <c r="AX463" s="165" t="s">
        <v>80</v>
      </c>
      <c r="AY463" s="167" t="s">
        <v>117</v>
      </c>
      <c r="AZ463" s="165"/>
      <c r="BA463" s="165"/>
      <c r="BB463" s="165"/>
      <c r="BC463" s="165"/>
      <c r="BD463" s="165"/>
      <c r="BE463" s="165"/>
      <c r="BF463" s="165"/>
      <c r="BG463" s="165"/>
      <c r="BH463" s="165"/>
      <c r="BI463" s="165"/>
      <c r="BJ463" s="165"/>
      <c r="BK463" s="165"/>
      <c r="BL463" s="165"/>
      <c r="BM463" s="165"/>
    </row>
    <row r="464" spans="1:65" ht="16.5" customHeight="1">
      <c r="A464" s="17"/>
      <c r="B464" s="18"/>
      <c r="C464" s="172" t="s">
        <v>967</v>
      </c>
      <c r="D464" s="172" t="s">
        <v>339</v>
      </c>
      <c r="E464" s="173" t="s">
        <v>945</v>
      </c>
      <c r="F464" s="174" t="s">
        <v>946</v>
      </c>
      <c r="G464" s="175" t="s">
        <v>313</v>
      </c>
      <c r="H464" s="176">
        <v>0.03</v>
      </c>
      <c r="I464" s="177"/>
      <c r="J464" s="176">
        <f>ROUND(I464*H464,2)</f>
        <v>0</v>
      </c>
      <c r="K464" s="178"/>
      <c r="L464" s="179"/>
      <c r="M464" s="180" t="s">
        <v>1</v>
      </c>
      <c r="N464" s="181" t="s">
        <v>38</v>
      </c>
      <c r="O464" s="17"/>
      <c r="P464" s="137">
        <f>O464*H464</f>
        <v>0</v>
      </c>
      <c r="Q464" s="137">
        <v>1</v>
      </c>
      <c r="R464" s="137">
        <f>Q464*H464</f>
        <v>0.03</v>
      </c>
      <c r="S464" s="137">
        <v>0</v>
      </c>
      <c r="T464" s="138">
        <f>S464*H464</f>
        <v>0</v>
      </c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39" t="s">
        <v>285</v>
      </c>
      <c r="AS464" s="17"/>
      <c r="AT464" s="139" t="s">
        <v>339</v>
      </c>
      <c r="AU464" s="139" t="s">
        <v>123</v>
      </c>
      <c r="AV464" s="17"/>
      <c r="AW464" s="17"/>
      <c r="AX464" s="17"/>
      <c r="AY464" s="2" t="s">
        <v>117</v>
      </c>
      <c r="AZ464" s="17"/>
      <c r="BA464" s="17"/>
      <c r="BB464" s="17"/>
      <c r="BC464" s="17"/>
      <c r="BD464" s="17"/>
      <c r="BE464" s="140">
        <f>IF(N464="základná",J464,0)</f>
        <v>0</v>
      </c>
      <c r="BF464" s="140">
        <f>IF(N464="znížená",J464,0)</f>
        <v>0</v>
      </c>
      <c r="BG464" s="140">
        <f>IF(N464="zákl. prenesená",J464,0)</f>
        <v>0</v>
      </c>
      <c r="BH464" s="140">
        <f>IF(N464="zníž. prenesená",J464,0)</f>
        <v>0</v>
      </c>
      <c r="BI464" s="140">
        <f>IF(N464="nulová",J464,0)</f>
        <v>0</v>
      </c>
      <c r="BJ464" s="2" t="s">
        <v>123</v>
      </c>
      <c r="BK464" s="140">
        <f>ROUND(I464*H464,2)</f>
        <v>0</v>
      </c>
      <c r="BL464" s="2" t="s">
        <v>217</v>
      </c>
      <c r="BM464" s="139" t="s">
        <v>968</v>
      </c>
    </row>
    <row r="465" spans="1:65" ht="11.25" customHeight="1">
      <c r="A465" s="141"/>
      <c r="B465" s="142"/>
      <c r="C465" s="141"/>
      <c r="D465" s="143" t="s">
        <v>129</v>
      </c>
      <c r="E465" s="141"/>
      <c r="F465" s="145" t="s">
        <v>969</v>
      </c>
      <c r="G465" s="141"/>
      <c r="H465" s="146">
        <v>0.03</v>
      </c>
      <c r="I465" s="141"/>
      <c r="J465" s="141"/>
      <c r="K465" s="141"/>
      <c r="L465" s="142"/>
      <c r="M465" s="147"/>
      <c r="N465" s="141"/>
      <c r="O465" s="141"/>
      <c r="P465" s="141"/>
      <c r="Q465" s="141"/>
      <c r="R465" s="141"/>
      <c r="S465" s="141"/>
      <c r="T465" s="148"/>
      <c r="U465" s="141"/>
      <c r="V465" s="141"/>
      <c r="W465" s="141"/>
      <c r="X465" s="141"/>
      <c r="Y465" s="141"/>
      <c r="Z465" s="141"/>
      <c r="AA465" s="141"/>
      <c r="AB465" s="141"/>
      <c r="AC465" s="141"/>
      <c r="AD465" s="141"/>
      <c r="AE465" s="141"/>
      <c r="AF465" s="141"/>
      <c r="AG465" s="141"/>
      <c r="AH465" s="141"/>
      <c r="AI465" s="141"/>
      <c r="AJ465" s="141"/>
      <c r="AK465" s="141"/>
      <c r="AL465" s="141"/>
      <c r="AM465" s="141"/>
      <c r="AN465" s="141"/>
      <c r="AO465" s="141"/>
      <c r="AP465" s="141"/>
      <c r="AQ465" s="141"/>
      <c r="AR465" s="141"/>
      <c r="AS465" s="141"/>
      <c r="AT465" s="144" t="s">
        <v>129</v>
      </c>
      <c r="AU465" s="144" t="s">
        <v>123</v>
      </c>
      <c r="AV465" s="141" t="s">
        <v>123</v>
      </c>
      <c r="AW465" s="141" t="s">
        <v>4</v>
      </c>
      <c r="AX465" s="141" t="s">
        <v>80</v>
      </c>
      <c r="AY465" s="144" t="s">
        <v>117</v>
      </c>
      <c r="AZ465" s="141"/>
      <c r="BA465" s="141"/>
      <c r="BB465" s="141"/>
      <c r="BC465" s="141"/>
      <c r="BD465" s="141"/>
      <c r="BE465" s="141"/>
      <c r="BF465" s="141"/>
      <c r="BG465" s="141"/>
      <c r="BH465" s="141"/>
      <c r="BI465" s="141"/>
      <c r="BJ465" s="141"/>
      <c r="BK465" s="141"/>
      <c r="BL465" s="141"/>
      <c r="BM465" s="141"/>
    </row>
    <row r="466" spans="1:65" ht="37.5" customHeight="1">
      <c r="A466" s="17"/>
      <c r="B466" s="18"/>
      <c r="C466" s="128" t="s">
        <v>970</v>
      </c>
      <c r="D466" s="128" t="s">
        <v>118</v>
      </c>
      <c r="E466" s="129" t="s">
        <v>971</v>
      </c>
      <c r="F466" s="130" t="s">
        <v>972</v>
      </c>
      <c r="G466" s="131" t="s">
        <v>335</v>
      </c>
      <c r="H466" s="132">
        <v>180</v>
      </c>
      <c r="I466" s="133"/>
      <c r="J466" s="132">
        <f>ROUND(I466*H466,2)</f>
        <v>0</v>
      </c>
      <c r="K466" s="134"/>
      <c r="L466" s="18"/>
      <c r="M466" s="135" t="s">
        <v>1</v>
      </c>
      <c r="N466" s="136" t="s">
        <v>38</v>
      </c>
      <c r="O466" s="17"/>
      <c r="P466" s="137">
        <f>O466*H466</f>
        <v>0</v>
      </c>
      <c r="Q466" s="137">
        <v>0</v>
      </c>
      <c r="R466" s="137">
        <f>Q466*H466</f>
        <v>0</v>
      </c>
      <c r="S466" s="137">
        <v>0</v>
      </c>
      <c r="T466" s="138">
        <f>S466*H466</f>
        <v>0</v>
      </c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39" t="s">
        <v>217</v>
      </c>
      <c r="AS466" s="17"/>
      <c r="AT466" s="139" t="s">
        <v>118</v>
      </c>
      <c r="AU466" s="139" t="s">
        <v>123</v>
      </c>
      <c r="AV466" s="17"/>
      <c r="AW466" s="17"/>
      <c r="AX466" s="17"/>
      <c r="AY466" s="2" t="s">
        <v>117</v>
      </c>
      <c r="AZ466" s="17"/>
      <c r="BA466" s="17"/>
      <c r="BB466" s="17"/>
      <c r="BC466" s="17"/>
      <c r="BD466" s="17"/>
      <c r="BE466" s="140">
        <f>IF(N466="základná",J466,0)</f>
        <v>0</v>
      </c>
      <c r="BF466" s="140">
        <f>IF(N466="znížená",J466,0)</f>
        <v>0</v>
      </c>
      <c r="BG466" s="140">
        <f>IF(N466="zákl. prenesená",J466,0)</f>
        <v>0</v>
      </c>
      <c r="BH466" s="140">
        <f>IF(N466="zníž. prenesená",J466,0)</f>
        <v>0</v>
      </c>
      <c r="BI466" s="140">
        <f>IF(N466="nulová",J466,0)</f>
        <v>0</v>
      </c>
      <c r="BJ466" s="2" t="s">
        <v>123</v>
      </c>
      <c r="BK466" s="140">
        <f>ROUND(I466*H466,2)</f>
        <v>0</v>
      </c>
      <c r="BL466" s="2" t="s">
        <v>217</v>
      </c>
      <c r="BM466" s="139" t="s">
        <v>973</v>
      </c>
    </row>
    <row r="467" spans="1:65" ht="11.25" customHeight="1">
      <c r="A467" s="149"/>
      <c r="B467" s="150"/>
      <c r="C467" s="149"/>
      <c r="D467" s="143" t="s">
        <v>129</v>
      </c>
      <c r="E467" s="151" t="s">
        <v>1</v>
      </c>
      <c r="F467" s="152" t="s">
        <v>963</v>
      </c>
      <c r="G467" s="149"/>
      <c r="H467" s="151" t="s">
        <v>1</v>
      </c>
      <c r="I467" s="149"/>
      <c r="J467" s="149"/>
      <c r="K467" s="149"/>
      <c r="L467" s="150"/>
      <c r="M467" s="153"/>
      <c r="N467" s="149"/>
      <c r="O467" s="149"/>
      <c r="P467" s="149"/>
      <c r="Q467" s="149"/>
      <c r="R467" s="149"/>
      <c r="S467" s="149"/>
      <c r="T467" s="154"/>
      <c r="U467" s="149"/>
      <c r="V467" s="149"/>
      <c r="W467" s="149"/>
      <c r="X467" s="149"/>
      <c r="Y467" s="149"/>
      <c r="Z467" s="149"/>
      <c r="AA467" s="149"/>
      <c r="AB467" s="149"/>
      <c r="AC467" s="149"/>
      <c r="AD467" s="149"/>
      <c r="AE467" s="149"/>
      <c r="AF467" s="149"/>
      <c r="AG467" s="149"/>
      <c r="AH467" s="149"/>
      <c r="AI467" s="149"/>
      <c r="AJ467" s="149"/>
      <c r="AK467" s="149"/>
      <c r="AL467" s="149"/>
      <c r="AM467" s="149"/>
      <c r="AN467" s="149"/>
      <c r="AO467" s="149"/>
      <c r="AP467" s="149"/>
      <c r="AQ467" s="149"/>
      <c r="AR467" s="149"/>
      <c r="AS467" s="149"/>
      <c r="AT467" s="151" t="s">
        <v>129</v>
      </c>
      <c r="AU467" s="151" t="s">
        <v>123</v>
      </c>
      <c r="AV467" s="149" t="s">
        <v>80</v>
      </c>
      <c r="AW467" s="149" t="s">
        <v>29</v>
      </c>
      <c r="AX467" s="149" t="s">
        <v>72</v>
      </c>
      <c r="AY467" s="151" t="s">
        <v>117</v>
      </c>
      <c r="AZ467" s="149"/>
      <c r="BA467" s="149"/>
      <c r="BB467" s="149"/>
      <c r="BC467" s="149"/>
      <c r="BD467" s="149"/>
      <c r="BE467" s="149"/>
      <c r="BF467" s="149"/>
      <c r="BG467" s="149"/>
      <c r="BH467" s="149"/>
      <c r="BI467" s="149"/>
      <c r="BJ467" s="149"/>
      <c r="BK467" s="149"/>
      <c r="BL467" s="149"/>
      <c r="BM467" s="149"/>
    </row>
    <row r="468" spans="1:65" ht="11.25" customHeight="1">
      <c r="A468" s="141"/>
      <c r="B468" s="142"/>
      <c r="C468" s="141"/>
      <c r="D468" s="143" t="s">
        <v>129</v>
      </c>
      <c r="E468" s="144" t="s">
        <v>1</v>
      </c>
      <c r="F468" s="145" t="s">
        <v>974</v>
      </c>
      <c r="G468" s="141"/>
      <c r="H468" s="146">
        <v>74</v>
      </c>
      <c r="I468" s="141"/>
      <c r="J468" s="141"/>
      <c r="K468" s="141"/>
      <c r="L468" s="142"/>
      <c r="M468" s="147"/>
      <c r="N468" s="141"/>
      <c r="O468" s="141"/>
      <c r="P468" s="141"/>
      <c r="Q468" s="141"/>
      <c r="R468" s="141"/>
      <c r="S468" s="141"/>
      <c r="T468" s="148"/>
      <c r="U468" s="141"/>
      <c r="V468" s="141"/>
      <c r="W468" s="141"/>
      <c r="X468" s="141"/>
      <c r="Y468" s="141"/>
      <c r="Z468" s="141"/>
      <c r="AA468" s="141"/>
      <c r="AB468" s="141"/>
      <c r="AC468" s="141"/>
      <c r="AD468" s="141"/>
      <c r="AE468" s="141"/>
      <c r="AF468" s="141"/>
      <c r="AG468" s="141"/>
      <c r="AH468" s="141"/>
      <c r="AI468" s="141"/>
      <c r="AJ468" s="141"/>
      <c r="AK468" s="141"/>
      <c r="AL468" s="141"/>
      <c r="AM468" s="141"/>
      <c r="AN468" s="141"/>
      <c r="AO468" s="141"/>
      <c r="AP468" s="141"/>
      <c r="AQ468" s="141"/>
      <c r="AR468" s="141"/>
      <c r="AS468" s="141"/>
      <c r="AT468" s="144" t="s">
        <v>129</v>
      </c>
      <c r="AU468" s="144" t="s">
        <v>123</v>
      </c>
      <c r="AV468" s="141" t="s">
        <v>123</v>
      </c>
      <c r="AW468" s="141" t="s">
        <v>29</v>
      </c>
      <c r="AX468" s="141" t="s">
        <v>72</v>
      </c>
      <c r="AY468" s="144" t="s">
        <v>117</v>
      </c>
      <c r="AZ468" s="141"/>
      <c r="BA468" s="141"/>
      <c r="BB468" s="141"/>
      <c r="BC468" s="141"/>
      <c r="BD468" s="141"/>
      <c r="BE468" s="141"/>
      <c r="BF468" s="141"/>
      <c r="BG468" s="141"/>
      <c r="BH468" s="141"/>
      <c r="BI468" s="141"/>
      <c r="BJ468" s="141"/>
      <c r="BK468" s="141"/>
      <c r="BL468" s="141"/>
      <c r="BM468" s="141"/>
    </row>
    <row r="469" spans="1:65" ht="11.25" customHeight="1">
      <c r="A469" s="141"/>
      <c r="B469" s="142"/>
      <c r="C469" s="141"/>
      <c r="D469" s="143" t="s">
        <v>129</v>
      </c>
      <c r="E469" s="144" t="s">
        <v>1</v>
      </c>
      <c r="F469" s="145" t="s">
        <v>975</v>
      </c>
      <c r="G469" s="141"/>
      <c r="H469" s="146">
        <v>76</v>
      </c>
      <c r="I469" s="141"/>
      <c r="J469" s="141"/>
      <c r="K469" s="141"/>
      <c r="L469" s="142"/>
      <c r="M469" s="147"/>
      <c r="N469" s="141"/>
      <c r="O469" s="141"/>
      <c r="P469" s="141"/>
      <c r="Q469" s="141"/>
      <c r="R469" s="141"/>
      <c r="S469" s="141"/>
      <c r="T469" s="148"/>
      <c r="U469" s="141"/>
      <c r="V469" s="141"/>
      <c r="W469" s="141"/>
      <c r="X469" s="141"/>
      <c r="Y469" s="141"/>
      <c r="Z469" s="141"/>
      <c r="AA469" s="141"/>
      <c r="AB469" s="141"/>
      <c r="AC469" s="141"/>
      <c r="AD469" s="141"/>
      <c r="AE469" s="141"/>
      <c r="AF469" s="141"/>
      <c r="AG469" s="141"/>
      <c r="AH469" s="141"/>
      <c r="AI469" s="141"/>
      <c r="AJ469" s="141"/>
      <c r="AK469" s="141"/>
      <c r="AL469" s="141"/>
      <c r="AM469" s="141"/>
      <c r="AN469" s="141"/>
      <c r="AO469" s="141"/>
      <c r="AP469" s="141"/>
      <c r="AQ469" s="141"/>
      <c r="AR469" s="141"/>
      <c r="AS469" s="141"/>
      <c r="AT469" s="144" t="s">
        <v>129</v>
      </c>
      <c r="AU469" s="144" t="s">
        <v>123</v>
      </c>
      <c r="AV469" s="141" t="s">
        <v>123</v>
      </c>
      <c r="AW469" s="141" t="s">
        <v>29</v>
      </c>
      <c r="AX469" s="141" t="s">
        <v>72</v>
      </c>
      <c r="AY469" s="144" t="s">
        <v>117</v>
      </c>
      <c r="AZ469" s="141"/>
      <c r="BA469" s="141"/>
      <c r="BB469" s="141"/>
      <c r="BC469" s="141"/>
      <c r="BD469" s="141"/>
      <c r="BE469" s="141"/>
      <c r="BF469" s="141"/>
      <c r="BG469" s="141"/>
      <c r="BH469" s="141"/>
      <c r="BI469" s="141"/>
      <c r="BJ469" s="141"/>
      <c r="BK469" s="141"/>
      <c r="BL469" s="141"/>
      <c r="BM469" s="141"/>
    </row>
    <row r="470" spans="1:65" ht="11.25" customHeight="1">
      <c r="A470" s="141"/>
      <c r="B470" s="142"/>
      <c r="C470" s="141"/>
      <c r="D470" s="143" t="s">
        <v>129</v>
      </c>
      <c r="E470" s="144" t="s">
        <v>1</v>
      </c>
      <c r="F470" s="145" t="s">
        <v>976</v>
      </c>
      <c r="G470" s="141"/>
      <c r="H470" s="146">
        <v>30</v>
      </c>
      <c r="I470" s="141"/>
      <c r="J470" s="141"/>
      <c r="K470" s="141"/>
      <c r="L470" s="142"/>
      <c r="M470" s="147"/>
      <c r="N470" s="141"/>
      <c r="O470" s="141"/>
      <c r="P470" s="141"/>
      <c r="Q470" s="141"/>
      <c r="R470" s="141"/>
      <c r="S470" s="141"/>
      <c r="T470" s="148"/>
      <c r="U470" s="141"/>
      <c r="V470" s="141"/>
      <c r="W470" s="141"/>
      <c r="X470" s="141"/>
      <c r="Y470" s="141"/>
      <c r="Z470" s="141"/>
      <c r="AA470" s="141"/>
      <c r="AB470" s="141"/>
      <c r="AC470" s="141"/>
      <c r="AD470" s="141"/>
      <c r="AE470" s="141"/>
      <c r="AF470" s="141"/>
      <c r="AG470" s="141"/>
      <c r="AH470" s="141"/>
      <c r="AI470" s="141"/>
      <c r="AJ470" s="141"/>
      <c r="AK470" s="141"/>
      <c r="AL470" s="141"/>
      <c r="AM470" s="141"/>
      <c r="AN470" s="141"/>
      <c r="AO470" s="141"/>
      <c r="AP470" s="141"/>
      <c r="AQ470" s="141"/>
      <c r="AR470" s="141"/>
      <c r="AS470" s="141"/>
      <c r="AT470" s="144" t="s">
        <v>129</v>
      </c>
      <c r="AU470" s="144" t="s">
        <v>123</v>
      </c>
      <c r="AV470" s="141" t="s">
        <v>123</v>
      </c>
      <c r="AW470" s="141" t="s">
        <v>29</v>
      </c>
      <c r="AX470" s="141" t="s">
        <v>72</v>
      </c>
      <c r="AY470" s="144" t="s">
        <v>117</v>
      </c>
      <c r="AZ470" s="141"/>
      <c r="BA470" s="141"/>
      <c r="BB470" s="141"/>
      <c r="BC470" s="141"/>
      <c r="BD470" s="141"/>
      <c r="BE470" s="141"/>
      <c r="BF470" s="141"/>
      <c r="BG470" s="141"/>
      <c r="BH470" s="141"/>
      <c r="BI470" s="141"/>
      <c r="BJ470" s="141"/>
      <c r="BK470" s="141"/>
      <c r="BL470" s="141"/>
      <c r="BM470" s="141"/>
    </row>
    <row r="471" spans="1:65" ht="11.25" customHeight="1">
      <c r="A471" s="165"/>
      <c r="B471" s="166"/>
      <c r="C471" s="165"/>
      <c r="D471" s="143" t="s">
        <v>129</v>
      </c>
      <c r="E471" s="167" t="s">
        <v>1</v>
      </c>
      <c r="F471" s="168" t="s">
        <v>154</v>
      </c>
      <c r="G471" s="165"/>
      <c r="H471" s="169">
        <v>180</v>
      </c>
      <c r="I471" s="165"/>
      <c r="J471" s="165"/>
      <c r="K471" s="165"/>
      <c r="L471" s="166"/>
      <c r="M471" s="170"/>
      <c r="N471" s="165"/>
      <c r="O471" s="165"/>
      <c r="P471" s="165"/>
      <c r="Q471" s="165"/>
      <c r="R471" s="165"/>
      <c r="S471" s="165"/>
      <c r="T471" s="171"/>
      <c r="U471" s="165"/>
      <c r="V471" s="165"/>
      <c r="W471" s="165"/>
      <c r="X471" s="165"/>
      <c r="Y471" s="165"/>
      <c r="Z471" s="165"/>
      <c r="AA471" s="165"/>
      <c r="AB471" s="165"/>
      <c r="AC471" s="165"/>
      <c r="AD471" s="165"/>
      <c r="AE471" s="165"/>
      <c r="AF471" s="165"/>
      <c r="AG471" s="165"/>
      <c r="AH471" s="165"/>
      <c r="AI471" s="165"/>
      <c r="AJ471" s="165"/>
      <c r="AK471" s="165"/>
      <c r="AL471" s="165"/>
      <c r="AM471" s="165"/>
      <c r="AN471" s="165"/>
      <c r="AO471" s="165"/>
      <c r="AP471" s="165"/>
      <c r="AQ471" s="165"/>
      <c r="AR471" s="165"/>
      <c r="AS471" s="165"/>
      <c r="AT471" s="167" t="s">
        <v>129</v>
      </c>
      <c r="AU471" s="167" t="s">
        <v>123</v>
      </c>
      <c r="AV471" s="165" t="s">
        <v>116</v>
      </c>
      <c r="AW471" s="165" t="s">
        <v>29</v>
      </c>
      <c r="AX471" s="165" t="s">
        <v>80</v>
      </c>
      <c r="AY471" s="167" t="s">
        <v>117</v>
      </c>
      <c r="AZ471" s="165"/>
      <c r="BA471" s="165"/>
      <c r="BB471" s="165"/>
      <c r="BC471" s="165"/>
      <c r="BD471" s="165"/>
      <c r="BE471" s="165"/>
      <c r="BF471" s="165"/>
      <c r="BG471" s="165"/>
      <c r="BH471" s="165"/>
      <c r="BI471" s="165"/>
      <c r="BJ471" s="165"/>
      <c r="BK471" s="165"/>
      <c r="BL471" s="165"/>
      <c r="BM471" s="165"/>
    </row>
    <row r="472" spans="1:65" ht="16.5" customHeight="1">
      <c r="A472" s="17"/>
      <c r="B472" s="18"/>
      <c r="C472" s="172" t="s">
        <v>977</v>
      </c>
      <c r="D472" s="172" t="s">
        <v>339</v>
      </c>
      <c r="E472" s="173" t="s">
        <v>955</v>
      </c>
      <c r="F472" s="174" t="s">
        <v>956</v>
      </c>
      <c r="G472" s="175" t="s">
        <v>313</v>
      </c>
      <c r="H472" s="176">
        <v>0.15</v>
      </c>
      <c r="I472" s="177"/>
      <c r="J472" s="176">
        <f>ROUND(I472*H472,2)</f>
        <v>0</v>
      </c>
      <c r="K472" s="178"/>
      <c r="L472" s="179"/>
      <c r="M472" s="180" t="s">
        <v>1</v>
      </c>
      <c r="N472" s="181" t="s">
        <v>38</v>
      </c>
      <c r="O472" s="17"/>
      <c r="P472" s="137">
        <f>O472*H472</f>
        <v>0</v>
      </c>
      <c r="Q472" s="137">
        <v>1</v>
      </c>
      <c r="R472" s="137">
        <f>Q472*H472</f>
        <v>0.15</v>
      </c>
      <c r="S472" s="137">
        <v>0</v>
      </c>
      <c r="T472" s="138">
        <f>S472*H472</f>
        <v>0</v>
      </c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39" t="s">
        <v>285</v>
      </c>
      <c r="AS472" s="17"/>
      <c r="AT472" s="139" t="s">
        <v>339</v>
      </c>
      <c r="AU472" s="139" t="s">
        <v>123</v>
      </c>
      <c r="AV472" s="17"/>
      <c r="AW472" s="17"/>
      <c r="AX472" s="17"/>
      <c r="AY472" s="2" t="s">
        <v>117</v>
      </c>
      <c r="AZ472" s="17"/>
      <c r="BA472" s="17"/>
      <c r="BB472" s="17"/>
      <c r="BC472" s="17"/>
      <c r="BD472" s="17"/>
      <c r="BE472" s="140">
        <f>IF(N472="základná",J472,0)</f>
        <v>0</v>
      </c>
      <c r="BF472" s="140">
        <f>IF(N472="znížená",J472,0)</f>
        <v>0</v>
      </c>
      <c r="BG472" s="140">
        <f>IF(N472="zákl. prenesená",J472,0)</f>
        <v>0</v>
      </c>
      <c r="BH472" s="140">
        <f>IF(N472="zníž. prenesená",J472,0)</f>
        <v>0</v>
      </c>
      <c r="BI472" s="140">
        <f>IF(N472="nulová",J472,0)</f>
        <v>0</v>
      </c>
      <c r="BJ472" s="2" t="s">
        <v>123</v>
      </c>
      <c r="BK472" s="140">
        <f>ROUND(I472*H472,2)</f>
        <v>0</v>
      </c>
      <c r="BL472" s="2" t="s">
        <v>217</v>
      </c>
      <c r="BM472" s="139" t="s">
        <v>978</v>
      </c>
    </row>
    <row r="473" spans="1:65" ht="11.25" customHeight="1">
      <c r="A473" s="141"/>
      <c r="B473" s="142"/>
      <c r="C473" s="141"/>
      <c r="D473" s="143" t="s">
        <v>129</v>
      </c>
      <c r="E473" s="141"/>
      <c r="F473" s="145" t="s">
        <v>979</v>
      </c>
      <c r="G473" s="141"/>
      <c r="H473" s="146">
        <v>0.15</v>
      </c>
      <c r="I473" s="141"/>
      <c r="J473" s="141"/>
      <c r="K473" s="141"/>
      <c r="L473" s="142"/>
      <c r="M473" s="147"/>
      <c r="N473" s="141"/>
      <c r="O473" s="141"/>
      <c r="P473" s="141"/>
      <c r="Q473" s="141"/>
      <c r="R473" s="141"/>
      <c r="S473" s="141"/>
      <c r="T473" s="148"/>
      <c r="U473" s="141"/>
      <c r="V473" s="141"/>
      <c r="W473" s="141"/>
      <c r="X473" s="141"/>
      <c r="Y473" s="141"/>
      <c r="Z473" s="141"/>
      <c r="AA473" s="141"/>
      <c r="AB473" s="141"/>
      <c r="AC473" s="141"/>
      <c r="AD473" s="141"/>
      <c r="AE473" s="141"/>
      <c r="AF473" s="141"/>
      <c r="AG473" s="141"/>
      <c r="AH473" s="141"/>
      <c r="AI473" s="141"/>
      <c r="AJ473" s="141"/>
      <c r="AK473" s="141"/>
      <c r="AL473" s="141"/>
      <c r="AM473" s="141"/>
      <c r="AN473" s="141"/>
      <c r="AO473" s="141"/>
      <c r="AP473" s="141"/>
      <c r="AQ473" s="141"/>
      <c r="AR473" s="141"/>
      <c r="AS473" s="141"/>
      <c r="AT473" s="144" t="s">
        <v>129</v>
      </c>
      <c r="AU473" s="144" t="s">
        <v>123</v>
      </c>
      <c r="AV473" s="141" t="s">
        <v>123</v>
      </c>
      <c r="AW473" s="141" t="s">
        <v>4</v>
      </c>
      <c r="AX473" s="141" t="s">
        <v>80</v>
      </c>
      <c r="AY473" s="144" t="s">
        <v>117</v>
      </c>
      <c r="AZ473" s="141"/>
      <c r="BA473" s="141"/>
      <c r="BB473" s="141"/>
      <c r="BC473" s="141"/>
      <c r="BD473" s="141"/>
      <c r="BE473" s="141"/>
      <c r="BF473" s="141"/>
      <c r="BG473" s="141"/>
      <c r="BH473" s="141"/>
      <c r="BI473" s="141"/>
      <c r="BJ473" s="141"/>
      <c r="BK473" s="141"/>
      <c r="BL473" s="141"/>
      <c r="BM473" s="141"/>
    </row>
    <row r="474" spans="1:65" ht="37.5" customHeight="1">
      <c r="A474" s="17"/>
      <c r="B474" s="18"/>
      <c r="C474" s="128" t="s">
        <v>980</v>
      </c>
      <c r="D474" s="128" t="s">
        <v>118</v>
      </c>
      <c r="E474" s="129" t="s">
        <v>981</v>
      </c>
      <c r="F474" s="130" t="s">
        <v>982</v>
      </c>
      <c r="G474" s="131" t="s">
        <v>815</v>
      </c>
      <c r="H474" s="132">
        <v>18.399999999999999</v>
      </c>
      <c r="I474" s="133"/>
      <c r="J474" s="132">
        <f>ROUND(I474*H474,2)</f>
        <v>0</v>
      </c>
      <c r="K474" s="134"/>
      <c r="L474" s="18"/>
      <c r="M474" s="135" t="s">
        <v>1</v>
      </c>
      <c r="N474" s="136" t="s">
        <v>38</v>
      </c>
      <c r="O474" s="17"/>
      <c r="P474" s="137">
        <f>O474*H474</f>
        <v>0</v>
      </c>
      <c r="Q474" s="137">
        <v>2.7413999999999997E-4</v>
      </c>
      <c r="R474" s="137">
        <f>Q474*H474</f>
        <v>5.0441759999999992E-3</v>
      </c>
      <c r="S474" s="137">
        <v>0</v>
      </c>
      <c r="T474" s="138">
        <f>S474*H474</f>
        <v>0</v>
      </c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39" t="s">
        <v>217</v>
      </c>
      <c r="AS474" s="17"/>
      <c r="AT474" s="139" t="s">
        <v>118</v>
      </c>
      <c r="AU474" s="139" t="s">
        <v>123</v>
      </c>
      <c r="AV474" s="17"/>
      <c r="AW474" s="17"/>
      <c r="AX474" s="17"/>
      <c r="AY474" s="2" t="s">
        <v>117</v>
      </c>
      <c r="AZ474" s="17"/>
      <c r="BA474" s="17"/>
      <c r="BB474" s="17"/>
      <c r="BC474" s="17"/>
      <c r="BD474" s="17"/>
      <c r="BE474" s="140">
        <f>IF(N474="základná",J474,0)</f>
        <v>0</v>
      </c>
      <c r="BF474" s="140">
        <f>IF(N474="znížená",J474,0)</f>
        <v>0</v>
      </c>
      <c r="BG474" s="140">
        <f>IF(N474="zákl. prenesená",J474,0)</f>
        <v>0</v>
      </c>
      <c r="BH474" s="140">
        <f>IF(N474="zníž. prenesená",J474,0)</f>
        <v>0</v>
      </c>
      <c r="BI474" s="140">
        <f>IF(N474="nulová",J474,0)</f>
        <v>0</v>
      </c>
      <c r="BJ474" s="2" t="s">
        <v>123</v>
      </c>
      <c r="BK474" s="140">
        <f>ROUND(I474*H474,2)</f>
        <v>0</v>
      </c>
      <c r="BL474" s="2" t="s">
        <v>217</v>
      </c>
      <c r="BM474" s="139" t="s">
        <v>983</v>
      </c>
    </row>
    <row r="475" spans="1:65" ht="11.25" customHeight="1">
      <c r="A475" s="141"/>
      <c r="B475" s="142"/>
      <c r="C475" s="141"/>
      <c r="D475" s="143" t="s">
        <v>129</v>
      </c>
      <c r="E475" s="144" t="s">
        <v>1</v>
      </c>
      <c r="F475" s="145" t="s">
        <v>984</v>
      </c>
      <c r="G475" s="141"/>
      <c r="H475" s="146">
        <v>18.399999999999999</v>
      </c>
      <c r="I475" s="141"/>
      <c r="J475" s="141"/>
      <c r="K475" s="141"/>
      <c r="L475" s="142"/>
      <c r="M475" s="147"/>
      <c r="N475" s="141"/>
      <c r="O475" s="141"/>
      <c r="P475" s="141"/>
      <c r="Q475" s="141"/>
      <c r="R475" s="141"/>
      <c r="S475" s="141"/>
      <c r="T475" s="148"/>
      <c r="U475" s="141"/>
      <c r="V475" s="141"/>
      <c r="W475" s="141"/>
      <c r="X475" s="141"/>
      <c r="Y475" s="141"/>
      <c r="Z475" s="141"/>
      <c r="AA475" s="141"/>
      <c r="AB475" s="141"/>
      <c r="AC475" s="141"/>
      <c r="AD475" s="141"/>
      <c r="AE475" s="141"/>
      <c r="AF475" s="141"/>
      <c r="AG475" s="141"/>
      <c r="AH475" s="141"/>
      <c r="AI475" s="141"/>
      <c r="AJ475" s="141"/>
      <c r="AK475" s="141"/>
      <c r="AL475" s="141"/>
      <c r="AM475" s="141"/>
      <c r="AN475" s="141"/>
      <c r="AO475" s="141"/>
      <c r="AP475" s="141"/>
      <c r="AQ475" s="141"/>
      <c r="AR475" s="141"/>
      <c r="AS475" s="141"/>
      <c r="AT475" s="144" t="s">
        <v>129</v>
      </c>
      <c r="AU475" s="144" t="s">
        <v>123</v>
      </c>
      <c r="AV475" s="141" t="s">
        <v>123</v>
      </c>
      <c r="AW475" s="141" t="s">
        <v>29</v>
      </c>
      <c r="AX475" s="141" t="s">
        <v>80</v>
      </c>
      <c r="AY475" s="144" t="s">
        <v>117</v>
      </c>
      <c r="AZ475" s="141"/>
      <c r="BA475" s="141"/>
      <c r="BB475" s="141"/>
      <c r="BC475" s="141"/>
      <c r="BD475" s="141"/>
      <c r="BE475" s="141"/>
      <c r="BF475" s="141"/>
      <c r="BG475" s="141"/>
      <c r="BH475" s="141"/>
      <c r="BI475" s="141"/>
      <c r="BJ475" s="141"/>
      <c r="BK475" s="141"/>
      <c r="BL475" s="141"/>
      <c r="BM475" s="141"/>
    </row>
    <row r="476" spans="1:65" ht="11.25" customHeight="1">
      <c r="A476" s="149"/>
      <c r="B476" s="150"/>
      <c r="C476" s="149"/>
      <c r="D476" s="143" t="s">
        <v>129</v>
      </c>
      <c r="E476" s="151" t="s">
        <v>1</v>
      </c>
      <c r="F476" s="152" t="s">
        <v>985</v>
      </c>
      <c r="G476" s="149"/>
      <c r="H476" s="151" t="s">
        <v>1</v>
      </c>
      <c r="I476" s="149"/>
      <c r="J476" s="149"/>
      <c r="K476" s="149"/>
      <c r="L476" s="150"/>
      <c r="M476" s="153"/>
      <c r="N476" s="149"/>
      <c r="O476" s="149"/>
      <c r="P476" s="149"/>
      <c r="Q476" s="149"/>
      <c r="R476" s="149"/>
      <c r="S476" s="149"/>
      <c r="T476" s="154"/>
      <c r="U476" s="149"/>
      <c r="V476" s="149"/>
      <c r="W476" s="149"/>
      <c r="X476" s="149"/>
      <c r="Y476" s="149"/>
      <c r="Z476" s="149"/>
      <c r="AA476" s="149"/>
      <c r="AB476" s="149"/>
      <c r="AC476" s="149"/>
      <c r="AD476" s="149"/>
      <c r="AE476" s="149"/>
      <c r="AF476" s="149"/>
      <c r="AG476" s="149"/>
      <c r="AH476" s="149"/>
      <c r="AI476" s="149"/>
      <c r="AJ476" s="149"/>
      <c r="AK476" s="149"/>
      <c r="AL476" s="149"/>
      <c r="AM476" s="149"/>
      <c r="AN476" s="149"/>
      <c r="AO476" s="149"/>
      <c r="AP476" s="149"/>
      <c r="AQ476" s="149"/>
      <c r="AR476" s="149"/>
      <c r="AS476" s="149"/>
      <c r="AT476" s="151" t="s">
        <v>129</v>
      </c>
      <c r="AU476" s="151" t="s">
        <v>123</v>
      </c>
      <c r="AV476" s="149" t="s">
        <v>80</v>
      </c>
      <c r="AW476" s="149" t="s">
        <v>29</v>
      </c>
      <c r="AX476" s="149" t="s">
        <v>72</v>
      </c>
      <c r="AY476" s="151" t="s">
        <v>117</v>
      </c>
      <c r="AZ476" s="149"/>
      <c r="BA476" s="149"/>
      <c r="BB476" s="149"/>
      <c r="BC476" s="149"/>
      <c r="BD476" s="149"/>
      <c r="BE476" s="149"/>
      <c r="BF476" s="149"/>
      <c r="BG476" s="149"/>
      <c r="BH476" s="149"/>
      <c r="BI476" s="149"/>
      <c r="BJ476" s="149"/>
      <c r="BK476" s="149"/>
      <c r="BL476" s="149"/>
      <c r="BM476" s="149"/>
    </row>
    <row r="477" spans="1:65" ht="24" customHeight="1">
      <c r="A477" s="17"/>
      <c r="B477" s="18"/>
      <c r="C477" s="172" t="s">
        <v>986</v>
      </c>
      <c r="D477" s="172" t="s">
        <v>339</v>
      </c>
      <c r="E477" s="173" t="s">
        <v>987</v>
      </c>
      <c r="F477" s="174" t="s">
        <v>988</v>
      </c>
      <c r="G477" s="175" t="s">
        <v>335</v>
      </c>
      <c r="H477" s="176">
        <v>11.04</v>
      </c>
      <c r="I477" s="177"/>
      <c r="J477" s="176">
        <f>ROUND(I477*H477,2)</f>
        <v>0</v>
      </c>
      <c r="K477" s="178"/>
      <c r="L477" s="179"/>
      <c r="M477" s="180" t="s">
        <v>1</v>
      </c>
      <c r="N477" s="181" t="s">
        <v>38</v>
      </c>
      <c r="O477" s="17"/>
      <c r="P477" s="137">
        <f>O477*H477</f>
        <v>0</v>
      </c>
      <c r="Q477" s="137">
        <v>4.2500000000000003E-3</v>
      </c>
      <c r="R477" s="137">
        <f>Q477*H477</f>
        <v>4.6919999999999996E-2</v>
      </c>
      <c r="S477" s="137">
        <v>0</v>
      </c>
      <c r="T477" s="138">
        <f>S477*H477</f>
        <v>0</v>
      </c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39" t="s">
        <v>285</v>
      </c>
      <c r="AS477" s="17"/>
      <c r="AT477" s="139" t="s">
        <v>339</v>
      </c>
      <c r="AU477" s="139" t="s">
        <v>123</v>
      </c>
      <c r="AV477" s="17"/>
      <c r="AW477" s="17"/>
      <c r="AX477" s="17"/>
      <c r="AY477" s="2" t="s">
        <v>117</v>
      </c>
      <c r="AZ477" s="17"/>
      <c r="BA477" s="17"/>
      <c r="BB477" s="17"/>
      <c r="BC477" s="17"/>
      <c r="BD477" s="17"/>
      <c r="BE477" s="140">
        <f>IF(N477="základná",J477,0)</f>
        <v>0</v>
      </c>
      <c r="BF477" s="140">
        <f>IF(N477="znížená",J477,0)</f>
        <v>0</v>
      </c>
      <c r="BG477" s="140">
        <f>IF(N477="zákl. prenesená",J477,0)</f>
        <v>0</v>
      </c>
      <c r="BH477" s="140">
        <f>IF(N477="zníž. prenesená",J477,0)</f>
        <v>0</v>
      </c>
      <c r="BI477" s="140">
        <f>IF(N477="nulová",J477,0)</f>
        <v>0</v>
      </c>
      <c r="BJ477" s="2" t="s">
        <v>123</v>
      </c>
      <c r="BK477" s="140">
        <f>ROUND(I477*H477,2)</f>
        <v>0</v>
      </c>
      <c r="BL477" s="2" t="s">
        <v>217</v>
      </c>
      <c r="BM477" s="139" t="s">
        <v>989</v>
      </c>
    </row>
    <row r="478" spans="1:65" ht="11.25" customHeight="1">
      <c r="A478" s="141"/>
      <c r="B478" s="142"/>
      <c r="C478" s="141"/>
      <c r="D478" s="143" t="s">
        <v>129</v>
      </c>
      <c r="E478" s="141"/>
      <c r="F478" s="145" t="s">
        <v>990</v>
      </c>
      <c r="G478" s="141"/>
      <c r="H478" s="146">
        <v>11.04</v>
      </c>
      <c r="I478" s="141"/>
      <c r="J478" s="141"/>
      <c r="K478" s="141"/>
      <c r="L478" s="142"/>
      <c r="M478" s="147"/>
      <c r="N478" s="141"/>
      <c r="O478" s="141"/>
      <c r="P478" s="141"/>
      <c r="Q478" s="141"/>
      <c r="R478" s="141"/>
      <c r="S478" s="141"/>
      <c r="T478" s="148"/>
      <c r="U478" s="141"/>
      <c r="V478" s="141"/>
      <c r="W478" s="141"/>
      <c r="X478" s="141"/>
      <c r="Y478" s="141"/>
      <c r="Z478" s="141"/>
      <c r="AA478" s="141"/>
      <c r="AB478" s="141"/>
      <c r="AC478" s="141"/>
      <c r="AD478" s="141"/>
      <c r="AE478" s="141"/>
      <c r="AF478" s="141"/>
      <c r="AG478" s="141"/>
      <c r="AH478" s="141"/>
      <c r="AI478" s="141"/>
      <c r="AJ478" s="141"/>
      <c r="AK478" s="141"/>
      <c r="AL478" s="141"/>
      <c r="AM478" s="141"/>
      <c r="AN478" s="141"/>
      <c r="AO478" s="141"/>
      <c r="AP478" s="141"/>
      <c r="AQ478" s="141"/>
      <c r="AR478" s="141"/>
      <c r="AS478" s="141"/>
      <c r="AT478" s="144" t="s">
        <v>129</v>
      </c>
      <c r="AU478" s="144" t="s">
        <v>123</v>
      </c>
      <c r="AV478" s="141" t="s">
        <v>123</v>
      </c>
      <c r="AW478" s="141" t="s">
        <v>4</v>
      </c>
      <c r="AX478" s="141" t="s">
        <v>80</v>
      </c>
      <c r="AY478" s="144" t="s">
        <v>117</v>
      </c>
      <c r="AZ478" s="141"/>
      <c r="BA478" s="141"/>
      <c r="BB478" s="141"/>
      <c r="BC478" s="141"/>
      <c r="BD478" s="141"/>
      <c r="BE478" s="141"/>
      <c r="BF478" s="141"/>
      <c r="BG478" s="141"/>
      <c r="BH478" s="141"/>
      <c r="BI478" s="141"/>
      <c r="BJ478" s="141"/>
      <c r="BK478" s="141"/>
      <c r="BL478" s="141"/>
      <c r="BM478" s="141"/>
    </row>
    <row r="479" spans="1:65" ht="24" customHeight="1">
      <c r="A479" s="17"/>
      <c r="B479" s="18"/>
      <c r="C479" s="128" t="s">
        <v>991</v>
      </c>
      <c r="D479" s="128" t="s">
        <v>118</v>
      </c>
      <c r="E479" s="129" t="s">
        <v>992</v>
      </c>
      <c r="F479" s="130" t="s">
        <v>993</v>
      </c>
      <c r="G479" s="131" t="s">
        <v>313</v>
      </c>
      <c r="H479" s="132">
        <v>0.28999999999999998</v>
      </c>
      <c r="I479" s="133"/>
      <c r="J479" s="132">
        <f>ROUND(I479*H479,2)</f>
        <v>0</v>
      </c>
      <c r="K479" s="134"/>
      <c r="L479" s="18"/>
      <c r="M479" s="135" t="s">
        <v>1</v>
      </c>
      <c r="N479" s="136" t="s">
        <v>38</v>
      </c>
      <c r="O479" s="17"/>
      <c r="P479" s="137">
        <f>O479*H479</f>
        <v>0</v>
      </c>
      <c r="Q479" s="137">
        <v>0</v>
      </c>
      <c r="R479" s="137">
        <f>Q479*H479</f>
        <v>0</v>
      </c>
      <c r="S479" s="137">
        <v>0</v>
      </c>
      <c r="T479" s="138">
        <f>S479*H479</f>
        <v>0</v>
      </c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39" t="s">
        <v>217</v>
      </c>
      <c r="AS479" s="17"/>
      <c r="AT479" s="139" t="s">
        <v>118</v>
      </c>
      <c r="AU479" s="139" t="s">
        <v>123</v>
      </c>
      <c r="AV479" s="17"/>
      <c r="AW479" s="17"/>
      <c r="AX479" s="17"/>
      <c r="AY479" s="2" t="s">
        <v>117</v>
      </c>
      <c r="AZ479" s="17"/>
      <c r="BA479" s="17"/>
      <c r="BB479" s="17"/>
      <c r="BC479" s="17"/>
      <c r="BD479" s="17"/>
      <c r="BE479" s="140">
        <f>IF(N479="základná",J479,0)</f>
        <v>0</v>
      </c>
      <c r="BF479" s="140">
        <f>IF(N479="znížená",J479,0)</f>
        <v>0</v>
      </c>
      <c r="BG479" s="140">
        <f>IF(N479="zákl. prenesená",J479,0)</f>
        <v>0</v>
      </c>
      <c r="BH479" s="140">
        <f>IF(N479="zníž. prenesená",J479,0)</f>
        <v>0</v>
      </c>
      <c r="BI479" s="140">
        <f>IF(N479="nulová",J479,0)</f>
        <v>0</v>
      </c>
      <c r="BJ479" s="2" t="s">
        <v>123</v>
      </c>
      <c r="BK479" s="140">
        <f>ROUND(I479*H479,2)</f>
        <v>0</v>
      </c>
      <c r="BL479" s="2" t="s">
        <v>217</v>
      </c>
      <c r="BM479" s="139" t="s">
        <v>994</v>
      </c>
    </row>
    <row r="480" spans="1:65" ht="22.5" customHeight="1">
      <c r="A480" s="118"/>
      <c r="B480" s="119"/>
      <c r="C480" s="118"/>
      <c r="D480" s="120" t="s">
        <v>71</v>
      </c>
      <c r="E480" s="163" t="s">
        <v>995</v>
      </c>
      <c r="F480" s="163" t="s">
        <v>996</v>
      </c>
      <c r="G480" s="118"/>
      <c r="H480" s="118"/>
      <c r="I480" s="118"/>
      <c r="J480" s="164">
        <f>BK480</f>
        <v>0</v>
      </c>
      <c r="K480" s="118"/>
      <c r="L480" s="119"/>
      <c r="M480" s="123"/>
      <c r="N480" s="118"/>
      <c r="O480" s="118"/>
      <c r="P480" s="124">
        <f>SUM(P481:P485)</f>
        <v>0</v>
      </c>
      <c r="Q480" s="118"/>
      <c r="R480" s="124">
        <f>SUM(R481:R485)</f>
        <v>4.3999999999999997E-2</v>
      </c>
      <c r="S480" s="118"/>
      <c r="T480" s="125">
        <f>SUM(T481:T485)</f>
        <v>0</v>
      </c>
      <c r="U480" s="118"/>
      <c r="V480" s="118"/>
      <c r="W480" s="118"/>
      <c r="X480" s="118"/>
      <c r="Y480" s="118"/>
      <c r="Z480" s="118"/>
      <c r="AA480" s="118"/>
      <c r="AB480" s="118"/>
      <c r="AC480" s="118"/>
      <c r="AD480" s="118"/>
      <c r="AE480" s="118"/>
      <c r="AF480" s="118"/>
      <c r="AG480" s="118"/>
      <c r="AH480" s="118"/>
      <c r="AI480" s="118"/>
      <c r="AJ480" s="118"/>
      <c r="AK480" s="118"/>
      <c r="AL480" s="118"/>
      <c r="AM480" s="118"/>
      <c r="AN480" s="118"/>
      <c r="AO480" s="118"/>
      <c r="AP480" s="118"/>
      <c r="AQ480" s="118"/>
      <c r="AR480" s="120" t="s">
        <v>123</v>
      </c>
      <c r="AS480" s="118"/>
      <c r="AT480" s="126" t="s">
        <v>71</v>
      </c>
      <c r="AU480" s="126" t="s">
        <v>80</v>
      </c>
      <c r="AV480" s="118"/>
      <c r="AW480" s="118"/>
      <c r="AX480" s="118"/>
      <c r="AY480" s="120" t="s">
        <v>117</v>
      </c>
      <c r="AZ480" s="118"/>
      <c r="BA480" s="118"/>
      <c r="BB480" s="118"/>
      <c r="BC480" s="118"/>
      <c r="BD480" s="118"/>
      <c r="BE480" s="118"/>
      <c r="BF480" s="118"/>
      <c r="BG480" s="118"/>
      <c r="BH480" s="118"/>
      <c r="BI480" s="118"/>
      <c r="BJ480" s="118"/>
      <c r="BK480" s="127">
        <f>SUM(BK481:BK485)</f>
        <v>0</v>
      </c>
      <c r="BL480" s="118"/>
      <c r="BM480" s="118"/>
    </row>
    <row r="481" spans="1:65" ht="16.5" customHeight="1">
      <c r="A481" s="17"/>
      <c r="B481" s="18"/>
      <c r="C481" s="128" t="s">
        <v>997</v>
      </c>
      <c r="D481" s="128" t="s">
        <v>118</v>
      </c>
      <c r="E481" s="129" t="s">
        <v>998</v>
      </c>
      <c r="F481" s="130" t="s">
        <v>999</v>
      </c>
      <c r="G481" s="131" t="s">
        <v>149</v>
      </c>
      <c r="H481" s="132">
        <v>2</v>
      </c>
      <c r="I481" s="133"/>
      <c r="J481" s="132">
        <f>ROUND(I481*H481,2)</f>
        <v>0</v>
      </c>
      <c r="K481" s="134"/>
      <c r="L481" s="18"/>
      <c r="M481" s="135" t="s">
        <v>1</v>
      </c>
      <c r="N481" s="136" t="s">
        <v>38</v>
      </c>
      <c r="O481" s="17"/>
      <c r="P481" s="137">
        <f>O481*H481</f>
        <v>0</v>
      </c>
      <c r="Q481" s="137">
        <v>2.1999999999999999E-2</v>
      </c>
      <c r="R481" s="137">
        <f>Q481*H481</f>
        <v>4.3999999999999997E-2</v>
      </c>
      <c r="S481" s="137">
        <v>0</v>
      </c>
      <c r="T481" s="138">
        <f>S481*H481</f>
        <v>0</v>
      </c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39" t="s">
        <v>217</v>
      </c>
      <c r="AS481" s="17"/>
      <c r="AT481" s="139" t="s">
        <v>118</v>
      </c>
      <c r="AU481" s="139" t="s">
        <v>123</v>
      </c>
      <c r="AV481" s="17"/>
      <c r="AW481" s="17"/>
      <c r="AX481" s="17"/>
      <c r="AY481" s="2" t="s">
        <v>117</v>
      </c>
      <c r="AZ481" s="17"/>
      <c r="BA481" s="17"/>
      <c r="BB481" s="17"/>
      <c r="BC481" s="17"/>
      <c r="BD481" s="17"/>
      <c r="BE481" s="140">
        <f>IF(N481="základná",J481,0)</f>
        <v>0</v>
      </c>
      <c r="BF481" s="140">
        <f>IF(N481="znížená",J481,0)</f>
        <v>0</v>
      </c>
      <c r="BG481" s="140">
        <f>IF(N481="zákl. prenesená",J481,0)</f>
        <v>0</v>
      </c>
      <c r="BH481" s="140">
        <f>IF(N481="zníž. prenesená",J481,0)</f>
        <v>0</v>
      </c>
      <c r="BI481" s="140">
        <f>IF(N481="nulová",J481,0)</f>
        <v>0</v>
      </c>
      <c r="BJ481" s="2" t="s">
        <v>123</v>
      </c>
      <c r="BK481" s="140">
        <f>ROUND(I481*H481,2)</f>
        <v>0</v>
      </c>
      <c r="BL481" s="2" t="s">
        <v>217</v>
      </c>
      <c r="BM481" s="139" t="s">
        <v>1000</v>
      </c>
    </row>
    <row r="482" spans="1:65" ht="11.25" customHeight="1">
      <c r="A482" s="141"/>
      <c r="B482" s="142"/>
      <c r="C482" s="141"/>
      <c r="D482" s="143" t="s">
        <v>129</v>
      </c>
      <c r="E482" s="144" t="s">
        <v>1</v>
      </c>
      <c r="F482" s="145" t="s">
        <v>1001</v>
      </c>
      <c r="G482" s="141"/>
      <c r="H482" s="146">
        <v>1</v>
      </c>
      <c r="I482" s="141"/>
      <c r="J482" s="141"/>
      <c r="K482" s="141"/>
      <c r="L482" s="142"/>
      <c r="M482" s="147"/>
      <c r="N482" s="141"/>
      <c r="O482" s="141"/>
      <c r="P482" s="141"/>
      <c r="Q482" s="141"/>
      <c r="R482" s="141"/>
      <c r="S482" s="141"/>
      <c r="T482" s="148"/>
      <c r="U482" s="141"/>
      <c r="V482" s="141"/>
      <c r="W482" s="141"/>
      <c r="X482" s="141"/>
      <c r="Y482" s="141"/>
      <c r="Z482" s="141"/>
      <c r="AA482" s="141"/>
      <c r="AB482" s="141"/>
      <c r="AC482" s="141"/>
      <c r="AD482" s="141"/>
      <c r="AE482" s="141"/>
      <c r="AF482" s="141"/>
      <c r="AG482" s="141"/>
      <c r="AH482" s="141"/>
      <c r="AI482" s="141"/>
      <c r="AJ482" s="141"/>
      <c r="AK482" s="141"/>
      <c r="AL482" s="141"/>
      <c r="AM482" s="141"/>
      <c r="AN482" s="141"/>
      <c r="AO482" s="141"/>
      <c r="AP482" s="141"/>
      <c r="AQ482" s="141"/>
      <c r="AR482" s="141"/>
      <c r="AS482" s="141"/>
      <c r="AT482" s="144" t="s">
        <v>129</v>
      </c>
      <c r="AU482" s="144" t="s">
        <v>123</v>
      </c>
      <c r="AV482" s="141" t="s">
        <v>123</v>
      </c>
      <c r="AW482" s="141" t="s">
        <v>29</v>
      </c>
      <c r="AX482" s="141" t="s">
        <v>72</v>
      </c>
      <c r="AY482" s="144" t="s">
        <v>117</v>
      </c>
      <c r="AZ482" s="141"/>
      <c r="BA482" s="141"/>
      <c r="BB482" s="141"/>
      <c r="BC482" s="141"/>
      <c r="BD482" s="141"/>
      <c r="BE482" s="141"/>
      <c r="BF482" s="141"/>
      <c r="BG482" s="141"/>
      <c r="BH482" s="141"/>
      <c r="BI482" s="141"/>
      <c r="BJ482" s="141"/>
      <c r="BK482" s="141"/>
      <c r="BL482" s="141"/>
      <c r="BM482" s="141"/>
    </row>
    <row r="483" spans="1:65" ht="11.25" customHeight="1">
      <c r="A483" s="141"/>
      <c r="B483" s="142"/>
      <c r="C483" s="141"/>
      <c r="D483" s="143" t="s">
        <v>129</v>
      </c>
      <c r="E483" s="144" t="s">
        <v>1</v>
      </c>
      <c r="F483" s="145" t="s">
        <v>1002</v>
      </c>
      <c r="G483" s="141"/>
      <c r="H483" s="146">
        <v>1</v>
      </c>
      <c r="I483" s="141"/>
      <c r="J483" s="141"/>
      <c r="K483" s="141"/>
      <c r="L483" s="142"/>
      <c r="M483" s="147"/>
      <c r="N483" s="141"/>
      <c r="O483" s="141"/>
      <c r="P483" s="141"/>
      <c r="Q483" s="141"/>
      <c r="R483" s="141"/>
      <c r="S483" s="141"/>
      <c r="T483" s="148"/>
      <c r="U483" s="141"/>
      <c r="V483" s="141"/>
      <c r="W483" s="141"/>
      <c r="X483" s="141"/>
      <c r="Y483" s="141"/>
      <c r="Z483" s="141"/>
      <c r="AA483" s="141"/>
      <c r="AB483" s="141"/>
      <c r="AC483" s="141"/>
      <c r="AD483" s="141"/>
      <c r="AE483" s="141"/>
      <c r="AF483" s="141"/>
      <c r="AG483" s="141"/>
      <c r="AH483" s="141"/>
      <c r="AI483" s="141"/>
      <c r="AJ483" s="141"/>
      <c r="AK483" s="141"/>
      <c r="AL483" s="141"/>
      <c r="AM483" s="141"/>
      <c r="AN483" s="141"/>
      <c r="AO483" s="141"/>
      <c r="AP483" s="141"/>
      <c r="AQ483" s="141"/>
      <c r="AR483" s="141"/>
      <c r="AS483" s="141"/>
      <c r="AT483" s="144" t="s">
        <v>129</v>
      </c>
      <c r="AU483" s="144" t="s">
        <v>123</v>
      </c>
      <c r="AV483" s="141" t="s">
        <v>123</v>
      </c>
      <c r="AW483" s="141" t="s">
        <v>29</v>
      </c>
      <c r="AX483" s="141" t="s">
        <v>72</v>
      </c>
      <c r="AY483" s="144" t="s">
        <v>117</v>
      </c>
      <c r="AZ483" s="141"/>
      <c r="BA483" s="141"/>
      <c r="BB483" s="141"/>
      <c r="BC483" s="141"/>
      <c r="BD483" s="141"/>
      <c r="BE483" s="141"/>
      <c r="BF483" s="141"/>
      <c r="BG483" s="141"/>
      <c r="BH483" s="141"/>
      <c r="BI483" s="141"/>
      <c r="BJ483" s="141"/>
      <c r="BK483" s="141"/>
      <c r="BL483" s="141"/>
      <c r="BM483" s="141"/>
    </row>
    <row r="484" spans="1:65" ht="11.25" customHeight="1">
      <c r="A484" s="165"/>
      <c r="B484" s="166"/>
      <c r="C484" s="165"/>
      <c r="D484" s="143" t="s">
        <v>129</v>
      </c>
      <c r="E484" s="167" t="s">
        <v>1</v>
      </c>
      <c r="F484" s="168" t="s">
        <v>154</v>
      </c>
      <c r="G484" s="165"/>
      <c r="H484" s="169">
        <v>2</v>
      </c>
      <c r="I484" s="165"/>
      <c r="J484" s="165"/>
      <c r="K484" s="165"/>
      <c r="L484" s="166"/>
      <c r="M484" s="170"/>
      <c r="N484" s="165"/>
      <c r="O484" s="165"/>
      <c r="P484" s="165"/>
      <c r="Q484" s="165"/>
      <c r="R484" s="165"/>
      <c r="S484" s="165"/>
      <c r="T484" s="171"/>
      <c r="U484" s="165"/>
      <c r="V484" s="165"/>
      <c r="W484" s="165"/>
      <c r="X484" s="165"/>
      <c r="Y484" s="165"/>
      <c r="Z484" s="165"/>
      <c r="AA484" s="165"/>
      <c r="AB484" s="165"/>
      <c r="AC484" s="165"/>
      <c r="AD484" s="165"/>
      <c r="AE484" s="165"/>
      <c r="AF484" s="165"/>
      <c r="AG484" s="165"/>
      <c r="AH484" s="165"/>
      <c r="AI484" s="165"/>
      <c r="AJ484" s="165"/>
      <c r="AK484" s="165"/>
      <c r="AL484" s="165"/>
      <c r="AM484" s="165"/>
      <c r="AN484" s="165"/>
      <c r="AO484" s="165"/>
      <c r="AP484" s="165"/>
      <c r="AQ484" s="165"/>
      <c r="AR484" s="165"/>
      <c r="AS484" s="165"/>
      <c r="AT484" s="167" t="s">
        <v>129</v>
      </c>
      <c r="AU484" s="167" t="s">
        <v>123</v>
      </c>
      <c r="AV484" s="165" t="s">
        <v>116</v>
      </c>
      <c r="AW484" s="165" t="s">
        <v>29</v>
      </c>
      <c r="AX484" s="165" t="s">
        <v>80</v>
      </c>
      <c r="AY484" s="167" t="s">
        <v>117</v>
      </c>
      <c r="AZ484" s="165"/>
      <c r="BA484" s="165"/>
      <c r="BB484" s="165"/>
      <c r="BC484" s="165"/>
      <c r="BD484" s="165"/>
      <c r="BE484" s="165"/>
      <c r="BF484" s="165"/>
      <c r="BG484" s="165"/>
      <c r="BH484" s="165"/>
      <c r="BI484" s="165"/>
      <c r="BJ484" s="165"/>
      <c r="BK484" s="165"/>
      <c r="BL484" s="165"/>
      <c r="BM484" s="165"/>
    </row>
    <row r="485" spans="1:65" ht="24" customHeight="1">
      <c r="A485" s="17"/>
      <c r="B485" s="18"/>
      <c r="C485" s="128" t="s">
        <v>1003</v>
      </c>
      <c r="D485" s="128" t="s">
        <v>118</v>
      </c>
      <c r="E485" s="129" t="s">
        <v>1004</v>
      </c>
      <c r="F485" s="130" t="s">
        <v>1005</v>
      </c>
      <c r="G485" s="131" t="s">
        <v>313</v>
      </c>
      <c r="H485" s="132">
        <v>0.04</v>
      </c>
      <c r="I485" s="133"/>
      <c r="J485" s="132">
        <f>ROUND(I485*H485,2)</f>
        <v>0</v>
      </c>
      <c r="K485" s="134"/>
      <c r="L485" s="18"/>
      <c r="M485" s="135" t="s">
        <v>1</v>
      </c>
      <c r="N485" s="136" t="s">
        <v>38</v>
      </c>
      <c r="O485" s="17"/>
      <c r="P485" s="137">
        <f>O485*H485</f>
        <v>0</v>
      </c>
      <c r="Q485" s="137">
        <v>0</v>
      </c>
      <c r="R485" s="137">
        <f>Q485*H485</f>
        <v>0</v>
      </c>
      <c r="S485" s="137">
        <v>0</v>
      </c>
      <c r="T485" s="138">
        <f>S485*H485</f>
        <v>0</v>
      </c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39" t="s">
        <v>217</v>
      </c>
      <c r="AS485" s="17"/>
      <c r="AT485" s="139" t="s">
        <v>118</v>
      </c>
      <c r="AU485" s="139" t="s">
        <v>123</v>
      </c>
      <c r="AV485" s="17"/>
      <c r="AW485" s="17"/>
      <c r="AX485" s="17"/>
      <c r="AY485" s="2" t="s">
        <v>117</v>
      </c>
      <c r="AZ485" s="17"/>
      <c r="BA485" s="17"/>
      <c r="BB485" s="17"/>
      <c r="BC485" s="17"/>
      <c r="BD485" s="17"/>
      <c r="BE485" s="140">
        <f>IF(N485="základná",J485,0)</f>
        <v>0</v>
      </c>
      <c r="BF485" s="140">
        <f>IF(N485="znížená",J485,0)</f>
        <v>0</v>
      </c>
      <c r="BG485" s="140">
        <f>IF(N485="zákl. prenesená",J485,0)</f>
        <v>0</v>
      </c>
      <c r="BH485" s="140">
        <f>IF(N485="zníž. prenesená",J485,0)</f>
        <v>0</v>
      </c>
      <c r="BI485" s="140">
        <f>IF(N485="nulová",J485,0)</f>
        <v>0</v>
      </c>
      <c r="BJ485" s="2" t="s">
        <v>123</v>
      </c>
      <c r="BK485" s="140">
        <f>ROUND(I485*H485,2)</f>
        <v>0</v>
      </c>
      <c r="BL485" s="2" t="s">
        <v>217</v>
      </c>
      <c r="BM485" s="139" t="s">
        <v>1006</v>
      </c>
    </row>
    <row r="486" spans="1:65" ht="25.5" customHeight="1">
      <c r="A486" s="118"/>
      <c r="B486" s="119"/>
      <c r="C486" s="118"/>
      <c r="D486" s="120" t="s">
        <v>71</v>
      </c>
      <c r="E486" s="121" t="s">
        <v>339</v>
      </c>
      <c r="F486" s="121" t="s">
        <v>1007</v>
      </c>
      <c r="G486" s="118"/>
      <c r="H486" s="118"/>
      <c r="I486" s="118"/>
      <c r="J486" s="122">
        <f t="shared" ref="J486:J487" si="66">BK486</f>
        <v>0</v>
      </c>
      <c r="K486" s="118"/>
      <c r="L486" s="119"/>
      <c r="M486" s="123"/>
      <c r="N486" s="118"/>
      <c r="O486" s="118"/>
      <c r="P486" s="124">
        <f>P487</f>
        <v>0</v>
      </c>
      <c r="Q486" s="118"/>
      <c r="R486" s="124">
        <f>R487</f>
        <v>0.12</v>
      </c>
      <c r="S486" s="118"/>
      <c r="T486" s="125">
        <f>T487</f>
        <v>0</v>
      </c>
      <c r="U486" s="118"/>
      <c r="V486" s="118"/>
      <c r="W486" s="118"/>
      <c r="X486" s="118"/>
      <c r="Y486" s="118"/>
      <c r="Z486" s="118"/>
      <c r="AA486" s="118"/>
      <c r="AB486" s="118"/>
      <c r="AC486" s="118"/>
      <c r="AD486" s="118"/>
      <c r="AE486" s="118"/>
      <c r="AF486" s="118"/>
      <c r="AG486" s="118"/>
      <c r="AH486" s="118"/>
      <c r="AI486" s="118"/>
      <c r="AJ486" s="118"/>
      <c r="AK486" s="118"/>
      <c r="AL486" s="118"/>
      <c r="AM486" s="118"/>
      <c r="AN486" s="118"/>
      <c r="AO486" s="118"/>
      <c r="AP486" s="118"/>
      <c r="AQ486" s="118"/>
      <c r="AR486" s="120" t="s">
        <v>159</v>
      </c>
      <c r="AS486" s="118"/>
      <c r="AT486" s="126" t="s">
        <v>71</v>
      </c>
      <c r="AU486" s="126" t="s">
        <v>72</v>
      </c>
      <c r="AV486" s="118"/>
      <c r="AW486" s="118"/>
      <c r="AX486" s="118"/>
      <c r="AY486" s="120" t="s">
        <v>117</v>
      </c>
      <c r="AZ486" s="118"/>
      <c r="BA486" s="118"/>
      <c r="BB486" s="118"/>
      <c r="BC486" s="118"/>
      <c r="BD486" s="118"/>
      <c r="BE486" s="118"/>
      <c r="BF486" s="118"/>
      <c r="BG486" s="118"/>
      <c r="BH486" s="118"/>
      <c r="BI486" s="118"/>
      <c r="BJ486" s="118"/>
      <c r="BK486" s="127">
        <f>BK487</f>
        <v>0</v>
      </c>
      <c r="BL486" s="118"/>
      <c r="BM486" s="118"/>
    </row>
    <row r="487" spans="1:65" ht="22.5" customHeight="1">
      <c r="A487" s="118"/>
      <c r="B487" s="119"/>
      <c r="C487" s="118"/>
      <c r="D487" s="120" t="s">
        <v>71</v>
      </c>
      <c r="E487" s="163" t="s">
        <v>1008</v>
      </c>
      <c r="F487" s="163" t="s">
        <v>1009</v>
      </c>
      <c r="G487" s="118"/>
      <c r="H487" s="118"/>
      <c r="I487" s="118"/>
      <c r="J487" s="164">
        <f t="shared" si="66"/>
        <v>0</v>
      </c>
      <c r="K487" s="118"/>
      <c r="L487" s="119"/>
      <c r="M487" s="123"/>
      <c r="N487" s="118"/>
      <c r="O487" s="118"/>
      <c r="P487" s="124">
        <f>SUM(P488:P501)</f>
        <v>0</v>
      </c>
      <c r="Q487" s="118"/>
      <c r="R487" s="124">
        <f>SUM(R488:R501)</f>
        <v>0.12</v>
      </c>
      <c r="S487" s="118"/>
      <c r="T487" s="125">
        <f>SUM(T488:T501)</f>
        <v>0</v>
      </c>
      <c r="U487" s="118"/>
      <c r="V487" s="118"/>
      <c r="W487" s="118"/>
      <c r="X487" s="118"/>
      <c r="Y487" s="118"/>
      <c r="Z487" s="118"/>
      <c r="AA487" s="118"/>
      <c r="AB487" s="118"/>
      <c r="AC487" s="118"/>
      <c r="AD487" s="118"/>
      <c r="AE487" s="118"/>
      <c r="AF487" s="118"/>
      <c r="AG487" s="118"/>
      <c r="AH487" s="118"/>
      <c r="AI487" s="118"/>
      <c r="AJ487" s="118"/>
      <c r="AK487" s="118"/>
      <c r="AL487" s="118"/>
      <c r="AM487" s="118"/>
      <c r="AN487" s="118"/>
      <c r="AO487" s="118"/>
      <c r="AP487" s="118"/>
      <c r="AQ487" s="118"/>
      <c r="AR487" s="120" t="s">
        <v>159</v>
      </c>
      <c r="AS487" s="118"/>
      <c r="AT487" s="126" t="s">
        <v>71</v>
      </c>
      <c r="AU487" s="126" t="s">
        <v>80</v>
      </c>
      <c r="AV487" s="118"/>
      <c r="AW487" s="118"/>
      <c r="AX487" s="118"/>
      <c r="AY487" s="120" t="s">
        <v>117</v>
      </c>
      <c r="AZ487" s="118"/>
      <c r="BA487" s="118"/>
      <c r="BB487" s="118"/>
      <c r="BC487" s="118"/>
      <c r="BD487" s="118"/>
      <c r="BE487" s="118"/>
      <c r="BF487" s="118"/>
      <c r="BG487" s="118"/>
      <c r="BH487" s="118"/>
      <c r="BI487" s="118"/>
      <c r="BJ487" s="118"/>
      <c r="BK487" s="127">
        <f>SUM(BK488:BK501)</f>
        <v>0</v>
      </c>
      <c r="BL487" s="118"/>
      <c r="BM487" s="118"/>
    </row>
    <row r="488" spans="1:65" ht="21.75" customHeight="1">
      <c r="A488" s="17"/>
      <c r="B488" s="18"/>
      <c r="C488" s="128" t="s">
        <v>1010</v>
      </c>
      <c r="D488" s="128" t="s">
        <v>118</v>
      </c>
      <c r="E488" s="129" t="s">
        <v>1011</v>
      </c>
      <c r="F488" s="130" t="s">
        <v>1012</v>
      </c>
      <c r="G488" s="131" t="s">
        <v>121</v>
      </c>
      <c r="H488" s="132">
        <v>1</v>
      </c>
      <c r="I488" s="133"/>
      <c r="J488" s="132">
        <f>ROUND(I488*H488,2)</f>
        <v>0</v>
      </c>
      <c r="K488" s="134"/>
      <c r="L488" s="18"/>
      <c r="M488" s="135" t="s">
        <v>1</v>
      </c>
      <c r="N488" s="136" t="s">
        <v>38</v>
      </c>
      <c r="O488" s="17"/>
      <c r="P488" s="137">
        <f>O488*H488</f>
        <v>0</v>
      </c>
      <c r="Q488" s="137">
        <v>0</v>
      </c>
      <c r="R488" s="137">
        <f>Q488*H488</f>
        <v>0</v>
      </c>
      <c r="S488" s="137">
        <v>0</v>
      </c>
      <c r="T488" s="138">
        <f>S488*H488</f>
        <v>0</v>
      </c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39" t="s">
        <v>704</v>
      </c>
      <c r="AS488" s="17"/>
      <c r="AT488" s="139" t="s">
        <v>118</v>
      </c>
      <c r="AU488" s="139" t="s">
        <v>123</v>
      </c>
      <c r="AV488" s="17"/>
      <c r="AW488" s="17"/>
      <c r="AX488" s="17"/>
      <c r="AY488" s="2" t="s">
        <v>117</v>
      </c>
      <c r="AZ488" s="17"/>
      <c r="BA488" s="17"/>
      <c r="BB488" s="17"/>
      <c r="BC488" s="17"/>
      <c r="BD488" s="17"/>
      <c r="BE488" s="140">
        <f>IF(N488="základná",J488,0)</f>
        <v>0</v>
      </c>
      <c r="BF488" s="140">
        <f>IF(N488="znížená",J488,0)</f>
        <v>0</v>
      </c>
      <c r="BG488" s="140">
        <f>IF(N488="zákl. prenesená",J488,0)</f>
        <v>0</v>
      </c>
      <c r="BH488" s="140">
        <f>IF(N488="zníž. prenesená",J488,0)</f>
        <v>0</v>
      </c>
      <c r="BI488" s="140">
        <f>IF(N488="nulová",J488,0)</f>
        <v>0</v>
      </c>
      <c r="BJ488" s="2" t="s">
        <v>123</v>
      </c>
      <c r="BK488" s="140">
        <f>ROUND(I488*H488,2)</f>
        <v>0</v>
      </c>
      <c r="BL488" s="2" t="s">
        <v>704</v>
      </c>
      <c r="BM488" s="139" t="s">
        <v>1013</v>
      </c>
    </row>
    <row r="489" spans="1:65" ht="11.25" customHeight="1">
      <c r="A489" s="141"/>
      <c r="B489" s="142"/>
      <c r="C489" s="141"/>
      <c r="D489" s="143" t="s">
        <v>129</v>
      </c>
      <c r="E489" s="144" t="s">
        <v>1</v>
      </c>
      <c r="F489" s="145" t="s">
        <v>1014</v>
      </c>
      <c r="G489" s="141"/>
      <c r="H489" s="146">
        <v>1</v>
      </c>
      <c r="I489" s="141"/>
      <c r="J489" s="141"/>
      <c r="K489" s="141"/>
      <c r="L489" s="142"/>
      <c r="M489" s="147"/>
      <c r="N489" s="141"/>
      <c r="O489" s="141"/>
      <c r="P489" s="141"/>
      <c r="Q489" s="141"/>
      <c r="R489" s="141"/>
      <c r="S489" s="141"/>
      <c r="T489" s="148"/>
      <c r="U489" s="141"/>
      <c r="V489" s="141"/>
      <c r="W489" s="141"/>
      <c r="X489" s="141"/>
      <c r="Y489" s="141"/>
      <c r="Z489" s="141"/>
      <c r="AA489" s="141"/>
      <c r="AB489" s="141"/>
      <c r="AC489" s="141"/>
      <c r="AD489" s="141"/>
      <c r="AE489" s="141"/>
      <c r="AF489" s="141"/>
      <c r="AG489" s="141"/>
      <c r="AH489" s="141"/>
      <c r="AI489" s="141"/>
      <c r="AJ489" s="141"/>
      <c r="AK489" s="141"/>
      <c r="AL489" s="141"/>
      <c r="AM489" s="141"/>
      <c r="AN489" s="141"/>
      <c r="AO489" s="141"/>
      <c r="AP489" s="141"/>
      <c r="AQ489" s="141"/>
      <c r="AR489" s="141"/>
      <c r="AS489" s="141"/>
      <c r="AT489" s="144" t="s">
        <v>129</v>
      </c>
      <c r="AU489" s="144" t="s">
        <v>123</v>
      </c>
      <c r="AV489" s="141" t="s">
        <v>123</v>
      </c>
      <c r="AW489" s="141" t="s">
        <v>29</v>
      </c>
      <c r="AX489" s="141" t="s">
        <v>80</v>
      </c>
      <c r="AY489" s="144" t="s">
        <v>117</v>
      </c>
      <c r="AZ489" s="141"/>
      <c r="BA489" s="141"/>
      <c r="BB489" s="141"/>
      <c r="BC489" s="141"/>
      <c r="BD489" s="141"/>
      <c r="BE489" s="141"/>
      <c r="BF489" s="141"/>
      <c r="BG489" s="141"/>
      <c r="BH489" s="141"/>
      <c r="BI489" s="141"/>
      <c r="BJ489" s="141"/>
      <c r="BK489" s="141"/>
      <c r="BL489" s="141"/>
      <c r="BM489" s="141"/>
    </row>
    <row r="490" spans="1:65" ht="11.25" customHeight="1">
      <c r="A490" s="149"/>
      <c r="B490" s="150"/>
      <c r="C490" s="149"/>
      <c r="D490" s="143" t="s">
        <v>129</v>
      </c>
      <c r="E490" s="151" t="s">
        <v>1</v>
      </c>
      <c r="F490" s="152" t="s">
        <v>1015</v>
      </c>
      <c r="G490" s="149"/>
      <c r="H490" s="151" t="s">
        <v>1</v>
      </c>
      <c r="I490" s="149"/>
      <c r="J490" s="149"/>
      <c r="K490" s="149"/>
      <c r="L490" s="150"/>
      <c r="M490" s="153"/>
      <c r="N490" s="149"/>
      <c r="O490" s="149"/>
      <c r="P490" s="149"/>
      <c r="Q490" s="149"/>
      <c r="R490" s="149"/>
      <c r="S490" s="149"/>
      <c r="T490" s="154"/>
      <c r="U490" s="149"/>
      <c r="V490" s="149"/>
      <c r="W490" s="149"/>
      <c r="X490" s="149"/>
      <c r="Y490" s="149"/>
      <c r="Z490" s="149"/>
      <c r="AA490" s="149"/>
      <c r="AB490" s="149"/>
      <c r="AC490" s="149"/>
      <c r="AD490" s="149"/>
      <c r="AE490" s="149"/>
      <c r="AF490" s="149"/>
      <c r="AG490" s="149"/>
      <c r="AH490" s="149"/>
      <c r="AI490" s="149"/>
      <c r="AJ490" s="149"/>
      <c r="AK490" s="149"/>
      <c r="AL490" s="149"/>
      <c r="AM490" s="149"/>
      <c r="AN490" s="149"/>
      <c r="AO490" s="149"/>
      <c r="AP490" s="149"/>
      <c r="AQ490" s="149"/>
      <c r="AR490" s="149"/>
      <c r="AS490" s="149"/>
      <c r="AT490" s="151" t="s">
        <v>129</v>
      </c>
      <c r="AU490" s="151" t="s">
        <v>123</v>
      </c>
      <c r="AV490" s="149" t="s">
        <v>80</v>
      </c>
      <c r="AW490" s="149" t="s">
        <v>29</v>
      </c>
      <c r="AX490" s="149" t="s">
        <v>72</v>
      </c>
      <c r="AY490" s="151" t="s">
        <v>117</v>
      </c>
      <c r="AZ490" s="149"/>
      <c r="BA490" s="149"/>
      <c r="BB490" s="149"/>
      <c r="BC490" s="149"/>
      <c r="BD490" s="149"/>
      <c r="BE490" s="149"/>
      <c r="BF490" s="149"/>
      <c r="BG490" s="149"/>
      <c r="BH490" s="149"/>
      <c r="BI490" s="149"/>
      <c r="BJ490" s="149"/>
      <c r="BK490" s="149"/>
      <c r="BL490" s="149"/>
      <c r="BM490" s="149"/>
    </row>
    <row r="491" spans="1:65" ht="11.25" customHeight="1">
      <c r="A491" s="149"/>
      <c r="B491" s="150"/>
      <c r="C491" s="149"/>
      <c r="D491" s="143" t="s">
        <v>129</v>
      </c>
      <c r="E491" s="151" t="s">
        <v>1</v>
      </c>
      <c r="F491" s="152" t="s">
        <v>1016</v>
      </c>
      <c r="G491" s="149"/>
      <c r="H491" s="151" t="s">
        <v>1</v>
      </c>
      <c r="I491" s="149"/>
      <c r="J491" s="149"/>
      <c r="K491" s="149"/>
      <c r="L491" s="150"/>
      <c r="M491" s="153"/>
      <c r="N491" s="149"/>
      <c r="O491" s="149"/>
      <c r="P491" s="149"/>
      <c r="Q491" s="149"/>
      <c r="R491" s="149"/>
      <c r="S491" s="149"/>
      <c r="T491" s="154"/>
      <c r="U491" s="149"/>
      <c r="V491" s="149"/>
      <c r="W491" s="149"/>
      <c r="X491" s="149"/>
      <c r="Y491" s="149"/>
      <c r="Z491" s="149"/>
      <c r="AA491" s="149"/>
      <c r="AB491" s="149"/>
      <c r="AC491" s="149"/>
      <c r="AD491" s="149"/>
      <c r="AE491" s="149"/>
      <c r="AF491" s="149"/>
      <c r="AG491" s="149"/>
      <c r="AH491" s="149"/>
      <c r="AI491" s="149"/>
      <c r="AJ491" s="149"/>
      <c r="AK491" s="149"/>
      <c r="AL491" s="149"/>
      <c r="AM491" s="149"/>
      <c r="AN491" s="149"/>
      <c r="AO491" s="149"/>
      <c r="AP491" s="149"/>
      <c r="AQ491" s="149"/>
      <c r="AR491" s="149"/>
      <c r="AS491" s="149"/>
      <c r="AT491" s="151" t="s">
        <v>129</v>
      </c>
      <c r="AU491" s="151" t="s">
        <v>123</v>
      </c>
      <c r="AV491" s="149" t="s">
        <v>80</v>
      </c>
      <c r="AW491" s="149" t="s">
        <v>29</v>
      </c>
      <c r="AX491" s="149" t="s">
        <v>72</v>
      </c>
      <c r="AY491" s="151" t="s">
        <v>117</v>
      </c>
      <c r="AZ491" s="149"/>
      <c r="BA491" s="149"/>
      <c r="BB491" s="149"/>
      <c r="BC491" s="149"/>
      <c r="BD491" s="149"/>
      <c r="BE491" s="149"/>
      <c r="BF491" s="149"/>
      <c r="BG491" s="149"/>
      <c r="BH491" s="149"/>
      <c r="BI491" s="149"/>
      <c r="BJ491" s="149"/>
      <c r="BK491" s="149"/>
      <c r="BL491" s="149"/>
      <c r="BM491" s="149"/>
    </row>
    <row r="492" spans="1:65" ht="24" customHeight="1">
      <c r="A492" s="17"/>
      <c r="B492" s="18"/>
      <c r="C492" s="128" t="s">
        <v>1017</v>
      </c>
      <c r="D492" s="128" t="s">
        <v>118</v>
      </c>
      <c r="E492" s="129" t="s">
        <v>1018</v>
      </c>
      <c r="F492" s="130" t="s">
        <v>1019</v>
      </c>
      <c r="G492" s="131" t="s">
        <v>121</v>
      </c>
      <c r="H492" s="132">
        <v>2</v>
      </c>
      <c r="I492" s="133"/>
      <c r="J492" s="132">
        <f>ROUND(I492*H492,2)</f>
        <v>0</v>
      </c>
      <c r="K492" s="134"/>
      <c r="L492" s="18"/>
      <c r="M492" s="135" t="s">
        <v>1</v>
      </c>
      <c r="N492" s="136" t="s">
        <v>38</v>
      </c>
      <c r="O492" s="17"/>
      <c r="P492" s="137">
        <f>O492*H492</f>
        <v>0</v>
      </c>
      <c r="Q492" s="137">
        <v>0.06</v>
      </c>
      <c r="R492" s="137">
        <f>Q492*H492</f>
        <v>0.12</v>
      </c>
      <c r="S492" s="137">
        <v>0</v>
      </c>
      <c r="T492" s="138">
        <f>S492*H492</f>
        <v>0</v>
      </c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39" t="s">
        <v>704</v>
      </c>
      <c r="AS492" s="17"/>
      <c r="AT492" s="139" t="s">
        <v>118</v>
      </c>
      <c r="AU492" s="139" t="s">
        <v>123</v>
      </c>
      <c r="AV492" s="17"/>
      <c r="AW492" s="17"/>
      <c r="AX492" s="17"/>
      <c r="AY492" s="2" t="s">
        <v>117</v>
      </c>
      <c r="AZ492" s="17"/>
      <c r="BA492" s="17"/>
      <c r="BB492" s="17"/>
      <c r="BC492" s="17"/>
      <c r="BD492" s="17"/>
      <c r="BE492" s="140">
        <f>IF(N492="základná",J492,0)</f>
        <v>0</v>
      </c>
      <c r="BF492" s="140">
        <f>IF(N492="znížená",J492,0)</f>
        <v>0</v>
      </c>
      <c r="BG492" s="140">
        <f>IF(N492="zákl. prenesená",J492,0)</f>
        <v>0</v>
      </c>
      <c r="BH492" s="140">
        <f>IF(N492="zníž. prenesená",J492,0)</f>
        <v>0</v>
      </c>
      <c r="BI492" s="140">
        <f>IF(N492="nulová",J492,0)</f>
        <v>0</v>
      </c>
      <c r="BJ492" s="2" t="s">
        <v>123</v>
      </c>
      <c r="BK492" s="140">
        <f>ROUND(I492*H492,2)</f>
        <v>0</v>
      </c>
      <c r="BL492" s="2" t="s">
        <v>704</v>
      </c>
      <c r="BM492" s="139" t="s">
        <v>1020</v>
      </c>
    </row>
    <row r="493" spans="1:65" ht="11.25" customHeight="1">
      <c r="A493" s="141"/>
      <c r="B493" s="142"/>
      <c r="C493" s="141"/>
      <c r="D493" s="143" t="s">
        <v>129</v>
      </c>
      <c r="E493" s="144" t="s">
        <v>1</v>
      </c>
      <c r="F493" s="145" t="s">
        <v>1021</v>
      </c>
      <c r="G493" s="141"/>
      <c r="H493" s="146">
        <v>2</v>
      </c>
      <c r="I493" s="141"/>
      <c r="J493" s="141"/>
      <c r="K493" s="141"/>
      <c r="L493" s="142"/>
      <c r="M493" s="147"/>
      <c r="N493" s="141"/>
      <c r="O493" s="141"/>
      <c r="P493" s="141"/>
      <c r="Q493" s="141"/>
      <c r="R493" s="141"/>
      <c r="S493" s="141"/>
      <c r="T493" s="148"/>
      <c r="U493" s="141"/>
      <c r="V493" s="141"/>
      <c r="W493" s="141"/>
      <c r="X493" s="141"/>
      <c r="Y493" s="141"/>
      <c r="Z493" s="141"/>
      <c r="AA493" s="141"/>
      <c r="AB493" s="141"/>
      <c r="AC493" s="141"/>
      <c r="AD493" s="141"/>
      <c r="AE493" s="141"/>
      <c r="AF493" s="141"/>
      <c r="AG493" s="141"/>
      <c r="AH493" s="141"/>
      <c r="AI493" s="141"/>
      <c r="AJ493" s="141"/>
      <c r="AK493" s="141"/>
      <c r="AL493" s="141"/>
      <c r="AM493" s="141"/>
      <c r="AN493" s="141"/>
      <c r="AO493" s="141"/>
      <c r="AP493" s="141"/>
      <c r="AQ493" s="141"/>
      <c r="AR493" s="141"/>
      <c r="AS493" s="141"/>
      <c r="AT493" s="144" t="s">
        <v>129</v>
      </c>
      <c r="AU493" s="144" t="s">
        <v>123</v>
      </c>
      <c r="AV493" s="141" t="s">
        <v>123</v>
      </c>
      <c r="AW493" s="141" t="s">
        <v>29</v>
      </c>
      <c r="AX493" s="141" t="s">
        <v>80</v>
      </c>
      <c r="AY493" s="144" t="s">
        <v>117</v>
      </c>
      <c r="AZ493" s="141"/>
      <c r="BA493" s="141"/>
      <c r="BB493" s="141"/>
      <c r="BC493" s="141"/>
      <c r="BD493" s="141"/>
      <c r="BE493" s="141"/>
      <c r="BF493" s="141"/>
      <c r="BG493" s="141"/>
      <c r="BH493" s="141"/>
      <c r="BI493" s="141"/>
      <c r="BJ493" s="141"/>
      <c r="BK493" s="141"/>
      <c r="BL493" s="141"/>
      <c r="BM493" s="141"/>
    </row>
    <row r="494" spans="1:65" ht="11.25" customHeight="1">
      <c r="A494" s="149"/>
      <c r="B494" s="150"/>
      <c r="C494" s="149"/>
      <c r="D494" s="143" t="s">
        <v>129</v>
      </c>
      <c r="E494" s="151" t="s">
        <v>1</v>
      </c>
      <c r="F494" s="152" t="s">
        <v>1022</v>
      </c>
      <c r="G494" s="149"/>
      <c r="H494" s="151" t="s">
        <v>1</v>
      </c>
      <c r="I494" s="149"/>
      <c r="J494" s="149"/>
      <c r="K494" s="149"/>
      <c r="L494" s="150"/>
      <c r="M494" s="153"/>
      <c r="N494" s="149"/>
      <c r="O494" s="149"/>
      <c r="P494" s="149"/>
      <c r="Q494" s="149"/>
      <c r="R494" s="149"/>
      <c r="S494" s="149"/>
      <c r="T494" s="154"/>
      <c r="U494" s="149"/>
      <c r="V494" s="149"/>
      <c r="W494" s="149"/>
      <c r="X494" s="149"/>
      <c r="Y494" s="149"/>
      <c r="Z494" s="149"/>
      <c r="AA494" s="149"/>
      <c r="AB494" s="149"/>
      <c r="AC494" s="149"/>
      <c r="AD494" s="149"/>
      <c r="AE494" s="149"/>
      <c r="AF494" s="149"/>
      <c r="AG494" s="149"/>
      <c r="AH494" s="149"/>
      <c r="AI494" s="149"/>
      <c r="AJ494" s="149"/>
      <c r="AK494" s="149"/>
      <c r="AL494" s="149"/>
      <c r="AM494" s="149"/>
      <c r="AN494" s="149"/>
      <c r="AO494" s="149"/>
      <c r="AP494" s="149"/>
      <c r="AQ494" s="149"/>
      <c r="AR494" s="149"/>
      <c r="AS494" s="149"/>
      <c r="AT494" s="151" t="s">
        <v>129</v>
      </c>
      <c r="AU494" s="151" t="s">
        <v>123</v>
      </c>
      <c r="AV494" s="149" t="s">
        <v>80</v>
      </c>
      <c r="AW494" s="149" t="s">
        <v>29</v>
      </c>
      <c r="AX494" s="149" t="s">
        <v>72</v>
      </c>
      <c r="AY494" s="151" t="s">
        <v>117</v>
      </c>
      <c r="AZ494" s="149"/>
      <c r="BA494" s="149"/>
      <c r="BB494" s="149"/>
      <c r="BC494" s="149"/>
      <c r="BD494" s="149"/>
      <c r="BE494" s="149"/>
      <c r="BF494" s="149"/>
      <c r="BG494" s="149"/>
      <c r="BH494" s="149"/>
      <c r="BI494" s="149"/>
      <c r="BJ494" s="149"/>
      <c r="BK494" s="149"/>
      <c r="BL494" s="149"/>
      <c r="BM494" s="149"/>
    </row>
    <row r="495" spans="1:65" ht="11.25" customHeight="1">
      <c r="A495" s="149"/>
      <c r="B495" s="150"/>
      <c r="C495" s="149"/>
      <c r="D495" s="143" t="s">
        <v>129</v>
      </c>
      <c r="E495" s="151" t="s">
        <v>1</v>
      </c>
      <c r="F495" s="152" t="s">
        <v>1023</v>
      </c>
      <c r="G495" s="149"/>
      <c r="H495" s="151" t="s">
        <v>1</v>
      </c>
      <c r="I495" s="149"/>
      <c r="J495" s="149"/>
      <c r="K495" s="149"/>
      <c r="L495" s="150"/>
      <c r="M495" s="153"/>
      <c r="N495" s="149"/>
      <c r="O495" s="149"/>
      <c r="P495" s="149"/>
      <c r="Q495" s="149"/>
      <c r="R495" s="149"/>
      <c r="S495" s="149"/>
      <c r="T495" s="154"/>
      <c r="U495" s="149"/>
      <c r="V495" s="149"/>
      <c r="W495" s="149"/>
      <c r="X495" s="149"/>
      <c r="Y495" s="149"/>
      <c r="Z495" s="149"/>
      <c r="AA495" s="149"/>
      <c r="AB495" s="149"/>
      <c r="AC495" s="149"/>
      <c r="AD495" s="149"/>
      <c r="AE495" s="149"/>
      <c r="AF495" s="149"/>
      <c r="AG495" s="149"/>
      <c r="AH495" s="149"/>
      <c r="AI495" s="149"/>
      <c r="AJ495" s="149"/>
      <c r="AK495" s="149"/>
      <c r="AL495" s="149"/>
      <c r="AM495" s="149"/>
      <c r="AN495" s="149"/>
      <c r="AO495" s="149"/>
      <c r="AP495" s="149"/>
      <c r="AQ495" s="149"/>
      <c r="AR495" s="149"/>
      <c r="AS495" s="149"/>
      <c r="AT495" s="151" t="s">
        <v>129</v>
      </c>
      <c r="AU495" s="151" t="s">
        <v>123</v>
      </c>
      <c r="AV495" s="149" t="s">
        <v>80</v>
      </c>
      <c r="AW495" s="149" t="s">
        <v>29</v>
      </c>
      <c r="AX495" s="149" t="s">
        <v>72</v>
      </c>
      <c r="AY495" s="151" t="s">
        <v>117</v>
      </c>
      <c r="AZ495" s="149"/>
      <c r="BA495" s="149"/>
      <c r="BB495" s="149"/>
      <c r="BC495" s="149"/>
      <c r="BD495" s="149"/>
      <c r="BE495" s="149"/>
      <c r="BF495" s="149"/>
      <c r="BG495" s="149"/>
      <c r="BH495" s="149"/>
      <c r="BI495" s="149"/>
      <c r="BJ495" s="149"/>
      <c r="BK495" s="149"/>
      <c r="BL495" s="149"/>
      <c r="BM495" s="149"/>
    </row>
    <row r="496" spans="1:65" ht="11.25" customHeight="1">
      <c r="A496" s="149"/>
      <c r="B496" s="150"/>
      <c r="C496" s="149"/>
      <c r="D496" s="143" t="s">
        <v>129</v>
      </c>
      <c r="E496" s="151" t="s">
        <v>1</v>
      </c>
      <c r="F496" s="152" t="s">
        <v>1024</v>
      </c>
      <c r="G496" s="149"/>
      <c r="H496" s="151" t="s">
        <v>1</v>
      </c>
      <c r="I496" s="149"/>
      <c r="J496" s="149"/>
      <c r="K496" s="149"/>
      <c r="L496" s="150"/>
      <c r="M496" s="153"/>
      <c r="N496" s="149"/>
      <c r="O496" s="149"/>
      <c r="P496" s="149"/>
      <c r="Q496" s="149"/>
      <c r="R496" s="149"/>
      <c r="S496" s="149"/>
      <c r="T496" s="154"/>
      <c r="U496" s="149"/>
      <c r="V496" s="149"/>
      <c r="W496" s="149"/>
      <c r="X496" s="149"/>
      <c r="Y496" s="149"/>
      <c r="Z496" s="149"/>
      <c r="AA496" s="149"/>
      <c r="AB496" s="149"/>
      <c r="AC496" s="149"/>
      <c r="AD496" s="149"/>
      <c r="AE496" s="149"/>
      <c r="AF496" s="149"/>
      <c r="AG496" s="149"/>
      <c r="AH496" s="149"/>
      <c r="AI496" s="149"/>
      <c r="AJ496" s="149"/>
      <c r="AK496" s="149"/>
      <c r="AL496" s="149"/>
      <c r="AM496" s="149"/>
      <c r="AN496" s="149"/>
      <c r="AO496" s="149"/>
      <c r="AP496" s="149"/>
      <c r="AQ496" s="149"/>
      <c r="AR496" s="149"/>
      <c r="AS496" s="149"/>
      <c r="AT496" s="151" t="s">
        <v>129</v>
      </c>
      <c r="AU496" s="151" t="s">
        <v>123</v>
      </c>
      <c r="AV496" s="149" t="s">
        <v>80</v>
      </c>
      <c r="AW496" s="149" t="s">
        <v>29</v>
      </c>
      <c r="AX496" s="149" t="s">
        <v>72</v>
      </c>
      <c r="AY496" s="151" t="s">
        <v>117</v>
      </c>
      <c r="AZ496" s="149"/>
      <c r="BA496" s="149"/>
      <c r="BB496" s="149"/>
      <c r="BC496" s="149"/>
      <c r="BD496" s="149"/>
      <c r="BE496" s="149"/>
      <c r="BF496" s="149"/>
      <c r="BG496" s="149"/>
      <c r="BH496" s="149"/>
      <c r="BI496" s="149"/>
      <c r="BJ496" s="149"/>
      <c r="BK496" s="149"/>
      <c r="BL496" s="149"/>
      <c r="BM496" s="149"/>
    </row>
    <row r="497" spans="1:65" ht="11.25" customHeight="1">
      <c r="A497" s="149"/>
      <c r="B497" s="150"/>
      <c r="C497" s="149"/>
      <c r="D497" s="143" t="s">
        <v>129</v>
      </c>
      <c r="E497" s="151" t="s">
        <v>1</v>
      </c>
      <c r="F497" s="152" t="s">
        <v>1025</v>
      </c>
      <c r="G497" s="149"/>
      <c r="H497" s="151" t="s">
        <v>1</v>
      </c>
      <c r="I497" s="149"/>
      <c r="J497" s="149"/>
      <c r="K497" s="149"/>
      <c r="L497" s="150"/>
      <c r="M497" s="153"/>
      <c r="N497" s="149"/>
      <c r="O497" s="149"/>
      <c r="P497" s="149"/>
      <c r="Q497" s="149"/>
      <c r="R497" s="149"/>
      <c r="S497" s="149"/>
      <c r="T497" s="154"/>
      <c r="U497" s="149"/>
      <c r="V497" s="149"/>
      <c r="W497" s="149"/>
      <c r="X497" s="149"/>
      <c r="Y497" s="149"/>
      <c r="Z497" s="149"/>
      <c r="AA497" s="149"/>
      <c r="AB497" s="149"/>
      <c r="AC497" s="149"/>
      <c r="AD497" s="149"/>
      <c r="AE497" s="149"/>
      <c r="AF497" s="149"/>
      <c r="AG497" s="149"/>
      <c r="AH497" s="149"/>
      <c r="AI497" s="149"/>
      <c r="AJ497" s="149"/>
      <c r="AK497" s="149"/>
      <c r="AL497" s="149"/>
      <c r="AM497" s="149"/>
      <c r="AN497" s="149"/>
      <c r="AO497" s="149"/>
      <c r="AP497" s="149"/>
      <c r="AQ497" s="149"/>
      <c r="AR497" s="149"/>
      <c r="AS497" s="149"/>
      <c r="AT497" s="151" t="s">
        <v>129</v>
      </c>
      <c r="AU497" s="151" t="s">
        <v>123</v>
      </c>
      <c r="AV497" s="149" t="s">
        <v>80</v>
      </c>
      <c r="AW497" s="149" t="s">
        <v>29</v>
      </c>
      <c r="AX497" s="149" t="s">
        <v>72</v>
      </c>
      <c r="AY497" s="151" t="s">
        <v>117</v>
      </c>
      <c r="AZ497" s="149"/>
      <c r="BA497" s="149"/>
      <c r="BB497" s="149"/>
      <c r="BC497" s="149"/>
      <c r="BD497" s="149"/>
      <c r="BE497" s="149"/>
      <c r="BF497" s="149"/>
      <c r="BG497" s="149"/>
      <c r="BH497" s="149"/>
      <c r="BI497" s="149"/>
      <c r="BJ497" s="149"/>
      <c r="BK497" s="149"/>
      <c r="BL497" s="149"/>
      <c r="BM497" s="149"/>
    </row>
    <row r="498" spans="1:65" ht="11.25" customHeight="1">
      <c r="A498" s="149"/>
      <c r="B498" s="150"/>
      <c r="C498" s="149"/>
      <c r="D498" s="143" t="s">
        <v>129</v>
      </c>
      <c r="E498" s="151" t="s">
        <v>1</v>
      </c>
      <c r="F498" s="152" t="s">
        <v>1026</v>
      </c>
      <c r="G498" s="149"/>
      <c r="H498" s="151" t="s">
        <v>1</v>
      </c>
      <c r="I498" s="149"/>
      <c r="J498" s="149"/>
      <c r="K498" s="149"/>
      <c r="L498" s="150"/>
      <c r="M498" s="153"/>
      <c r="N498" s="149"/>
      <c r="O498" s="149"/>
      <c r="P498" s="149"/>
      <c r="Q498" s="149"/>
      <c r="R498" s="149"/>
      <c r="S498" s="149"/>
      <c r="T498" s="154"/>
      <c r="U498" s="149"/>
      <c r="V498" s="149"/>
      <c r="W498" s="149"/>
      <c r="X498" s="149"/>
      <c r="Y498" s="149"/>
      <c r="Z498" s="149"/>
      <c r="AA498" s="149"/>
      <c r="AB498" s="149"/>
      <c r="AC498" s="149"/>
      <c r="AD498" s="149"/>
      <c r="AE498" s="149"/>
      <c r="AF498" s="149"/>
      <c r="AG498" s="149"/>
      <c r="AH498" s="149"/>
      <c r="AI498" s="149"/>
      <c r="AJ498" s="149"/>
      <c r="AK498" s="149"/>
      <c r="AL498" s="149"/>
      <c r="AM498" s="149"/>
      <c r="AN498" s="149"/>
      <c r="AO498" s="149"/>
      <c r="AP498" s="149"/>
      <c r="AQ498" s="149"/>
      <c r="AR498" s="149"/>
      <c r="AS498" s="149"/>
      <c r="AT498" s="151" t="s">
        <v>129</v>
      </c>
      <c r="AU498" s="151" t="s">
        <v>123</v>
      </c>
      <c r="AV498" s="149" t="s">
        <v>80</v>
      </c>
      <c r="AW498" s="149" t="s">
        <v>29</v>
      </c>
      <c r="AX498" s="149" t="s">
        <v>72</v>
      </c>
      <c r="AY498" s="151" t="s">
        <v>117</v>
      </c>
      <c r="AZ498" s="149"/>
      <c r="BA498" s="149"/>
      <c r="BB498" s="149"/>
      <c r="BC498" s="149"/>
      <c r="BD498" s="149"/>
      <c r="BE498" s="149"/>
      <c r="BF498" s="149"/>
      <c r="BG498" s="149"/>
      <c r="BH498" s="149"/>
      <c r="BI498" s="149"/>
      <c r="BJ498" s="149"/>
      <c r="BK498" s="149"/>
      <c r="BL498" s="149"/>
      <c r="BM498" s="149"/>
    </row>
    <row r="499" spans="1:65" ht="11.25" customHeight="1">
      <c r="A499" s="149"/>
      <c r="B499" s="150"/>
      <c r="C499" s="149"/>
      <c r="D499" s="143" t="s">
        <v>129</v>
      </c>
      <c r="E499" s="151" t="s">
        <v>1</v>
      </c>
      <c r="F499" s="152" t="s">
        <v>1027</v>
      </c>
      <c r="G499" s="149"/>
      <c r="H499" s="151" t="s">
        <v>1</v>
      </c>
      <c r="I499" s="149"/>
      <c r="J499" s="149"/>
      <c r="K499" s="149"/>
      <c r="L499" s="150"/>
      <c r="M499" s="153"/>
      <c r="N499" s="149"/>
      <c r="O499" s="149"/>
      <c r="P499" s="149"/>
      <c r="Q499" s="149"/>
      <c r="R499" s="149"/>
      <c r="S499" s="149"/>
      <c r="T499" s="154"/>
      <c r="U499" s="149"/>
      <c r="V499" s="149"/>
      <c r="W499" s="149"/>
      <c r="X499" s="149"/>
      <c r="Y499" s="149"/>
      <c r="Z499" s="149"/>
      <c r="AA499" s="149"/>
      <c r="AB499" s="149"/>
      <c r="AC499" s="149"/>
      <c r="AD499" s="149"/>
      <c r="AE499" s="149"/>
      <c r="AF499" s="149"/>
      <c r="AG499" s="149"/>
      <c r="AH499" s="149"/>
      <c r="AI499" s="149"/>
      <c r="AJ499" s="149"/>
      <c r="AK499" s="149"/>
      <c r="AL499" s="149"/>
      <c r="AM499" s="149"/>
      <c r="AN499" s="149"/>
      <c r="AO499" s="149"/>
      <c r="AP499" s="149"/>
      <c r="AQ499" s="149"/>
      <c r="AR499" s="149"/>
      <c r="AS499" s="149"/>
      <c r="AT499" s="151" t="s">
        <v>129</v>
      </c>
      <c r="AU499" s="151" t="s">
        <v>123</v>
      </c>
      <c r="AV499" s="149" t="s">
        <v>80</v>
      </c>
      <c r="AW499" s="149" t="s">
        <v>29</v>
      </c>
      <c r="AX499" s="149" t="s">
        <v>72</v>
      </c>
      <c r="AY499" s="151" t="s">
        <v>117</v>
      </c>
      <c r="AZ499" s="149"/>
      <c r="BA499" s="149"/>
      <c r="BB499" s="149"/>
      <c r="BC499" s="149"/>
      <c r="BD499" s="149"/>
      <c r="BE499" s="149"/>
      <c r="BF499" s="149"/>
      <c r="BG499" s="149"/>
      <c r="BH499" s="149"/>
      <c r="BI499" s="149"/>
      <c r="BJ499" s="149"/>
      <c r="BK499" s="149"/>
      <c r="BL499" s="149"/>
      <c r="BM499" s="149"/>
    </row>
    <row r="500" spans="1:65" ht="11.25" customHeight="1">
      <c r="A500" s="149"/>
      <c r="B500" s="150"/>
      <c r="C500" s="149"/>
      <c r="D500" s="143" t="s">
        <v>129</v>
      </c>
      <c r="E500" s="151" t="s">
        <v>1</v>
      </c>
      <c r="F500" s="152" t="s">
        <v>1028</v>
      </c>
      <c r="G500" s="149"/>
      <c r="H500" s="151" t="s">
        <v>1</v>
      </c>
      <c r="I500" s="149"/>
      <c r="J500" s="149"/>
      <c r="K500" s="149"/>
      <c r="L500" s="150"/>
      <c r="M500" s="153"/>
      <c r="N500" s="149"/>
      <c r="O500" s="149"/>
      <c r="P500" s="149"/>
      <c r="Q500" s="149"/>
      <c r="R500" s="149"/>
      <c r="S500" s="149"/>
      <c r="T500" s="154"/>
      <c r="U500" s="149"/>
      <c r="V500" s="149"/>
      <c r="W500" s="149"/>
      <c r="X500" s="149"/>
      <c r="Y500" s="149"/>
      <c r="Z500" s="149"/>
      <c r="AA500" s="149"/>
      <c r="AB500" s="149"/>
      <c r="AC500" s="149"/>
      <c r="AD500" s="149"/>
      <c r="AE500" s="149"/>
      <c r="AF500" s="149"/>
      <c r="AG500" s="149"/>
      <c r="AH500" s="149"/>
      <c r="AI500" s="149"/>
      <c r="AJ500" s="149"/>
      <c r="AK500" s="149"/>
      <c r="AL500" s="149"/>
      <c r="AM500" s="149"/>
      <c r="AN500" s="149"/>
      <c r="AO500" s="149"/>
      <c r="AP500" s="149"/>
      <c r="AQ500" s="149"/>
      <c r="AR500" s="149"/>
      <c r="AS500" s="149"/>
      <c r="AT500" s="151" t="s">
        <v>129</v>
      </c>
      <c r="AU500" s="151" t="s">
        <v>123</v>
      </c>
      <c r="AV500" s="149" t="s">
        <v>80</v>
      </c>
      <c r="AW500" s="149" t="s">
        <v>29</v>
      </c>
      <c r="AX500" s="149" t="s">
        <v>72</v>
      </c>
      <c r="AY500" s="151" t="s">
        <v>117</v>
      </c>
      <c r="AZ500" s="149"/>
      <c r="BA500" s="149"/>
      <c r="BB500" s="149"/>
      <c r="BC500" s="149"/>
      <c r="BD500" s="149"/>
      <c r="BE500" s="149"/>
      <c r="BF500" s="149"/>
      <c r="BG500" s="149"/>
      <c r="BH500" s="149"/>
      <c r="BI500" s="149"/>
      <c r="BJ500" s="149"/>
      <c r="BK500" s="149"/>
      <c r="BL500" s="149"/>
      <c r="BM500" s="149"/>
    </row>
    <row r="501" spans="1:65" ht="24" customHeight="1">
      <c r="A501" s="17"/>
      <c r="B501" s="18"/>
      <c r="C501" s="128" t="s">
        <v>1029</v>
      </c>
      <c r="D501" s="128" t="s">
        <v>118</v>
      </c>
      <c r="E501" s="129" t="s">
        <v>1030</v>
      </c>
      <c r="F501" s="130" t="s">
        <v>1031</v>
      </c>
      <c r="G501" s="131" t="s">
        <v>1032</v>
      </c>
      <c r="H501" s="133"/>
      <c r="I501" s="133"/>
      <c r="J501" s="132">
        <f>ROUND(I501*H501,2)</f>
        <v>0</v>
      </c>
      <c r="K501" s="134"/>
      <c r="L501" s="18"/>
      <c r="M501" s="135" t="s">
        <v>1</v>
      </c>
      <c r="N501" s="136" t="s">
        <v>38</v>
      </c>
      <c r="O501" s="17"/>
      <c r="P501" s="137">
        <f>O501*H501</f>
        <v>0</v>
      </c>
      <c r="Q501" s="137">
        <v>0</v>
      </c>
      <c r="R501" s="137">
        <f>Q501*H501</f>
        <v>0</v>
      </c>
      <c r="S501" s="137">
        <v>0</v>
      </c>
      <c r="T501" s="138">
        <f>S501*H501</f>
        <v>0</v>
      </c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39" t="s">
        <v>704</v>
      </c>
      <c r="AS501" s="17"/>
      <c r="AT501" s="139" t="s">
        <v>118</v>
      </c>
      <c r="AU501" s="139" t="s">
        <v>123</v>
      </c>
      <c r="AV501" s="17"/>
      <c r="AW501" s="17"/>
      <c r="AX501" s="17"/>
      <c r="AY501" s="2" t="s">
        <v>117</v>
      </c>
      <c r="AZ501" s="17"/>
      <c r="BA501" s="17"/>
      <c r="BB501" s="17"/>
      <c r="BC501" s="17"/>
      <c r="BD501" s="17"/>
      <c r="BE501" s="140">
        <f>IF(N501="základná",J501,0)</f>
        <v>0</v>
      </c>
      <c r="BF501" s="140">
        <f>IF(N501="znížená",J501,0)</f>
        <v>0</v>
      </c>
      <c r="BG501" s="140">
        <f>IF(N501="zákl. prenesená",J501,0)</f>
        <v>0</v>
      </c>
      <c r="BH501" s="140">
        <f>IF(N501="zníž. prenesená",J501,0)</f>
        <v>0</v>
      </c>
      <c r="BI501" s="140">
        <f>IF(N501="nulová",J501,0)</f>
        <v>0</v>
      </c>
      <c r="BJ501" s="2" t="s">
        <v>123</v>
      </c>
      <c r="BK501" s="140">
        <f>ROUND(I501*H501,2)</f>
        <v>0</v>
      </c>
      <c r="BL501" s="2" t="s">
        <v>704</v>
      </c>
      <c r="BM501" s="139" t="s">
        <v>1033</v>
      </c>
    </row>
    <row r="502" spans="1:65" ht="25.5" customHeight="1">
      <c r="A502" s="118"/>
      <c r="B502" s="119"/>
      <c r="C502" s="118"/>
      <c r="D502" s="120" t="s">
        <v>71</v>
      </c>
      <c r="E502" s="121" t="s">
        <v>115</v>
      </c>
      <c r="F502" s="121" t="s">
        <v>1034</v>
      </c>
      <c r="G502" s="118"/>
      <c r="H502" s="118"/>
      <c r="I502" s="118"/>
      <c r="J502" s="122">
        <f>BK502</f>
        <v>0</v>
      </c>
      <c r="K502" s="118"/>
      <c r="L502" s="119"/>
      <c r="M502" s="123"/>
      <c r="N502" s="118"/>
      <c r="O502" s="118"/>
      <c r="P502" s="124">
        <f>SUM(P503:P504)</f>
        <v>0</v>
      </c>
      <c r="Q502" s="118"/>
      <c r="R502" s="124">
        <f>SUM(R503:R504)</f>
        <v>0</v>
      </c>
      <c r="S502" s="118"/>
      <c r="T502" s="125">
        <f>SUM(T503:T504)</f>
        <v>0</v>
      </c>
      <c r="U502" s="118"/>
      <c r="V502" s="118"/>
      <c r="W502" s="118"/>
      <c r="X502" s="118"/>
      <c r="Y502" s="118"/>
      <c r="Z502" s="118"/>
      <c r="AA502" s="118"/>
      <c r="AB502" s="118"/>
      <c r="AC502" s="118"/>
      <c r="AD502" s="118"/>
      <c r="AE502" s="118"/>
      <c r="AF502" s="118"/>
      <c r="AG502" s="118"/>
      <c r="AH502" s="118"/>
      <c r="AI502" s="118"/>
      <c r="AJ502" s="118"/>
      <c r="AK502" s="118"/>
      <c r="AL502" s="118"/>
      <c r="AM502" s="118"/>
      <c r="AN502" s="118"/>
      <c r="AO502" s="118"/>
      <c r="AP502" s="118"/>
      <c r="AQ502" s="118"/>
      <c r="AR502" s="120" t="s">
        <v>125</v>
      </c>
      <c r="AS502" s="118"/>
      <c r="AT502" s="126" t="s">
        <v>71</v>
      </c>
      <c r="AU502" s="126" t="s">
        <v>72</v>
      </c>
      <c r="AV502" s="118"/>
      <c r="AW502" s="118"/>
      <c r="AX502" s="118"/>
      <c r="AY502" s="120" t="s">
        <v>117</v>
      </c>
      <c r="AZ502" s="118"/>
      <c r="BA502" s="118"/>
      <c r="BB502" s="118"/>
      <c r="BC502" s="118"/>
      <c r="BD502" s="118"/>
      <c r="BE502" s="118"/>
      <c r="BF502" s="118"/>
      <c r="BG502" s="118"/>
      <c r="BH502" s="118"/>
      <c r="BI502" s="118"/>
      <c r="BJ502" s="118"/>
      <c r="BK502" s="127">
        <f>SUM(BK503:BK504)</f>
        <v>0</v>
      </c>
      <c r="BL502" s="118"/>
      <c r="BM502" s="118"/>
    </row>
    <row r="503" spans="1:65" ht="37.5" customHeight="1">
      <c r="A503" s="17"/>
      <c r="B503" s="18"/>
      <c r="C503" s="128" t="s">
        <v>1035</v>
      </c>
      <c r="D503" s="128" t="s">
        <v>118</v>
      </c>
      <c r="E503" s="129" t="s">
        <v>1036</v>
      </c>
      <c r="F503" s="130" t="s">
        <v>1037</v>
      </c>
      <c r="G503" s="131" t="s">
        <v>1038</v>
      </c>
      <c r="H503" s="132">
        <v>1</v>
      </c>
      <c r="I503" s="133"/>
      <c r="J503" s="132">
        <f>ROUND(I503*H503,2)</f>
        <v>0</v>
      </c>
      <c r="K503" s="134"/>
      <c r="L503" s="18"/>
      <c r="M503" s="135" t="s">
        <v>1</v>
      </c>
      <c r="N503" s="136" t="s">
        <v>38</v>
      </c>
      <c r="O503" s="17"/>
      <c r="P503" s="137">
        <f>O503*H503</f>
        <v>0</v>
      </c>
      <c r="Q503" s="137">
        <v>0</v>
      </c>
      <c r="R503" s="137">
        <f>Q503*H503</f>
        <v>0</v>
      </c>
      <c r="S503" s="137">
        <v>0</v>
      </c>
      <c r="T503" s="138">
        <f>S503*H503</f>
        <v>0</v>
      </c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39" t="s">
        <v>122</v>
      </c>
      <c r="AS503" s="17"/>
      <c r="AT503" s="139" t="s">
        <v>118</v>
      </c>
      <c r="AU503" s="139" t="s">
        <v>80</v>
      </c>
      <c r="AV503" s="17"/>
      <c r="AW503" s="17"/>
      <c r="AX503" s="17"/>
      <c r="AY503" s="2" t="s">
        <v>117</v>
      </c>
      <c r="AZ503" s="17"/>
      <c r="BA503" s="17"/>
      <c r="BB503" s="17"/>
      <c r="BC503" s="17"/>
      <c r="BD503" s="17"/>
      <c r="BE503" s="140">
        <f>IF(N503="základná",J503,0)</f>
        <v>0</v>
      </c>
      <c r="BF503" s="140">
        <f>IF(N503="znížená",J503,0)</f>
        <v>0</v>
      </c>
      <c r="BG503" s="140">
        <f>IF(N503="zákl. prenesená",J503,0)</f>
        <v>0</v>
      </c>
      <c r="BH503" s="140">
        <f>IF(N503="zníž. prenesená",J503,0)</f>
        <v>0</v>
      </c>
      <c r="BI503" s="140">
        <f>IF(N503="nulová",J503,0)</f>
        <v>0</v>
      </c>
      <c r="BJ503" s="2" t="s">
        <v>123</v>
      </c>
      <c r="BK503" s="140">
        <f>ROUND(I503*H503,2)</f>
        <v>0</v>
      </c>
      <c r="BL503" s="2" t="s">
        <v>122</v>
      </c>
      <c r="BM503" s="139" t="s">
        <v>1039</v>
      </c>
    </row>
    <row r="504" spans="1:65" ht="11.25" customHeight="1">
      <c r="A504" s="141"/>
      <c r="B504" s="142"/>
      <c r="C504" s="141"/>
      <c r="D504" s="143" t="s">
        <v>129</v>
      </c>
      <c r="E504" s="144" t="s">
        <v>1</v>
      </c>
      <c r="F504" s="145" t="s">
        <v>1040</v>
      </c>
      <c r="G504" s="141"/>
      <c r="H504" s="146">
        <v>1</v>
      </c>
      <c r="I504" s="141"/>
      <c r="J504" s="141"/>
      <c r="K504" s="141"/>
      <c r="L504" s="142"/>
      <c r="M504" s="155"/>
      <c r="N504" s="156"/>
      <c r="O504" s="156"/>
      <c r="P504" s="156"/>
      <c r="Q504" s="156"/>
      <c r="R504" s="156"/>
      <c r="S504" s="156"/>
      <c r="T504" s="157"/>
      <c r="U504" s="141"/>
      <c r="V504" s="141"/>
      <c r="W504" s="141"/>
      <c r="X504" s="141"/>
      <c r="Y504" s="141"/>
      <c r="Z504" s="141"/>
      <c r="AA504" s="141"/>
      <c r="AB504" s="141"/>
      <c r="AC504" s="141"/>
      <c r="AD504" s="141"/>
      <c r="AE504" s="141"/>
      <c r="AF504" s="141"/>
      <c r="AG504" s="141"/>
      <c r="AH504" s="141"/>
      <c r="AI504" s="141"/>
      <c r="AJ504" s="141"/>
      <c r="AK504" s="141"/>
      <c r="AL504" s="141"/>
      <c r="AM504" s="141"/>
      <c r="AN504" s="141"/>
      <c r="AO504" s="141"/>
      <c r="AP504" s="141"/>
      <c r="AQ504" s="141"/>
      <c r="AR504" s="141"/>
      <c r="AS504" s="141"/>
      <c r="AT504" s="144" t="s">
        <v>129</v>
      </c>
      <c r="AU504" s="144" t="s">
        <v>80</v>
      </c>
      <c r="AV504" s="141" t="s">
        <v>123</v>
      </c>
      <c r="AW504" s="141" t="s">
        <v>29</v>
      </c>
      <c r="AX504" s="141" t="s">
        <v>80</v>
      </c>
      <c r="AY504" s="144" t="s">
        <v>117</v>
      </c>
      <c r="AZ504" s="141"/>
      <c r="BA504" s="141"/>
      <c r="BB504" s="141"/>
      <c r="BC504" s="141"/>
      <c r="BD504" s="141"/>
      <c r="BE504" s="141"/>
      <c r="BF504" s="141"/>
      <c r="BG504" s="141"/>
      <c r="BH504" s="141"/>
      <c r="BI504" s="141"/>
      <c r="BJ504" s="141"/>
      <c r="BK504" s="141"/>
      <c r="BL504" s="141"/>
      <c r="BM504" s="141"/>
    </row>
    <row r="505" spans="1:65" ht="6.75" customHeight="1">
      <c r="A505" s="17"/>
      <c r="B505" s="34"/>
      <c r="C505" s="35"/>
      <c r="D505" s="35"/>
      <c r="E505" s="35"/>
      <c r="F505" s="35"/>
      <c r="G505" s="35"/>
      <c r="H505" s="35"/>
      <c r="I505" s="35"/>
      <c r="J505" s="35"/>
      <c r="K505" s="35"/>
      <c r="L505" s="18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7"/>
      <c r="BM505" s="17"/>
    </row>
  </sheetData>
  <autoFilter ref="C130:K504" xr:uid="{00000000-0009-0000-0000-000003000000}"/>
  <mergeCells count="9">
    <mergeCell ref="E121:H121"/>
    <mergeCell ref="E123:H123"/>
    <mergeCell ref="L2:V2"/>
    <mergeCell ref="E7:H7"/>
    <mergeCell ref="E9:H9"/>
    <mergeCell ref="E18:H18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orientation="portrait"/>
  <headerFooter>
    <oddFooter>&amp;CStrana &amp;P 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1000"/>
  <sheetViews>
    <sheetView showGridLines="0" workbookViewId="0"/>
  </sheetViews>
  <sheetFormatPr defaultColWidth="16.83203125" defaultRowHeight="15" customHeight="1"/>
  <cols>
    <col min="1" max="1" width="9.6640625" customWidth="1"/>
    <col min="2" max="2" width="1.33203125" customWidth="1"/>
    <col min="3" max="3" width="4.83203125" customWidth="1"/>
    <col min="4" max="4" width="5" customWidth="1"/>
    <col min="5" max="5" width="20" customWidth="1"/>
    <col min="6" max="6" width="59.33203125" customWidth="1"/>
    <col min="7" max="7" width="8.6640625" customWidth="1"/>
    <col min="8" max="8" width="16.33203125" customWidth="1"/>
    <col min="9" max="9" width="18.5" customWidth="1"/>
    <col min="10" max="10" width="26" customWidth="1"/>
    <col min="11" max="11" width="26" hidden="1" customWidth="1"/>
    <col min="12" max="12" width="10.83203125" customWidth="1"/>
    <col min="13" max="13" width="12.6640625" hidden="1" customWidth="1"/>
    <col min="14" max="14" width="10.83203125" hidden="1" customWidth="1"/>
    <col min="15" max="20" width="16.5" hidden="1" customWidth="1"/>
    <col min="21" max="21" width="19" hidden="1" customWidth="1"/>
    <col min="22" max="22" width="14.33203125" customWidth="1"/>
    <col min="23" max="23" width="19" customWidth="1"/>
    <col min="24" max="24" width="14.33203125" customWidth="1"/>
    <col min="25" max="25" width="17.5" customWidth="1"/>
    <col min="26" max="26" width="12.83203125" customWidth="1"/>
    <col min="27" max="27" width="17.5" customWidth="1"/>
    <col min="28" max="28" width="19" customWidth="1"/>
    <col min="29" max="29" width="12.83203125" customWidth="1"/>
    <col min="30" max="30" width="17.5" customWidth="1"/>
    <col min="31" max="31" width="19" customWidth="1"/>
    <col min="32" max="43" width="10.1640625" customWidth="1"/>
    <col min="44" max="65" width="10.83203125" hidden="1" customWidth="1"/>
  </cols>
  <sheetData>
    <row r="1" spans="1:65" ht="11.25" customHeight="1"/>
    <row r="2" spans="1:65" ht="36.75" customHeight="1">
      <c r="L2" s="189"/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2" t="s">
        <v>90</v>
      </c>
    </row>
    <row r="3" spans="1:65" ht="6.75" hidden="1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72</v>
      </c>
    </row>
    <row r="4" spans="1:65" ht="24.75" hidden="1" customHeight="1">
      <c r="B4" s="5"/>
      <c r="D4" s="6" t="s">
        <v>94</v>
      </c>
      <c r="L4" s="5"/>
      <c r="M4" s="81" t="s">
        <v>9</v>
      </c>
      <c r="AT4" s="2" t="s">
        <v>4</v>
      </c>
    </row>
    <row r="5" spans="1:65" ht="6.75" hidden="1" customHeight="1">
      <c r="B5" s="5"/>
      <c r="L5" s="5"/>
    </row>
    <row r="6" spans="1:65" ht="12" hidden="1" customHeight="1">
      <c r="B6" s="5"/>
      <c r="D6" s="12" t="s">
        <v>13</v>
      </c>
      <c r="L6" s="5"/>
    </row>
    <row r="7" spans="1:65" ht="16.5" hidden="1" customHeight="1">
      <c r="B7" s="5"/>
      <c r="E7" s="221" t="str">
        <f>'Rekapitulácia stavby'!K6</f>
        <v>Vybudovanie cyklotrasy BB - Vlkanová - Sliač, II. etapa - 1. úsek</v>
      </c>
      <c r="F7" s="188"/>
      <c r="G7" s="188"/>
      <c r="H7" s="188"/>
      <c r="L7" s="5"/>
    </row>
    <row r="8" spans="1:65" ht="12" hidden="1" customHeight="1">
      <c r="A8" s="17"/>
      <c r="B8" s="18"/>
      <c r="C8" s="17"/>
      <c r="D8" s="12" t="s">
        <v>95</v>
      </c>
      <c r="E8" s="17"/>
      <c r="F8" s="17"/>
      <c r="G8" s="17"/>
      <c r="H8" s="17"/>
      <c r="I8" s="17"/>
      <c r="J8" s="17"/>
      <c r="K8" s="17"/>
      <c r="L8" s="18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</row>
    <row r="9" spans="1:65" ht="16.5" hidden="1" customHeight="1">
      <c r="A9" s="17"/>
      <c r="B9" s="18"/>
      <c r="C9" s="17"/>
      <c r="D9" s="17"/>
      <c r="E9" s="217" t="s">
        <v>1041</v>
      </c>
      <c r="F9" s="188"/>
      <c r="G9" s="188"/>
      <c r="H9" s="188"/>
      <c r="I9" s="17"/>
      <c r="J9" s="17"/>
      <c r="K9" s="17"/>
      <c r="L9" s="18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</row>
    <row r="10" spans="1:65" ht="11.25" hidden="1" customHeight="1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</row>
    <row r="11" spans="1:65" ht="12" hidden="1" customHeight="1">
      <c r="A11" s="17"/>
      <c r="B11" s="18"/>
      <c r="C11" s="17"/>
      <c r="D11" s="12" t="s">
        <v>15</v>
      </c>
      <c r="E11" s="17"/>
      <c r="F11" s="10" t="s">
        <v>1</v>
      </c>
      <c r="G11" s="17"/>
      <c r="H11" s="17"/>
      <c r="I11" s="12" t="s">
        <v>16</v>
      </c>
      <c r="J11" s="10" t="s">
        <v>1</v>
      </c>
      <c r="K11" s="17"/>
      <c r="L11" s="18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</row>
    <row r="12" spans="1:65" ht="12" hidden="1" customHeight="1">
      <c r="A12" s="17"/>
      <c r="B12" s="18"/>
      <c r="C12" s="17"/>
      <c r="D12" s="12" t="s">
        <v>17</v>
      </c>
      <c r="E12" s="17"/>
      <c r="F12" s="10" t="s">
        <v>18</v>
      </c>
      <c r="G12" s="17"/>
      <c r="H12" s="17"/>
      <c r="I12" s="12" t="s">
        <v>19</v>
      </c>
      <c r="J12" s="44" t="str">
        <f>'Rekapitulácia stavby'!AN8</f>
        <v>5. 3. 2025</v>
      </c>
      <c r="K12" s="17"/>
      <c r="L12" s="18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</row>
    <row r="13" spans="1:65" ht="10.5" hidden="1" customHeight="1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8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5" ht="12" hidden="1" customHeight="1">
      <c r="A14" s="17"/>
      <c r="B14" s="18"/>
      <c r="C14" s="17"/>
      <c r="D14" s="12" t="s">
        <v>21</v>
      </c>
      <c r="E14" s="17"/>
      <c r="F14" s="17"/>
      <c r="G14" s="17"/>
      <c r="H14" s="17"/>
      <c r="I14" s="12" t="s">
        <v>22</v>
      </c>
      <c r="J14" s="10" t="s">
        <v>1</v>
      </c>
      <c r="K14" s="17"/>
      <c r="L14" s="18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</row>
    <row r="15" spans="1:65" ht="18" hidden="1" customHeight="1">
      <c r="A15" s="17"/>
      <c r="B15" s="18"/>
      <c r="C15" s="17"/>
      <c r="D15" s="17"/>
      <c r="E15" s="10" t="s">
        <v>23</v>
      </c>
      <c r="F15" s="17"/>
      <c r="G15" s="17"/>
      <c r="H15" s="17"/>
      <c r="I15" s="12" t="s">
        <v>24</v>
      </c>
      <c r="J15" s="10" t="s">
        <v>1</v>
      </c>
      <c r="K15" s="17"/>
      <c r="L15" s="1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</row>
    <row r="16" spans="1:65" ht="6.75" hidden="1" customHeight="1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5" ht="12" hidden="1" customHeight="1">
      <c r="A17" s="17"/>
      <c r="B17" s="18"/>
      <c r="C17" s="17"/>
      <c r="D17" s="12" t="s">
        <v>25</v>
      </c>
      <c r="E17" s="17"/>
      <c r="F17" s="17"/>
      <c r="G17" s="17"/>
      <c r="H17" s="17"/>
      <c r="I17" s="12" t="s">
        <v>22</v>
      </c>
      <c r="J17" s="14" t="str">
        <f>'Rekapitulácia stavby'!AN13</f>
        <v>Vyplň údaj</v>
      </c>
      <c r="K17" s="17"/>
      <c r="L17" s="18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1:65" ht="18" hidden="1" customHeight="1">
      <c r="A18" s="17"/>
      <c r="B18" s="18"/>
      <c r="C18" s="17"/>
      <c r="D18" s="17"/>
      <c r="E18" s="193" t="str">
        <f>'Rekapitulácia stavby'!E14</f>
        <v>Vyplň údaj</v>
      </c>
      <c r="F18" s="194"/>
      <c r="G18" s="194"/>
      <c r="H18" s="195"/>
      <c r="I18" s="12" t="s">
        <v>24</v>
      </c>
      <c r="J18" s="14" t="str">
        <f>'Rekapitulácia stavby'!AN14</f>
        <v>Vyplň údaj</v>
      </c>
      <c r="K18" s="17"/>
      <c r="L18" s="18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</row>
    <row r="19" spans="1:65" ht="6.75" hidden="1" customHeight="1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8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</row>
    <row r="20" spans="1:65" ht="12" hidden="1" customHeight="1">
      <c r="A20" s="17"/>
      <c r="B20" s="18"/>
      <c r="C20" s="17"/>
      <c r="D20" s="12" t="s">
        <v>27</v>
      </c>
      <c r="E20" s="17"/>
      <c r="F20" s="17"/>
      <c r="G20" s="17"/>
      <c r="H20" s="17"/>
      <c r="I20" s="12" t="s">
        <v>22</v>
      </c>
      <c r="J20" s="10" t="s">
        <v>1</v>
      </c>
      <c r="K20" s="17"/>
      <c r="L20" s="18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ht="18" hidden="1" customHeight="1">
      <c r="A21" s="17"/>
      <c r="B21" s="18"/>
      <c r="C21" s="17"/>
      <c r="D21" s="17"/>
      <c r="E21" s="10" t="s">
        <v>28</v>
      </c>
      <c r="F21" s="17"/>
      <c r="G21" s="17"/>
      <c r="H21" s="17"/>
      <c r="I21" s="12" t="s">
        <v>24</v>
      </c>
      <c r="J21" s="10" t="s">
        <v>1</v>
      </c>
      <c r="K21" s="17"/>
      <c r="L21" s="18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6.75" hidden="1" customHeight="1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12" hidden="1" customHeight="1">
      <c r="A23" s="17"/>
      <c r="B23" s="18"/>
      <c r="C23" s="17"/>
      <c r="D23" s="12" t="s">
        <v>30</v>
      </c>
      <c r="E23" s="17"/>
      <c r="F23" s="17"/>
      <c r="G23" s="17"/>
      <c r="H23" s="17"/>
      <c r="I23" s="12" t="s">
        <v>22</v>
      </c>
      <c r="J23" s="10" t="s">
        <v>1</v>
      </c>
      <c r="K23" s="17"/>
      <c r="L23" s="18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18" hidden="1" customHeight="1">
      <c r="A24" s="17"/>
      <c r="B24" s="18"/>
      <c r="C24" s="17"/>
      <c r="D24" s="17"/>
      <c r="E24" s="10" t="s">
        <v>28</v>
      </c>
      <c r="F24" s="17"/>
      <c r="G24" s="17"/>
      <c r="H24" s="17"/>
      <c r="I24" s="12" t="s">
        <v>24</v>
      </c>
      <c r="J24" s="10" t="s">
        <v>1</v>
      </c>
      <c r="K24" s="17"/>
      <c r="L24" s="18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6.75" hidden="1" customHeight="1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18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12" hidden="1" customHeight="1">
      <c r="A26" s="17"/>
      <c r="B26" s="18"/>
      <c r="C26" s="17"/>
      <c r="D26" s="12" t="s">
        <v>31</v>
      </c>
      <c r="E26" s="17"/>
      <c r="F26" s="17"/>
      <c r="G26" s="17"/>
      <c r="H26" s="17"/>
      <c r="I26" s="17"/>
      <c r="J26" s="17"/>
      <c r="K26" s="17"/>
      <c r="L26" s="18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16.5" hidden="1" customHeight="1">
      <c r="A27" s="82"/>
      <c r="B27" s="83"/>
      <c r="C27" s="82"/>
      <c r="D27" s="82"/>
      <c r="E27" s="196" t="s">
        <v>1</v>
      </c>
      <c r="F27" s="188"/>
      <c r="G27" s="188"/>
      <c r="H27" s="188"/>
      <c r="I27" s="82"/>
      <c r="J27" s="82"/>
      <c r="K27" s="82"/>
      <c r="L27" s="83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</row>
    <row r="28" spans="1:65" ht="6.75" hidden="1" customHeight="1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6.75" hidden="1" customHeight="1">
      <c r="A29" s="17"/>
      <c r="B29" s="18"/>
      <c r="C29" s="17"/>
      <c r="D29" s="45"/>
      <c r="E29" s="45"/>
      <c r="F29" s="45"/>
      <c r="G29" s="45"/>
      <c r="H29" s="45"/>
      <c r="I29" s="45"/>
      <c r="J29" s="45"/>
      <c r="K29" s="45"/>
      <c r="L29" s="18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24.75" hidden="1" customHeight="1">
      <c r="A30" s="17"/>
      <c r="B30" s="18"/>
      <c r="C30" s="17"/>
      <c r="D30" s="84" t="s">
        <v>32</v>
      </c>
      <c r="E30" s="17"/>
      <c r="F30" s="17"/>
      <c r="G30" s="17"/>
      <c r="H30" s="17"/>
      <c r="I30" s="17"/>
      <c r="J30" s="58">
        <f>ROUND(J121, 2)</f>
        <v>0</v>
      </c>
      <c r="K30" s="17"/>
      <c r="L30" s="18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6.75" hidden="1" customHeight="1">
      <c r="A31" s="17"/>
      <c r="B31" s="18"/>
      <c r="C31" s="17"/>
      <c r="D31" s="45"/>
      <c r="E31" s="45"/>
      <c r="F31" s="45"/>
      <c r="G31" s="45"/>
      <c r="H31" s="45"/>
      <c r="I31" s="45"/>
      <c r="J31" s="45"/>
      <c r="K31" s="45"/>
      <c r="L31" s="18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</row>
    <row r="32" spans="1:65" ht="14.25" hidden="1" customHeight="1">
      <c r="A32" s="17"/>
      <c r="B32" s="18"/>
      <c r="C32" s="17"/>
      <c r="D32" s="17"/>
      <c r="E32" s="17"/>
      <c r="F32" s="21" t="s">
        <v>34</v>
      </c>
      <c r="G32" s="17"/>
      <c r="H32" s="17"/>
      <c r="I32" s="21" t="s">
        <v>33</v>
      </c>
      <c r="J32" s="21" t="s">
        <v>35</v>
      </c>
      <c r="K32" s="17"/>
      <c r="L32" s="18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</row>
    <row r="33" spans="1:65" ht="14.25" hidden="1" customHeight="1">
      <c r="A33" s="17"/>
      <c r="B33" s="18"/>
      <c r="C33" s="17"/>
      <c r="D33" s="85" t="s">
        <v>36</v>
      </c>
      <c r="E33" s="24" t="s">
        <v>37</v>
      </c>
      <c r="F33" s="86">
        <f>ROUND((SUM(BE121:BE141)),  2)</f>
        <v>0</v>
      </c>
      <c r="G33" s="87"/>
      <c r="H33" s="87"/>
      <c r="I33" s="88">
        <v>0.23</v>
      </c>
      <c r="J33" s="86">
        <f>ROUND(((SUM(BE121:BE141))*I33),  2)</f>
        <v>0</v>
      </c>
      <c r="K33" s="17"/>
      <c r="L33" s="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</row>
    <row r="34" spans="1:65" ht="14.25" hidden="1" customHeight="1">
      <c r="A34" s="17"/>
      <c r="B34" s="18"/>
      <c r="C34" s="17"/>
      <c r="D34" s="17"/>
      <c r="E34" s="24" t="s">
        <v>38</v>
      </c>
      <c r="F34" s="86">
        <f>ROUND((SUM(BF121:BF141)),  2)</f>
        <v>0</v>
      </c>
      <c r="G34" s="87"/>
      <c r="H34" s="87"/>
      <c r="I34" s="88">
        <v>0.23</v>
      </c>
      <c r="J34" s="86">
        <f>ROUND(((SUM(BF121:BF141))*I34),  2)</f>
        <v>0</v>
      </c>
      <c r="K34" s="17"/>
      <c r="L34" s="18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</row>
    <row r="35" spans="1:65" ht="14.25" hidden="1" customHeight="1">
      <c r="A35" s="17"/>
      <c r="B35" s="18"/>
      <c r="C35" s="17"/>
      <c r="D35" s="17"/>
      <c r="E35" s="12" t="s">
        <v>39</v>
      </c>
      <c r="F35" s="89">
        <f>ROUND((SUM(BG121:BG141)),  2)</f>
        <v>0</v>
      </c>
      <c r="G35" s="17"/>
      <c r="H35" s="17"/>
      <c r="I35" s="90">
        <v>0.23</v>
      </c>
      <c r="J35" s="89">
        <f t="shared" ref="J35:J37" si="0">0</f>
        <v>0</v>
      </c>
      <c r="K35" s="17"/>
      <c r="L35" s="18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</row>
    <row r="36" spans="1:65" ht="14.25" hidden="1" customHeight="1">
      <c r="A36" s="17"/>
      <c r="B36" s="18"/>
      <c r="C36" s="17"/>
      <c r="D36" s="17"/>
      <c r="E36" s="12" t="s">
        <v>40</v>
      </c>
      <c r="F36" s="89">
        <f>ROUND((SUM(BH121:BH141)),  2)</f>
        <v>0</v>
      </c>
      <c r="G36" s="17"/>
      <c r="H36" s="17"/>
      <c r="I36" s="90">
        <v>0.23</v>
      </c>
      <c r="J36" s="89">
        <f t="shared" si="0"/>
        <v>0</v>
      </c>
      <c r="K36" s="17"/>
      <c r="L36" s="18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</row>
    <row r="37" spans="1:65" ht="14.25" hidden="1" customHeight="1">
      <c r="A37" s="17"/>
      <c r="B37" s="18"/>
      <c r="C37" s="17"/>
      <c r="D37" s="17"/>
      <c r="E37" s="24" t="s">
        <v>41</v>
      </c>
      <c r="F37" s="86">
        <f>ROUND((SUM(BI121:BI141)),  2)</f>
        <v>0</v>
      </c>
      <c r="G37" s="87"/>
      <c r="H37" s="87"/>
      <c r="I37" s="88">
        <v>0</v>
      </c>
      <c r="J37" s="86">
        <f t="shared" si="0"/>
        <v>0</v>
      </c>
      <c r="K37" s="17"/>
      <c r="L37" s="18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</row>
    <row r="38" spans="1:65" ht="6.75" hidden="1" customHeight="1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</row>
    <row r="39" spans="1:65" ht="24.75" hidden="1" customHeight="1">
      <c r="A39" s="17"/>
      <c r="B39" s="18"/>
      <c r="C39" s="91"/>
      <c r="D39" s="92" t="s">
        <v>42</v>
      </c>
      <c r="E39" s="48"/>
      <c r="F39" s="48"/>
      <c r="G39" s="93" t="s">
        <v>43</v>
      </c>
      <c r="H39" s="94" t="s">
        <v>44</v>
      </c>
      <c r="I39" s="48"/>
      <c r="J39" s="95">
        <f>SUM(J30:J37)</f>
        <v>0</v>
      </c>
      <c r="K39" s="96"/>
      <c r="L39" s="1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1:65" ht="14.25" hidden="1" customHeight="1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8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</row>
    <row r="41" spans="1:65" ht="14.25" hidden="1" customHeight="1">
      <c r="B41" s="5"/>
      <c r="L41" s="5"/>
    </row>
    <row r="42" spans="1:65" ht="14.25" hidden="1" customHeight="1">
      <c r="B42" s="5"/>
      <c r="L42" s="5"/>
    </row>
    <row r="43" spans="1:65" ht="14.25" hidden="1" customHeight="1">
      <c r="B43" s="5"/>
      <c r="L43" s="5"/>
    </row>
    <row r="44" spans="1:65" ht="14.25" hidden="1" customHeight="1">
      <c r="B44" s="5"/>
      <c r="L44" s="5"/>
    </row>
    <row r="45" spans="1:65" ht="14.25" hidden="1" customHeight="1">
      <c r="B45" s="5"/>
      <c r="L45" s="5"/>
    </row>
    <row r="46" spans="1:65" ht="14.25" hidden="1" customHeight="1">
      <c r="B46" s="5"/>
      <c r="L46" s="5"/>
    </row>
    <row r="47" spans="1:65" ht="14.25" hidden="1" customHeight="1">
      <c r="B47" s="5"/>
      <c r="L47" s="5"/>
    </row>
    <row r="48" spans="1:65" ht="14.25" hidden="1" customHeight="1">
      <c r="B48" s="5"/>
      <c r="L48" s="5"/>
    </row>
    <row r="49" spans="1:65" ht="14.25" hidden="1" customHeight="1">
      <c r="B49" s="5"/>
      <c r="L49" s="5"/>
    </row>
    <row r="50" spans="1:65" ht="14.25" hidden="1" customHeight="1">
      <c r="A50" s="17"/>
      <c r="B50" s="18"/>
      <c r="C50" s="17"/>
      <c r="D50" s="31" t="s">
        <v>45</v>
      </c>
      <c r="E50" s="32"/>
      <c r="F50" s="32"/>
      <c r="G50" s="31" t="s">
        <v>46</v>
      </c>
      <c r="H50" s="32"/>
      <c r="I50" s="32"/>
      <c r="J50" s="32"/>
      <c r="K50" s="32"/>
      <c r="L50" s="18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</row>
    <row r="51" spans="1:65" ht="11.25" hidden="1" customHeight="1">
      <c r="B51" s="5"/>
      <c r="L51" s="5"/>
    </row>
    <row r="52" spans="1:65" ht="11.25" hidden="1" customHeight="1">
      <c r="B52" s="5"/>
      <c r="L52" s="5"/>
    </row>
    <row r="53" spans="1:65" ht="11.25" hidden="1" customHeight="1">
      <c r="B53" s="5"/>
      <c r="L53" s="5"/>
    </row>
    <row r="54" spans="1:65" ht="11.25" hidden="1" customHeight="1">
      <c r="B54" s="5"/>
      <c r="L54" s="5"/>
    </row>
    <row r="55" spans="1:65" ht="11.25" hidden="1" customHeight="1">
      <c r="B55" s="5"/>
      <c r="L55" s="5"/>
    </row>
    <row r="56" spans="1:65" ht="11.25" hidden="1" customHeight="1">
      <c r="B56" s="5"/>
      <c r="L56" s="5"/>
    </row>
    <row r="57" spans="1:65" ht="11.25" hidden="1" customHeight="1">
      <c r="B57" s="5"/>
      <c r="L57" s="5"/>
    </row>
    <row r="58" spans="1:65" ht="11.25" hidden="1" customHeight="1">
      <c r="B58" s="5"/>
      <c r="L58" s="5"/>
    </row>
    <row r="59" spans="1:65" ht="11.25" hidden="1" customHeight="1">
      <c r="B59" s="5"/>
      <c r="L59" s="5"/>
    </row>
    <row r="60" spans="1:65" ht="11.25" hidden="1" customHeight="1">
      <c r="B60" s="5"/>
      <c r="L60" s="5"/>
    </row>
    <row r="61" spans="1:65" ht="11.25" hidden="1" customHeight="1">
      <c r="A61" s="17"/>
      <c r="B61" s="18"/>
      <c r="C61" s="17"/>
      <c r="D61" s="33" t="s">
        <v>47</v>
      </c>
      <c r="E61" s="20"/>
      <c r="F61" s="97" t="s">
        <v>48</v>
      </c>
      <c r="G61" s="33" t="s">
        <v>47</v>
      </c>
      <c r="H61" s="20"/>
      <c r="I61" s="20"/>
      <c r="J61" s="98" t="s">
        <v>48</v>
      </c>
      <c r="K61" s="20"/>
      <c r="L61" s="1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</row>
    <row r="62" spans="1:65" ht="11.25" hidden="1" customHeight="1">
      <c r="B62" s="5"/>
      <c r="L62" s="5"/>
    </row>
    <row r="63" spans="1:65" ht="11.25" hidden="1" customHeight="1">
      <c r="B63" s="5"/>
      <c r="L63" s="5"/>
    </row>
    <row r="64" spans="1:65" ht="11.25" hidden="1" customHeight="1">
      <c r="B64" s="5"/>
      <c r="L64" s="5"/>
    </row>
    <row r="65" spans="1:65" ht="11.25" hidden="1" customHeight="1">
      <c r="A65" s="17"/>
      <c r="B65" s="18"/>
      <c r="C65" s="17"/>
      <c r="D65" s="31" t="s">
        <v>49</v>
      </c>
      <c r="E65" s="32"/>
      <c r="F65" s="32"/>
      <c r="G65" s="31" t="s">
        <v>50</v>
      </c>
      <c r="H65" s="32"/>
      <c r="I65" s="32"/>
      <c r="J65" s="32"/>
      <c r="K65" s="32"/>
      <c r="L65" s="18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</row>
    <row r="66" spans="1:65" ht="11.25" hidden="1" customHeight="1">
      <c r="B66" s="5"/>
      <c r="L66" s="5"/>
    </row>
    <row r="67" spans="1:65" ht="11.25" hidden="1" customHeight="1">
      <c r="B67" s="5"/>
      <c r="L67" s="5"/>
    </row>
    <row r="68" spans="1:65" ht="11.25" hidden="1" customHeight="1">
      <c r="B68" s="5"/>
      <c r="L68" s="5"/>
    </row>
    <row r="69" spans="1:65" ht="11.25" hidden="1" customHeight="1">
      <c r="B69" s="5"/>
      <c r="L69" s="5"/>
    </row>
    <row r="70" spans="1:65" ht="11.25" hidden="1" customHeight="1">
      <c r="B70" s="5"/>
      <c r="L70" s="5"/>
    </row>
    <row r="71" spans="1:65" ht="11.25" hidden="1" customHeight="1">
      <c r="B71" s="5"/>
      <c r="L71" s="5"/>
    </row>
    <row r="72" spans="1:65" ht="11.25" hidden="1" customHeight="1">
      <c r="B72" s="5"/>
      <c r="L72" s="5"/>
    </row>
    <row r="73" spans="1:65" ht="11.25" hidden="1" customHeight="1">
      <c r="B73" s="5"/>
      <c r="L73" s="5"/>
    </row>
    <row r="74" spans="1:65" ht="11.25" hidden="1" customHeight="1">
      <c r="B74" s="5"/>
      <c r="L74" s="5"/>
    </row>
    <row r="75" spans="1:65" ht="11.25" hidden="1" customHeight="1">
      <c r="B75" s="5"/>
      <c r="L75" s="5"/>
    </row>
    <row r="76" spans="1:65" ht="11.25" hidden="1" customHeight="1">
      <c r="A76" s="17"/>
      <c r="B76" s="18"/>
      <c r="C76" s="17"/>
      <c r="D76" s="33" t="s">
        <v>47</v>
      </c>
      <c r="E76" s="20"/>
      <c r="F76" s="97" t="s">
        <v>48</v>
      </c>
      <c r="G76" s="33" t="s">
        <v>47</v>
      </c>
      <c r="H76" s="20"/>
      <c r="I76" s="20"/>
      <c r="J76" s="98" t="s">
        <v>48</v>
      </c>
      <c r="K76" s="20"/>
      <c r="L76" s="18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</row>
    <row r="77" spans="1:65" ht="14.25" hidden="1" customHeight="1">
      <c r="A77" s="17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18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</row>
    <row r="78" spans="1:65" ht="11.25" hidden="1" customHeight="1"/>
    <row r="79" spans="1:65" ht="11.25" hidden="1" customHeight="1"/>
    <row r="80" spans="1:65" ht="11.25" hidden="1" customHeight="1"/>
    <row r="81" spans="1:65" ht="6.75" hidden="1" customHeight="1">
      <c r="A81" s="17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8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</row>
    <row r="82" spans="1:65" ht="24.75" hidden="1" customHeight="1">
      <c r="A82" s="17"/>
      <c r="B82" s="18"/>
      <c r="C82" s="6" t="s">
        <v>97</v>
      </c>
      <c r="D82" s="17"/>
      <c r="E82" s="17"/>
      <c r="F82" s="17"/>
      <c r="G82" s="17"/>
      <c r="H82" s="17"/>
      <c r="I82" s="17"/>
      <c r="J82" s="17"/>
      <c r="K82" s="17"/>
      <c r="L82" s="18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</row>
    <row r="83" spans="1:65" ht="6.75" hidden="1" customHeight="1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8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</row>
    <row r="84" spans="1:65" ht="12" hidden="1" customHeight="1">
      <c r="A84" s="17"/>
      <c r="B84" s="18"/>
      <c r="C84" s="12" t="s">
        <v>13</v>
      </c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</row>
    <row r="85" spans="1:65" ht="16.5" hidden="1" customHeight="1">
      <c r="A85" s="17"/>
      <c r="B85" s="18"/>
      <c r="C85" s="17"/>
      <c r="D85" s="17"/>
      <c r="E85" s="221" t="str">
        <f>E7</f>
        <v>Vybudovanie cyklotrasy BB - Vlkanová - Sliač, II. etapa - 1. úsek</v>
      </c>
      <c r="F85" s="188"/>
      <c r="G85" s="188"/>
      <c r="H85" s="188"/>
      <c r="I85" s="17"/>
      <c r="J85" s="17"/>
      <c r="K85" s="17"/>
      <c r="L85" s="18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</row>
    <row r="86" spans="1:65" ht="12" hidden="1" customHeight="1">
      <c r="A86" s="17"/>
      <c r="B86" s="18"/>
      <c r="C86" s="12" t="s">
        <v>95</v>
      </c>
      <c r="D86" s="17"/>
      <c r="E86" s="17"/>
      <c r="F86" s="17"/>
      <c r="G86" s="17"/>
      <c r="H86" s="17"/>
      <c r="I86" s="17"/>
      <c r="J86" s="17"/>
      <c r="K86" s="17"/>
      <c r="L86" s="18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</row>
    <row r="87" spans="1:65" ht="16.5" hidden="1" customHeight="1">
      <c r="A87" s="17"/>
      <c r="B87" s="18"/>
      <c r="C87" s="17"/>
      <c r="D87" s="17"/>
      <c r="E87" s="217" t="str">
        <f>E9</f>
        <v>661-00 - Ochrana optickej trasy NASES v km 1,045 CK</v>
      </c>
      <c r="F87" s="188"/>
      <c r="G87" s="188"/>
      <c r="H87" s="188"/>
      <c r="I87" s="17"/>
      <c r="J87" s="17"/>
      <c r="K87" s="17"/>
      <c r="L87" s="18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</row>
    <row r="88" spans="1:65" ht="6.75" hidden="1" customHeight="1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8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</row>
    <row r="89" spans="1:65" ht="12" hidden="1" customHeight="1">
      <c r="A89" s="17"/>
      <c r="B89" s="18"/>
      <c r="C89" s="12" t="s">
        <v>17</v>
      </c>
      <c r="D89" s="17"/>
      <c r="E89" s="17"/>
      <c r="F89" s="10" t="str">
        <f>F12</f>
        <v>Badín, Vlkanová</v>
      </c>
      <c r="G89" s="17"/>
      <c r="H89" s="17"/>
      <c r="I89" s="12" t="s">
        <v>19</v>
      </c>
      <c r="J89" s="44" t="str">
        <f>IF(J12="","",J12)</f>
        <v>5. 3. 2025</v>
      </c>
      <c r="K89" s="17"/>
      <c r="L89" s="18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</row>
    <row r="90" spans="1:65" ht="6.75" hidden="1" customHeight="1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</row>
    <row r="91" spans="1:65" ht="15" hidden="1" customHeight="1">
      <c r="A91" s="17"/>
      <c r="B91" s="18"/>
      <c r="C91" s="12" t="s">
        <v>21</v>
      </c>
      <c r="D91" s="17"/>
      <c r="E91" s="17"/>
      <c r="F91" s="10" t="str">
        <f>E15</f>
        <v>Banskobystrický samosprávny kraj</v>
      </c>
      <c r="G91" s="17"/>
      <c r="H91" s="17"/>
      <c r="I91" s="12" t="s">
        <v>27</v>
      </c>
      <c r="J91" s="15" t="str">
        <f>E21</f>
        <v>Dopravoprojekt, a.s.</v>
      </c>
      <c r="K91" s="17"/>
      <c r="L91" s="18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</row>
    <row r="92" spans="1:65" ht="15" hidden="1" customHeight="1">
      <c r="A92" s="17"/>
      <c r="B92" s="18"/>
      <c r="C92" s="12" t="s">
        <v>25</v>
      </c>
      <c r="D92" s="17"/>
      <c r="E92" s="17"/>
      <c r="F92" s="99" t="str">
        <f>IF(E18="","",E18)</f>
        <v>Vyplň údaj</v>
      </c>
      <c r="G92" s="17"/>
      <c r="H92" s="17"/>
      <c r="I92" s="12" t="s">
        <v>30</v>
      </c>
      <c r="J92" s="15" t="str">
        <f>E24</f>
        <v>Dopravoprojekt, a.s.</v>
      </c>
      <c r="K92" s="17"/>
      <c r="L92" s="18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</row>
    <row r="93" spans="1:65" ht="9.75" hidden="1" customHeight="1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</row>
    <row r="94" spans="1:65" ht="29.25" hidden="1" customHeight="1">
      <c r="A94" s="17"/>
      <c r="B94" s="18"/>
      <c r="C94" s="100" t="s">
        <v>98</v>
      </c>
      <c r="D94" s="91"/>
      <c r="E94" s="91"/>
      <c r="F94" s="91"/>
      <c r="G94" s="91"/>
      <c r="H94" s="91"/>
      <c r="I94" s="91"/>
      <c r="J94" s="101" t="s">
        <v>99</v>
      </c>
      <c r="K94" s="91"/>
      <c r="L94" s="18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</row>
    <row r="95" spans="1:65" ht="9.75" hidden="1" customHeight="1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</row>
    <row r="96" spans="1:65" ht="22.5" hidden="1" customHeight="1">
      <c r="A96" s="17"/>
      <c r="B96" s="18"/>
      <c r="C96" s="102" t="s">
        <v>100</v>
      </c>
      <c r="D96" s="17"/>
      <c r="E96" s="17"/>
      <c r="F96" s="17"/>
      <c r="G96" s="17"/>
      <c r="H96" s="17"/>
      <c r="I96" s="17"/>
      <c r="J96" s="58">
        <f t="shared" ref="J96:J98" si="1">J121</f>
        <v>0</v>
      </c>
      <c r="K96" s="17"/>
      <c r="L96" s="18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2" t="s">
        <v>101</v>
      </c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</row>
    <row r="97" spans="1:65" ht="24.75" hidden="1" customHeight="1">
      <c r="A97" s="103"/>
      <c r="B97" s="104"/>
      <c r="C97" s="103"/>
      <c r="D97" s="105" t="s">
        <v>141</v>
      </c>
      <c r="E97" s="106"/>
      <c r="F97" s="106"/>
      <c r="G97" s="106"/>
      <c r="H97" s="106"/>
      <c r="I97" s="106"/>
      <c r="J97" s="107">
        <f t="shared" si="1"/>
        <v>0</v>
      </c>
      <c r="K97" s="103"/>
      <c r="L97" s="104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</row>
    <row r="98" spans="1:65" ht="19.5" hidden="1" customHeight="1">
      <c r="A98" s="158"/>
      <c r="B98" s="159"/>
      <c r="C98" s="158"/>
      <c r="D98" s="160" t="s">
        <v>420</v>
      </c>
      <c r="E98" s="161"/>
      <c r="F98" s="161"/>
      <c r="G98" s="161"/>
      <c r="H98" s="161"/>
      <c r="I98" s="161"/>
      <c r="J98" s="162">
        <f t="shared" si="1"/>
        <v>0</v>
      </c>
      <c r="K98" s="158"/>
      <c r="L98" s="159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  <c r="AD98" s="158"/>
      <c r="AE98" s="158"/>
      <c r="AF98" s="158"/>
      <c r="AG98" s="158"/>
      <c r="AH98" s="158"/>
      <c r="AI98" s="158"/>
      <c r="AJ98" s="158"/>
      <c r="AK98" s="158"/>
      <c r="AL98" s="158"/>
      <c r="AM98" s="158"/>
      <c r="AN98" s="158"/>
      <c r="AO98" s="158"/>
      <c r="AP98" s="158"/>
      <c r="AQ98" s="158"/>
      <c r="AR98" s="158"/>
      <c r="AS98" s="158"/>
      <c r="AT98" s="158"/>
      <c r="AU98" s="158"/>
      <c r="AV98" s="158"/>
      <c r="AW98" s="158"/>
      <c r="AX98" s="158"/>
      <c r="AY98" s="158"/>
      <c r="AZ98" s="158"/>
      <c r="BA98" s="158"/>
      <c r="BB98" s="158"/>
      <c r="BC98" s="158"/>
      <c r="BD98" s="158"/>
      <c r="BE98" s="158"/>
      <c r="BF98" s="158"/>
      <c r="BG98" s="158"/>
      <c r="BH98" s="158"/>
      <c r="BI98" s="158"/>
      <c r="BJ98" s="158"/>
      <c r="BK98" s="158"/>
      <c r="BL98" s="158"/>
      <c r="BM98" s="158"/>
    </row>
    <row r="99" spans="1:65" ht="24.75" hidden="1" customHeight="1">
      <c r="A99" s="103"/>
      <c r="B99" s="104"/>
      <c r="C99" s="103"/>
      <c r="D99" s="105" t="s">
        <v>428</v>
      </c>
      <c r="E99" s="106"/>
      <c r="F99" s="106"/>
      <c r="G99" s="106"/>
      <c r="H99" s="106"/>
      <c r="I99" s="106"/>
      <c r="J99" s="107">
        <f t="shared" ref="J99:J100" si="2">J128</f>
        <v>0</v>
      </c>
      <c r="K99" s="103"/>
      <c r="L99" s="104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</row>
    <row r="100" spans="1:65" ht="19.5" hidden="1" customHeight="1">
      <c r="A100" s="158"/>
      <c r="B100" s="159"/>
      <c r="C100" s="158"/>
      <c r="D100" s="160" t="s">
        <v>1042</v>
      </c>
      <c r="E100" s="161"/>
      <c r="F100" s="161"/>
      <c r="G100" s="161"/>
      <c r="H100" s="161"/>
      <c r="I100" s="161"/>
      <c r="J100" s="162">
        <f t="shared" si="2"/>
        <v>0</v>
      </c>
      <c r="K100" s="158"/>
      <c r="L100" s="159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58"/>
      <c r="AM100" s="158"/>
      <c r="AN100" s="158"/>
      <c r="AO100" s="158"/>
      <c r="AP100" s="158"/>
      <c r="AQ100" s="158"/>
      <c r="AR100" s="158"/>
      <c r="AS100" s="158"/>
      <c r="AT100" s="158"/>
      <c r="AU100" s="158"/>
      <c r="AV100" s="158"/>
      <c r="AW100" s="158"/>
      <c r="AX100" s="158"/>
      <c r="AY100" s="158"/>
      <c r="AZ100" s="158"/>
      <c r="BA100" s="158"/>
      <c r="BB100" s="158"/>
      <c r="BC100" s="158"/>
      <c r="BD100" s="158"/>
      <c r="BE100" s="158"/>
      <c r="BF100" s="158"/>
      <c r="BG100" s="158"/>
      <c r="BH100" s="158"/>
      <c r="BI100" s="158"/>
      <c r="BJ100" s="158"/>
      <c r="BK100" s="158"/>
      <c r="BL100" s="158"/>
      <c r="BM100" s="158"/>
    </row>
    <row r="101" spans="1:65" ht="24.75" hidden="1" customHeight="1">
      <c r="A101" s="103"/>
      <c r="B101" s="104"/>
      <c r="C101" s="103"/>
      <c r="D101" s="105" t="s">
        <v>430</v>
      </c>
      <c r="E101" s="106"/>
      <c r="F101" s="106"/>
      <c r="G101" s="106"/>
      <c r="H101" s="106"/>
      <c r="I101" s="106"/>
      <c r="J101" s="107">
        <f>J140</f>
        <v>0</v>
      </c>
      <c r="K101" s="103"/>
      <c r="L101" s="104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</row>
    <row r="102" spans="1:65" ht="21.75" hidden="1" customHeight="1">
      <c r="A102" s="17"/>
      <c r="B102" s="18"/>
      <c r="C102" s="17"/>
      <c r="D102" s="17"/>
      <c r="E102" s="17"/>
      <c r="F102" s="17"/>
      <c r="G102" s="17"/>
      <c r="H102" s="17"/>
      <c r="I102" s="17"/>
      <c r="J102" s="17"/>
      <c r="K102" s="17"/>
      <c r="L102" s="18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</row>
    <row r="103" spans="1:65" ht="6.75" hidden="1" customHeight="1">
      <c r="A103" s="17"/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18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</row>
    <row r="104" spans="1:65" ht="11.25" hidden="1" customHeight="1"/>
    <row r="105" spans="1:65" ht="11.25" hidden="1" customHeight="1"/>
    <row r="106" spans="1:65" ht="11.25" hidden="1" customHeight="1"/>
    <row r="107" spans="1:65" ht="6.75" customHeight="1">
      <c r="A107" s="17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18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</row>
    <row r="108" spans="1:65" ht="24.75" customHeight="1">
      <c r="A108" s="17"/>
      <c r="B108" s="18"/>
      <c r="C108" s="6" t="s">
        <v>103</v>
      </c>
      <c r="D108" s="17"/>
      <c r="E108" s="17"/>
      <c r="F108" s="17"/>
      <c r="G108" s="17"/>
      <c r="H108" s="17"/>
      <c r="I108" s="17"/>
      <c r="J108" s="17"/>
      <c r="K108" s="17"/>
      <c r="L108" s="18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</row>
    <row r="109" spans="1:65" ht="6.75" customHeight="1">
      <c r="A109" s="17"/>
      <c r="B109" s="18"/>
      <c r="C109" s="17"/>
      <c r="D109" s="17"/>
      <c r="E109" s="17"/>
      <c r="F109" s="17"/>
      <c r="G109" s="17"/>
      <c r="H109" s="17"/>
      <c r="I109" s="17"/>
      <c r="J109" s="17"/>
      <c r="K109" s="17"/>
      <c r="L109" s="18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</row>
    <row r="110" spans="1:65" ht="12" customHeight="1">
      <c r="A110" s="17"/>
      <c r="B110" s="18"/>
      <c r="C110" s="12" t="s">
        <v>13</v>
      </c>
      <c r="D110" s="17"/>
      <c r="E110" s="17"/>
      <c r="F110" s="17"/>
      <c r="G110" s="17"/>
      <c r="H110" s="17"/>
      <c r="I110" s="17"/>
      <c r="J110" s="17"/>
      <c r="K110" s="17"/>
      <c r="L110" s="18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</row>
    <row r="111" spans="1:65" ht="16.5" customHeight="1">
      <c r="A111" s="17"/>
      <c r="B111" s="18"/>
      <c r="C111" s="17"/>
      <c r="D111" s="17"/>
      <c r="E111" s="221" t="str">
        <f>E7</f>
        <v>Vybudovanie cyklotrasy BB - Vlkanová - Sliač, II. etapa - 1. úsek</v>
      </c>
      <c r="F111" s="188"/>
      <c r="G111" s="188"/>
      <c r="H111" s="188"/>
      <c r="I111" s="17"/>
      <c r="J111" s="17"/>
      <c r="K111" s="17"/>
      <c r="L111" s="18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</row>
    <row r="112" spans="1:65" ht="12" customHeight="1">
      <c r="A112" s="17"/>
      <c r="B112" s="18"/>
      <c r="C112" s="12" t="s">
        <v>95</v>
      </c>
      <c r="D112" s="17"/>
      <c r="E112" s="17"/>
      <c r="F112" s="17"/>
      <c r="G112" s="17"/>
      <c r="H112" s="17"/>
      <c r="I112" s="17"/>
      <c r="J112" s="17"/>
      <c r="K112" s="17"/>
      <c r="L112" s="18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</row>
    <row r="113" spans="1:65" ht="16.5" customHeight="1">
      <c r="A113" s="17"/>
      <c r="B113" s="18"/>
      <c r="C113" s="17"/>
      <c r="D113" s="17"/>
      <c r="E113" s="217" t="str">
        <f>E9</f>
        <v>661-00 - Ochrana optickej trasy NASES v km 1,045 CK</v>
      </c>
      <c r="F113" s="188"/>
      <c r="G113" s="188"/>
      <c r="H113" s="188"/>
      <c r="I113" s="17"/>
      <c r="J113" s="17"/>
      <c r="K113" s="17"/>
      <c r="L113" s="18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</row>
    <row r="114" spans="1:65" ht="6.75" customHeight="1">
      <c r="A114" s="17"/>
      <c r="B114" s="18"/>
      <c r="C114" s="17"/>
      <c r="D114" s="17"/>
      <c r="E114" s="17"/>
      <c r="F114" s="17"/>
      <c r="G114" s="17"/>
      <c r="H114" s="17"/>
      <c r="I114" s="17"/>
      <c r="J114" s="17"/>
      <c r="K114" s="17"/>
      <c r="L114" s="18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</row>
    <row r="115" spans="1:65" ht="12" customHeight="1">
      <c r="A115" s="17"/>
      <c r="B115" s="18"/>
      <c r="C115" s="12" t="s">
        <v>17</v>
      </c>
      <c r="D115" s="17"/>
      <c r="E115" s="17"/>
      <c r="F115" s="10" t="str">
        <f>F12</f>
        <v>Badín, Vlkanová</v>
      </c>
      <c r="G115" s="17"/>
      <c r="H115" s="17"/>
      <c r="I115" s="12" t="s">
        <v>19</v>
      </c>
      <c r="J115" s="44" t="str">
        <f>IF(J12="","",J12)</f>
        <v>5. 3. 2025</v>
      </c>
      <c r="K115" s="17"/>
      <c r="L115" s="18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</row>
    <row r="116" spans="1:65" ht="6.75" customHeight="1">
      <c r="A116" s="17"/>
      <c r="B116" s="18"/>
      <c r="C116" s="17"/>
      <c r="D116" s="17"/>
      <c r="E116" s="17"/>
      <c r="F116" s="17"/>
      <c r="G116" s="17"/>
      <c r="H116" s="17"/>
      <c r="I116" s="17"/>
      <c r="J116" s="17"/>
      <c r="K116" s="17"/>
      <c r="L116" s="18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</row>
    <row r="117" spans="1:65" ht="15" customHeight="1">
      <c r="A117" s="17"/>
      <c r="B117" s="18"/>
      <c r="C117" s="12" t="s">
        <v>21</v>
      </c>
      <c r="D117" s="17"/>
      <c r="E117" s="17"/>
      <c r="F117" s="10" t="str">
        <f>E15</f>
        <v>Banskobystrický samosprávny kraj</v>
      </c>
      <c r="G117" s="17"/>
      <c r="H117" s="17"/>
      <c r="I117" s="12" t="s">
        <v>27</v>
      </c>
      <c r="J117" s="15" t="str">
        <f>E21</f>
        <v>Dopravoprojekt, a.s.</v>
      </c>
      <c r="K117" s="17"/>
      <c r="L117" s="18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</row>
    <row r="118" spans="1:65" ht="15" customHeight="1">
      <c r="A118" s="17"/>
      <c r="B118" s="18"/>
      <c r="C118" s="12" t="s">
        <v>25</v>
      </c>
      <c r="D118" s="17"/>
      <c r="E118" s="17"/>
      <c r="F118" s="99" t="str">
        <f>IF(E18="","",E18)</f>
        <v>Vyplň údaj</v>
      </c>
      <c r="G118" s="17"/>
      <c r="H118" s="17"/>
      <c r="I118" s="12" t="s">
        <v>30</v>
      </c>
      <c r="J118" s="15" t="str">
        <f>E24</f>
        <v>Dopravoprojekt, a.s.</v>
      </c>
      <c r="K118" s="17"/>
      <c r="L118" s="18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</row>
    <row r="119" spans="1:65" ht="9.75" customHeight="1">
      <c r="A119" s="17"/>
      <c r="B119" s="18"/>
      <c r="C119" s="17"/>
      <c r="D119" s="17"/>
      <c r="E119" s="17"/>
      <c r="F119" s="17"/>
      <c r="G119" s="17"/>
      <c r="H119" s="17"/>
      <c r="I119" s="17"/>
      <c r="J119" s="17"/>
      <c r="K119" s="17"/>
      <c r="L119" s="18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</row>
    <row r="120" spans="1:65" ht="29.25" customHeight="1">
      <c r="A120" s="108"/>
      <c r="B120" s="109"/>
      <c r="C120" s="110" t="s">
        <v>104</v>
      </c>
      <c r="D120" s="111" t="s">
        <v>57</v>
      </c>
      <c r="E120" s="111" t="s">
        <v>53</v>
      </c>
      <c r="F120" s="111" t="s">
        <v>54</v>
      </c>
      <c r="G120" s="111" t="s">
        <v>105</v>
      </c>
      <c r="H120" s="111" t="s">
        <v>106</v>
      </c>
      <c r="I120" s="111" t="s">
        <v>107</v>
      </c>
      <c r="J120" s="112" t="s">
        <v>99</v>
      </c>
      <c r="K120" s="113" t="s">
        <v>108</v>
      </c>
      <c r="L120" s="109"/>
      <c r="M120" s="50" t="s">
        <v>1</v>
      </c>
      <c r="N120" s="51" t="s">
        <v>36</v>
      </c>
      <c r="O120" s="51" t="s">
        <v>109</v>
      </c>
      <c r="P120" s="51" t="s">
        <v>110</v>
      </c>
      <c r="Q120" s="51" t="s">
        <v>111</v>
      </c>
      <c r="R120" s="51" t="s">
        <v>112</v>
      </c>
      <c r="S120" s="51" t="s">
        <v>113</v>
      </c>
      <c r="T120" s="52" t="s">
        <v>114</v>
      </c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8"/>
      <c r="BL120" s="108"/>
      <c r="BM120" s="108"/>
    </row>
    <row r="121" spans="1:65" ht="22.5" customHeight="1">
      <c r="A121" s="17"/>
      <c r="B121" s="18"/>
      <c r="C121" s="56" t="s">
        <v>100</v>
      </c>
      <c r="D121" s="17"/>
      <c r="E121" s="17"/>
      <c r="F121" s="17"/>
      <c r="G121" s="17"/>
      <c r="H121" s="17"/>
      <c r="I121" s="17"/>
      <c r="J121" s="114">
        <f t="shared" ref="J121:J123" si="3">BK121</f>
        <v>0</v>
      </c>
      <c r="K121" s="17"/>
      <c r="L121" s="18"/>
      <c r="M121" s="53"/>
      <c r="N121" s="45"/>
      <c r="O121" s="45"/>
      <c r="P121" s="115">
        <f>P122+P128+P140</f>
        <v>0</v>
      </c>
      <c r="Q121" s="45"/>
      <c r="R121" s="115">
        <f>R122+R128+R140</f>
        <v>4.4499235600000011</v>
      </c>
      <c r="S121" s="45"/>
      <c r="T121" s="116">
        <f>T122+T128+T140</f>
        <v>0</v>
      </c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2" t="s">
        <v>71</v>
      </c>
      <c r="AU121" s="2" t="s">
        <v>101</v>
      </c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17">
        <f>BK122+BK128+BK140</f>
        <v>0</v>
      </c>
      <c r="BL121" s="17"/>
      <c r="BM121" s="17"/>
    </row>
    <row r="122" spans="1:65" ht="25.5" customHeight="1">
      <c r="A122" s="118"/>
      <c r="B122" s="119"/>
      <c r="C122" s="118"/>
      <c r="D122" s="120" t="s">
        <v>71</v>
      </c>
      <c r="E122" s="121" t="s">
        <v>144</v>
      </c>
      <c r="F122" s="121" t="s">
        <v>145</v>
      </c>
      <c r="G122" s="118"/>
      <c r="H122" s="118"/>
      <c r="I122" s="118"/>
      <c r="J122" s="122">
        <f t="shared" si="3"/>
        <v>0</v>
      </c>
      <c r="K122" s="118"/>
      <c r="L122" s="119"/>
      <c r="M122" s="123"/>
      <c r="N122" s="118"/>
      <c r="O122" s="118"/>
      <c r="P122" s="124">
        <f>P123</f>
        <v>0</v>
      </c>
      <c r="Q122" s="118"/>
      <c r="R122" s="124">
        <f>R123</f>
        <v>4.4398235600000007</v>
      </c>
      <c r="S122" s="118"/>
      <c r="T122" s="125">
        <f>T123</f>
        <v>0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20" t="s">
        <v>80</v>
      </c>
      <c r="AS122" s="118"/>
      <c r="AT122" s="126" t="s">
        <v>71</v>
      </c>
      <c r="AU122" s="126" t="s">
        <v>72</v>
      </c>
      <c r="AV122" s="118"/>
      <c r="AW122" s="118"/>
      <c r="AX122" s="118"/>
      <c r="AY122" s="120" t="s">
        <v>117</v>
      </c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  <c r="BK122" s="127">
        <f>BK123</f>
        <v>0</v>
      </c>
      <c r="BL122" s="118"/>
      <c r="BM122" s="118"/>
    </row>
    <row r="123" spans="1:65" ht="22.5" customHeight="1">
      <c r="A123" s="118"/>
      <c r="B123" s="119"/>
      <c r="C123" s="118"/>
      <c r="D123" s="120" t="s">
        <v>71</v>
      </c>
      <c r="E123" s="163" t="s">
        <v>159</v>
      </c>
      <c r="F123" s="163" t="s">
        <v>639</v>
      </c>
      <c r="G123" s="118"/>
      <c r="H123" s="118"/>
      <c r="I123" s="118"/>
      <c r="J123" s="164">
        <f t="shared" si="3"/>
        <v>0</v>
      </c>
      <c r="K123" s="118"/>
      <c r="L123" s="119"/>
      <c r="M123" s="123"/>
      <c r="N123" s="118"/>
      <c r="O123" s="118"/>
      <c r="P123" s="124">
        <f>SUM(P124:P127)</f>
        <v>0</v>
      </c>
      <c r="Q123" s="118"/>
      <c r="R123" s="124">
        <f>SUM(R124:R127)</f>
        <v>4.4398235600000007</v>
      </c>
      <c r="S123" s="118"/>
      <c r="T123" s="125">
        <f>SUM(T124:T127)</f>
        <v>0</v>
      </c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20" t="s">
        <v>80</v>
      </c>
      <c r="AS123" s="118"/>
      <c r="AT123" s="126" t="s">
        <v>71</v>
      </c>
      <c r="AU123" s="126" t="s">
        <v>80</v>
      </c>
      <c r="AV123" s="118"/>
      <c r="AW123" s="118"/>
      <c r="AX123" s="118"/>
      <c r="AY123" s="120" t="s">
        <v>117</v>
      </c>
      <c r="AZ123" s="118"/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  <c r="BK123" s="127">
        <f>SUM(BK124:BK127)</f>
        <v>0</v>
      </c>
      <c r="BL123" s="118"/>
      <c r="BM123" s="118"/>
    </row>
    <row r="124" spans="1:65" ht="24" customHeight="1">
      <c r="A124" s="17"/>
      <c r="B124" s="18"/>
      <c r="C124" s="128" t="s">
        <v>281</v>
      </c>
      <c r="D124" s="128" t="s">
        <v>118</v>
      </c>
      <c r="E124" s="129" t="s">
        <v>1043</v>
      </c>
      <c r="F124" s="130" t="s">
        <v>1044</v>
      </c>
      <c r="G124" s="131" t="s">
        <v>187</v>
      </c>
      <c r="H124" s="132">
        <v>2</v>
      </c>
      <c r="I124" s="133"/>
      <c r="J124" s="132">
        <f t="shared" ref="J124:J127" si="4">ROUND(I124*H124,2)</f>
        <v>0</v>
      </c>
      <c r="K124" s="134"/>
      <c r="L124" s="18"/>
      <c r="M124" s="135" t="s">
        <v>1</v>
      </c>
      <c r="N124" s="136" t="s">
        <v>38</v>
      </c>
      <c r="O124" s="17"/>
      <c r="P124" s="137">
        <f t="shared" ref="P124:P127" si="5">O124*H124</f>
        <v>0</v>
      </c>
      <c r="Q124" s="137">
        <v>2.2010930000000002</v>
      </c>
      <c r="R124" s="137">
        <f t="shared" ref="R124:R127" si="6">Q124*H124</f>
        <v>4.4021860000000004</v>
      </c>
      <c r="S124" s="137">
        <v>0</v>
      </c>
      <c r="T124" s="138">
        <f t="shared" ref="T124:T127" si="7">S124*H124</f>
        <v>0</v>
      </c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39" t="s">
        <v>116</v>
      </c>
      <c r="AS124" s="17"/>
      <c r="AT124" s="139" t="s">
        <v>118</v>
      </c>
      <c r="AU124" s="139" t="s">
        <v>123</v>
      </c>
      <c r="AV124" s="17"/>
      <c r="AW124" s="17"/>
      <c r="AX124" s="17"/>
      <c r="AY124" s="2" t="s">
        <v>117</v>
      </c>
      <c r="AZ124" s="17"/>
      <c r="BA124" s="17"/>
      <c r="BB124" s="17"/>
      <c r="BC124" s="17"/>
      <c r="BD124" s="17"/>
      <c r="BE124" s="140">
        <f t="shared" ref="BE124:BE127" si="8">IF(N124="základná",J124,0)</f>
        <v>0</v>
      </c>
      <c r="BF124" s="140">
        <f t="shared" ref="BF124:BF127" si="9">IF(N124="znížená",J124,0)</f>
        <v>0</v>
      </c>
      <c r="BG124" s="140">
        <f t="shared" ref="BG124:BG127" si="10">IF(N124="zákl. prenesená",J124,0)</f>
        <v>0</v>
      </c>
      <c r="BH124" s="140">
        <f t="shared" ref="BH124:BH127" si="11">IF(N124="zníž. prenesená",J124,0)</f>
        <v>0</v>
      </c>
      <c r="BI124" s="140">
        <f t="shared" ref="BI124:BI127" si="12">IF(N124="nulová",J124,0)</f>
        <v>0</v>
      </c>
      <c r="BJ124" s="2" t="s">
        <v>123</v>
      </c>
      <c r="BK124" s="140">
        <f t="shared" ref="BK124:BK127" si="13">ROUND(I124*H124,2)</f>
        <v>0</v>
      </c>
      <c r="BL124" s="2" t="s">
        <v>116</v>
      </c>
      <c r="BM124" s="139" t="s">
        <v>1045</v>
      </c>
    </row>
    <row r="125" spans="1:65" ht="24" customHeight="1">
      <c r="A125" s="17"/>
      <c r="B125" s="18"/>
      <c r="C125" s="128" t="s">
        <v>269</v>
      </c>
      <c r="D125" s="128" t="s">
        <v>118</v>
      </c>
      <c r="E125" s="129" t="s">
        <v>1046</v>
      </c>
      <c r="F125" s="130" t="s">
        <v>1047</v>
      </c>
      <c r="G125" s="131" t="s">
        <v>815</v>
      </c>
      <c r="H125" s="132">
        <v>20</v>
      </c>
      <c r="I125" s="133"/>
      <c r="J125" s="132">
        <f t="shared" si="4"/>
        <v>0</v>
      </c>
      <c r="K125" s="134"/>
      <c r="L125" s="18"/>
      <c r="M125" s="135" t="s">
        <v>1</v>
      </c>
      <c r="N125" s="136" t="s">
        <v>38</v>
      </c>
      <c r="O125" s="17"/>
      <c r="P125" s="137">
        <f t="shared" si="5"/>
        <v>0</v>
      </c>
      <c r="Q125" s="137">
        <v>4.1187800000000002E-4</v>
      </c>
      <c r="R125" s="137">
        <f t="shared" si="6"/>
        <v>8.2375599999999997E-3</v>
      </c>
      <c r="S125" s="137">
        <v>0</v>
      </c>
      <c r="T125" s="138">
        <f t="shared" si="7"/>
        <v>0</v>
      </c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39" t="s">
        <v>116</v>
      </c>
      <c r="AS125" s="17"/>
      <c r="AT125" s="139" t="s">
        <v>118</v>
      </c>
      <c r="AU125" s="139" t="s">
        <v>123</v>
      </c>
      <c r="AV125" s="17"/>
      <c r="AW125" s="17"/>
      <c r="AX125" s="17"/>
      <c r="AY125" s="2" t="s">
        <v>117</v>
      </c>
      <c r="AZ125" s="17"/>
      <c r="BA125" s="17"/>
      <c r="BB125" s="17"/>
      <c r="BC125" s="17"/>
      <c r="BD125" s="17"/>
      <c r="BE125" s="140">
        <f t="shared" si="8"/>
        <v>0</v>
      </c>
      <c r="BF125" s="140">
        <f t="shared" si="9"/>
        <v>0</v>
      </c>
      <c r="BG125" s="140">
        <f t="shared" si="10"/>
        <v>0</v>
      </c>
      <c r="BH125" s="140">
        <f t="shared" si="11"/>
        <v>0</v>
      </c>
      <c r="BI125" s="140">
        <f t="shared" si="12"/>
        <v>0</v>
      </c>
      <c r="BJ125" s="2" t="s">
        <v>123</v>
      </c>
      <c r="BK125" s="140">
        <f t="shared" si="13"/>
        <v>0</v>
      </c>
      <c r="BL125" s="2" t="s">
        <v>116</v>
      </c>
      <c r="BM125" s="139" t="s">
        <v>1048</v>
      </c>
    </row>
    <row r="126" spans="1:65" ht="24" customHeight="1">
      <c r="A126" s="17"/>
      <c r="B126" s="18"/>
      <c r="C126" s="172" t="s">
        <v>273</v>
      </c>
      <c r="D126" s="172" t="s">
        <v>339</v>
      </c>
      <c r="E126" s="173" t="s">
        <v>1049</v>
      </c>
      <c r="F126" s="174" t="s">
        <v>1050</v>
      </c>
      <c r="G126" s="175" t="s">
        <v>815</v>
      </c>
      <c r="H126" s="176">
        <v>10</v>
      </c>
      <c r="I126" s="177"/>
      <c r="J126" s="176">
        <f t="shared" si="4"/>
        <v>0</v>
      </c>
      <c r="K126" s="178"/>
      <c r="L126" s="179"/>
      <c r="M126" s="180" t="s">
        <v>1</v>
      </c>
      <c r="N126" s="181" t="s">
        <v>38</v>
      </c>
      <c r="O126" s="17"/>
      <c r="P126" s="137">
        <f t="shared" si="5"/>
        <v>0</v>
      </c>
      <c r="Q126" s="137">
        <v>5.0000000000000001E-4</v>
      </c>
      <c r="R126" s="137">
        <f t="shared" si="6"/>
        <v>5.0000000000000001E-3</v>
      </c>
      <c r="S126" s="137">
        <v>0</v>
      </c>
      <c r="T126" s="138">
        <f t="shared" si="7"/>
        <v>0</v>
      </c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39" t="s">
        <v>180</v>
      </c>
      <c r="AS126" s="17"/>
      <c r="AT126" s="139" t="s">
        <v>339</v>
      </c>
      <c r="AU126" s="139" t="s">
        <v>123</v>
      </c>
      <c r="AV126" s="17"/>
      <c r="AW126" s="17"/>
      <c r="AX126" s="17"/>
      <c r="AY126" s="2" t="s">
        <v>117</v>
      </c>
      <c r="AZ126" s="17"/>
      <c r="BA126" s="17"/>
      <c r="BB126" s="17"/>
      <c r="BC126" s="17"/>
      <c r="BD126" s="17"/>
      <c r="BE126" s="140">
        <f t="shared" si="8"/>
        <v>0</v>
      </c>
      <c r="BF126" s="140">
        <f t="shared" si="9"/>
        <v>0</v>
      </c>
      <c r="BG126" s="140">
        <f t="shared" si="10"/>
        <v>0</v>
      </c>
      <c r="BH126" s="140">
        <f t="shared" si="11"/>
        <v>0</v>
      </c>
      <c r="BI126" s="140">
        <f t="shared" si="12"/>
        <v>0</v>
      </c>
      <c r="BJ126" s="2" t="s">
        <v>123</v>
      </c>
      <c r="BK126" s="140">
        <f t="shared" si="13"/>
        <v>0</v>
      </c>
      <c r="BL126" s="2" t="s">
        <v>116</v>
      </c>
      <c r="BM126" s="139" t="s">
        <v>1051</v>
      </c>
    </row>
    <row r="127" spans="1:65" ht="24" customHeight="1">
      <c r="A127" s="17"/>
      <c r="B127" s="18"/>
      <c r="C127" s="172" t="s">
        <v>277</v>
      </c>
      <c r="D127" s="172" t="s">
        <v>339</v>
      </c>
      <c r="E127" s="173" t="s">
        <v>1052</v>
      </c>
      <c r="F127" s="174" t="s">
        <v>1053</v>
      </c>
      <c r="G127" s="175" t="s">
        <v>815</v>
      </c>
      <c r="H127" s="176">
        <v>10</v>
      </c>
      <c r="I127" s="177"/>
      <c r="J127" s="176">
        <f t="shared" si="4"/>
        <v>0</v>
      </c>
      <c r="K127" s="178"/>
      <c r="L127" s="179"/>
      <c r="M127" s="180" t="s">
        <v>1</v>
      </c>
      <c r="N127" s="181" t="s">
        <v>38</v>
      </c>
      <c r="O127" s="17"/>
      <c r="P127" s="137">
        <f t="shared" si="5"/>
        <v>0</v>
      </c>
      <c r="Q127" s="137">
        <v>2.4399999999999999E-3</v>
      </c>
      <c r="R127" s="137">
        <f t="shared" si="6"/>
        <v>2.4399999999999998E-2</v>
      </c>
      <c r="S127" s="137">
        <v>0</v>
      </c>
      <c r="T127" s="138">
        <f t="shared" si="7"/>
        <v>0</v>
      </c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39" t="s">
        <v>180</v>
      </c>
      <c r="AS127" s="17"/>
      <c r="AT127" s="139" t="s">
        <v>339</v>
      </c>
      <c r="AU127" s="139" t="s">
        <v>123</v>
      </c>
      <c r="AV127" s="17"/>
      <c r="AW127" s="17"/>
      <c r="AX127" s="17"/>
      <c r="AY127" s="2" t="s">
        <v>117</v>
      </c>
      <c r="AZ127" s="17"/>
      <c r="BA127" s="17"/>
      <c r="BB127" s="17"/>
      <c r="BC127" s="17"/>
      <c r="BD127" s="17"/>
      <c r="BE127" s="140">
        <f t="shared" si="8"/>
        <v>0</v>
      </c>
      <c r="BF127" s="140">
        <f t="shared" si="9"/>
        <v>0</v>
      </c>
      <c r="BG127" s="140">
        <f t="shared" si="10"/>
        <v>0</v>
      </c>
      <c r="BH127" s="140">
        <f t="shared" si="11"/>
        <v>0</v>
      </c>
      <c r="BI127" s="140">
        <f t="shared" si="12"/>
        <v>0</v>
      </c>
      <c r="BJ127" s="2" t="s">
        <v>123</v>
      </c>
      <c r="BK127" s="140">
        <f t="shared" si="13"/>
        <v>0</v>
      </c>
      <c r="BL127" s="2" t="s">
        <v>116</v>
      </c>
      <c r="BM127" s="139" t="s">
        <v>1054</v>
      </c>
    </row>
    <row r="128" spans="1:65" ht="25.5" customHeight="1">
      <c r="A128" s="118"/>
      <c r="B128" s="119"/>
      <c r="C128" s="118"/>
      <c r="D128" s="120" t="s">
        <v>71</v>
      </c>
      <c r="E128" s="121" t="s">
        <v>339</v>
      </c>
      <c r="F128" s="121" t="s">
        <v>1007</v>
      </c>
      <c r="G128" s="118"/>
      <c r="H128" s="118"/>
      <c r="I128" s="118"/>
      <c r="J128" s="122">
        <f t="shared" ref="J128:J129" si="14">BK128</f>
        <v>0</v>
      </c>
      <c r="K128" s="118"/>
      <c r="L128" s="119"/>
      <c r="M128" s="123"/>
      <c r="N128" s="118"/>
      <c r="O128" s="118"/>
      <c r="P128" s="124">
        <f>P129</f>
        <v>0</v>
      </c>
      <c r="Q128" s="118"/>
      <c r="R128" s="124">
        <f>R129</f>
        <v>1.0100000000000001E-2</v>
      </c>
      <c r="S128" s="118"/>
      <c r="T128" s="125">
        <f>T129</f>
        <v>0</v>
      </c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20" t="s">
        <v>159</v>
      </c>
      <c r="AS128" s="118"/>
      <c r="AT128" s="126" t="s">
        <v>71</v>
      </c>
      <c r="AU128" s="126" t="s">
        <v>72</v>
      </c>
      <c r="AV128" s="118"/>
      <c r="AW128" s="118"/>
      <c r="AX128" s="118"/>
      <c r="AY128" s="120" t="s">
        <v>117</v>
      </c>
      <c r="AZ128" s="118"/>
      <c r="BA128" s="118"/>
      <c r="BB128" s="118"/>
      <c r="BC128" s="118"/>
      <c r="BD128" s="118"/>
      <c r="BE128" s="118"/>
      <c r="BF128" s="118"/>
      <c r="BG128" s="118"/>
      <c r="BH128" s="118"/>
      <c r="BI128" s="118"/>
      <c r="BJ128" s="118"/>
      <c r="BK128" s="127">
        <f>BK129</f>
        <v>0</v>
      </c>
      <c r="BL128" s="118"/>
      <c r="BM128" s="118"/>
    </row>
    <row r="129" spans="1:65" ht="22.5" customHeight="1">
      <c r="A129" s="118"/>
      <c r="B129" s="119"/>
      <c r="C129" s="118"/>
      <c r="D129" s="120" t="s">
        <v>71</v>
      </c>
      <c r="E129" s="163" t="s">
        <v>1055</v>
      </c>
      <c r="F129" s="163" t="s">
        <v>1056</v>
      </c>
      <c r="G129" s="118"/>
      <c r="H129" s="118"/>
      <c r="I129" s="118"/>
      <c r="J129" s="164">
        <f t="shared" si="14"/>
        <v>0</v>
      </c>
      <c r="K129" s="118"/>
      <c r="L129" s="119"/>
      <c r="M129" s="123"/>
      <c r="N129" s="118"/>
      <c r="O129" s="118"/>
      <c r="P129" s="124">
        <f>SUM(P130:P139)</f>
        <v>0</v>
      </c>
      <c r="Q129" s="118"/>
      <c r="R129" s="124">
        <f>SUM(R130:R139)</f>
        <v>1.0100000000000001E-2</v>
      </c>
      <c r="S129" s="118"/>
      <c r="T129" s="125">
        <f>SUM(T130:T139)</f>
        <v>0</v>
      </c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20" t="s">
        <v>159</v>
      </c>
      <c r="AS129" s="118"/>
      <c r="AT129" s="126" t="s">
        <v>71</v>
      </c>
      <c r="AU129" s="126" t="s">
        <v>80</v>
      </c>
      <c r="AV129" s="118"/>
      <c r="AW129" s="118"/>
      <c r="AX129" s="118"/>
      <c r="AY129" s="120" t="s">
        <v>117</v>
      </c>
      <c r="AZ129" s="118"/>
      <c r="BA129" s="118"/>
      <c r="BB129" s="118"/>
      <c r="BC129" s="118"/>
      <c r="BD129" s="118"/>
      <c r="BE129" s="118"/>
      <c r="BF129" s="118"/>
      <c r="BG129" s="118"/>
      <c r="BH129" s="118"/>
      <c r="BI129" s="118"/>
      <c r="BJ129" s="118"/>
      <c r="BK129" s="127">
        <f>SUM(BK130:BK139)</f>
        <v>0</v>
      </c>
      <c r="BL129" s="118"/>
      <c r="BM129" s="118"/>
    </row>
    <row r="130" spans="1:65" ht="66.75" customHeight="1">
      <c r="A130" s="17"/>
      <c r="B130" s="18"/>
      <c r="C130" s="128" t="s">
        <v>285</v>
      </c>
      <c r="D130" s="128" t="s">
        <v>118</v>
      </c>
      <c r="E130" s="129" t="s">
        <v>1057</v>
      </c>
      <c r="F130" s="130" t="s">
        <v>1058</v>
      </c>
      <c r="G130" s="131" t="s">
        <v>815</v>
      </c>
      <c r="H130" s="132">
        <v>10</v>
      </c>
      <c r="I130" s="133"/>
      <c r="J130" s="132">
        <f t="shared" ref="J130:J139" si="15">ROUND(I130*H130,2)</f>
        <v>0</v>
      </c>
      <c r="K130" s="134"/>
      <c r="L130" s="18"/>
      <c r="M130" s="135" t="s">
        <v>1</v>
      </c>
      <c r="N130" s="136" t="s">
        <v>38</v>
      </c>
      <c r="O130" s="17"/>
      <c r="P130" s="137">
        <f t="shared" ref="P130:P139" si="16">O130*H130</f>
        <v>0</v>
      </c>
      <c r="Q130" s="137">
        <v>0</v>
      </c>
      <c r="R130" s="137">
        <f t="shared" ref="R130:R139" si="17">Q130*H130</f>
        <v>0</v>
      </c>
      <c r="S130" s="137">
        <v>0</v>
      </c>
      <c r="T130" s="138">
        <f t="shared" ref="T130:T139" si="18">S130*H130</f>
        <v>0</v>
      </c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39" t="s">
        <v>704</v>
      </c>
      <c r="AS130" s="17"/>
      <c r="AT130" s="139" t="s">
        <v>118</v>
      </c>
      <c r="AU130" s="139" t="s">
        <v>123</v>
      </c>
      <c r="AV130" s="17"/>
      <c r="AW130" s="17"/>
      <c r="AX130" s="17"/>
      <c r="AY130" s="2" t="s">
        <v>117</v>
      </c>
      <c r="AZ130" s="17"/>
      <c r="BA130" s="17"/>
      <c r="BB130" s="17"/>
      <c r="BC130" s="17"/>
      <c r="BD130" s="17"/>
      <c r="BE130" s="140">
        <f t="shared" ref="BE130:BE139" si="19">IF(N130="základná",J130,0)</f>
        <v>0</v>
      </c>
      <c r="BF130" s="140">
        <f t="shared" ref="BF130:BF139" si="20">IF(N130="znížená",J130,0)</f>
        <v>0</v>
      </c>
      <c r="BG130" s="140">
        <f t="shared" ref="BG130:BG139" si="21">IF(N130="zákl. prenesená",J130,0)</f>
        <v>0</v>
      </c>
      <c r="BH130" s="140">
        <f t="shared" ref="BH130:BH139" si="22">IF(N130="zníž. prenesená",J130,0)</f>
        <v>0</v>
      </c>
      <c r="BI130" s="140">
        <f t="shared" ref="BI130:BI139" si="23">IF(N130="nulová",J130,0)</f>
        <v>0</v>
      </c>
      <c r="BJ130" s="2" t="s">
        <v>123</v>
      </c>
      <c r="BK130" s="140">
        <f t="shared" ref="BK130:BK139" si="24">ROUND(I130*H130,2)</f>
        <v>0</v>
      </c>
      <c r="BL130" s="2" t="s">
        <v>704</v>
      </c>
      <c r="BM130" s="139" t="s">
        <v>1059</v>
      </c>
    </row>
    <row r="131" spans="1:65" ht="33" customHeight="1">
      <c r="A131" s="17"/>
      <c r="B131" s="18"/>
      <c r="C131" s="128" t="s">
        <v>289</v>
      </c>
      <c r="D131" s="128" t="s">
        <v>118</v>
      </c>
      <c r="E131" s="129" t="s">
        <v>1060</v>
      </c>
      <c r="F131" s="130" t="s">
        <v>1061</v>
      </c>
      <c r="G131" s="131" t="s">
        <v>815</v>
      </c>
      <c r="H131" s="132">
        <v>10</v>
      </c>
      <c r="I131" s="133"/>
      <c r="J131" s="132">
        <f t="shared" si="15"/>
        <v>0</v>
      </c>
      <c r="K131" s="134"/>
      <c r="L131" s="18"/>
      <c r="M131" s="135" t="s">
        <v>1</v>
      </c>
      <c r="N131" s="136" t="s">
        <v>38</v>
      </c>
      <c r="O131" s="17"/>
      <c r="P131" s="137">
        <f t="shared" si="16"/>
        <v>0</v>
      </c>
      <c r="Q131" s="137">
        <v>0</v>
      </c>
      <c r="R131" s="137">
        <f t="shared" si="17"/>
        <v>0</v>
      </c>
      <c r="S131" s="137">
        <v>0</v>
      </c>
      <c r="T131" s="138">
        <f t="shared" si="18"/>
        <v>0</v>
      </c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39" t="s">
        <v>704</v>
      </c>
      <c r="AS131" s="17"/>
      <c r="AT131" s="139" t="s">
        <v>118</v>
      </c>
      <c r="AU131" s="139" t="s">
        <v>123</v>
      </c>
      <c r="AV131" s="17"/>
      <c r="AW131" s="17"/>
      <c r="AX131" s="17"/>
      <c r="AY131" s="2" t="s">
        <v>117</v>
      </c>
      <c r="AZ131" s="17"/>
      <c r="BA131" s="17"/>
      <c r="BB131" s="17"/>
      <c r="BC131" s="17"/>
      <c r="BD131" s="17"/>
      <c r="BE131" s="140">
        <f t="shared" si="19"/>
        <v>0</v>
      </c>
      <c r="BF131" s="140">
        <f t="shared" si="20"/>
        <v>0</v>
      </c>
      <c r="BG131" s="140">
        <f t="shared" si="21"/>
        <v>0</v>
      </c>
      <c r="BH131" s="140">
        <f t="shared" si="22"/>
        <v>0</v>
      </c>
      <c r="BI131" s="140">
        <f t="shared" si="23"/>
        <v>0</v>
      </c>
      <c r="BJ131" s="2" t="s">
        <v>123</v>
      </c>
      <c r="BK131" s="140">
        <f t="shared" si="24"/>
        <v>0</v>
      </c>
      <c r="BL131" s="2" t="s">
        <v>704</v>
      </c>
      <c r="BM131" s="139" t="s">
        <v>1062</v>
      </c>
    </row>
    <row r="132" spans="1:65" ht="24" customHeight="1">
      <c r="A132" s="17"/>
      <c r="B132" s="18"/>
      <c r="C132" s="172" t="s">
        <v>293</v>
      </c>
      <c r="D132" s="172" t="s">
        <v>339</v>
      </c>
      <c r="E132" s="173" t="s">
        <v>1063</v>
      </c>
      <c r="F132" s="174" t="s">
        <v>1064</v>
      </c>
      <c r="G132" s="175" t="s">
        <v>815</v>
      </c>
      <c r="H132" s="176">
        <v>10</v>
      </c>
      <c r="I132" s="177"/>
      <c r="J132" s="176">
        <f t="shared" si="15"/>
        <v>0</v>
      </c>
      <c r="K132" s="178"/>
      <c r="L132" s="179"/>
      <c r="M132" s="180" t="s">
        <v>1</v>
      </c>
      <c r="N132" s="181" t="s">
        <v>38</v>
      </c>
      <c r="O132" s="17"/>
      <c r="P132" s="137">
        <f t="shared" si="16"/>
        <v>0</v>
      </c>
      <c r="Q132" s="137">
        <v>8.0000000000000004E-4</v>
      </c>
      <c r="R132" s="137">
        <f t="shared" si="17"/>
        <v>8.0000000000000002E-3</v>
      </c>
      <c r="S132" s="137">
        <v>0</v>
      </c>
      <c r="T132" s="138">
        <f t="shared" si="18"/>
        <v>0</v>
      </c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39" t="s">
        <v>1065</v>
      </c>
      <c r="AS132" s="17"/>
      <c r="AT132" s="139" t="s">
        <v>339</v>
      </c>
      <c r="AU132" s="139" t="s">
        <v>123</v>
      </c>
      <c r="AV132" s="17"/>
      <c r="AW132" s="17"/>
      <c r="AX132" s="17"/>
      <c r="AY132" s="2" t="s">
        <v>117</v>
      </c>
      <c r="AZ132" s="17"/>
      <c r="BA132" s="17"/>
      <c r="BB132" s="17"/>
      <c r="BC132" s="17"/>
      <c r="BD132" s="17"/>
      <c r="BE132" s="140">
        <f t="shared" si="19"/>
        <v>0</v>
      </c>
      <c r="BF132" s="140">
        <f t="shared" si="20"/>
        <v>0</v>
      </c>
      <c r="BG132" s="140">
        <f t="shared" si="21"/>
        <v>0</v>
      </c>
      <c r="BH132" s="140">
        <f t="shared" si="22"/>
        <v>0</v>
      </c>
      <c r="BI132" s="140">
        <f t="shared" si="23"/>
        <v>0</v>
      </c>
      <c r="BJ132" s="2" t="s">
        <v>123</v>
      </c>
      <c r="BK132" s="140">
        <f t="shared" si="24"/>
        <v>0</v>
      </c>
      <c r="BL132" s="2" t="s">
        <v>1065</v>
      </c>
      <c r="BM132" s="139" t="s">
        <v>1066</v>
      </c>
    </row>
    <row r="133" spans="1:65" ht="24" customHeight="1">
      <c r="A133" s="17"/>
      <c r="B133" s="18"/>
      <c r="C133" s="172" t="s">
        <v>297</v>
      </c>
      <c r="D133" s="172" t="s">
        <v>339</v>
      </c>
      <c r="E133" s="173" t="s">
        <v>1067</v>
      </c>
      <c r="F133" s="174" t="s">
        <v>1068</v>
      </c>
      <c r="G133" s="175" t="s">
        <v>815</v>
      </c>
      <c r="H133" s="176">
        <v>10</v>
      </c>
      <c r="I133" s="177"/>
      <c r="J133" s="176">
        <f t="shared" si="15"/>
        <v>0</v>
      </c>
      <c r="K133" s="178"/>
      <c r="L133" s="179"/>
      <c r="M133" s="180" t="s">
        <v>1</v>
      </c>
      <c r="N133" s="181" t="s">
        <v>38</v>
      </c>
      <c r="O133" s="17"/>
      <c r="P133" s="137">
        <f t="shared" si="16"/>
        <v>0</v>
      </c>
      <c r="Q133" s="137">
        <v>2.1000000000000001E-4</v>
      </c>
      <c r="R133" s="137">
        <f t="shared" si="17"/>
        <v>2.1000000000000003E-3</v>
      </c>
      <c r="S133" s="137">
        <v>0</v>
      </c>
      <c r="T133" s="138">
        <f t="shared" si="18"/>
        <v>0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39" t="s">
        <v>1065</v>
      </c>
      <c r="AS133" s="17"/>
      <c r="AT133" s="139" t="s">
        <v>339</v>
      </c>
      <c r="AU133" s="139" t="s">
        <v>123</v>
      </c>
      <c r="AV133" s="17"/>
      <c r="AW133" s="17"/>
      <c r="AX133" s="17"/>
      <c r="AY133" s="2" t="s">
        <v>117</v>
      </c>
      <c r="AZ133" s="17"/>
      <c r="BA133" s="17"/>
      <c r="BB133" s="17"/>
      <c r="BC133" s="17"/>
      <c r="BD133" s="17"/>
      <c r="BE133" s="140">
        <f t="shared" si="19"/>
        <v>0</v>
      </c>
      <c r="BF133" s="140">
        <f t="shared" si="20"/>
        <v>0</v>
      </c>
      <c r="BG133" s="140">
        <f t="shared" si="21"/>
        <v>0</v>
      </c>
      <c r="BH133" s="140">
        <f t="shared" si="22"/>
        <v>0</v>
      </c>
      <c r="BI133" s="140">
        <f t="shared" si="23"/>
        <v>0</v>
      </c>
      <c r="BJ133" s="2" t="s">
        <v>123</v>
      </c>
      <c r="BK133" s="140">
        <f t="shared" si="24"/>
        <v>0</v>
      </c>
      <c r="BL133" s="2" t="s">
        <v>1065</v>
      </c>
      <c r="BM133" s="139" t="s">
        <v>1069</v>
      </c>
    </row>
    <row r="134" spans="1:65" ht="16.5" customHeight="1">
      <c r="A134" s="17"/>
      <c r="B134" s="18"/>
      <c r="C134" s="172" t="s">
        <v>324</v>
      </c>
      <c r="D134" s="172" t="s">
        <v>339</v>
      </c>
      <c r="E134" s="173" t="s">
        <v>1070</v>
      </c>
      <c r="F134" s="174" t="s">
        <v>1071</v>
      </c>
      <c r="G134" s="175" t="s">
        <v>149</v>
      </c>
      <c r="H134" s="176">
        <v>3</v>
      </c>
      <c r="I134" s="177"/>
      <c r="J134" s="176">
        <f t="shared" si="15"/>
        <v>0</v>
      </c>
      <c r="K134" s="178"/>
      <c r="L134" s="179"/>
      <c r="M134" s="180" t="s">
        <v>1</v>
      </c>
      <c r="N134" s="181" t="s">
        <v>38</v>
      </c>
      <c r="O134" s="17"/>
      <c r="P134" s="137">
        <f t="shared" si="16"/>
        <v>0</v>
      </c>
      <c r="Q134" s="137">
        <v>0</v>
      </c>
      <c r="R134" s="137">
        <f t="shared" si="17"/>
        <v>0</v>
      </c>
      <c r="S134" s="137">
        <v>0</v>
      </c>
      <c r="T134" s="138">
        <f t="shared" si="18"/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39" t="s">
        <v>1065</v>
      </c>
      <c r="AS134" s="17"/>
      <c r="AT134" s="139" t="s">
        <v>339</v>
      </c>
      <c r="AU134" s="139" t="s">
        <v>123</v>
      </c>
      <c r="AV134" s="17"/>
      <c r="AW134" s="17"/>
      <c r="AX134" s="17"/>
      <c r="AY134" s="2" t="s">
        <v>117</v>
      </c>
      <c r="AZ134" s="17"/>
      <c r="BA134" s="17"/>
      <c r="BB134" s="17"/>
      <c r="BC134" s="17"/>
      <c r="BD134" s="17"/>
      <c r="BE134" s="140">
        <f t="shared" si="19"/>
        <v>0</v>
      </c>
      <c r="BF134" s="140">
        <f t="shared" si="20"/>
        <v>0</v>
      </c>
      <c r="BG134" s="140">
        <f t="shared" si="21"/>
        <v>0</v>
      </c>
      <c r="BH134" s="140">
        <f t="shared" si="22"/>
        <v>0</v>
      </c>
      <c r="BI134" s="140">
        <f t="shared" si="23"/>
        <v>0</v>
      </c>
      <c r="BJ134" s="2" t="s">
        <v>123</v>
      </c>
      <c r="BK134" s="140">
        <f t="shared" si="24"/>
        <v>0</v>
      </c>
      <c r="BL134" s="2" t="s">
        <v>1065</v>
      </c>
      <c r="BM134" s="139" t="s">
        <v>1072</v>
      </c>
    </row>
    <row r="135" spans="1:65" ht="62.25" customHeight="1">
      <c r="A135" s="17"/>
      <c r="B135" s="18"/>
      <c r="C135" s="128" t="s">
        <v>301</v>
      </c>
      <c r="D135" s="128" t="s">
        <v>118</v>
      </c>
      <c r="E135" s="129" t="s">
        <v>1073</v>
      </c>
      <c r="F135" s="130" t="s">
        <v>1074</v>
      </c>
      <c r="G135" s="131" t="s">
        <v>815</v>
      </c>
      <c r="H135" s="132">
        <v>10</v>
      </c>
      <c r="I135" s="133"/>
      <c r="J135" s="132">
        <f t="shared" si="15"/>
        <v>0</v>
      </c>
      <c r="K135" s="134"/>
      <c r="L135" s="18"/>
      <c r="M135" s="135" t="s">
        <v>1</v>
      </c>
      <c r="N135" s="136" t="s">
        <v>38</v>
      </c>
      <c r="O135" s="17"/>
      <c r="P135" s="137">
        <f t="shared" si="16"/>
        <v>0</v>
      </c>
      <c r="Q135" s="137">
        <v>0</v>
      </c>
      <c r="R135" s="137">
        <f t="shared" si="17"/>
        <v>0</v>
      </c>
      <c r="S135" s="137">
        <v>0</v>
      </c>
      <c r="T135" s="138">
        <f t="shared" si="18"/>
        <v>0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39" t="s">
        <v>704</v>
      </c>
      <c r="AS135" s="17"/>
      <c r="AT135" s="139" t="s">
        <v>118</v>
      </c>
      <c r="AU135" s="139" t="s">
        <v>123</v>
      </c>
      <c r="AV135" s="17"/>
      <c r="AW135" s="17"/>
      <c r="AX135" s="17"/>
      <c r="AY135" s="2" t="s">
        <v>117</v>
      </c>
      <c r="AZ135" s="17"/>
      <c r="BA135" s="17"/>
      <c r="BB135" s="17"/>
      <c r="BC135" s="17"/>
      <c r="BD135" s="17"/>
      <c r="BE135" s="140">
        <f t="shared" si="19"/>
        <v>0</v>
      </c>
      <c r="BF135" s="140">
        <f t="shared" si="20"/>
        <v>0</v>
      </c>
      <c r="BG135" s="140">
        <f t="shared" si="21"/>
        <v>0</v>
      </c>
      <c r="BH135" s="140">
        <f t="shared" si="22"/>
        <v>0</v>
      </c>
      <c r="BI135" s="140">
        <f t="shared" si="23"/>
        <v>0</v>
      </c>
      <c r="BJ135" s="2" t="s">
        <v>123</v>
      </c>
      <c r="BK135" s="140">
        <f t="shared" si="24"/>
        <v>0</v>
      </c>
      <c r="BL135" s="2" t="s">
        <v>704</v>
      </c>
      <c r="BM135" s="139" t="s">
        <v>1075</v>
      </c>
    </row>
    <row r="136" spans="1:65" ht="90" customHeight="1">
      <c r="A136" s="17"/>
      <c r="B136" s="18"/>
      <c r="C136" s="128" t="s">
        <v>305</v>
      </c>
      <c r="D136" s="128" t="s">
        <v>118</v>
      </c>
      <c r="E136" s="129" t="s">
        <v>1076</v>
      </c>
      <c r="F136" s="130" t="s">
        <v>1077</v>
      </c>
      <c r="G136" s="131" t="s">
        <v>335</v>
      </c>
      <c r="H136" s="132">
        <v>10</v>
      </c>
      <c r="I136" s="133"/>
      <c r="J136" s="132">
        <f t="shared" si="15"/>
        <v>0</v>
      </c>
      <c r="K136" s="134"/>
      <c r="L136" s="18"/>
      <c r="M136" s="135" t="s">
        <v>1</v>
      </c>
      <c r="N136" s="136" t="s">
        <v>38</v>
      </c>
      <c r="O136" s="17"/>
      <c r="P136" s="137">
        <f t="shared" si="16"/>
        <v>0</v>
      </c>
      <c r="Q136" s="137">
        <v>0</v>
      </c>
      <c r="R136" s="137">
        <f t="shared" si="17"/>
        <v>0</v>
      </c>
      <c r="S136" s="137">
        <v>0</v>
      </c>
      <c r="T136" s="138">
        <f t="shared" si="18"/>
        <v>0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39" t="s">
        <v>704</v>
      </c>
      <c r="AS136" s="17"/>
      <c r="AT136" s="139" t="s">
        <v>118</v>
      </c>
      <c r="AU136" s="139" t="s">
        <v>123</v>
      </c>
      <c r="AV136" s="17"/>
      <c r="AW136" s="17"/>
      <c r="AX136" s="17"/>
      <c r="AY136" s="2" t="s">
        <v>117</v>
      </c>
      <c r="AZ136" s="17"/>
      <c r="BA136" s="17"/>
      <c r="BB136" s="17"/>
      <c r="BC136" s="17"/>
      <c r="BD136" s="17"/>
      <c r="BE136" s="140">
        <f t="shared" si="19"/>
        <v>0</v>
      </c>
      <c r="BF136" s="140">
        <f t="shared" si="20"/>
        <v>0</v>
      </c>
      <c r="BG136" s="140">
        <f t="shared" si="21"/>
        <v>0</v>
      </c>
      <c r="BH136" s="140">
        <f t="shared" si="22"/>
        <v>0</v>
      </c>
      <c r="BI136" s="140">
        <f t="shared" si="23"/>
        <v>0</v>
      </c>
      <c r="BJ136" s="2" t="s">
        <v>123</v>
      </c>
      <c r="BK136" s="140">
        <f t="shared" si="24"/>
        <v>0</v>
      </c>
      <c r="BL136" s="2" t="s">
        <v>704</v>
      </c>
      <c r="BM136" s="139" t="s">
        <v>1078</v>
      </c>
    </row>
    <row r="137" spans="1:65" ht="16.5" customHeight="1">
      <c r="A137" s="17"/>
      <c r="B137" s="18"/>
      <c r="C137" s="128" t="s">
        <v>310</v>
      </c>
      <c r="D137" s="128" t="s">
        <v>118</v>
      </c>
      <c r="E137" s="129" t="s">
        <v>1079</v>
      </c>
      <c r="F137" s="130" t="s">
        <v>1080</v>
      </c>
      <c r="G137" s="131" t="s">
        <v>1032</v>
      </c>
      <c r="H137" s="133"/>
      <c r="I137" s="133"/>
      <c r="J137" s="132">
        <f t="shared" si="15"/>
        <v>0</v>
      </c>
      <c r="K137" s="134"/>
      <c r="L137" s="18"/>
      <c r="M137" s="135" t="s">
        <v>1</v>
      </c>
      <c r="N137" s="136" t="s">
        <v>38</v>
      </c>
      <c r="O137" s="17"/>
      <c r="P137" s="137">
        <f t="shared" si="16"/>
        <v>0</v>
      </c>
      <c r="Q137" s="137">
        <v>0</v>
      </c>
      <c r="R137" s="137">
        <f t="shared" si="17"/>
        <v>0</v>
      </c>
      <c r="S137" s="137">
        <v>0</v>
      </c>
      <c r="T137" s="138">
        <f t="shared" si="18"/>
        <v>0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39" t="s">
        <v>704</v>
      </c>
      <c r="AS137" s="17"/>
      <c r="AT137" s="139" t="s">
        <v>118</v>
      </c>
      <c r="AU137" s="139" t="s">
        <v>123</v>
      </c>
      <c r="AV137" s="17"/>
      <c r="AW137" s="17"/>
      <c r="AX137" s="17"/>
      <c r="AY137" s="2" t="s">
        <v>117</v>
      </c>
      <c r="AZ137" s="17"/>
      <c r="BA137" s="17"/>
      <c r="BB137" s="17"/>
      <c r="BC137" s="17"/>
      <c r="BD137" s="17"/>
      <c r="BE137" s="140">
        <f t="shared" si="19"/>
        <v>0</v>
      </c>
      <c r="BF137" s="140">
        <f t="shared" si="20"/>
        <v>0</v>
      </c>
      <c r="BG137" s="140">
        <f t="shared" si="21"/>
        <v>0</v>
      </c>
      <c r="BH137" s="140">
        <f t="shared" si="22"/>
        <v>0</v>
      </c>
      <c r="BI137" s="140">
        <f t="shared" si="23"/>
        <v>0</v>
      </c>
      <c r="BJ137" s="2" t="s">
        <v>123</v>
      </c>
      <c r="BK137" s="140">
        <f t="shared" si="24"/>
        <v>0</v>
      </c>
      <c r="BL137" s="2" t="s">
        <v>704</v>
      </c>
      <c r="BM137" s="139" t="s">
        <v>1081</v>
      </c>
    </row>
    <row r="138" spans="1:65" ht="16.5" customHeight="1">
      <c r="A138" s="17"/>
      <c r="B138" s="18"/>
      <c r="C138" s="128" t="s">
        <v>316</v>
      </c>
      <c r="D138" s="128" t="s">
        <v>118</v>
      </c>
      <c r="E138" s="129" t="s">
        <v>1082</v>
      </c>
      <c r="F138" s="130" t="s">
        <v>1083</v>
      </c>
      <c r="G138" s="131" t="s">
        <v>1032</v>
      </c>
      <c r="H138" s="133"/>
      <c r="I138" s="133"/>
      <c r="J138" s="132">
        <f t="shared" si="15"/>
        <v>0</v>
      </c>
      <c r="K138" s="134"/>
      <c r="L138" s="18"/>
      <c r="M138" s="135" t="s">
        <v>1</v>
      </c>
      <c r="N138" s="136" t="s">
        <v>38</v>
      </c>
      <c r="O138" s="17"/>
      <c r="P138" s="137">
        <f t="shared" si="16"/>
        <v>0</v>
      </c>
      <c r="Q138" s="137">
        <v>0</v>
      </c>
      <c r="R138" s="137">
        <f t="shared" si="17"/>
        <v>0</v>
      </c>
      <c r="S138" s="137">
        <v>0</v>
      </c>
      <c r="T138" s="138">
        <f t="shared" si="18"/>
        <v>0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39" t="s">
        <v>1065</v>
      </c>
      <c r="AS138" s="17"/>
      <c r="AT138" s="139" t="s">
        <v>118</v>
      </c>
      <c r="AU138" s="139" t="s">
        <v>123</v>
      </c>
      <c r="AV138" s="17"/>
      <c r="AW138" s="17"/>
      <c r="AX138" s="17"/>
      <c r="AY138" s="2" t="s">
        <v>117</v>
      </c>
      <c r="AZ138" s="17"/>
      <c r="BA138" s="17"/>
      <c r="BB138" s="17"/>
      <c r="BC138" s="17"/>
      <c r="BD138" s="17"/>
      <c r="BE138" s="140">
        <f t="shared" si="19"/>
        <v>0</v>
      </c>
      <c r="BF138" s="140">
        <f t="shared" si="20"/>
        <v>0</v>
      </c>
      <c r="BG138" s="140">
        <f t="shared" si="21"/>
        <v>0</v>
      </c>
      <c r="BH138" s="140">
        <f t="shared" si="22"/>
        <v>0</v>
      </c>
      <c r="BI138" s="140">
        <f t="shared" si="23"/>
        <v>0</v>
      </c>
      <c r="BJ138" s="2" t="s">
        <v>123</v>
      </c>
      <c r="BK138" s="140">
        <f t="shared" si="24"/>
        <v>0</v>
      </c>
      <c r="BL138" s="2" t="s">
        <v>1065</v>
      </c>
      <c r="BM138" s="139" t="s">
        <v>1084</v>
      </c>
    </row>
    <row r="139" spans="1:65" ht="16.5" customHeight="1">
      <c r="A139" s="17"/>
      <c r="B139" s="18"/>
      <c r="C139" s="128" t="s">
        <v>320</v>
      </c>
      <c r="D139" s="128" t="s">
        <v>118</v>
      </c>
      <c r="E139" s="129" t="s">
        <v>1085</v>
      </c>
      <c r="F139" s="130" t="s">
        <v>1086</v>
      </c>
      <c r="G139" s="131" t="s">
        <v>1032</v>
      </c>
      <c r="H139" s="133"/>
      <c r="I139" s="133"/>
      <c r="J139" s="132">
        <f t="shared" si="15"/>
        <v>0</v>
      </c>
      <c r="K139" s="134"/>
      <c r="L139" s="18"/>
      <c r="M139" s="135" t="s">
        <v>1</v>
      </c>
      <c r="N139" s="136" t="s">
        <v>38</v>
      </c>
      <c r="O139" s="17"/>
      <c r="P139" s="137">
        <f t="shared" si="16"/>
        <v>0</v>
      </c>
      <c r="Q139" s="137">
        <v>0</v>
      </c>
      <c r="R139" s="137">
        <f t="shared" si="17"/>
        <v>0</v>
      </c>
      <c r="S139" s="137">
        <v>0</v>
      </c>
      <c r="T139" s="138">
        <f t="shared" si="18"/>
        <v>0</v>
      </c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39" t="s">
        <v>704</v>
      </c>
      <c r="AS139" s="17"/>
      <c r="AT139" s="139" t="s">
        <v>118</v>
      </c>
      <c r="AU139" s="139" t="s">
        <v>123</v>
      </c>
      <c r="AV139" s="17"/>
      <c r="AW139" s="17"/>
      <c r="AX139" s="17"/>
      <c r="AY139" s="2" t="s">
        <v>117</v>
      </c>
      <c r="AZ139" s="17"/>
      <c r="BA139" s="17"/>
      <c r="BB139" s="17"/>
      <c r="BC139" s="17"/>
      <c r="BD139" s="17"/>
      <c r="BE139" s="140">
        <f t="shared" si="19"/>
        <v>0</v>
      </c>
      <c r="BF139" s="140">
        <f t="shared" si="20"/>
        <v>0</v>
      </c>
      <c r="BG139" s="140">
        <f t="shared" si="21"/>
        <v>0</v>
      </c>
      <c r="BH139" s="140">
        <f t="shared" si="22"/>
        <v>0</v>
      </c>
      <c r="BI139" s="140">
        <f t="shared" si="23"/>
        <v>0</v>
      </c>
      <c r="BJ139" s="2" t="s">
        <v>123</v>
      </c>
      <c r="BK139" s="140">
        <f t="shared" si="24"/>
        <v>0</v>
      </c>
      <c r="BL139" s="2" t="s">
        <v>704</v>
      </c>
      <c r="BM139" s="139" t="s">
        <v>1087</v>
      </c>
    </row>
    <row r="140" spans="1:65" ht="25.5" customHeight="1">
      <c r="A140" s="118"/>
      <c r="B140" s="119"/>
      <c r="C140" s="118"/>
      <c r="D140" s="120" t="s">
        <v>71</v>
      </c>
      <c r="E140" s="121" t="s">
        <v>115</v>
      </c>
      <c r="F140" s="121" t="s">
        <v>1034</v>
      </c>
      <c r="G140" s="118"/>
      <c r="H140" s="118"/>
      <c r="I140" s="118"/>
      <c r="J140" s="122">
        <f>BK140</f>
        <v>0</v>
      </c>
      <c r="K140" s="118"/>
      <c r="L140" s="119"/>
      <c r="M140" s="123"/>
      <c r="N140" s="118"/>
      <c r="O140" s="118"/>
      <c r="P140" s="124">
        <f>P141</f>
        <v>0</v>
      </c>
      <c r="Q140" s="118"/>
      <c r="R140" s="124">
        <f>R141</f>
        <v>0</v>
      </c>
      <c r="S140" s="118"/>
      <c r="T140" s="125">
        <f>T141</f>
        <v>0</v>
      </c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20" t="s">
        <v>125</v>
      </c>
      <c r="AS140" s="118"/>
      <c r="AT140" s="126" t="s">
        <v>71</v>
      </c>
      <c r="AU140" s="126" t="s">
        <v>72</v>
      </c>
      <c r="AV140" s="118"/>
      <c r="AW140" s="118"/>
      <c r="AX140" s="118"/>
      <c r="AY140" s="120" t="s">
        <v>117</v>
      </c>
      <c r="AZ140" s="118"/>
      <c r="BA140" s="118"/>
      <c r="BB140" s="118"/>
      <c r="BC140" s="118"/>
      <c r="BD140" s="118"/>
      <c r="BE140" s="118"/>
      <c r="BF140" s="118"/>
      <c r="BG140" s="118"/>
      <c r="BH140" s="118"/>
      <c r="BI140" s="118"/>
      <c r="BJ140" s="118"/>
      <c r="BK140" s="127">
        <f>BK141</f>
        <v>0</v>
      </c>
      <c r="BL140" s="118"/>
      <c r="BM140" s="118"/>
    </row>
    <row r="141" spans="1:65" ht="37.5" customHeight="1">
      <c r="A141" s="17"/>
      <c r="B141" s="18"/>
      <c r="C141" s="128" t="s">
        <v>328</v>
      </c>
      <c r="D141" s="128" t="s">
        <v>118</v>
      </c>
      <c r="E141" s="129" t="s">
        <v>1036</v>
      </c>
      <c r="F141" s="130" t="s">
        <v>1037</v>
      </c>
      <c r="G141" s="131" t="s">
        <v>1038</v>
      </c>
      <c r="H141" s="132">
        <v>1</v>
      </c>
      <c r="I141" s="133"/>
      <c r="J141" s="132">
        <f>ROUND(I141*H141,2)</f>
        <v>0</v>
      </c>
      <c r="K141" s="134"/>
      <c r="L141" s="18"/>
      <c r="M141" s="182" t="s">
        <v>1</v>
      </c>
      <c r="N141" s="183" t="s">
        <v>38</v>
      </c>
      <c r="O141" s="184"/>
      <c r="P141" s="185">
        <f>O141*H141</f>
        <v>0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39" t="s">
        <v>122</v>
      </c>
      <c r="AS141" s="17"/>
      <c r="AT141" s="139" t="s">
        <v>118</v>
      </c>
      <c r="AU141" s="139" t="s">
        <v>80</v>
      </c>
      <c r="AV141" s="17"/>
      <c r="AW141" s="17"/>
      <c r="AX141" s="17"/>
      <c r="AY141" s="2" t="s">
        <v>117</v>
      </c>
      <c r="AZ141" s="17"/>
      <c r="BA141" s="17"/>
      <c r="BB141" s="17"/>
      <c r="BC141" s="17"/>
      <c r="BD141" s="17"/>
      <c r="BE141" s="140">
        <f>IF(N141="základná",J141,0)</f>
        <v>0</v>
      </c>
      <c r="BF141" s="140">
        <f>IF(N141="znížená",J141,0)</f>
        <v>0</v>
      </c>
      <c r="BG141" s="140">
        <f>IF(N141="zákl. prenesená",J141,0)</f>
        <v>0</v>
      </c>
      <c r="BH141" s="140">
        <f>IF(N141="zníž. prenesená",J141,0)</f>
        <v>0</v>
      </c>
      <c r="BI141" s="140">
        <f>IF(N141="nulová",J141,0)</f>
        <v>0</v>
      </c>
      <c r="BJ141" s="2" t="s">
        <v>123</v>
      </c>
      <c r="BK141" s="140">
        <f>ROUND(I141*H141,2)</f>
        <v>0</v>
      </c>
      <c r="BL141" s="2" t="s">
        <v>122</v>
      </c>
      <c r="BM141" s="139" t="s">
        <v>1088</v>
      </c>
    </row>
    <row r="142" spans="1:65" ht="6.75" customHeight="1">
      <c r="A142" s="17"/>
      <c r="B142" s="34"/>
      <c r="C142" s="35"/>
      <c r="D142" s="35"/>
      <c r="E142" s="35"/>
      <c r="F142" s="35"/>
      <c r="G142" s="35"/>
      <c r="H142" s="35"/>
      <c r="I142" s="35"/>
      <c r="J142" s="35"/>
      <c r="K142" s="35"/>
      <c r="L142" s="18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</row>
    <row r="143" spans="1:65" ht="11.25" customHeight="1"/>
    <row r="144" spans="1:65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  <row r="941" ht="11.25" customHeight="1"/>
    <row r="942" ht="11.25" customHeight="1"/>
    <row r="943" ht="11.25" customHeight="1"/>
    <row r="944" ht="11.25" customHeight="1"/>
    <row r="945" ht="11.25" customHeight="1"/>
    <row r="946" ht="11.25" customHeight="1"/>
    <row r="947" ht="11.25" customHeight="1"/>
    <row r="948" ht="11.25" customHeight="1"/>
    <row r="949" ht="11.25" customHeight="1"/>
    <row r="950" ht="11.25" customHeight="1"/>
    <row r="951" ht="11.25" customHeight="1"/>
    <row r="952" ht="11.25" customHeight="1"/>
    <row r="953" ht="11.25" customHeight="1"/>
    <row r="954" ht="11.25" customHeight="1"/>
    <row r="955" ht="11.25" customHeight="1"/>
    <row r="956" ht="11.25" customHeight="1"/>
    <row r="957" ht="11.25" customHeight="1"/>
    <row r="958" ht="11.25" customHeight="1"/>
    <row r="959" ht="11.25" customHeight="1"/>
    <row r="960" ht="11.25" customHeight="1"/>
    <row r="961" ht="11.25" customHeight="1"/>
    <row r="962" ht="11.25" customHeight="1"/>
    <row r="963" ht="11.25" customHeight="1"/>
    <row r="964" ht="11.25" customHeight="1"/>
    <row r="965" ht="11.25" customHeight="1"/>
    <row r="966" ht="11.25" customHeight="1"/>
    <row r="967" ht="11.25" customHeight="1"/>
    <row r="968" ht="11.25" customHeight="1"/>
    <row r="969" ht="11.25" customHeight="1"/>
    <row r="970" ht="11.25" customHeight="1"/>
    <row r="971" ht="11.25" customHeight="1"/>
    <row r="972" ht="11.25" customHeight="1"/>
    <row r="973" ht="11.25" customHeight="1"/>
    <row r="974" ht="11.25" customHeight="1"/>
    <row r="975" ht="11.25" customHeight="1"/>
    <row r="976" ht="11.25" customHeight="1"/>
    <row r="977" ht="11.25" customHeight="1"/>
    <row r="978" ht="11.25" customHeight="1"/>
    <row r="979" ht="11.25" customHeight="1"/>
    <row r="980" ht="11.25" customHeight="1"/>
    <row r="981" ht="11.25" customHeight="1"/>
    <row r="982" ht="11.25" customHeight="1"/>
    <row r="983" ht="11.25" customHeight="1"/>
    <row r="984" ht="11.25" customHeight="1"/>
    <row r="985" ht="11.25" customHeight="1"/>
    <row r="986" ht="11.25" customHeight="1"/>
    <row r="987" ht="11.25" customHeight="1"/>
    <row r="988" ht="11.25" customHeight="1"/>
    <row r="989" ht="11.25" customHeight="1"/>
    <row r="990" ht="11.25" customHeight="1"/>
    <row r="991" ht="11.25" customHeight="1"/>
    <row r="992" ht="11.25" customHeight="1"/>
    <row r="993" ht="11.25" customHeight="1"/>
    <row r="994" ht="11.25" customHeight="1"/>
    <row r="995" ht="11.25" customHeight="1"/>
    <row r="996" ht="11.25" customHeight="1"/>
    <row r="997" ht="11.25" customHeight="1"/>
    <row r="998" ht="11.25" customHeight="1"/>
    <row r="999" ht="11.25" customHeight="1"/>
    <row r="1000" ht="11.25" customHeight="1"/>
  </sheetData>
  <autoFilter ref="C120:K141" xr:uid="{00000000-0009-0000-0000-000004000000}"/>
  <mergeCells count="9">
    <mergeCell ref="E111:H111"/>
    <mergeCell ref="E113:H113"/>
    <mergeCell ref="L2:V2"/>
    <mergeCell ref="E7:H7"/>
    <mergeCell ref="E9:H9"/>
    <mergeCell ref="E18:H18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orientation="portrait"/>
  <headerFooter>
    <oddFooter>&amp;CStrana &amp;P 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1000"/>
  <sheetViews>
    <sheetView showGridLines="0" workbookViewId="0"/>
  </sheetViews>
  <sheetFormatPr defaultColWidth="16.83203125" defaultRowHeight="15" customHeight="1"/>
  <cols>
    <col min="1" max="1" width="9.6640625" customWidth="1"/>
    <col min="2" max="2" width="1.33203125" customWidth="1"/>
    <col min="3" max="3" width="4.83203125" customWidth="1"/>
    <col min="4" max="4" width="5" customWidth="1"/>
    <col min="5" max="5" width="20" customWidth="1"/>
    <col min="6" max="6" width="59.33203125" customWidth="1"/>
    <col min="7" max="7" width="8.6640625" customWidth="1"/>
    <col min="8" max="8" width="16.33203125" customWidth="1"/>
    <col min="9" max="9" width="18.5" customWidth="1"/>
    <col min="10" max="10" width="26" customWidth="1"/>
    <col min="11" max="11" width="26" hidden="1" customWidth="1"/>
    <col min="12" max="12" width="10.83203125" customWidth="1"/>
    <col min="13" max="13" width="12.6640625" hidden="1" customWidth="1"/>
    <col min="14" max="14" width="10.83203125" hidden="1" customWidth="1"/>
    <col min="15" max="20" width="16.5" hidden="1" customWidth="1"/>
    <col min="21" max="21" width="19" hidden="1" customWidth="1"/>
    <col min="22" max="22" width="14.33203125" customWidth="1"/>
    <col min="23" max="23" width="19" customWidth="1"/>
    <col min="24" max="24" width="14.33203125" customWidth="1"/>
    <col min="25" max="25" width="17.5" customWidth="1"/>
    <col min="26" max="26" width="12.83203125" customWidth="1"/>
    <col min="27" max="27" width="17.5" customWidth="1"/>
    <col min="28" max="28" width="19" customWidth="1"/>
    <col min="29" max="29" width="12.83203125" customWidth="1"/>
    <col min="30" max="30" width="17.5" customWidth="1"/>
    <col min="31" max="31" width="19" customWidth="1"/>
    <col min="32" max="43" width="10.1640625" customWidth="1"/>
    <col min="44" max="65" width="10.83203125" hidden="1" customWidth="1"/>
  </cols>
  <sheetData>
    <row r="1" spans="1:65" ht="11.25" customHeight="1"/>
    <row r="2" spans="1:65" ht="36.75" customHeight="1">
      <c r="L2" s="189"/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2" t="s">
        <v>93</v>
      </c>
    </row>
    <row r="3" spans="1:65" ht="6.75" hidden="1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72</v>
      </c>
    </row>
    <row r="4" spans="1:65" ht="24.75" hidden="1" customHeight="1">
      <c r="B4" s="5"/>
      <c r="D4" s="6" t="s">
        <v>94</v>
      </c>
      <c r="L4" s="5"/>
      <c r="M4" s="81" t="s">
        <v>9</v>
      </c>
      <c r="AT4" s="2" t="s">
        <v>4</v>
      </c>
    </row>
    <row r="5" spans="1:65" ht="6.75" hidden="1" customHeight="1">
      <c r="B5" s="5"/>
      <c r="L5" s="5"/>
    </row>
    <row r="6" spans="1:65" ht="12" hidden="1" customHeight="1">
      <c r="B6" s="5"/>
      <c r="D6" s="12" t="s">
        <v>13</v>
      </c>
      <c r="L6" s="5"/>
    </row>
    <row r="7" spans="1:65" ht="16.5" hidden="1" customHeight="1">
      <c r="B7" s="5"/>
      <c r="E7" s="221" t="str">
        <f>'Rekapitulácia stavby'!K6</f>
        <v>Vybudovanie cyklotrasy BB - Vlkanová - Sliač, II. etapa - 1. úsek</v>
      </c>
      <c r="F7" s="188"/>
      <c r="G7" s="188"/>
      <c r="H7" s="188"/>
      <c r="L7" s="5"/>
    </row>
    <row r="8" spans="1:65" ht="12" hidden="1" customHeight="1">
      <c r="A8" s="17"/>
      <c r="B8" s="18"/>
      <c r="C8" s="17"/>
      <c r="D8" s="12" t="s">
        <v>95</v>
      </c>
      <c r="E8" s="17"/>
      <c r="F8" s="17"/>
      <c r="G8" s="17"/>
      <c r="H8" s="17"/>
      <c r="I8" s="17"/>
      <c r="J8" s="17"/>
      <c r="K8" s="17"/>
      <c r="L8" s="18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</row>
    <row r="9" spans="1:65" ht="30" hidden="1" customHeight="1">
      <c r="A9" s="17"/>
      <c r="B9" s="18"/>
      <c r="C9" s="17"/>
      <c r="D9" s="17"/>
      <c r="E9" s="217" t="s">
        <v>1089</v>
      </c>
      <c r="F9" s="188"/>
      <c r="G9" s="188"/>
      <c r="H9" s="188"/>
      <c r="I9" s="17"/>
      <c r="J9" s="17"/>
      <c r="K9" s="17"/>
      <c r="L9" s="18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</row>
    <row r="10" spans="1:65" ht="11.25" hidden="1" customHeight="1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</row>
    <row r="11" spans="1:65" ht="12" hidden="1" customHeight="1">
      <c r="A11" s="17"/>
      <c r="B11" s="18"/>
      <c r="C11" s="17"/>
      <c r="D11" s="12" t="s">
        <v>15</v>
      </c>
      <c r="E11" s="17"/>
      <c r="F11" s="10" t="s">
        <v>1</v>
      </c>
      <c r="G11" s="17"/>
      <c r="H11" s="17"/>
      <c r="I11" s="12" t="s">
        <v>16</v>
      </c>
      <c r="J11" s="10" t="s">
        <v>1</v>
      </c>
      <c r="K11" s="17"/>
      <c r="L11" s="18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</row>
    <row r="12" spans="1:65" ht="12" hidden="1" customHeight="1">
      <c r="A12" s="17"/>
      <c r="B12" s="18"/>
      <c r="C12" s="17"/>
      <c r="D12" s="12" t="s">
        <v>17</v>
      </c>
      <c r="E12" s="17"/>
      <c r="F12" s="10" t="s">
        <v>18</v>
      </c>
      <c r="G12" s="17"/>
      <c r="H12" s="17"/>
      <c r="I12" s="12" t="s">
        <v>19</v>
      </c>
      <c r="J12" s="44" t="str">
        <f>'Rekapitulácia stavby'!AN8</f>
        <v>5. 3. 2025</v>
      </c>
      <c r="K12" s="17"/>
      <c r="L12" s="18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</row>
    <row r="13" spans="1:65" ht="10.5" hidden="1" customHeight="1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18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5" ht="12" hidden="1" customHeight="1">
      <c r="A14" s="17"/>
      <c r="B14" s="18"/>
      <c r="C14" s="17"/>
      <c r="D14" s="12" t="s">
        <v>21</v>
      </c>
      <c r="E14" s="17"/>
      <c r="F14" s="17"/>
      <c r="G14" s="17"/>
      <c r="H14" s="17"/>
      <c r="I14" s="12" t="s">
        <v>22</v>
      </c>
      <c r="J14" s="10" t="s">
        <v>1</v>
      </c>
      <c r="K14" s="17"/>
      <c r="L14" s="18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</row>
    <row r="15" spans="1:65" ht="18" hidden="1" customHeight="1">
      <c r="A15" s="17"/>
      <c r="B15" s="18"/>
      <c r="C15" s="17"/>
      <c r="D15" s="17"/>
      <c r="E15" s="10" t="s">
        <v>23</v>
      </c>
      <c r="F15" s="17"/>
      <c r="G15" s="17"/>
      <c r="H15" s="17"/>
      <c r="I15" s="12" t="s">
        <v>24</v>
      </c>
      <c r="J15" s="10" t="s">
        <v>1</v>
      </c>
      <c r="K15" s="17"/>
      <c r="L15" s="1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</row>
    <row r="16" spans="1:65" ht="6.75" hidden="1" customHeight="1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5" ht="12" hidden="1" customHeight="1">
      <c r="A17" s="17"/>
      <c r="B17" s="18"/>
      <c r="C17" s="17"/>
      <c r="D17" s="12" t="s">
        <v>25</v>
      </c>
      <c r="E17" s="17"/>
      <c r="F17" s="17"/>
      <c r="G17" s="17"/>
      <c r="H17" s="17"/>
      <c r="I17" s="12" t="s">
        <v>22</v>
      </c>
      <c r="J17" s="14" t="str">
        <f>'Rekapitulácia stavby'!AN13</f>
        <v>Vyplň údaj</v>
      </c>
      <c r="K17" s="17"/>
      <c r="L17" s="18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1:65" ht="18" hidden="1" customHeight="1">
      <c r="A18" s="17"/>
      <c r="B18" s="18"/>
      <c r="C18" s="17"/>
      <c r="D18" s="17"/>
      <c r="E18" s="193" t="str">
        <f>'Rekapitulácia stavby'!E14</f>
        <v>Vyplň údaj</v>
      </c>
      <c r="F18" s="194"/>
      <c r="G18" s="194"/>
      <c r="H18" s="195"/>
      <c r="I18" s="12" t="s">
        <v>24</v>
      </c>
      <c r="J18" s="14" t="str">
        <f>'Rekapitulácia stavby'!AN14</f>
        <v>Vyplň údaj</v>
      </c>
      <c r="K18" s="17"/>
      <c r="L18" s="18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</row>
    <row r="19" spans="1:65" ht="6.75" hidden="1" customHeight="1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8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</row>
    <row r="20" spans="1:65" ht="12" hidden="1" customHeight="1">
      <c r="A20" s="17"/>
      <c r="B20" s="18"/>
      <c r="C20" s="17"/>
      <c r="D20" s="12" t="s">
        <v>27</v>
      </c>
      <c r="E20" s="17"/>
      <c r="F20" s="17"/>
      <c r="G20" s="17"/>
      <c r="H20" s="17"/>
      <c r="I20" s="12" t="s">
        <v>22</v>
      </c>
      <c r="J20" s="10" t="s">
        <v>1</v>
      </c>
      <c r="K20" s="17"/>
      <c r="L20" s="18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ht="18" hidden="1" customHeight="1">
      <c r="A21" s="17"/>
      <c r="B21" s="18"/>
      <c r="C21" s="17"/>
      <c r="D21" s="17"/>
      <c r="E21" s="10" t="s">
        <v>28</v>
      </c>
      <c r="F21" s="17"/>
      <c r="G21" s="17"/>
      <c r="H21" s="17"/>
      <c r="I21" s="12" t="s">
        <v>24</v>
      </c>
      <c r="J21" s="10" t="s">
        <v>1</v>
      </c>
      <c r="K21" s="17"/>
      <c r="L21" s="18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6.75" hidden="1" customHeight="1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12" hidden="1" customHeight="1">
      <c r="A23" s="17"/>
      <c r="B23" s="18"/>
      <c r="C23" s="17"/>
      <c r="D23" s="12" t="s">
        <v>30</v>
      </c>
      <c r="E23" s="17"/>
      <c r="F23" s="17"/>
      <c r="G23" s="17"/>
      <c r="H23" s="17"/>
      <c r="I23" s="12" t="s">
        <v>22</v>
      </c>
      <c r="J23" s="10" t="s">
        <v>1</v>
      </c>
      <c r="K23" s="17"/>
      <c r="L23" s="18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18" hidden="1" customHeight="1">
      <c r="A24" s="17"/>
      <c r="B24" s="18"/>
      <c r="C24" s="17"/>
      <c r="D24" s="17"/>
      <c r="E24" s="10" t="s">
        <v>28</v>
      </c>
      <c r="F24" s="17"/>
      <c r="G24" s="17"/>
      <c r="H24" s="17"/>
      <c r="I24" s="12" t="s">
        <v>24</v>
      </c>
      <c r="J24" s="10" t="s">
        <v>1</v>
      </c>
      <c r="K24" s="17"/>
      <c r="L24" s="18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6.75" hidden="1" customHeight="1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18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12" hidden="1" customHeight="1">
      <c r="A26" s="17"/>
      <c r="B26" s="18"/>
      <c r="C26" s="17"/>
      <c r="D26" s="12" t="s">
        <v>31</v>
      </c>
      <c r="E26" s="17"/>
      <c r="F26" s="17"/>
      <c r="G26" s="17"/>
      <c r="H26" s="17"/>
      <c r="I26" s="17"/>
      <c r="J26" s="17"/>
      <c r="K26" s="17"/>
      <c r="L26" s="18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16.5" hidden="1" customHeight="1">
      <c r="A27" s="82"/>
      <c r="B27" s="83"/>
      <c r="C27" s="82"/>
      <c r="D27" s="82"/>
      <c r="E27" s="196" t="s">
        <v>1</v>
      </c>
      <c r="F27" s="188"/>
      <c r="G27" s="188"/>
      <c r="H27" s="188"/>
      <c r="I27" s="82"/>
      <c r="J27" s="82"/>
      <c r="K27" s="82"/>
      <c r="L27" s="83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</row>
    <row r="28" spans="1:65" ht="6.75" hidden="1" customHeight="1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6.75" hidden="1" customHeight="1">
      <c r="A29" s="17"/>
      <c r="B29" s="18"/>
      <c r="C29" s="17"/>
      <c r="D29" s="45"/>
      <c r="E29" s="45"/>
      <c r="F29" s="45"/>
      <c r="G29" s="45"/>
      <c r="H29" s="45"/>
      <c r="I29" s="45"/>
      <c r="J29" s="45"/>
      <c r="K29" s="45"/>
      <c r="L29" s="18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24.75" hidden="1" customHeight="1">
      <c r="A30" s="17"/>
      <c r="B30" s="18"/>
      <c r="C30" s="17"/>
      <c r="D30" s="84" t="s">
        <v>32</v>
      </c>
      <c r="E30" s="17"/>
      <c r="F30" s="17"/>
      <c r="G30" s="17"/>
      <c r="H30" s="17"/>
      <c r="I30" s="17"/>
      <c r="J30" s="58">
        <f>ROUND(J121, 2)</f>
        <v>0</v>
      </c>
      <c r="K30" s="17"/>
      <c r="L30" s="18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6.75" hidden="1" customHeight="1">
      <c r="A31" s="17"/>
      <c r="B31" s="18"/>
      <c r="C31" s="17"/>
      <c r="D31" s="45"/>
      <c r="E31" s="45"/>
      <c r="F31" s="45"/>
      <c r="G31" s="45"/>
      <c r="H31" s="45"/>
      <c r="I31" s="45"/>
      <c r="J31" s="45"/>
      <c r="K31" s="45"/>
      <c r="L31" s="18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</row>
    <row r="32" spans="1:65" ht="14.25" hidden="1" customHeight="1">
      <c r="A32" s="17"/>
      <c r="B32" s="18"/>
      <c r="C32" s="17"/>
      <c r="D32" s="17"/>
      <c r="E32" s="17"/>
      <c r="F32" s="21" t="s">
        <v>34</v>
      </c>
      <c r="G32" s="17"/>
      <c r="H32" s="17"/>
      <c r="I32" s="21" t="s">
        <v>33</v>
      </c>
      <c r="J32" s="21" t="s">
        <v>35</v>
      </c>
      <c r="K32" s="17"/>
      <c r="L32" s="18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</row>
    <row r="33" spans="1:65" ht="14.25" hidden="1" customHeight="1">
      <c r="A33" s="17"/>
      <c r="B33" s="18"/>
      <c r="C33" s="17"/>
      <c r="D33" s="85" t="s">
        <v>36</v>
      </c>
      <c r="E33" s="24" t="s">
        <v>37</v>
      </c>
      <c r="F33" s="86">
        <f>ROUND((SUM(BE121:BE143)),  2)</f>
        <v>0</v>
      </c>
      <c r="G33" s="87"/>
      <c r="H33" s="87"/>
      <c r="I33" s="88">
        <v>0.23</v>
      </c>
      <c r="J33" s="86">
        <f>ROUND(((SUM(BE121:BE143))*I33),  2)</f>
        <v>0</v>
      </c>
      <c r="K33" s="17"/>
      <c r="L33" s="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</row>
    <row r="34" spans="1:65" ht="14.25" hidden="1" customHeight="1">
      <c r="A34" s="17"/>
      <c r="B34" s="18"/>
      <c r="C34" s="17"/>
      <c r="D34" s="17"/>
      <c r="E34" s="24" t="s">
        <v>38</v>
      </c>
      <c r="F34" s="86">
        <f>ROUND((SUM(BF121:BF143)),  2)</f>
        <v>0</v>
      </c>
      <c r="G34" s="87"/>
      <c r="H34" s="87"/>
      <c r="I34" s="88">
        <v>0.23</v>
      </c>
      <c r="J34" s="86">
        <f>ROUND(((SUM(BF121:BF143))*I34),  2)</f>
        <v>0</v>
      </c>
      <c r="K34" s="17"/>
      <c r="L34" s="18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</row>
    <row r="35" spans="1:65" ht="14.25" hidden="1" customHeight="1">
      <c r="A35" s="17"/>
      <c r="B35" s="18"/>
      <c r="C35" s="17"/>
      <c r="D35" s="17"/>
      <c r="E35" s="12" t="s">
        <v>39</v>
      </c>
      <c r="F35" s="89">
        <f>ROUND((SUM(BG121:BG143)),  2)</f>
        <v>0</v>
      </c>
      <c r="G35" s="17"/>
      <c r="H35" s="17"/>
      <c r="I35" s="90">
        <v>0.23</v>
      </c>
      <c r="J35" s="89">
        <f t="shared" ref="J35:J37" si="0">0</f>
        <v>0</v>
      </c>
      <c r="K35" s="17"/>
      <c r="L35" s="18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</row>
    <row r="36" spans="1:65" ht="14.25" hidden="1" customHeight="1">
      <c r="A36" s="17"/>
      <c r="B36" s="18"/>
      <c r="C36" s="17"/>
      <c r="D36" s="17"/>
      <c r="E36" s="12" t="s">
        <v>40</v>
      </c>
      <c r="F36" s="89">
        <f>ROUND((SUM(BH121:BH143)),  2)</f>
        <v>0</v>
      </c>
      <c r="G36" s="17"/>
      <c r="H36" s="17"/>
      <c r="I36" s="90">
        <v>0.23</v>
      </c>
      <c r="J36" s="89">
        <f t="shared" si="0"/>
        <v>0</v>
      </c>
      <c r="K36" s="17"/>
      <c r="L36" s="18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</row>
    <row r="37" spans="1:65" ht="14.25" hidden="1" customHeight="1">
      <c r="A37" s="17"/>
      <c r="B37" s="18"/>
      <c r="C37" s="17"/>
      <c r="D37" s="17"/>
      <c r="E37" s="24" t="s">
        <v>41</v>
      </c>
      <c r="F37" s="86">
        <f>ROUND((SUM(BI121:BI143)),  2)</f>
        <v>0</v>
      </c>
      <c r="G37" s="87"/>
      <c r="H37" s="87"/>
      <c r="I37" s="88">
        <v>0</v>
      </c>
      <c r="J37" s="86">
        <f t="shared" si="0"/>
        <v>0</v>
      </c>
      <c r="K37" s="17"/>
      <c r="L37" s="18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</row>
    <row r="38" spans="1:65" ht="6.75" hidden="1" customHeight="1">
      <c r="A38" s="17"/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</row>
    <row r="39" spans="1:65" ht="24.75" hidden="1" customHeight="1">
      <c r="A39" s="17"/>
      <c r="B39" s="18"/>
      <c r="C39" s="91"/>
      <c r="D39" s="92" t="s">
        <v>42</v>
      </c>
      <c r="E39" s="48"/>
      <c r="F39" s="48"/>
      <c r="G39" s="93" t="s">
        <v>43</v>
      </c>
      <c r="H39" s="94" t="s">
        <v>44</v>
      </c>
      <c r="I39" s="48"/>
      <c r="J39" s="95">
        <f>SUM(J30:J37)</f>
        <v>0</v>
      </c>
      <c r="K39" s="96"/>
      <c r="L39" s="1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1:65" ht="14.25" hidden="1" customHeight="1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8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</row>
    <row r="41" spans="1:65" ht="14.25" hidden="1" customHeight="1">
      <c r="B41" s="5"/>
      <c r="L41" s="5"/>
    </row>
    <row r="42" spans="1:65" ht="14.25" hidden="1" customHeight="1">
      <c r="B42" s="5"/>
      <c r="L42" s="5"/>
    </row>
    <row r="43" spans="1:65" ht="14.25" hidden="1" customHeight="1">
      <c r="B43" s="5"/>
      <c r="L43" s="5"/>
    </row>
    <row r="44" spans="1:65" ht="14.25" hidden="1" customHeight="1">
      <c r="B44" s="5"/>
      <c r="L44" s="5"/>
    </row>
    <row r="45" spans="1:65" ht="14.25" hidden="1" customHeight="1">
      <c r="B45" s="5"/>
      <c r="L45" s="5"/>
    </row>
    <row r="46" spans="1:65" ht="14.25" hidden="1" customHeight="1">
      <c r="B46" s="5"/>
      <c r="L46" s="5"/>
    </row>
    <row r="47" spans="1:65" ht="14.25" hidden="1" customHeight="1">
      <c r="B47" s="5"/>
      <c r="L47" s="5"/>
    </row>
    <row r="48" spans="1:65" ht="14.25" hidden="1" customHeight="1">
      <c r="B48" s="5"/>
      <c r="L48" s="5"/>
    </row>
    <row r="49" spans="1:65" ht="14.25" hidden="1" customHeight="1">
      <c r="B49" s="5"/>
      <c r="L49" s="5"/>
    </row>
    <row r="50" spans="1:65" ht="14.25" hidden="1" customHeight="1">
      <c r="A50" s="17"/>
      <c r="B50" s="18"/>
      <c r="C50" s="17"/>
      <c r="D50" s="31" t="s">
        <v>45</v>
      </c>
      <c r="E50" s="32"/>
      <c r="F50" s="32"/>
      <c r="G50" s="31" t="s">
        <v>46</v>
      </c>
      <c r="H50" s="32"/>
      <c r="I50" s="32"/>
      <c r="J50" s="32"/>
      <c r="K50" s="32"/>
      <c r="L50" s="18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</row>
    <row r="51" spans="1:65" ht="11.25" hidden="1" customHeight="1">
      <c r="B51" s="5"/>
      <c r="L51" s="5"/>
    </row>
    <row r="52" spans="1:65" ht="11.25" hidden="1" customHeight="1">
      <c r="B52" s="5"/>
      <c r="L52" s="5"/>
    </row>
    <row r="53" spans="1:65" ht="11.25" hidden="1" customHeight="1">
      <c r="B53" s="5"/>
      <c r="L53" s="5"/>
    </row>
    <row r="54" spans="1:65" ht="11.25" hidden="1" customHeight="1">
      <c r="B54" s="5"/>
      <c r="L54" s="5"/>
    </row>
    <row r="55" spans="1:65" ht="11.25" hidden="1" customHeight="1">
      <c r="B55" s="5"/>
      <c r="L55" s="5"/>
    </row>
    <row r="56" spans="1:65" ht="11.25" hidden="1" customHeight="1">
      <c r="B56" s="5"/>
      <c r="L56" s="5"/>
    </row>
    <row r="57" spans="1:65" ht="11.25" hidden="1" customHeight="1">
      <c r="B57" s="5"/>
      <c r="L57" s="5"/>
    </row>
    <row r="58" spans="1:65" ht="11.25" hidden="1" customHeight="1">
      <c r="B58" s="5"/>
      <c r="L58" s="5"/>
    </row>
    <row r="59" spans="1:65" ht="11.25" hidden="1" customHeight="1">
      <c r="B59" s="5"/>
      <c r="L59" s="5"/>
    </row>
    <row r="60" spans="1:65" ht="11.25" hidden="1" customHeight="1">
      <c r="B60" s="5"/>
      <c r="L60" s="5"/>
    </row>
    <row r="61" spans="1:65" ht="11.25" hidden="1" customHeight="1">
      <c r="A61" s="17"/>
      <c r="B61" s="18"/>
      <c r="C61" s="17"/>
      <c r="D61" s="33" t="s">
        <v>47</v>
      </c>
      <c r="E61" s="20"/>
      <c r="F61" s="97" t="s">
        <v>48</v>
      </c>
      <c r="G61" s="33" t="s">
        <v>47</v>
      </c>
      <c r="H61" s="20"/>
      <c r="I61" s="20"/>
      <c r="J61" s="98" t="s">
        <v>48</v>
      </c>
      <c r="K61" s="20"/>
      <c r="L61" s="1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</row>
    <row r="62" spans="1:65" ht="11.25" hidden="1" customHeight="1">
      <c r="B62" s="5"/>
      <c r="L62" s="5"/>
    </row>
    <row r="63" spans="1:65" ht="11.25" hidden="1" customHeight="1">
      <c r="B63" s="5"/>
      <c r="L63" s="5"/>
    </row>
    <row r="64" spans="1:65" ht="11.25" hidden="1" customHeight="1">
      <c r="B64" s="5"/>
      <c r="L64" s="5"/>
    </row>
    <row r="65" spans="1:65" ht="11.25" hidden="1" customHeight="1">
      <c r="A65" s="17"/>
      <c r="B65" s="18"/>
      <c r="C65" s="17"/>
      <c r="D65" s="31" t="s">
        <v>49</v>
      </c>
      <c r="E65" s="32"/>
      <c r="F65" s="32"/>
      <c r="G65" s="31" t="s">
        <v>50</v>
      </c>
      <c r="H65" s="32"/>
      <c r="I65" s="32"/>
      <c r="J65" s="32"/>
      <c r="K65" s="32"/>
      <c r="L65" s="18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</row>
    <row r="66" spans="1:65" ht="11.25" hidden="1" customHeight="1">
      <c r="B66" s="5"/>
      <c r="L66" s="5"/>
    </row>
    <row r="67" spans="1:65" ht="11.25" hidden="1" customHeight="1">
      <c r="B67" s="5"/>
      <c r="L67" s="5"/>
    </row>
    <row r="68" spans="1:65" ht="11.25" hidden="1" customHeight="1">
      <c r="B68" s="5"/>
      <c r="L68" s="5"/>
    </row>
    <row r="69" spans="1:65" ht="11.25" hidden="1" customHeight="1">
      <c r="B69" s="5"/>
      <c r="L69" s="5"/>
    </row>
    <row r="70" spans="1:65" ht="11.25" hidden="1" customHeight="1">
      <c r="B70" s="5"/>
      <c r="L70" s="5"/>
    </row>
    <row r="71" spans="1:65" ht="11.25" hidden="1" customHeight="1">
      <c r="B71" s="5"/>
      <c r="L71" s="5"/>
    </row>
    <row r="72" spans="1:65" ht="11.25" hidden="1" customHeight="1">
      <c r="B72" s="5"/>
      <c r="L72" s="5"/>
    </row>
    <row r="73" spans="1:65" ht="11.25" hidden="1" customHeight="1">
      <c r="B73" s="5"/>
      <c r="L73" s="5"/>
    </row>
    <row r="74" spans="1:65" ht="11.25" hidden="1" customHeight="1">
      <c r="B74" s="5"/>
      <c r="L74" s="5"/>
    </row>
    <row r="75" spans="1:65" ht="11.25" hidden="1" customHeight="1">
      <c r="B75" s="5"/>
      <c r="L75" s="5"/>
    </row>
    <row r="76" spans="1:65" ht="11.25" hidden="1" customHeight="1">
      <c r="A76" s="17"/>
      <c r="B76" s="18"/>
      <c r="C76" s="17"/>
      <c r="D76" s="33" t="s">
        <v>47</v>
      </c>
      <c r="E76" s="20"/>
      <c r="F76" s="97" t="s">
        <v>48</v>
      </c>
      <c r="G76" s="33" t="s">
        <v>47</v>
      </c>
      <c r="H76" s="20"/>
      <c r="I76" s="20"/>
      <c r="J76" s="98" t="s">
        <v>48</v>
      </c>
      <c r="K76" s="20"/>
      <c r="L76" s="18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</row>
    <row r="77" spans="1:65" ht="14.25" hidden="1" customHeight="1">
      <c r="A77" s="17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18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</row>
    <row r="78" spans="1:65" ht="11.25" hidden="1" customHeight="1"/>
    <row r="79" spans="1:65" ht="11.25" hidden="1" customHeight="1"/>
    <row r="80" spans="1:65" ht="11.25" hidden="1" customHeight="1"/>
    <row r="81" spans="1:65" ht="6.75" hidden="1" customHeight="1">
      <c r="A81" s="17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8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</row>
    <row r="82" spans="1:65" ht="24.75" hidden="1" customHeight="1">
      <c r="A82" s="17"/>
      <c r="B82" s="18"/>
      <c r="C82" s="6" t="s">
        <v>97</v>
      </c>
      <c r="D82" s="17"/>
      <c r="E82" s="17"/>
      <c r="F82" s="17"/>
      <c r="G82" s="17"/>
      <c r="H82" s="17"/>
      <c r="I82" s="17"/>
      <c r="J82" s="17"/>
      <c r="K82" s="17"/>
      <c r="L82" s="18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</row>
    <row r="83" spans="1:65" ht="6.75" hidden="1" customHeight="1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8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</row>
    <row r="84" spans="1:65" ht="12" hidden="1" customHeight="1">
      <c r="A84" s="17"/>
      <c r="B84" s="18"/>
      <c r="C84" s="12" t="s">
        <v>13</v>
      </c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</row>
    <row r="85" spans="1:65" ht="16.5" hidden="1" customHeight="1">
      <c r="A85" s="17"/>
      <c r="B85" s="18"/>
      <c r="C85" s="17"/>
      <c r="D85" s="17"/>
      <c r="E85" s="221" t="str">
        <f>E7</f>
        <v>Vybudovanie cyklotrasy BB - Vlkanová - Sliač, II. etapa - 1. úsek</v>
      </c>
      <c r="F85" s="188"/>
      <c r="G85" s="188"/>
      <c r="H85" s="188"/>
      <c r="I85" s="17"/>
      <c r="J85" s="17"/>
      <c r="K85" s="17"/>
      <c r="L85" s="18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</row>
    <row r="86" spans="1:65" ht="12" hidden="1" customHeight="1">
      <c r="A86" s="17"/>
      <c r="B86" s="18"/>
      <c r="C86" s="12" t="s">
        <v>95</v>
      </c>
      <c r="D86" s="17"/>
      <c r="E86" s="17"/>
      <c r="F86" s="17"/>
      <c r="G86" s="17"/>
      <c r="H86" s="17"/>
      <c r="I86" s="17"/>
      <c r="J86" s="17"/>
      <c r="K86" s="17"/>
      <c r="L86" s="18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</row>
    <row r="87" spans="1:65" ht="30" hidden="1" customHeight="1">
      <c r="A87" s="17"/>
      <c r="B87" s="18"/>
      <c r="C87" s="17"/>
      <c r="D87" s="17"/>
      <c r="E87" s="217" t="str">
        <f>E9</f>
        <v>662-00 - Úprava a ochrana optickej trasy ST v km 1,265 CK</v>
      </c>
      <c r="F87" s="188"/>
      <c r="G87" s="188"/>
      <c r="H87" s="188"/>
      <c r="I87" s="17"/>
      <c r="J87" s="17"/>
      <c r="K87" s="17"/>
      <c r="L87" s="18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</row>
    <row r="88" spans="1:65" ht="6.75" hidden="1" customHeight="1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8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</row>
    <row r="89" spans="1:65" ht="12" hidden="1" customHeight="1">
      <c r="A89" s="17"/>
      <c r="B89" s="18"/>
      <c r="C89" s="12" t="s">
        <v>17</v>
      </c>
      <c r="D89" s="17"/>
      <c r="E89" s="17"/>
      <c r="F89" s="10" t="str">
        <f>F12</f>
        <v>Badín, Vlkanová</v>
      </c>
      <c r="G89" s="17"/>
      <c r="H89" s="17"/>
      <c r="I89" s="12" t="s">
        <v>19</v>
      </c>
      <c r="J89" s="44" t="str">
        <f>IF(J12="","",J12)</f>
        <v>5. 3. 2025</v>
      </c>
      <c r="K89" s="17"/>
      <c r="L89" s="18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</row>
    <row r="90" spans="1:65" ht="6.75" hidden="1" customHeight="1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</row>
    <row r="91" spans="1:65" ht="15" hidden="1" customHeight="1">
      <c r="A91" s="17"/>
      <c r="B91" s="18"/>
      <c r="C91" s="12" t="s">
        <v>21</v>
      </c>
      <c r="D91" s="17"/>
      <c r="E91" s="17"/>
      <c r="F91" s="10" t="str">
        <f>E15</f>
        <v>Banskobystrický samosprávny kraj</v>
      </c>
      <c r="G91" s="17"/>
      <c r="H91" s="17"/>
      <c r="I91" s="12" t="s">
        <v>27</v>
      </c>
      <c r="J91" s="15" t="str">
        <f>E21</f>
        <v>Dopravoprojekt, a.s.</v>
      </c>
      <c r="K91" s="17"/>
      <c r="L91" s="18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</row>
    <row r="92" spans="1:65" ht="15" hidden="1" customHeight="1">
      <c r="A92" s="17"/>
      <c r="B92" s="18"/>
      <c r="C92" s="12" t="s">
        <v>25</v>
      </c>
      <c r="D92" s="17"/>
      <c r="E92" s="17"/>
      <c r="F92" s="99" t="str">
        <f>IF(E18="","",E18)</f>
        <v>Vyplň údaj</v>
      </c>
      <c r="G92" s="17"/>
      <c r="H92" s="17"/>
      <c r="I92" s="12" t="s">
        <v>30</v>
      </c>
      <c r="J92" s="15" t="str">
        <f>E24</f>
        <v>Dopravoprojekt, a.s.</v>
      </c>
      <c r="K92" s="17"/>
      <c r="L92" s="18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</row>
    <row r="93" spans="1:65" ht="9.75" hidden="1" customHeight="1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</row>
    <row r="94" spans="1:65" ht="29.25" hidden="1" customHeight="1">
      <c r="A94" s="17"/>
      <c r="B94" s="18"/>
      <c r="C94" s="100" t="s">
        <v>98</v>
      </c>
      <c r="D94" s="91"/>
      <c r="E94" s="91"/>
      <c r="F94" s="91"/>
      <c r="G94" s="91"/>
      <c r="H94" s="91"/>
      <c r="I94" s="91"/>
      <c r="J94" s="101" t="s">
        <v>99</v>
      </c>
      <c r="K94" s="91"/>
      <c r="L94" s="18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</row>
    <row r="95" spans="1:65" ht="9.75" hidden="1" customHeight="1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</row>
    <row r="96" spans="1:65" ht="22.5" hidden="1" customHeight="1">
      <c r="A96" s="17"/>
      <c r="B96" s="18"/>
      <c r="C96" s="102" t="s">
        <v>100</v>
      </c>
      <c r="D96" s="17"/>
      <c r="E96" s="17"/>
      <c r="F96" s="17"/>
      <c r="G96" s="17"/>
      <c r="H96" s="17"/>
      <c r="I96" s="17"/>
      <c r="J96" s="58">
        <f t="shared" ref="J96:J98" si="1">J121</f>
        <v>0</v>
      </c>
      <c r="K96" s="17"/>
      <c r="L96" s="18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2" t="s">
        <v>101</v>
      </c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</row>
    <row r="97" spans="1:65" ht="24.75" hidden="1" customHeight="1">
      <c r="A97" s="103"/>
      <c r="B97" s="104"/>
      <c r="C97" s="103"/>
      <c r="D97" s="105" t="s">
        <v>141</v>
      </c>
      <c r="E97" s="106"/>
      <c r="F97" s="106"/>
      <c r="G97" s="106"/>
      <c r="H97" s="106"/>
      <c r="I97" s="106"/>
      <c r="J97" s="107">
        <f t="shared" si="1"/>
        <v>0</v>
      </c>
      <c r="K97" s="103"/>
      <c r="L97" s="104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</row>
    <row r="98" spans="1:65" ht="19.5" hidden="1" customHeight="1">
      <c r="A98" s="158"/>
      <c r="B98" s="159"/>
      <c r="C98" s="158"/>
      <c r="D98" s="160" t="s">
        <v>420</v>
      </c>
      <c r="E98" s="161"/>
      <c r="F98" s="161"/>
      <c r="G98" s="161"/>
      <c r="H98" s="161"/>
      <c r="I98" s="161"/>
      <c r="J98" s="162">
        <f t="shared" si="1"/>
        <v>0</v>
      </c>
      <c r="K98" s="158"/>
      <c r="L98" s="159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  <c r="AC98" s="158"/>
      <c r="AD98" s="158"/>
      <c r="AE98" s="158"/>
      <c r="AF98" s="158"/>
      <c r="AG98" s="158"/>
      <c r="AH98" s="158"/>
      <c r="AI98" s="158"/>
      <c r="AJ98" s="158"/>
      <c r="AK98" s="158"/>
      <c r="AL98" s="158"/>
      <c r="AM98" s="158"/>
      <c r="AN98" s="158"/>
      <c r="AO98" s="158"/>
      <c r="AP98" s="158"/>
      <c r="AQ98" s="158"/>
      <c r="AR98" s="158"/>
      <c r="AS98" s="158"/>
      <c r="AT98" s="158"/>
      <c r="AU98" s="158"/>
      <c r="AV98" s="158"/>
      <c r="AW98" s="158"/>
      <c r="AX98" s="158"/>
      <c r="AY98" s="158"/>
      <c r="AZ98" s="158"/>
      <c r="BA98" s="158"/>
      <c r="BB98" s="158"/>
      <c r="BC98" s="158"/>
      <c r="BD98" s="158"/>
      <c r="BE98" s="158"/>
      <c r="BF98" s="158"/>
      <c r="BG98" s="158"/>
      <c r="BH98" s="158"/>
      <c r="BI98" s="158"/>
      <c r="BJ98" s="158"/>
      <c r="BK98" s="158"/>
      <c r="BL98" s="158"/>
      <c r="BM98" s="158"/>
    </row>
    <row r="99" spans="1:65" ht="24.75" hidden="1" customHeight="1">
      <c r="A99" s="103"/>
      <c r="B99" s="104"/>
      <c r="C99" s="103"/>
      <c r="D99" s="105" t="s">
        <v>428</v>
      </c>
      <c r="E99" s="106"/>
      <c r="F99" s="106"/>
      <c r="G99" s="106"/>
      <c r="H99" s="106"/>
      <c r="I99" s="106"/>
      <c r="J99" s="107">
        <f t="shared" ref="J99:J100" si="2">J128</f>
        <v>0</v>
      </c>
      <c r="K99" s="103"/>
      <c r="L99" s="104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3"/>
      <c r="BM99" s="103"/>
    </row>
    <row r="100" spans="1:65" ht="19.5" hidden="1" customHeight="1">
      <c r="A100" s="158"/>
      <c r="B100" s="159"/>
      <c r="C100" s="158"/>
      <c r="D100" s="160" t="s">
        <v>1042</v>
      </c>
      <c r="E100" s="161"/>
      <c r="F100" s="161"/>
      <c r="G100" s="161"/>
      <c r="H100" s="161"/>
      <c r="I100" s="161"/>
      <c r="J100" s="162">
        <f t="shared" si="2"/>
        <v>0</v>
      </c>
      <c r="K100" s="158"/>
      <c r="L100" s="159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58"/>
      <c r="AM100" s="158"/>
      <c r="AN100" s="158"/>
      <c r="AO100" s="158"/>
      <c r="AP100" s="158"/>
      <c r="AQ100" s="158"/>
      <c r="AR100" s="158"/>
      <c r="AS100" s="158"/>
      <c r="AT100" s="158"/>
      <c r="AU100" s="158"/>
      <c r="AV100" s="158"/>
      <c r="AW100" s="158"/>
      <c r="AX100" s="158"/>
      <c r="AY100" s="158"/>
      <c r="AZ100" s="158"/>
      <c r="BA100" s="158"/>
      <c r="BB100" s="158"/>
      <c r="BC100" s="158"/>
      <c r="BD100" s="158"/>
      <c r="BE100" s="158"/>
      <c r="BF100" s="158"/>
      <c r="BG100" s="158"/>
      <c r="BH100" s="158"/>
      <c r="BI100" s="158"/>
      <c r="BJ100" s="158"/>
      <c r="BK100" s="158"/>
      <c r="BL100" s="158"/>
      <c r="BM100" s="158"/>
    </row>
    <row r="101" spans="1:65" ht="24.75" hidden="1" customHeight="1">
      <c r="A101" s="103"/>
      <c r="B101" s="104"/>
      <c r="C101" s="103"/>
      <c r="D101" s="105" t="s">
        <v>430</v>
      </c>
      <c r="E101" s="106"/>
      <c r="F101" s="106"/>
      <c r="G101" s="106"/>
      <c r="H101" s="106"/>
      <c r="I101" s="106"/>
      <c r="J101" s="107">
        <f>J142</f>
        <v>0</v>
      </c>
      <c r="K101" s="103"/>
      <c r="L101" s="104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</row>
    <row r="102" spans="1:65" ht="21.75" hidden="1" customHeight="1">
      <c r="A102" s="17"/>
      <c r="B102" s="18"/>
      <c r="C102" s="17"/>
      <c r="D102" s="17"/>
      <c r="E102" s="17"/>
      <c r="F102" s="17"/>
      <c r="G102" s="17"/>
      <c r="H102" s="17"/>
      <c r="I102" s="17"/>
      <c r="J102" s="17"/>
      <c r="K102" s="17"/>
      <c r="L102" s="18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</row>
    <row r="103" spans="1:65" ht="6.75" hidden="1" customHeight="1">
      <c r="A103" s="17"/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18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</row>
    <row r="104" spans="1:65" ht="11.25" hidden="1" customHeight="1"/>
    <row r="105" spans="1:65" ht="11.25" hidden="1" customHeight="1"/>
    <row r="106" spans="1:65" ht="11.25" hidden="1" customHeight="1"/>
    <row r="107" spans="1:65" ht="6.75" customHeight="1">
      <c r="A107" s="17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18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</row>
    <row r="108" spans="1:65" ht="24.75" customHeight="1">
      <c r="A108" s="17"/>
      <c r="B108" s="18"/>
      <c r="C108" s="6" t="s">
        <v>103</v>
      </c>
      <c r="D108" s="17"/>
      <c r="E108" s="17"/>
      <c r="F108" s="17"/>
      <c r="G108" s="17"/>
      <c r="H108" s="17"/>
      <c r="I108" s="17"/>
      <c r="J108" s="17"/>
      <c r="K108" s="17"/>
      <c r="L108" s="18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</row>
    <row r="109" spans="1:65" ht="6.75" customHeight="1">
      <c r="A109" s="17"/>
      <c r="B109" s="18"/>
      <c r="C109" s="17"/>
      <c r="D109" s="17"/>
      <c r="E109" s="17"/>
      <c r="F109" s="17"/>
      <c r="G109" s="17"/>
      <c r="H109" s="17"/>
      <c r="I109" s="17"/>
      <c r="J109" s="17"/>
      <c r="K109" s="17"/>
      <c r="L109" s="18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</row>
    <row r="110" spans="1:65" ht="12" customHeight="1">
      <c r="A110" s="17"/>
      <c r="B110" s="18"/>
      <c r="C110" s="12" t="s">
        <v>13</v>
      </c>
      <c r="D110" s="17"/>
      <c r="E110" s="17"/>
      <c r="F110" s="17"/>
      <c r="G110" s="17"/>
      <c r="H110" s="17"/>
      <c r="I110" s="17"/>
      <c r="J110" s="17"/>
      <c r="K110" s="17"/>
      <c r="L110" s="18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</row>
    <row r="111" spans="1:65" ht="16.5" customHeight="1">
      <c r="A111" s="17"/>
      <c r="B111" s="18"/>
      <c r="C111" s="17"/>
      <c r="D111" s="17"/>
      <c r="E111" s="221" t="str">
        <f>E7</f>
        <v>Vybudovanie cyklotrasy BB - Vlkanová - Sliač, II. etapa - 1. úsek</v>
      </c>
      <c r="F111" s="188"/>
      <c r="G111" s="188"/>
      <c r="H111" s="188"/>
      <c r="I111" s="17"/>
      <c r="J111" s="17"/>
      <c r="K111" s="17"/>
      <c r="L111" s="18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</row>
    <row r="112" spans="1:65" ht="12" customHeight="1">
      <c r="A112" s="17"/>
      <c r="B112" s="18"/>
      <c r="C112" s="12" t="s">
        <v>95</v>
      </c>
      <c r="D112" s="17"/>
      <c r="E112" s="17"/>
      <c r="F112" s="17"/>
      <c r="G112" s="17"/>
      <c r="H112" s="17"/>
      <c r="I112" s="17"/>
      <c r="J112" s="17"/>
      <c r="K112" s="17"/>
      <c r="L112" s="18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</row>
    <row r="113" spans="1:65" ht="30" customHeight="1">
      <c r="A113" s="17"/>
      <c r="B113" s="18"/>
      <c r="C113" s="17"/>
      <c r="D113" s="17"/>
      <c r="E113" s="217" t="str">
        <f>E9</f>
        <v>662-00 - Úprava a ochrana optickej trasy ST v km 1,265 CK</v>
      </c>
      <c r="F113" s="188"/>
      <c r="G113" s="188"/>
      <c r="H113" s="188"/>
      <c r="I113" s="17"/>
      <c r="J113" s="17"/>
      <c r="K113" s="17"/>
      <c r="L113" s="18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</row>
    <row r="114" spans="1:65" ht="6.75" customHeight="1">
      <c r="A114" s="17"/>
      <c r="B114" s="18"/>
      <c r="C114" s="17"/>
      <c r="D114" s="17"/>
      <c r="E114" s="17"/>
      <c r="F114" s="17"/>
      <c r="G114" s="17"/>
      <c r="H114" s="17"/>
      <c r="I114" s="17"/>
      <c r="J114" s="17"/>
      <c r="K114" s="17"/>
      <c r="L114" s="18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</row>
    <row r="115" spans="1:65" ht="12" customHeight="1">
      <c r="A115" s="17"/>
      <c r="B115" s="18"/>
      <c r="C115" s="12" t="s">
        <v>17</v>
      </c>
      <c r="D115" s="17"/>
      <c r="E115" s="17"/>
      <c r="F115" s="10" t="str">
        <f>F12</f>
        <v>Badín, Vlkanová</v>
      </c>
      <c r="G115" s="17"/>
      <c r="H115" s="17"/>
      <c r="I115" s="12" t="s">
        <v>19</v>
      </c>
      <c r="J115" s="44" t="str">
        <f>IF(J12="","",J12)</f>
        <v>5. 3. 2025</v>
      </c>
      <c r="K115" s="17"/>
      <c r="L115" s="18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</row>
    <row r="116" spans="1:65" ht="6.75" customHeight="1">
      <c r="A116" s="17"/>
      <c r="B116" s="18"/>
      <c r="C116" s="17"/>
      <c r="D116" s="17"/>
      <c r="E116" s="17"/>
      <c r="F116" s="17"/>
      <c r="G116" s="17"/>
      <c r="H116" s="17"/>
      <c r="I116" s="17"/>
      <c r="J116" s="17"/>
      <c r="K116" s="17"/>
      <c r="L116" s="18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</row>
    <row r="117" spans="1:65" ht="15" customHeight="1">
      <c r="A117" s="17"/>
      <c r="B117" s="18"/>
      <c r="C117" s="12" t="s">
        <v>21</v>
      </c>
      <c r="D117" s="17"/>
      <c r="E117" s="17"/>
      <c r="F117" s="10" t="str">
        <f>E15</f>
        <v>Banskobystrický samosprávny kraj</v>
      </c>
      <c r="G117" s="17"/>
      <c r="H117" s="17"/>
      <c r="I117" s="12" t="s">
        <v>27</v>
      </c>
      <c r="J117" s="15" t="str">
        <f>E21</f>
        <v>Dopravoprojekt, a.s.</v>
      </c>
      <c r="K117" s="17"/>
      <c r="L117" s="18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</row>
    <row r="118" spans="1:65" ht="15" customHeight="1">
      <c r="A118" s="17"/>
      <c r="B118" s="18"/>
      <c r="C118" s="12" t="s">
        <v>25</v>
      </c>
      <c r="D118" s="17"/>
      <c r="E118" s="17"/>
      <c r="F118" s="99" t="str">
        <f>IF(E18="","",E18)</f>
        <v>Vyplň údaj</v>
      </c>
      <c r="G118" s="17"/>
      <c r="H118" s="17"/>
      <c r="I118" s="12" t="s">
        <v>30</v>
      </c>
      <c r="J118" s="15" t="str">
        <f>E24</f>
        <v>Dopravoprojekt, a.s.</v>
      </c>
      <c r="K118" s="17"/>
      <c r="L118" s="18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</row>
    <row r="119" spans="1:65" ht="9.75" customHeight="1">
      <c r="A119" s="17"/>
      <c r="B119" s="18"/>
      <c r="C119" s="17"/>
      <c r="D119" s="17"/>
      <c r="E119" s="17"/>
      <c r="F119" s="17"/>
      <c r="G119" s="17"/>
      <c r="H119" s="17"/>
      <c r="I119" s="17"/>
      <c r="J119" s="17"/>
      <c r="K119" s="17"/>
      <c r="L119" s="18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</row>
    <row r="120" spans="1:65" ht="29.25" customHeight="1">
      <c r="A120" s="108"/>
      <c r="B120" s="109"/>
      <c r="C120" s="110" t="s">
        <v>104</v>
      </c>
      <c r="D120" s="111" t="s">
        <v>57</v>
      </c>
      <c r="E120" s="111" t="s">
        <v>53</v>
      </c>
      <c r="F120" s="111" t="s">
        <v>54</v>
      </c>
      <c r="G120" s="111" t="s">
        <v>105</v>
      </c>
      <c r="H120" s="111" t="s">
        <v>106</v>
      </c>
      <c r="I120" s="111" t="s">
        <v>107</v>
      </c>
      <c r="J120" s="112" t="s">
        <v>99</v>
      </c>
      <c r="K120" s="113" t="s">
        <v>108</v>
      </c>
      <c r="L120" s="109"/>
      <c r="M120" s="50" t="s">
        <v>1</v>
      </c>
      <c r="N120" s="51" t="s">
        <v>36</v>
      </c>
      <c r="O120" s="51" t="s">
        <v>109</v>
      </c>
      <c r="P120" s="51" t="s">
        <v>110</v>
      </c>
      <c r="Q120" s="51" t="s">
        <v>111</v>
      </c>
      <c r="R120" s="51" t="s">
        <v>112</v>
      </c>
      <c r="S120" s="51" t="s">
        <v>113</v>
      </c>
      <c r="T120" s="52" t="s">
        <v>114</v>
      </c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8"/>
      <c r="BL120" s="108"/>
      <c r="BM120" s="108"/>
    </row>
    <row r="121" spans="1:65" ht="22.5" customHeight="1">
      <c r="A121" s="17"/>
      <c r="B121" s="18"/>
      <c r="C121" s="56" t="s">
        <v>100</v>
      </c>
      <c r="D121" s="17"/>
      <c r="E121" s="17"/>
      <c r="F121" s="17"/>
      <c r="G121" s="17"/>
      <c r="H121" s="17"/>
      <c r="I121" s="17"/>
      <c r="J121" s="114">
        <f t="shared" ref="J121:J123" si="3">BK121</f>
        <v>0</v>
      </c>
      <c r="K121" s="17"/>
      <c r="L121" s="18"/>
      <c r="M121" s="53"/>
      <c r="N121" s="45"/>
      <c r="O121" s="45"/>
      <c r="P121" s="115">
        <f>P122+P128+P142</f>
        <v>0</v>
      </c>
      <c r="Q121" s="45"/>
      <c r="R121" s="115">
        <f>R122+R128+R142</f>
        <v>4.8221435600000007</v>
      </c>
      <c r="S121" s="45"/>
      <c r="T121" s="116">
        <f>T122+T128+T142</f>
        <v>0</v>
      </c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2" t="s">
        <v>71</v>
      </c>
      <c r="AU121" s="2" t="s">
        <v>101</v>
      </c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17">
        <f>BK122+BK128+BK142</f>
        <v>0</v>
      </c>
      <c r="BL121" s="17"/>
      <c r="BM121" s="17"/>
    </row>
    <row r="122" spans="1:65" ht="25.5" customHeight="1">
      <c r="A122" s="118"/>
      <c r="B122" s="119"/>
      <c r="C122" s="118"/>
      <c r="D122" s="120" t="s">
        <v>71</v>
      </c>
      <c r="E122" s="121" t="s">
        <v>144</v>
      </c>
      <c r="F122" s="121" t="s">
        <v>145</v>
      </c>
      <c r="G122" s="118"/>
      <c r="H122" s="118"/>
      <c r="I122" s="118"/>
      <c r="J122" s="122">
        <f t="shared" si="3"/>
        <v>0</v>
      </c>
      <c r="K122" s="118"/>
      <c r="L122" s="119"/>
      <c r="M122" s="123"/>
      <c r="N122" s="118"/>
      <c r="O122" s="118"/>
      <c r="P122" s="124">
        <f>P123</f>
        <v>0</v>
      </c>
      <c r="Q122" s="118"/>
      <c r="R122" s="124">
        <f>R123</f>
        <v>4.4398235600000007</v>
      </c>
      <c r="S122" s="118"/>
      <c r="T122" s="125">
        <f>T123</f>
        <v>0</v>
      </c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20" t="s">
        <v>80</v>
      </c>
      <c r="AS122" s="118"/>
      <c r="AT122" s="126" t="s">
        <v>71</v>
      </c>
      <c r="AU122" s="126" t="s">
        <v>72</v>
      </c>
      <c r="AV122" s="118"/>
      <c r="AW122" s="118"/>
      <c r="AX122" s="118"/>
      <c r="AY122" s="120" t="s">
        <v>117</v>
      </c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  <c r="BK122" s="127">
        <f>BK123</f>
        <v>0</v>
      </c>
      <c r="BL122" s="118"/>
      <c r="BM122" s="118"/>
    </row>
    <row r="123" spans="1:65" ht="22.5" customHeight="1">
      <c r="A123" s="118"/>
      <c r="B123" s="119"/>
      <c r="C123" s="118"/>
      <c r="D123" s="120" t="s">
        <v>71</v>
      </c>
      <c r="E123" s="163" t="s">
        <v>159</v>
      </c>
      <c r="F123" s="163" t="s">
        <v>639</v>
      </c>
      <c r="G123" s="118"/>
      <c r="H123" s="118"/>
      <c r="I123" s="118"/>
      <c r="J123" s="164">
        <f t="shared" si="3"/>
        <v>0</v>
      </c>
      <c r="K123" s="118"/>
      <c r="L123" s="119"/>
      <c r="M123" s="123"/>
      <c r="N123" s="118"/>
      <c r="O123" s="118"/>
      <c r="P123" s="124">
        <f>SUM(P124:P127)</f>
        <v>0</v>
      </c>
      <c r="Q123" s="118"/>
      <c r="R123" s="124">
        <f>SUM(R124:R127)</f>
        <v>4.4398235600000007</v>
      </c>
      <c r="S123" s="118"/>
      <c r="T123" s="125">
        <f>SUM(T124:T127)</f>
        <v>0</v>
      </c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20" t="s">
        <v>80</v>
      </c>
      <c r="AS123" s="118"/>
      <c r="AT123" s="126" t="s">
        <v>71</v>
      </c>
      <c r="AU123" s="126" t="s">
        <v>80</v>
      </c>
      <c r="AV123" s="118"/>
      <c r="AW123" s="118"/>
      <c r="AX123" s="118"/>
      <c r="AY123" s="120" t="s">
        <v>117</v>
      </c>
      <c r="AZ123" s="118"/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  <c r="BK123" s="127">
        <f>SUM(BK124:BK127)</f>
        <v>0</v>
      </c>
      <c r="BL123" s="118"/>
      <c r="BM123" s="118"/>
    </row>
    <row r="124" spans="1:65" ht="24" customHeight="1">
      <c r="A124" s="17"/>
      <c r="B124" s="18"/>
      <c r="C124" s="128" t="s">
        <v>80</v>
      </c>
      <c r="D124" s="128" t="s">
        <v>118</v>
      </c>
      <c r="E124" s="129" t="s">
        <v>1043</v>
      </c>
      <c r="F124" s="130" t="s">
        <v>1044</v>
      </c>
      <c r="G124" s="131" t="s">
        <v>187</v>
      </c>
      <c r="H124" s="132">
        <v>2</v>
      </c>
      <c r="I124" s="133"/>
      <c r="J124" s="132">
        <f t="shared" ref="J124:J127" si="4">ROUND(I124*H124,2)</f>
        <v>0</v>
      </c>
      <c r="K124" s="134"/>
      <c r="L124" s="18"/>
      <c r="M124" s="135" t="s">
        <v>1</v>
      </c>
      <c r="N124" s="136" t="s">
        <v>38</v>
      </c>
      <c r="O124" s="17"/>
      <c r="P124" s="137">
        <f t="shared" ref="P124:P127" si="5">O124*H124</f>
        <v>0</v>
      </c>
      <c r="Q124" s="137">
        <v>2.2010930000000002</v>
      </c>
      <c r="R124" s="137">
        <f t="shared" ref="R124:R127" si="6">Q124*H124</f>
        <v>4.4021860000000004</v>
      </c>
      <c r="S124" s="137">
        <v>0</v>
      </c>
      <c r="T124" s="138">
        <f t="shared" ref="T124:T127" si="7">S124*H124</f>
        <v>0</v>
      </c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39" t="s">
        <v>116</v>
      </c>
      <c r="AS124" s="17"/>
      <c r="AT124" s="139" t="s">
        <v>118</v>
      </c>
      <c r="AU124" s="139" t="s">
        <v>123</v>
      </c>
      <c r="AV124" s="17"/>
      <c r="AW124" s="17"/>
      <c r="AX124" s="17"/>
      <c r="AY124" s="2" t="s">
        <v>117</v>
      </c>
      <c r="AZ124" s="17"/>
      <c r="BA124" s="17"/>
      <c r="BB124" s="17"/>
      <c r="BC124" s="17"/>
      <c r="BD124" s="17"/>
      <c r="BE124" s="140">
        <f t="shared" ref="BE124:BE127" si="8">IF(N124="základná",J124,0)</f>
        <v>0</v>
      </c>
      <c r="BF124" s="140">
        <f t="shared" ref="BF124:BF127" si="9">IF(N124="znížená",J124,0)</f>
        <v>0</v>
      </c>
      <c r="BG124" s="140">
        <f t="shared" ref="BG124:BG127" si="10">IF(N124="zákl. prenesená",J124,0)</f>
        <v>0</v>
      </c>
      <c r="BH124" s="140">
        <f t="shared" ref="BH124:BH127" si="11">IF(N124="zníž. prenesená",J124,0)</f>
        <v>0</v>
      </c>
      <c r="BI124" s="140">
        <f t="shared" ref="BI124:BI127" si="12">IF(N124="nulová",J124,0)</f>
        <v>0</v>
      </c>
      <c r="BJ124" s="2" t="s">
        <v>123</v>
      </c>
      <c r="BK124" s="140">
        <f t="shared" ref="BK124:BK127" si="13">ROUND(I124*H124,2)</f>
        <v>0</v>
      </c>
      <c r="BL124" s="2" t="s">
        <v>116</v>
      </c>
      <c r="BM124" s="139" t="s">
        <v>1090</v>
      </c>
    </row>
    <row r="125" spans="1:65" ht="24" customHeight="1">
      <c r="A125" s="17"/>
      <c r="B125" s="18"/>
      <c r="C125" s="128" t="s">
        <v>123</v>
      </c>
      <c r="D125" s="128" t="s">
        <v>118</v>
      </c>
      <c r="E125" s="129" t="s">
        <v>1046</v>
      </c>
      <c r="F125" s="130" t="s">
        <v>1047</v>
      </c>
      <c r="G125" s="131" t="s">
        <v>815</v>
      </c>
      <c r="H125" s="132">
        <v>20</v>
      </c>
      <c r="I125" s="133"/>
      <c r="J125" s="132">
        <f t="shared" si="4"/>
        <v>0</v>
      </c>
      <c r="K125" s="134"/>
      <c r="L125" s="18"/>
      <c r="M125" s="135" t="s">
        <v>1</v>
      </c>
      <c r="N125" s="136" t="s">
        <v>38</v>
      </c>
      <c r="O125" s="17"/>
      <c r="P125" s="137">
        <f t="shared" si="5"/>
        <v>0</v>
      </c>
      <c r="Q125" s="137">
        <v>4.1187800000000002E-4</v>
      </c>
      <c r="R125" s="137">
        <f t="shared" si="6"/>
        <v>8.2375599999999997E-3</v>
      </c>
      <c r="S125" s="137">
        <v>0</v>
      </c>
      <c r="T125" s="138">
        <f t="shared" si="7"/>
        <v>0</v>
      </c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39" t="s">
        <v>116</v>
      </c>
      <c r="AS125" s="17"/>
      <c r="AT125" s="139" t="s">
        <v>118</v>
      </c>
      <c r="AU125" s="139" t="s">
        <v>123</v>
      </c>
      <c r="AV125" s="17"/>
      <c r="AW125" s="17"/>
      <c r="AX125" s="17"/>
      <c r="AY125" s="2" t="s">
        <v>117</v>
      </c>
      <c r="AZ125" s="17"/>
      <c r="BA125" s="17"/>
      <c r="BB125" s="17"/>
      <c r="BC125" s="17"/>
      <c r="BD125" s="17"/>
      <c r="BE125" s="140">
        <f t="shared" si="8"/>
        <v>0</v>
      </c>
      <c r="BF125" s="140">
        <f t="shared" si="9"/>
        <v>0</v>
      </c>
      <c r="BG125" s="140">
        <f t="shared" si="10"/>
        <v>0</v>
      </c>
      <c r="BH125" s="140">
        <f t="shared" si="11"/>
        <v>0</v>
      </c>
      <c r="BI125" s="140">
        <f t="shared" si="12"/>
        <v>0</v>
      </c>
      <c r="BJ125" s="2" t="s">
        <v>123</v>
      </c>
      <c r="BK125" s="140">
        <f t="shared" si="13"/>
        <v>0</v>
      </c>
      <c r="BL125" s="2" t="s">
        <v>116</v>
      </c>
      <c r="BM125" s="139" t="s">
        <v>1091</v>
      </c>
    </row>
    <row r="126" spans="1:65" ht="24" customHeight="1">
      <c r="A126" s="17"/>
      <c r="B126" s="18"/>
      <c r="C126" s="172" t="s">
        <v>159</v>
      </c>
      <c r="D126" s="172" t="s">
        <v>339</v>
      </c>
      <c r="E126" s="173" t="s">
        <v>1049</v>
      </c>
      <c r="F126" s="174" t="s">
        <v>1050</v>
      </c>
      <c r="G126" s="175" t="s">
        <v>815</v>
      </c>
      <c r="H126" s="176">
        <v>10</v>
      </c>
      <c r="I126" s="177"/>
      <c r="J126" s="176">
        <f t="shared" si="4"/>
        <v>0</v>
      </c>
      <c r="K126" s="178"/>
      <c r="L126" s="179"/>
      <c r="M126" s="180" t="s">
        <v>1</v>
      </c>
      <c r="N126" s="181" t="s">
        <v>38</v>
      </c>
      <c r="O126" s="17"/>
      <c r="P126" s="137">
        <f t="shared" si="5"/>
        <v>0</v>
      </c>
      <c r="Q126" s="137">
        <v>5.0000000000000001E-4</v>
      </c>
      <c r="R126" s="137">
        <f t="shared" si="6"/>
        <v>5.0000000000000001E-3</v>
      </c>
      <c r="S126" s="137">
        <v>0</v>
      </c>
      <c r="T126" s="138">
        <f t="shared" si="7"/>
        <v>0</v>
      </c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39" t="s">
        <v>180</v>
      </c>
      <c r="AS126" s="17"/>
      <c r="AT126" s="139" t="s">
        <v>339</v>
      </c>
      <c r="AU126" s="139" t="s">
        <v>123</v>
      </c>
      <c r="AV126" s="17"/>
      <c r="AW126" s="17"/>
      <c r="AX126" s="17"/>
      <c r="AY126" s="2" t="s">
        <v>117</v>
      </c>
      <c r="AZ126" s="17"/>
      <c r="BA126" s="17"/>
      <c r="BB126" s="17"/>
      <c r="BC126" s="17"/>
      <c r="BD126" s="17"/>
      <c r="BE126" s="140">
        <f t="shared" si="8"/>
        <v>0</v>
      </c>
      <c r="BF126" s="140">
        <f t="shared" si="9"/>
        <v>0</v>
      </c>
      <c r="BG126" s="140">
        <f t="shared" si="10"/>
        <v>0</v>
      </c>
      <c r="BH126" s="140">
        <f t="shared" si="11"/>
        <v>0</v>
      </c>
      <c r="BI126" s="140">
        <f t="shared" si="12"/>
        <v>0</v>
      </c>
      <c r="BJ126" s="2" t="s">
        <v>123</v>
      </c>
      <c r="BK126" s="140">
        <f t="shared" si="13"/>
        <v>0</v>
      </c>
      <c r="BL126" s="2" t="s">
        <v>116</v>
      </c>
      <c r="BM126" s="139" t="s">
        <v>1092</v>
      </c>
    </row>
    <row r="127" spans="1:65" ht="24" customHeight="1">
      <c r="A127" s="17"/>
      <c r="B127" s="18"/>
      <c r="C127" s="172" t="s">
        <v>116</v>
      </c>
      <c r="D127" s="172" t="s">
        <v>339</v>
      </c>
      <c r="E127" s="173" t="s">
        <v>1052</v>
      </c>
      <c r="F127" s="174" t="s">
        <v>1053</v>
      </c>
      <c r="G127" s="175" t="s">
        <v>815</v>
      </c>
      <c r="H127" s="176">
        <v>10</v>
      </c>
      <c r="I127" s="177"/>
      <c r="J127" s="176">
        <f t="shared" si="4"/>
        <v>0</v>
      </c>
      <c r="K127" s="178"/>
      <c r="L127" s="179"/>
      <c r="M127" s="180" t="s">
        <v>1</v>
      </c>
      <c r="N127" s="181" t="s">
        <v>38</v>
      </c>
      <c r="O127" s="17"/>
      <c r="P127" s="137">
        <f t="shared" si="5"/>
        <v>0</v>
      </c>
      <c r="Q127" s="137">
        <v>2.4399999999999999E-3</v>
      </c>
      <c r="R127" s="137">
        <f t="shared" si="6"/>
        <v>2.4399999999999998E-2</v>
      </c>
      <c r="S127" s="137">
        <v>0</v>
      </c>
      <c r="T127" s="138">
        <f t="shared" si="7"/>
        <v>0</v>
      </c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39" t="s">
        <v>180</v>
      </c>
      <c r="AS127" s="17"/>
      <c r="AT127" s="139" t="s">
        <v>339</v>
      </c>
      <c r="AU127" s="139" t="s">
        <v>123</v>
      </c>
      <c r="AV127" s="17"/>
      <c r="AW127" s="17"/>
      <c r="AX127" s="17"/>
      <c r="AY127" s="2" t="s">
        <v>117</v>
      </c>
      <c r="AZ127" s="17"/>
      <c r="BA127" s="17"/>
      <c r="BB127" s="17"/>
      <c r="BC127" s="17"/>
      <c r="BD127" s="17"/>
      <c r="BE127" s="140">
        <f t="shared" si="8"/>
        <v>0</v>
      </c>
      <c r="BF127" s="140">
        <f t="shared" si="9"/>
        <v>0</v>
      </c>
      <c r="BG127" s="140">
        <f t="shared" si="10"/>
        <v>0</v>
      </c>
      <c r="BH127" s="140">
        <f t="shared" si="11"/>
        <v>0</v>
      </c>
      <c r="BI127" s="140">
        <f t="shared" si="12"/>
        <v>0</v>
      </c>
      <c r="BJ127" s="2" t="s">
        <v>123</v>
      </c>
      <c r="BK127" s="140">
        <f t="shared" si="13"/>
        <v>0</v>
      </c>
      <c r="BL127" s="2" t="s">
        <v>116</v>
      </c>
      <c r="BM127" s="139" t="s">
        <v>1093</v>
      </c>
    </row>
    <row r="128" spans="1:65" ht="25.5" customHeight="1">
      <c r="A128" s="118"/>
      <c r="B128" s="119"/>
      <c r="C128" s="118"/>
      <c r="D128" s="120" t="s">
        <v>71</v>
      </c>
      <c r="E128" s="121" t="s">
        <v>339</v>
      </c>
      <c r="F128" s="121" t="s">
        <v>1007</v>
      </c>
      <c r="G128" s="118"/>
      <c r="H128" s="118"/>
      <c r="I128" s="118"/>
      <c r="J128" s="122">
        <f t="shared" ref="J128:J129" si="14">BK128</f>
        <v>0</v>
      </c>
      <c r="K128" s="118"/>
      <c r="L128" s="119"/>
      <c r="M128" s="123"/>
      <c r="N128" s="118"/>
      <c r="O128" s="118"/>
      <c r="P128" s="124">
        <f>P129</f>
        <v>0</v>
      </c>
      <c r="Q128" s="118"/>
      <c r="R128" s="124">
        <f>R129</f>
        <v>0.38231999999999999</v>
      </c>
      <c r="S128" s="118"/>
      <c r="T128" s="125">
        <f>T129</f>
        <v>0</v>
      </c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20" t="s">
        <v>159</v>
      </c>
      <c r="AS128" s="118"/>
      <c r="AT128" s="126" t="s">
        <v>71</v>
      </c>
      <c r="AU128" s="126" t="s">
        <v>72</v>
      </c>
      <c r="AV128" s="118"/>
      <c r="AW128" s="118"/>
      <c r="AX128" s="118"/>
      <c r="AY128" s="120" t="s">
        <v>117</v>
      </c>
      <c r="AZ128" s="118"/>
      <c r="BA128" s="118"/>
      <c r="BB128" s="118"/>
      <c r="BC128" s="118"/>
      <c r="BD128" s="118"/>
      <c r="BE128" s="118"/>
      <c r="BF128" s="118"/>
      <c r="BG128" s="118"/>
      <c r="BH128" s="118"/>
      <c r="BI128" s="118"/>
      <c r="BJ128" s="118"/>
      <c r="BK128" s="127">
        <f>BK129</f>
        <v>0</v>
      </c>
      <c r="BL128" s="118"/>
      <c r="BM128" s="118"/>
    </row>
    <row r="129" spans="1:65" ht="22.5" customHeight="1">
      <c r="A129" s="118"/>
      <c r="B129" s="119"/>
      <c r="C129" s="118"/>
      <c r="D129" s="120" t="s">
        <v>71</v>
      </c>
      <c r="E129" s="163" t="s">
        <v>1055</v>
      </c>
      <c r="F129" s="163" t="s">
        <v>1056</v>
      </c>
      <c r="G129" s="118"/>
      <c r="H129" s="118"/>
      <c r="I129" s="118"/>
      <c r="J129" s="164">
        <f t="shared" si="14"/>
        <v>0</v>
      </c>
      <c r="K129" s="118"/>
      <c r="L129" s="119"/>
      <c r="M129" s="123"/>
      <c r="N129" s="118"/>
      <c r="O129" s="118"/>
      <c r="P129" s="124">
        <f>SUM(P130:P141)</f>
        <v>0</v>
      </c>
      <c r="Q129" s="118"/>
      <c r="R129" s="124">
        <f>SUM(R130:R141)</f>
        <v>0.38231999999999999</v>
      </c>
      <c r="S129" s="118"/>
      <c r="T129" s="125">
        <f>SUM(T130:T141)</f>
        <v>0</v>
      </c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20" t="s">
        <v>159</v>
      </c>
      <c r="AS129" s="118"/>
      <c r="AT129" s="126" t="s">
        <v>71</v>
      </c>
      <c r="AU129" s="126" t="s">
        <v>80</v>
      </c>
      <c r="AV129" s="118"/>
      <c r="AW129" s="118"/>
      <c r="AX129" s="118"/>
      <c r="AY129" s="120" t="s">
        <v>117</v>
      </c>
      <c r="AZ129" s="118"/>
      <c r="BA129" s="118"/>
      <c r="BB129" s="118"/>
      <c r="BC129" s="118"/>
      <c r="BD129" s="118"/>
      <c r="BE129" s="118"/>
      <c r="BF129" s="118"/>
      <c r="BG129" s="118"/>
      <c r="BH129" s="118"/>
      <c r="BI129" s="118"/>
      <c r="BJ129" s="118"/>
      <c r="BK129" s="127">
        <f>SUM(BK130:BK141)</f>
        <v>0</v>
      </c>
      <c r="BL129" s="118"/>
      <c r="BM129" s="118"/>
    </row>
    <row r="130" spans="1:65" ht="66.75" customHeight="1">
      <c r="A130" s="17"/>
      <c r="B130" s="18"/>
      <c r="C130" s="128" t="s">
        <v>125</v>
      </c>
      <c r="D130" s="128" t="s">
        <v>118</v>
      </c>
      <c r="E130" s="129" t="s">
        <v>1057</v>
      </c>
      <c r="F130" s="130" t="s">
        <v>1058</v>
      </c>
      <c r="G130" s="131" t="s">
        <v>815</v>
      </c>
      <c r="H130" s="132">
        <v>57</v>
      </c>
      <c r="I130" s="133"/>
      <c r="J130" s="132">
        <f t="shared" ref="J130:J141" si="15">ROUND(I130*H130,2)</f>
        <v>0</v>
      </c>
      <c r="K130" s="134"/>
      <c r="L130" s="18"/>
      <c r="M130" s="135" t="s">
        <v>1</v>
      </c>
      <c r="N130" s="136" t="s">
        <v>38</v>
      </c>
      <c r="O130" s="17"/>
      <c r="P130" s="137">
        <f t="shared" ref="P130:P141" si="16">O130*H130</f>
        <v>0</v>
      </c>
      <c r="Q130" s="137">
        <v>0</v>
      </c>
      <c r="R130" s="137">
        <f t="shared" ref="R130:R141" si="17">Q130*H130</f>
        <v>0</v>
      </c>
      <c r="S130" s="137">
        <v>0</v>
      </c>
      <c r="T130" s="138">
        <f t="shared" ref="T130:T141" si="18">S130*H130</f>
        <v>0</v>
      </c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39" t="s">
        <v>704</v>
      </c>
      <c r="AS130" s="17"/>
      <c r="AT130" s="139" t="s">
        <v>118</v>
      </c>
      <c r="AU130" s="139" t="s">
        <v>123</v>
      </c>
      <c r="AV130" s="17"/>
      <c r="AW130" s="17"/>
      <c r="AX130" s="17"/>
      <c r="AY130" s="2" t="s">
        <v>117</v>
      </c>
      <c r="AZ130" s="17"/>
      <c r="BA130" s="17"/>
      <c r="BB130" s="17"/>
      <c r="BC130" s="17"/>
      <c r="BD130" s="17"/>
      <c r="BE130" s="140">
        <f t="shared" ref="BE130:BE141" si="19">IF(N130="základná",J130,0)</f>
        <v>0</v>
      </c>
      <c r="BF130" s="140">
        <f t="shared" ref="BF130:BF141" si="20">IF(N130="znížená",J130,0)</f>
        <v>0</v>
      </c>
      <c r="BG130" s="140">
        <f t="shared" ref="BG130:BG141" si="21">IF(N130="zákl. prenesená",J130,0)</f>
        <v>0</v>
      </c>
      <c r="BH130" s="140">
        <f t="shared" ref="BH130:BH141" si="22">IF(N130="zníž. prenesená",J130,0)</f>
        <v>0</v>
      </c>
      <c r="BI130" s="140">
        <f t="shared" ref="BI130:BI141" si="23">IF(N130="nulová",J130,0)</f>
        <v>0</v>
      </c>
      <c r="BJ130" s="2" t="s">
        <v>123</v>
      </c>
      <c r="BK130" s="140">
        <f t="shared" ref="BK130:BK141" si="24">ROUND(I130*H130,2)</f>
        <v>0</v>
      </c>
      <c r="BL130" s="2" t="s">
        <v>704</v>
      </c>
      <c r="BM130" s="139" t="s">
        <v>1094</v>
      </c>
    </row>
    <row r="131" spans="1:65" ht="75.75" customHeight="1">
      <c r="A131" s="17"/>
      <c r="B131" s="18"/>
      <c r="C131" s="128" t="s">
        <v>208</v>
      </c>
      <c r="D131" s="128" t="s">
        <v>118</v>
      </c>
      <c r="E131" s="129" t="s">
        <v>1095</v>
      </c>
      <c r="F131" s="130" t="s">
        <v>1096</v>
      </c>
      <c r="G131" s="131" t="s">
        <v>815</v>
      </c>
      <c r="H131" s="132">
        <v>25</v>
      </c>
      <c r="I131" s="133"/>
      <c r="J131" s="132">
        <f t="shared" si="15"/>
        <v>0</v>
      </c>
      <c r="K131" s="134"/>
      <c r="L131" s="18"/>
      <c r="M131" s="135" t="s">
        <v>1</v>
      </c>
      <c r="N131" s="136" t="s">
        <v>38</v>
      </c>
      <c r="O131" s="17"/>
      <c r="P131" s="137">
        <f t="shared" si="16"/>
        <v>0</v>
      </c>
      <c r="Q131" s="137">
        <v>0</v>
      </c>
      <c r="R131" s="137">
        <f t="shared" si="17"/>
        <v>0</v>
      </c>
      <c r="S131" s="137">
        <v>0</v>
      </c>
      <c r="T131" s="138">
        <f t="shared" si="18"/>
        <v>0</v>
      </c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39" t="s">
        <v>704</v>
      </c>
      <c r="AS131" s="17"/>
      <c r="AT131" s="139" t="s">
        <v>118</v>
      </c>
      <c r="AU131" s="139" t="s">
        <v>123</v>
      </c>
      <c r="AV131" s="17"/>
      <c r="AW131" s="17"/>
      <c r="AX131" s="17"/>
      <c r="AY131" s="2" t="s">
        <v>117</v>
      </c>
      <c r="AZ131" s="17"/>
      <c r="BA131" s="17"/>
      <c r="BB131" s="17"/>
      <c r="BC131" s="17"/>
      <c r="BD131" s="17"/>
      <c r="BE131" s="140">
        <f t="shared" si="19"/>
        <v>0</v>
      </c>
      <c r="BF131" s="140">
        <f t="shared" si="20"/>
        <v>0</v>
      </c>
      <c r="BG131" s="140">
        <f t="shared" si="21"/>
        <v>0</v>
      </c>
      <c r="BH131" s="140">
        <f t="shared" si="22"/>
        <v>0</v>
      </c>
      <c r="BI131" s="140">
        <f t="shared" si="23"/>
        <v>0</v>
      </c>
      <c r="BJ131" s="2" t="s">
        <v>123</v>
      </c>
      <c r="BK131" s="140">
        <f t="shared" si="24"/>
        <v>0</v>
      </c>
      <c r="BL131" s="2" t="s">
        <v>704</v>
      </c>
      <c r="BM131" s="139" t="s">
        <v>1097</v>
      </c>
    </row>
    <row r="132" spans="1:65" ht="16.5" customHeight="1">
      <c r="A132" s="17"/>
      <c r="B132" s="18"/>
      <c r="C132" s="172" t="s">
        <v>212</v>
      </c>
      <c r="D132" s="172" t="s">
        <v>339</v>
      </c>
      <c r="E132" s="173" t="s">
        <v>1098</v>
      </c>
      <c r="F132" s="174" t="s">
        <v>1099</v>
      </c>
      <c r="G132" s="175" t="s">
        <v>313</v>
      </c>
      <c r="H132" s="176">
        <v>0.35</v>
      </c>
      <c r="I132" s="177"/>
      <c r="J132" s="176">
        <f t="shared" si="15"/>
        <v>0</v>
      </c>
      <c r="K132" s="178"/>
      <c r="L132" s="179"/>
      <c r="M132" s="180" t="s">
        <v>1</v>
      </c>
      <c r="N132" s="181" t="s">
        <v>38</v>
      </c>
      <c r="O132" s="17"/>
      <c r="P132" s="137">
        <f t="shared" si="16"/>
        <v>0</v>
      </c>
      <c r="Q132" s="137">
        <v>1</v>
      </c>
      <c r="R132" s="137">
        <f t="shared" si="17"/>
        <v>0.35</v>
      </c>
      <c r="S132" s="137">
        <v>0</v>
      </c>
      <c r="T132" s="138">
        <f t="shared" si="18"/>
        <v>0</v>
      </c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39" t="s">
        <v>1065</v>
      </c>
      <c r="AS132" s="17"/>
      <c r="AT132" s="139" t="s">
        <v>339</v>
      </c>
      <c r="AU132" s="139" t="s">
        <v>123</v>
      </c>
      <c r="AV132" s="17"/>
      <c r="AW132" s="17"/>
      <c r="AX132" s="17"/>
      <c r="AY132" s="2" t="s">
        <v>117</v>
      </c>
      <c r="AZ132" s="17"/>
      <c r="BA132" s="17"/>
      <c r="BB132" s="17"/>
      <c r="BC132" s="17"/>
      <c r="BD132" s="17"/>
      <c r="BE132" s="140">
        <f t="shared" si="19"/>
        <v>0</v>
      </c>
      <c r="BF132" s="140">
        <f t="shared" si="20"/>
        <v>0</v>
      </c>
      <c r="BG132" s="140">
        <f t="shared" si="21"/>
        <v>0</v>
      </c>
      <c r="BH132" s="140">
        <f t="shared" si="22"/>
        <v>0</v>
      </c>
      <c r="BI132" s="140">
        <f t="shared" si="23"/>
        <v>0</v>
      </c>
      <c r="BJ132" s="2" t="s">
        <v>123</v>
      </c>
      <c r="BK132" s="140">
        <f t="shared" si="24"/>
        <v>0</v>
      </c>
      <c r="BL132" s="2" t="s">
        <v>1065</v>
      </c>
      <c r="BM132" s="139" t="s">
        <v>1100</v>
      </c>
    </row>
    <row r="133" spans="1:65" ht="33" customHeight="1">
      <c r="A133" s="17"/>
      <c r="B133" s="18"/>
      <c r="C133" s="128" t="s">
        <v>135</v>
      </c>
      <c r="D133" s="128" t="s">
        <v>118</v>
      </c>
      <c r="E133" s="129" t="s">
        <v>1060</v>
      </c>
      <c r="F133" s="130" t="s">
        <v>1061</v>
      </c>
      <c r="G133" s="131" t="s">
        <v>815</v>
      </c>
      <c r="H133" s="132">
        <v>32</v>
      </c>
      <c r="I133" s="133"/>
      <c r="J133" s="132">
        <f t="shared" si="15"/>
        <v>0</v>
      </c>
      <c r="K133" s="134"/>
      <c r="L133" s="18"/>
      <c r="M133" s="135" t="s">
        <v>1</v>
      </c>
      <c r="N133" s="136" t="s">
        <v>38</v>
      </c>
      <c r="O133" s="17"/>
      <c r="P133" s="137">
        <f t="shared" si="16"/>
        <v>0</v>
      </c>
      <c r="Q133" s="137">
        <v>0</v>
      </c>
      <c r="R133" s="137">
        <f t="shared" si="17"/>
        <v>0</v>
      </c>
      <c r="S133" s="137">
        <v>0</v>
      </c>
      <c r="T133" s="138">
        <f t="shared" si="18"/>
        <v>0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39" t="s">
        <v>704</v>
      </c>
      <c r="AS133" s="17"/>
      <c r="AT133" s="139" t="s">
        <v>118</v>
      </c>
      <c r="AU133" s="139" t="s">
        <v>123</v>
      </c>
      <c r="AV133" s="17"/>
      <c r="AW133" s="17"/>
      <c r="AX133" s="17"/>
      <c r="AY133" s="2" t="s">
        <v>117</v>
      </c>
      <c r="AZ133" s="17"/>
      <c r="BA133" s="17"/>
      <c r="BB133" s="17"/>
      <c r="BC133" s="17"/>
      <c r="BD133" s="17"/>
      <c r="BE133" s="140">
        <f t="shared" si="19"/>
        <v>0</v>
      </c>
      <c r="BF133" s="140">
        <f t="shared" si="20"/>
        <v>0</v>
      </c>
      <c r="BG133" s="140">
        <f t="shared" si="21"/>
        <v>0</v>
      </c>
      <c r="BH133" s="140">
        <f t="shared" si="22"/>
        <v>0</v>
      </c>
      <c r="BI133" s="140">
        <f t="shared" si="23"/>
        <v>0</v>
      </c>
      <c r="BJ133" s="2" t="s">
        <v>123</v>
      </c>
      <c r="BK133" s="140">
        <f t="shared" si="24"/>
        <v>0</v>
      </c>
      <c r="BL133" s="2" t="s">
        <v>704</v>
      </c>
      <c r="BM133" s="139" t="s">
        <v>1101</v>
      </c>
    </row>
    <row r="134" spans="1:65" ht="24" customHeight="1">
      <c r="A134" s="17"/>
      <c r="B134" s="18"/>
      <c r="C134" s="172" t="s">
        <v>176</v>
      </c>
      <c r="D134" s="172" t="s">
        <v>339</v>
      </c>
      <c r="E134" s="173" t="s">
        <v>1063</v>
      </c>
      <c r="F134" s="174" t="s">
        <v>1064</v>
      </c>
      <c r="G134" s="175" t="s">
        <v>815</v>
      </c>
      <c r="H134" s="176">
        <v>32</v>
      </c>
      <c r="I134" s="177"/>
      <c r="J134" s="176">
        <f t="shared" si="15"/>
        <v>0</v>
      </c>
      <c r="K134" s="178"/>
      <c r="L134" s="179"/>
      <c r="M134" s="180" t="s">
        <v>1</v>
      </c>
      <c r="N134" s="181" t="s">
        <v>38</v>
      </c>
      <c r="O134" s="17"/>
      <c r="P134" s="137">
        <f t="shared" si="16"/>
        <v>0</v>
      </c>
      <c r="Q134" s="137">
        <v>8.0000000000000004E-4</v>
      </c>
      <c r="R134" s="137">
        <f t="shared" si="17"/>
        <v>2.5600000000000001E-2</v>
      </c>
      <c r="S134" s="137">
        <v>0</v>
      </c>
      <c r="T134" s="138">
        <f t="shared" si="18"/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39" t="s">
        <v>1065</v>
      </c>
      <c r="AS134" s="17"/>
      <c r="AT134" s="139" t="s">
        <v>339</v>
      </c>
      <c r="AU134" s="139" t="s">
        <v>123</v>
      </c>
      <c r="AV134" s="17"/>
      <c r="AW134" s="17"/>
      <c r="AX134" s="17"/>
      <c r="AY134" s="2" t="s">
        <v>117</v>
      </c>
      <c r="AZ134" s="17"/>
      <c r="BA134" s="17"/>
      <c r="BB134" s="17"/>
      <c r="BC134" s="17"/>
      <c r="BD134" s="17"/>
      <c r="BE134" s="140">
        <f t="shared" si="19"/>
        <v>0</v>
      </c>
      <c r="BF134" s="140">
        <f t="shared" si="20"/>
        <v>0</v>
      </c>
      <c r="BG134" s="140">
        <f t="shared" si="21"/>
        <v>0</v>
      </c>
      <c r="BH134" s="140">
        <f t="shared" si="22"/>
        <v>0</v>
      </c>
      <c r="BI134" s="140">
        <f t="shared" si="23"/>
        <v>0</v>
      </c>
      <c r="BJ134" s="2" t="s">
        <v>123</v>
      </c>
      <c r="BK134" s="140">
        <f t="shared" si="24"/>
        <v>0</v>
      </c>
      <c r="BL134" s="2" t="s">
        <v>1065</v>
      </c>
      <c r="BM134" s="139" t="s">
        <v>1102</v>
      </c>
    </row>
    <row r="135" spans="1:65" ht="24" customHeight="1">
      <c r="A135" s="17"/>
      <c r="B135" s="18"/>
      <c r="C135" s="172" t="s">
        <v>180</v>
      </c>
      <c r="D135" s="172" t="s">
        <v>339</v>
      </c>
      <c r="E135" s="173" t="s">
        <v>1067</v>
      </c>
      <c r="F135" s="174" t="s">
        <v>1068</v>
      </c>
      <c r="G135" s="175" t="s">
        <v>815</v>
      </c>
      <c r="H135" s="176">
        <v>32</v>
      </c>
      <c r="I135" s="177"/>
      <c r="J135" s="176">
        <f t="shared" si="15"/>
        <v>0</v>
      </c>
      <c r="K135" s="178"/>
      <c r="L135" s="179"/>
      <c r="M135" s="180" t="s">
        <v>1</v>
      </c>
      <c r="N135" s="181" t="s">
        <v>38</v>
      </c>
      <c r="O135" s="17"/>
      <c r="P135" s="137">
        <f t="shared" si="16"/>
        <v>0</v>
      </c>
      <c r="Q135" s="137">
        <v>2.1000000000000001E-4</v>
      </c>
      <c r="R135" s="137">
        <f t="shared" si="17"/>
        <v>6.7200000000000003E-3</v>
      </c>
      <c r="S135" s="137">
        <v>0</v>
      </c>
      <c r="T135" s="138">
        <f t="shared" si="18"/>
        <v>0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39" t="s">
        <v>1065</v>
      </c>
      <c r="AS135" s="17"/>
      <c r="AT135" s="139" t="s">
        <v>339</v>
      </c>
      <c r="AU135" s="139" t="s">
        <v>123</v>
      </c>
      <c r="AV135" s="17"/>
      <c r="AW135" s="17"/>
      <c r="AX135" s="17"/>
      <c r="AY135" s="2" t="s">
        <v>117</v>
      </c>
      <c r="AZ135" s="17"/>
      <c r="BA135" s="17"/>
      <c r="BB135" s="17"/>
      <c r="BC135" s="17"/>
      <c r="BD135" s="17"/>
      <c r="BE135" s="140">
        <f t="shared" si="19"/>
        <v>0</v>
      </c>
      <c r="BF135" s="140">
        <f t="shared" si="20"/>
        <v>0</v>
      </c>
      <c r="BG135" s="140">
        <f t="shared" si="21"/>
        <v>0</v>
      </c>
      <c r="BH135" s="140">
        <f t="shared" si="22"/>
        <v>0</v>
      </c>
      <c r="BI135" s="140">
        <f t="shared" si="23"/>
        <v>0</v>
      </c>
      <c r="BJ135" s="2" t="s">
        <v>123</v>
      </c>
      <c r="BK135" s="140">
        <f t="shared" si="24"/>
        <v>0</v>
      </c>
      <c r="BL135" s="2" t="s">
        <v>1065</v>
      </c>
      <c r="BM135" s="139" t="s">
        <v>1103</v>
      </c>
    </row>
    <row r="136" spans="1:65" ht="16.5" customHeight="1">
      <c r="A136" s="17"/>
      <c r="B136" s="18"/>
      <c r="C136" s="172" t="s">
        <v>217</v>
      </c>
      <c r="D136" s="172" t="s">
        <v>339</v>
      </c>
      <c r="E136" s="173" t="s">
        <v>1070</v>
      </c>
      <c r="F136" s="174" t="s">
        <v>1071</v>
      </c>
      <c r="G136" s="175" t="s">
        <v>149</v>
      </c>
      <c r="H136" s="176">
        <v>3</v>
      </c>
      <c r="I136" s="177"/>
      <c r="J136" s="176">
        <f t="shared" si="15"/>
        <v>0</v>
      </c>
      <c r="K136" s="178"/>
      <c r="L136" s="179"/>
      <c r="M136" s="180" t="s">
        <v>1</v>
      </c>
      <c r="N136" s="181" t="s">
        <v>38</v>
      </c>
      <c r="O136" s="17"/>
      <c r="P136" s="137">
        <f t="shared" si="16"/>
        <v>0</v>
      </c>
      <c r="Q136" s="137">
        <v>0</v>
      </c>
      <c r="R136" s="137">
        <f t="shared" si="17"/>
        <v>0</v>
      </c>
      <c r="S136" s="137">
        <v>0</v>
      </c>
      <c r="T136" s="138">
        <f t="shared" si="18"/>
        <v>0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39" t="s">
        <v>1065</v>
      </c>
      <c r="AS136" s="17"/>
      <c r="AT136" s="139" t="s">
        <v>339</v>
      </c>
      <c r="AU136" s="139" t="s">
        <v>123</v>
      </c>
      <c r="AV136" s="17"/>
      <c r="AW136" s="17"/>
      <c r="AX136" s="17"/>
      <c r="AY136" s="2" t="s">
        <v>117</v>
      </c>
      <c r="AZ136" s="17"/>
      <c r="BA136" s="17"/>
      <c r="BB136" s="17"/>
      <c r="BC136" s="17"/>
      <c r="BD136" s="17"/>
      <c r="BE136" s="140">
        <f t="shared" si="19"/>
        <v>0</v>
      </c>
      <c r="BF136" s="140">
        <f t="shared" si="20"/>
        <v>0</v>
      </c>
      <c r="BG136" s="140">
        <f t="shared" si="21"/>
        <v>0</v>
      </c>
      <c r="BH136" s="140">
        <f t="shared" si="22"/>
        <v>0</v>
      </c>
      <c r="BI136" s="140">
        <f t="shared" si="23"/>
        <v>0</v>
      </c>
      <c r="BJ136" s="2" t="s">
        <v>123</v>
      </c>
      <c r="BK136" s="140">
        <f t="shared" si="24"/>
        <v>0</v>
      </c>
      <c r="BL136" s="2" t="s">
        <v>1065</v>
      </c>
      <c r="BM136" s="139" t="s">
        <v>1104</v>
      </c>
    </row>
    <row r="137" spans="1:65" ht="62.25" customHeight="1">
      <c r="A137" s="17"/>
      <c r="B137" s="18"/>
      <c r="C137" s="128" t="s">
        <v>184</v>
      </c>
      <c r="D137" s="128" t="s">
        <v>118</v>
      </c>
      <c r="E137" s="129" t="s">
        <v>1073</v>
      </c>
      <c r="F137" s="130" t="s">
        <v>1074</v>
      </c>
      <c r="G137" s="131" t="s">
        <v>815</v>
      </c>
      <c r="H137" s="132">
        <v>57</v>
      </c>
      <c r="I137" s="133"/>
      <c r="J137" s="132">
        <f t="shared" si="15"/>
        <v>0</v>
      </c>
      <c r="K137" s="134"/>
      <c r="L137" s="18"/>
      <c r="M137" s="135" t="s">
        <v>1</v>
      </c>
      <c r="N137" s="136" t="s">
        <v>38</v>
      </c>
      <c r="O137" s="17"/>
      <c r="P137" s="137">
        <f t="shared" si="16"/>
        <v>0</v>
      </c>
      <c r="Q137" s="137">
        <v>0</v>
      </c>
      <c r="R137" s="137">
        <f t="shared" si="17"/>
        <v>0</v>
      </c>
      <c r="S137" s="137">
        <v>0</v>
      </c>
      <c r="T137" s="138">
        <f t="shared" si="18"/>
        <v>0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39" t="s">
        <v>704</v>
      </c>
      <c r="AS137" s="17"/>
      <c r="AT137" s="139" t="s">
        <v>118</v>
      </c>
      <c r="AU137" s="139" t="s">
        <v>123</v>
      </c>
      <c r="AV137" s="17"/>
      <c r="AW137" s="17"/>
      <c r="AX137" s="17"/>
      <c r="AY137" s="2" t="s">
        <v>117</v>
      </c>
      <c r="AZ137" s="17"/>
      <c r="BA137" s="17"/>
      <c r="BB137" s="17"/>
      <c r="BC137" s="17"/>
      <c r="BD137" s="17"/>
      <c r="BE137" s="140">
        <f t="shared" si="19"/>
        <v>0</v>
      </c>
      <c r="BF137" s="140">
        <f t="shared" si="20"/>
        <v>0</v>
      </c>
      <c r="BG137" s="140">
        <f t="shared" si="21"/>
        <v>0</v>
      </c>
      <c r="BH137" s="140">
        <f t="shared" si="22"/>
        <v>0</v>
      </c>
      <c r="BI137" s="140">
        <f t="shared" si="23"/>
        <v>0</v>
      </c>
      <c r="BJ137" s="2" t="s">
        <v>123</v>
      </c>
      <c r="BK137" s="140">
        <f t="shared" si="24"/>
        <v>0</v>
      </c>
      <c r="BL137" s="2" t="s">
        <v>704</v>
      </c>
      <c r="BM137" s="139" t="s">
        <v>1105</v>
      </c>
    </row>
    <row r="138" spans="1:65" ht="90" customHeight="1">
      <c r="A138" s="17"/>
      <c r="B138" s="18"/>
      <c r="C138" s="128" t="s">
        <v>190</v>
      </c>
      <c r="D138" s="128" t="s">
        <v>118</v>
      </c>
      <c r="E138" s="129" t="s">
        <v>1076</v>
      </c>
      <c r="F138" s="130" t="s">
        <v>1077</v>
      </c>
      <c r="G138" s="131" t="s">
        <v>335</v>
      </c>
      <c r="H138" s="132">
        <v>57</v>
      </c>
      <c r="I138" s="133"/>
      <c r="J138" s="132">
        <f t="shared" si="15"/>
        <v>0</v>
      </c>
      <c r="K138" s="134"/>
      <c r="L138" s="18"/>
      <c r="M138" s="135" t="s">
        <v>1</v>
      </c>
      <c r="N138" s="136" t="s">
        <v>38</v>
      </c>
      <c r="O138" s="17"/>
      <c r="P138" s="137">
        <f t="shared" si="16"/>
        <v>0</v>
      </c>
      <c r="Q138" s="137">
        <v>0</v>
      </c>
      <c r="R138" s="137">
        <f t="shared" si="17"/>
        <v>0</v>
      </c>
      <c r="S138" s="137">
        <v>0</v>
      </c>
      <c r="T138" s="138">
        <f t="shared" si="18"/>
        <v>0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39" t="s">
        <v>704</v>
      </c>
      <c r="AS138" s="17"/>
      <c r="AT138" s="139" t="s">
        <v>118</v>
      </c>
      <c r="AU138" s="139" t="s">
        <v>123</v>
      </c>
      <c r="AV138" s="17"/>
      <c r="AW138" s="17"/>
      <c r="AX138" s="17"/>
      <c r="AY138" s="2" t="s">
        <v>117</v>
      </c>
      <c r="AZ138" s="17"/>
      <c r="BA138" s="17"/>
      <c r="BB138" s="17"/>
      <c r="BC138" s="17"/>
      <c r="BD138" s="17"/>
      <c r="BE138" s="140">
        <f t="shared" si="19"/>
        <v>0</v>
      </c>
      <c r="BF138" s="140">
        <f t="shared" si="20"/>
        <v>0</v>
      </c>
      <c r="BG138" s="140">
        <f t="shared" si="21"/>
        <v>0</v>
      </c>
      <c r="BH138" s="140">
        <f t="shared" si="22"/>
        <v>0</v>
      </c>
      <c r="BI138" s="140">
        <f t="shared" si="23"/>
        <v>0</v>
      </c>
      <c r="BJ138" s="2" t="s">
        <v>123</v>
      </c>
      <c r="BK138" s="140">
        <f t="shared" si="24"/>
        <v>0</v>
      </c>
      <c r="BL138" s="2" t="s">
        <v>704</v>
      </c>
      <c r="BM138" s="139" t="s">
        <v>1106</v>
      </c>
    </row>
    <row r="139" spans="1:65" ht="16.5" customHeight="1">
      <c r="A139" s="17"/>
      <c r="B139" s="18"/>
      <c r="C139" s="128" t="s">
        <v>195</v>
      </c>
      <c r="D139" s="128" t="s">
        <v>118</v>
      </c>
      <c r="E139" s="129" t="s">
        <v>1079</v>
      </c>
      <c r="F139" s="130" t="s">
        <v>1080</v>
      </c>
      <c r="G139" s="131" t="s">
        <v>1032</v>
      </c>
      <c r="H139" s="133"/>
      <c r="I139" s="133"/>
      <c r="J139" s="132">
        <f t="shared" si="15"/>
        <v>0</v>
      </c>
      <c r="K139" s="134"/>
      <c r="L139" s="18"/>
      <c r="M139" s="135" t="s">
        <v>1</v>
      </c>
      <c r="N139" s="136" t="s">
        <v>38</v>
      </c>
      <c r="O139" s="17"/>
      <c r="P139" s="137">
        <f t="shared" si="16"/>
        <v>0</v>
      </c>
      <c r="Q139" s="137">
        <v>0</v>
      </c>
      <c r="R139" s="137">
        <f t="shared" si="17"/>
        <v>0</v>
      </c>
      <c r="S139" s="137">
        <v>0</v>
      </c>
      <c r="T139" s="138">
        <f t="shared" si="18"/>
        <v>0</v>
      </c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39" t="s">
        <v>704</v>
      </c>
      <c r="AS139" s="17"/>
      <c r="AT139" s="139" t="s">
        <v>118</v>
      </c>
      <c r="AU139" s="139" t="s">
        <v>123</v>
      </c>
      <c r="AV139" s="17"/>
      <c r="AW139" s="17"/>
      <c r="AX139" s="17"/>
      <c r="AY139" s="2" t="s">
        <v>117</v>
      </c>
      <c r="AZ139" s="17"/>
      <c r="BA139" s="17"/>
      <c r="BB139" s="17"/>
      <c r="BC139" s="17"/>
      <c r="BD139" s="17"/>
      <c r="BE139" s="140">
        <f t="shared" si="19"/>
        <v>0</v>
      </c>
      <c r="BF139" s="140">
        <f t="shared" si="20"/>
        <v>0</v>
      </c>
      <c r="BG139" s="140">
        <f t="shared" si="21"/>
        <v>0</v>
      </c>
      <c r="BH139" s="140">
        <f t="shared" si="22"/>
        <v>0</v>
      </c>
      <c r="BI139" s="140">
        <f t="shared" si="23"/>
        <v>0</v>
      </c>
      <c r="BJ139" s="2" t="s">
        <v>123</v>
      </c>
      <c r="BK139" s="140">
        <f t="shared" si="24"/>
        <v>0</v>
      </c>
      <c r="BL139" s="2" t="s">
        <v>704</v>
      </c>
      <c r="BM139" s="139" t="s">
        <v>1107</v>
      </c>
    </row>
    <row r="140" spans="1:65" ht="16.5" customHeight="1">
      <c r="A140" s="17"/>
      <c r="B140" s="18"/>
      <c r="C140" s="128" t="s">
        <v>200</v>
      </c>
      <c r="D140" s="128" t="s">
        <v>118</v>
      </c>
      <c r="E140" s="129" t="s">
        <v>1082</v>
      </c>
      <c r="F140" s="130" t="s">
        <v>1083</v>
      </c>
      <c r="G140" s="131" t="s">
        <v>1032</v>
      </c>
      <c r="H140" s="133"/>
      <c r="I140" s="133"/>
      <c r="J140" s="132">
        <f t="shared" si="15"/>
        <v>0</v>
      </c>
      <c r="K140" s="134"/>
      <c r="L140" s="18"/>
      <c r="M140" s="135" t="s">
        <v>1</v>
      </c>
      <c r="N140" s="136" t="s">
        <v>38</v>
      </c>
      <c r="O140" s="17"/>
      <c r="P140" s="137">
        <f t="shared" si="16"/>
        <v>0</v>
      </c>
      <c r="Q140" s="137">
        <v>0</v>
      </c>
      <c r="R140" s="137">
        <f t="shared" si="17"/>
        <v>0</v>
      </c>
      <c r="S140" s="137">
        <v>0</v>
      </c>
      <c r="T140" s="138">
        <f t="shared" si="18"/>
        <v>0</v>
      </c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39" t="s">
        <v>1065</v>
      </c>
      <c r="AS140" s="17"/>
      <c r="AT140" s="139" t="s">
        <v>118</v>
      </c>
      <c r="AU140" s="139" t="s">
        <v>123</v>
      </c>
      <c r="AV140" s="17"/>
      <c r="AW140" s="17"/>
      <c r="AX140" s="17"/>
      <c r="AY140" s="2" t="s">
        <v>117</v>
      </c>
      <c r="AZ140" s="17"/>
      <c r="BA140" s="17"/>
      <c r="BB140" s="17"/>
      <c r="BC140" s="17"/>
      <c r="BD140" s="17"/>
      <c r="BE140" s="140">
        <f t="shared" si="19"/>
        <v>0</v>
      </c>
      <c r="BF140" s="140">
        <f t="shared" si="20"/>
        <v>0</v>
      </c>
      <c r="BG140" s="140">
        <f t="shared" si="21"/>
        <v>0</v>
      </c>
      <c r="BH140" s="140">
        <f t="shared" si="22"/>
        <v>0</v>
      </c>
      <c r="BI140" s="140">
        <f t="shared" si="23"/>
        <v>0</v>
      </c>
      <c r="BJ140" s="2" t="s">
        <v>123</v>
      </c>
      <c r="BK140" s="140">
        <f t="shared" si="24"/>
        <v>0</v>
      </c>
      <c r="BL140" s="2" t="s">
        <v>1065</v>
      </c>
      <c r="BM140" s="139" t="s">
        <v>1108</v>
      </c>
    </row>
    <row r="141" spans="1:65" ht="16.5" customHeight="1">
      <c r="A141" s="17"/>
      <c r="B141" s="18"/>
      <c r="C141" s="128" t="s">
        <v>204</v>
      </c>
      <c r="D141" s="128" t="s">
        <v>118</v>
      </c>
      <c r="E141" s="129" t="s">
        <v>1085</v>
      </c>
      <c r="F141" s="130" t="s">
        <v>1086</v>
      </c>
      <c r="G141" s="131" t="s">
        <v>1032</v>
      </c>
      <c r="H141" s="133"/>
      <c r="I141" s="133"/>
      <c r="J141" s="132">
        <f t="shared" si="15"/>
        <v>0</v>
      </c>
      <c r="K141" s="134"/>
      <c r="L141" s="18"/>
      <c r="M141" s="135" t="s">
        <v>1</v>
      </c>
      <c r="N141" s="136" t="s">
        <v>38</v>
      </c>
      <c r="O141" s="17"/>
      <c r="P141" s="137">
        <f t="shared" si="16"/>
        <v>0</v>
      </c>
      <c r="Q141" s="137">
        <v>0</v>
      </c>
      <c r="R141" s="137">
        <f t="shared" si="17"/>
        <v>0</v>
      </c>
      <c r="S141" s="137">
        <v>0</v>
      </c>
      <c r="T141" s="138">
        <f t="shared" si="18"/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39" t="s">
        <v>704</v>
      </c>
      <c r="AS141" s="17"/>
      <c r="AT141" s="139" t="s">
        <v>118</v>
      </c>
      <c r="AU141" s="139" t="s">
        <v>123</v>
      </c>
      <c r="AV141" s="17"/>
      <c r="AW141" s="17"/>
      <c r="AX141" s="17"/>
      <c r="AY141" s="2" t="s">
        <v>117</v>
      </c>
      <c r="AZ141" s="17"/>
      <c r="BA141" s="17"/>
      <c r="BB141" s="17"/>
      <c r="BC141" s="17"/>
      <c r="BD141" s="17"/>
      <c r="BE141" s="140">
        <f t="shared" si="19"/>
        <v>0</v>
      </c>
      <c r="BF141" s="140">
        <f t="shared" si="20"/>
        <v>0</v>
      </c>
      <c r="BG141" s="140">
        <f t="shared" si="21"/>
        <v>0</v>
      </c>
      <c r="BH141" s="140">
        <f t="shared" si="22"/>
        <v>0</v>
      </c>
      <c r="BI141" s="140">
        <f t="shared" si="23"/>
        <v>0</v>
      </c>
      <c r="BJ141" s="2" t="s">
        <v>123</v>
      </c>
      <c r="BK141" s="140">
        <f t="shared" si="24"/>
        <v>0</v>
      </c>
      <c r="BL141" s="2" t="s">
        <v>704</v>
      </c>
      <c r="BM141" s="139" t="s">
        <v>1109</v>
      </c>
    </row>
    <row r="142" spans="1:65" ht="25.5" customHeight="1">
      <c r="A142" s="118"/>
      <c r="B142" s="119"/>
      <c r="C142" s="118"/>
      <c r="D142" s="120" t="s">
        <v>71</v>
      </c>
      <c r="E142" s="121" t="s">
        <v>115</v>
      </c>
      <c r="F142" s="121" t="s">
        <v>1034</v>
      </c>
      <c r="G142" s="118"/>
      <c r="H142" s="118"/>
      <c r="I142" s="118"/>
      <c r="J142" s="122">
        <f>BK142</f>
        <v>0</v>
      </c>
      <c r="K142" s="118"/>
      <c r="L142" s="119"/>
      <c r="M142" s="123"/>
      <c r="N142" s="118"/>
      <c r="O142" s="118"/>
      <c r="P142" s="124">
        <f>P143</f>
        <v>0</v>
      </c>
      <c r="Q142" s="118"/>
      <c r="R142" s="124">
        <f>R143</f>
        <v>0</v>
      </c>
      <c r="S142" s="118"/>
      <c r="T142" s="125">
        <f>T143</f>
        <v>0</v>
      </c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20" t="s">
        <v>125</v>
      </c>
      <c r="AS142" s="118"/>
      <c r="AT142" s="126" t="s">
        <v>71</v>
      </c>
      <c r="AU142" s="126" t="s">
        <v>72</v>
      </c>
      <c r="AV142" s="118"/>
      <c r="AW142" s="118"/>
      <c r="AX142" s="118"/>
      <c r="AY142" s="120" t="s">
        <v>117</v>
      </c>
      <c r="AZ142" s="118"/>
      <c r="BA142" s="118"/>
      <c r="BB142" s="118"/>
      <c r="BC142" s="118"/>
      <c r="BD142" s="118"/>
      <c r="BE142" s="118"/>
      <c r="BF142" s="118"/>
      <c r="BG142" s="118"/>
      <c r="BH142" s="118"/>
      <c r="BI142" s="118"/>
      <c r="BJ142" s="118"/>
      <c r="BK142" s="127">
        <f>BK143</f>
        <v>0</v>
      </c>
      <c r="BL142" s="118"/>
      <c r="BM142" s="118"/>
    </row>
    <row r="143" spans="1:65" ht="37.5" customHeight="1">
      <c r="A143" s="17"/>
      <c r="B143" s="18"/>
      <c r="C143" s="128" t="s">
        <v>226</v>
      </c>
      <c r="D143" s="128" t="s">
        <v>118</v>
      </c>
      <c r="E143" s="129" t="s">
        <v>1036</v>
      </c>
      <c r="F143" s="130" t="s">
        <v>1037</v>
      </c>
      <c r="G143" s="131" t="s">
        <v>1038</v>
      </c>
      <c r="H143" s="132">
        <v>1</v>
      </c>
      <c r="I143" s="133"/>
      <c r="J143" s="132">
        <f>ROUND(I143*H143,2)</f>
        <v>0</v>
      </c>
      <c r="K143" s="134"/>
      <c r="L143" s="18"/>
      <c r="M143" s="182" t="s">
        <v>1</v>
      </c>
      <c r="N143" s="183" t="s">
        <v>38</v>
      </c>
      <c r="O143" s="184"/>
      <c r="P143" s="185">
        <f>O143*H143</f>
        <v>0</v>
      </c>
      <c r="Q143" s="185">
        <v>0</v>
      </c>
      <c r="R143" s="185">
        <f>Q143*H143</f>
        <v>0</v>
      </c>
      <c r="S143" s="185">
        <v>0</v>
      </c>
      <c r="T143" s="186">
        <f>S143*H143</f>
        <v>0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39" t="s">
        <v>122</v>
      </c>
      <c r="AS143" s="17"/>
      <c r="AT143" s="139" t="s">
        <v>118</v>
      </c>
      <c r="AU143" s="139" t="s">
        <v>80</v>
      </c>
      <c r="AV143" s="17"/>
      <c r="AW143" s="17"/>
      <c r="AX143" s="17"/>
      <c r="AY143" s="2" t="s">
        <v>117</v>
      </c>
      <c r="AZ143" s="17"/>
      <c r="BA143" s="17"/>
      <c r="BB143" s="17"/>
      <c r="BC143" s="17"/>
      <c r="BD143" s="17"/>
      <c r="BE143" s="140">
        <f>IF(N143="základná",J143,0)</f>
        <v>0</v>
      </c>
      <c r="BF143" s="140">
        <f>IF(N143="znížená",J143,0)</f>
        <v>0</v>
      </c>
      <c r="BG143" s="140">
        <f>IF(N143="zákl. prenesená",J143,0)</f>
        <v>0</v>
      </c>
      <c r="BH143" s="140">
        <f>IF(N143="zníž. prenesená",J143,0)</f>
        <v>0</v>
      </c>
      <c r="BI143" s="140">
        <f>IF(N143="nulová",J143,0)</f>
        <v>0</v>
      </c>
      <c r="BJ143" s="2" t="s">
        <v>123</v>
      </c>
      <c r="BK143" s="140">
        <f>ROUND(I143*H143,2)</f>
        <v>0</v>
      </c>
      <c r="BL143" s="2" t="s">
        <v>122</v>
      </c>
      <c r="BM143" s="139" t="s">
        <v>1110</v>
      </c>
    </row>
    <row r="144" spans="1:65" ht="6.75" customHeight="1">
      <c r="A144" s="17"/>
      <c r="B144" s="34"/>
      <c r="C144" s="35"/>
      <c r="D144" s="35"/>
      <c r="E144" s="35"/>
      <c r="F144" s="35"/>
      <c r="G144" s="35"/>
      <c r="H144" s="35"/>
      <c r="I144" s="35"/>
      <c r="J144" s="35"/>
      <c r="K144" s="35"/>
      <c r="L144" s="18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</row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  <row r="941" ht="11.25" customHeight="1"/>
    <row r="942" ht="11.25" customHeight="1"/>
    <row r="943" ht="11.25" customHeight="1"/>
    <row r="944" ht="11.25" customHeight="1"/>
    <row r="945" ht="11.25" customHeight="1"/>
    <row r="946" ht="11.25" customHeight="1"/>
    <row r="947" ht="11.25" customHeight="1"/>
    <row r="948" ht="11.25" customHeight="1"/>
    <row r="949" ht="11.25" customHeight="1"/>
    <row r="950" ht="11.25" customHeight="1"/>
    <row r="951" ht="11.25" customHeight="1"/>
    <row r="952" ht="11.25" customHeight="1"/>
    <row r="953" ht="11.25" customHeight="1"/>
    <row r="954" ht="11.25" customHeight="1"/>
    <row r="955" ht="11.25" customHeight="1"/>
    <row r="956" ht="11.25" customHeight="1"/>
    <row r="957" ht="11.25" customHeight="1"/>
    <row r="958" ht="11.25" customHeight="1"/>
    <row r="959" ht="11.25" customHeight="1"/>
    <row r="960" ht="11.25" customHeight="1"/>
    <row r="961" ht="11.25" customHeight="1"/>
    <row r="962" ht="11.25" customHeight="1"/>
    <row r="963" ht="11.25" customHeight="1"/>
    <row r="964" ht="11.25" customHeight="1"/>
    <row r="965" ht="11.25" customHeight="1"/>
    <row r="966" ht="11.25" customHeight="1"/>
    <row r="967" ht="11.25" customHeight="1"/>
    <row r="968" ht="11.25" customHeight="1"/>
    <row r="969" ht="11.25" customHeight="1"/>
    <row r="970" ht="11.25" customHeight="1"/>
    <row r="971" ht="11.25" customHeight="1"/>
    <row r="972" ht="11.25" customHeight="1"/>
    <row r="973" ht="11.25" customHeight="1"/>
    <row r="974" ht="11.25" customHeight="1"/>
    <row r="975" ht="11.25" customHeight="1"/>
    <row r="976" ht="11.25" customHeight="1"/>
    <row r="977" ht="11.25" customHeight="1"/>
    <row r="978" ht="11.25" customHeight="1"/>
    <row r="979" ht="11.25" customHeight="1"/>
    <row r="980" ht="11.25" customHeight="1"/>
    <row r="981" ht="11.25" customHeight="1"/>
    <row r="982" ht="11.25" customHeight="1"/>
    <row r="983" ht="11.25" customHeight="1"/>
    <row r="984" ht="11.25" customHeight="1"/>
    <row r="985" ht="11.25" customHeight="1"/>
    <row r="986" ht="11.25" customHeight="1"/>
    <row r="987" ht="11.25" customHeight="1"/>
    <row r="988" ht="11.25" customHeight="1"/>
    <row r="989" ht="11.25" customHeight="1"/>
    <row r="990" ht="11.25" customHeight="1"/>
    <row r="991" ht="11.25" customHeight="1"/>
    <row r="992" ht="11.25" customHeight="1"/>
    <row r="993" ht="11.25" customHeight="1"/>
    <row r="994" ht="11.25" customHeight="1"/>
    <row r="995" ht="11.25" customHeight="1"/>
    <row r="996" ht="11.25" customHeight="1"/>
    <row r="997" ht="11.25" customHeight="1"/>
    <row r="998" ht="11.25" customHeight="1"/>
    <row r="999" ht="11.25" customHeight="1"/>
    <row r="1000" ht="11.25" customHeight="1"/>
  </sheetData>
  <autoFilter ref="C120:K143" xr:uid="{00000000-0009-0000-0000-000005000000}"/>
  <mergeCells count="9">
    <mergeCell ref="E111:H111"/>
    <mergeCell ref="E113:H113"/>
    <mergeCell ref="L2:V2"/>
    <mergeCell ref="E7:H7"/>
    <mergeCell ref="E9:H9"/>
    <mergeCell ref="E18:H18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orientation="portrait"/>
  <headerFooter>
    <oddFooter>&amp;CStrana &amp;P 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f94a11ab9c75f0807daf97f3ca43b26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da3ea0641eec68a65928001b83def4cc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Props1.xml><?xml version="1.0" encoding="utf-8"?>
<ds:datastoreItem xmlns:ds="http://schemas.openxmlformats.org/officeDocument/2006/customXml" ds:itemID="{50D6B89C-F874-4DF9-A080-8429999D6F4C}"/>
</file>

<file path=customXml/itemProps2.xml><?xml version="1.0" encoding="utf-8"?>
<ds:datastoreItem xmlns:ds="http://schemas.openxmlformats.org/officeDocument/2006/customXml" ds:itemID="{03924F7B-3088-4F19-9A26-8FDF9094A72B}"/>
</file>

<file path=customXml/itemProps3.xml><?xml version="1.0" encoding="utf-8"?>
<ds:datastoreItem xmlns:ds="http://schemas.openxmlformats.org/officeDocument/2006/customXml" ds:itemID="{3F0651FF-D2E9-4D6A-AFD6-BEDD60E34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Rekapitulácia stavby</vt:lpstr>
      <vt:lpstr>001-00 - Všeobecné položky</vt:lpstr>
      <vt:lpstr>015-00 - Príprava územia</vt:lpstr>
      <vt:lpstr>101-00 - Cyklistická komu...</vt:lpstr>
      <vt:lpstr>661-00 - Ochrana optickej...</vt:lpstr>
      <vt:lpstr>662-00 - Úprava a ochrana...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Hornáček Peter</dc:creator>
  <cp:lastModifiedBy>Barbora Hribova</cp:lastModifiedBy>
  <dcterms:created xsi:type="dcterms:W3CDTF">2025-03-19T06:06:32Z</dcterms:created>
  <dcterms:modified xsi:type="dcterms:W3CDTF">2025-06-18T08:19:26Z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ContentTypeId">
    <vt:lpwstr>0x010100BF198694FC597D4BB8F6FC1F19DF6A3D</vt:lpwstr>
  </property>
</Properties>
</file>