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s4\OJ VO\VO_2025\DNS - Výzva č. 2\3. JOSEPHINE\"/>
    </mc:Choice>
  </mc:AlternateContent>
  <xr:revisionPtr revIDLastSave="0" documentId="8_{7211E9A1-9FB9-4C0A-982E-98F8047472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kaz - Vým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  <c r="H68" i="1"/>
  <c r="I68" i="1" s="1"/>
  <c r="I50" i="1"/>
  <c r="I58" i="1"/>
  <c r="I66" i="1"/>
  <c r="I30" i="1"/>
  <c r="G46" i="1"/>
  <c r="G45" i="1"/>
  <c r="H42" i="1"/>
  <c r="I42" i="1" s="1"/>
  <c r="H43" i="1"/>
  <c r="I43" i="1" s="1"/>
  <c r="H49" i="1"/>
  <c r="I49" i="1" s="1"/>
  <c r="H50" i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H67" i="1"/>
  <c r="I67" i="1" s="1"/>
  <c r="H69" i="1"/>
  <c r="I69" i="1" s="1"/>
  <c r="H70" i="1"/>
  <c r="I70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74" i="1"/>
  <c r="I74" i="1" s="1"/>
  <c r="H16" i="1"/>
  <c r="I16" i="1" s="1"/>
  <c r="G44" i="1" l="1"/>
  <c r="H46" i="1"/>
  <c r="I46" i="1" s="1"/>
  <c r="H45" i="1"/>
  <c r="I45" i="1" s="1"/>
  <c r="H76" i="1"/>
  <c r="I76" i="1" s="1"/>
  <c r="H75" i="1"/>
  <c r="I75" i="1" s="1"/>
  <c r="H73" i="1"/>
  <c r="I73" i="1" s="1"/>
  <c r="H72" i="1"/>
  <c r="I72" i="1" s="1"/>
  <c r="H48" i="1"/>
  <c r="I48" i="1" s="1"/>
  <c r="H44" i="1" l="1"/>
  <c r="I44" i="1" l="1"/>
  <c r="I77" i="1" s="1"/>
</calcChain>
</file>

<file path=xl/sharedStrings.xml><?xml version="1.0" encoding="utf-8"?>
<sst xmlns="http://schemas.openxmlformats.org/spreadsheetml/2006/main" count="237" uniqueCount="142">
  <si>
    <t>VÝKAZ VÝMER</t>
  </si>
  <si>
    <t>Projektant: Ing. Papcun</t>
  </si>
  <si>
    <t>Objednávateľ:   Mesto Košice</t>
  </si>
  <si>
    <t xml:space="preserve">Zhotoviteľ:   </t>
  </si>
  <si>
    <t xml:space="preserve">Spracoval:   </t>
  </si>
  <si>
    <t>Miesto:  Košice</t>
  </si>
  <si>
    <t xml:space="preserve">Dátum:  </t>
  </si>
  <si>
    <t>Č.</t>
  </si>
  <si>
    <t>Kód položky</t>
  </si>
  <si>
    <t>Popis</t>
  </si>
  <si>
    <t>MJ</t>
  </si>
  <si>
    <t>Množstvo celkom</t>
  </si>
  <si>
    <t>Cena / MJ bez DPH (EUR)</t>
  </si>
  <si>
    <t>Cena spolu bez DPH (EUR)</t>
  </si>
  <si>
    <t>Cena spolu s DPH (EUR)</t>
  </si>
  <si>
    <t>M</t>
  </si>
  <si>
    <t xml:space="preserve">Práce a dodávky M  </t>
  </si>
  <si>
    <t>21-M</t>
  </si>
  <si>
    <t>Elektromontáže</t>
  </si>
  <si>
    <t>210010124</t>
  </si>
  <si>
    <t xml:space="preserve">Rúrka ochranná z PE, novoduru ap., uložená voľne do D 80 mm         </t>
  </si>
  <si>
    <t>m</t>
  </si>
  <si>
    <t>MAT</t>
  </si>
  <si>
    <t>2861118400</t>
  </si>
  <si>
    <t>bm</t>
  </si>
  <si>
    <t>210901015</t>
  </si>
  <si>
    <t xml:space="preserve">Silový kábel 750-1000 V (v mm2) voľne uložený AYKY 750 V do 4x25 </t>
  </si>
  <si>
    <t>3410205600</t>
  </si>
  <si>
    <t>210100252</t>
  </si>
  <si>
    <t xml:space="preserve">Ukončenie celoplast. káblov zmrašť. záklopkou alebo páskou do 4 x 25 mm2   </t>
  </si>
  <si>
    <t>ks</t>
  </si>
  <si>
    <t>2830165500</t>
  </si>
  <si>
    <t>210202008</t>
  </si>
  <si>
    <t>3480149800</t>
  </si>
  <si>
    <t>Montáž stožiara do výšky 6m - doprava, montáž, osadenie do základu,zatiahnutie káblov</t>
  </si>
  <si>
    <t>3160117200</t>
  </si>
  <si>
    <t>Kus</t>
  </si>
  <si>
    <t>210204201</t>
  </si>
  <si>
    <t xml:space="preserve">Elektrovýstroj stožiara pre 1 okruh  </t>
  </si>
  <si>
    <t>3570232400</t>
  </si>
  <si>
    <t>Poistková stožiarová rozvodnica 1 okruh</t>
  </si>
  <si>
    <t>210220021</t>
  </si>
  <si>
    <t>Uzemňovacie vedenie v zemi včít. svoriek,prepojenia, izolácie spojov FeZn do 120 mm2</t>
  </si>
  <si>
    <t>3540406500</t>
  </si>
  <si>
    <t>3540406300</t>
  </si>
  <si>
    <t>3544112000</t>
  </si>
  <si>
    <t xml:space="preserve">Páska uzemňovacia 30x4 mm  1,06 m/kg </t>
  </si>
  <si>
    <t>kg</t>
  </si>
  <si>
    <t>210950202</t>
  </si>
  <si>
    <t>Zaústenie včítane zapojenia kábla do existujúceho stĺpu</t>
  </si>
  <si>
    <t>210810005</t>
  </si>
  <si>
    <t>Silový kábel 750 - 1000 V /mm2/ voľne uložený CYKY-CYKYm 750 V 3x1.5</t>
  </si>
  <si>
    <t>3410106300</t>
  </si>
  <si>
    <t xml:space="preserve">Kábel silový medený CYKY  3Cx01,5  </t>
  </si>
  <si>
    <t>210192722</t>
  </si>
  <si>
    <t>3543800100</t>
  </si>
  <si>
    <t>%</t>
  </si>
  <si>
    <t>MN</t>
  </si>
  <si>
    <t>MSD</t>
  </si>
  <si>
    <t>46-M</t>
  </si>
  <si>
    <t>Zemné práce pri extr.mont.prácach</t>
  </si>
  <si>
    <t>460010011</t>
  </si>
  <si>
    <t xml:space="preserve">Vytýčenie trasy vonkajšieho silového vedenia,v prehľadnom teréne vedenie NN (tiež v obci)                                                                                                </t>
  </si>
  <si>
    <t>km</t>
  </si>
  <si>
    <t>Rezanie existujúceho asfaltového krytu alebo podkladu hlbky 50-100mm - chodník 2m</t>
  </si>
  <si>
    <t>Rezanie existujúceho betónového krytu alebo podkladu hĺbky 50-100 mm</t>
  </si>
  <si>
    <t>m2</t>
  </si>
  <si>
    <t>t</t>
  </si>
  <si>
    <t>Poplatok za skladovanie</t>
  </si>
  <si>
    <t>460050704</t>
  </si>
  <si>
    <t>m3</t>
  </si>
  <si>
    <t>94600 17</t>
  </si>
  <si>
    <t>Púzdrový základ pre stožiar verejného osvetlenia do výšky 4-6m</t>
  </si>
  <si>
    <t>5893230700</t>
  </si>
  <si>
    <t>5922150200</t>
  </si>
  <si>
    <t>460200154</t>
  </si>
  <si>
    <t>460420022</t>
  </si>
  <si>
    <t xml:space="preserve">Zriadenie, rekonšt. káblového lôžka z piesku bez zakrytia, v ryhe šír. do 65 cm, hrúbky vrstvy 10 cm                                                                                     </t>
  </si>
  <si>
    <t>5831214500</t>
  </si>
  <si>
    <t>460490012</t>
  </si>
  <si>
    <t xml:space="preserve">Rozvinutie a uloženie výstražnej fólie z PVC do ryhy,šírka 33 cm        </t>
  </si>
  <si>
    <t>2830002000</t>
  </si>
  <si>
    <t xml:space="preserve">Fólia červená v m                                                                           </t>
  </si>
  <si>
    <t>460560154</t>
  </si>
  <si>
    <t>460620014</t>
  </si>
  <si>
    <t>OST</t>
  </si>
  <si>
    <t>Ostatné</t>
  </si>
  <si>
    <t>HZS000414</t>
  </si>
  <si>
    <t>Porealizačné geodetické zameranie - 1x dig.,3x analog.</t>
  </si>
  <si>
    <t>sub.</t>
  </si>
  <si>
    <t>Vyžiadanie vyjadrení dotknutých organizácii a vytýčenie IS</t>
  </si>
  <si>
    <t>HZS-P1</t>
  </si>
  <si>
    <t>Porealizačná projektová dokumentácia</t>
  </si>
  <si>
    <t>HZS-P2</t>
  </si>
  <si>
    <t>Záverečné merania osvetlenia a vypracovanie protokolu z merania</t>
  </si>
  <si>
    <t>HZS-001</t>
  </si>
  <si>
    <t>Celková cena</t>
  </si>
  <si>
    <t>Revízie a vypracovanie revíznych správ</t>
  </si>
  <si>
    <t>921</t>
  </si>
  <si>
    <t>Autožeriav</t>
  </si>
  <si>
    <t>hod</t>
  </si>
  <si>
    <t>949942101P</t>
  </si>
  <si>
    <t>Montážna plošina, vrátane dopravy</t>
  </si>
  <si>
    <t xml:space="preserve">Chranička ( KF 090 050 ) Dvn = 41mm                                               </t>
  </si>
  <si>
    <t xml:space="preserve">Kábel silový hliníkový AYKY-j 4x25                                                   </t>
  </si>
  <si>
    <t xml:space="preserve">zmršťovacia káblová koncovka 4 x 6 - 4 x 25 mm2  typ:  VE3512                   </t>
  </si>
  <si>
    <t>Montáž pouličného svietidla do výšky 6m (vrátane montážnej pološiny)</t>
  </si>
  <si>
    <t>HR-Svorka SR 02</t>
  </si>
  <si>
    <t>HR-Svorka SP 1</t>
  </si>
  <si>
    <t xml:space="preserve">vodič FeZn d=10mm  1,6m/kg </t>
  </si>
  <si>
    <t xml:space="preserve">Príplatok na zaťahovanie káblov, váha kábla do 2 kg                            (60m pre DSE)           </t>
  </si>
  <si>
    <t>Montáž poistky závitovej E27 do 25A/500V, komplet, vrátane zapojenia</t>
  </si>
  <si>
    <t>Poistková vložka závitová DII E27 (6A) : 6D27 - gG/gL</t>
  </si>
  <si>
    <t>Označovací štítok pre kabely</t>
  </si>
  <si>
    <t>Označovací štítok kablový</t>
  </si>
  <si>
    <t xml:space="preserve">Podružný material                                                     </t>
  </si>
  <si>
    <t xml:space="preserve">Nosný material-stratne                                               </t>
  </si>
  <si>
    <t xml:space="preserve">Mimmistavenisková doprava                                       </t>
  </si>
  <si>
    <t>PK</t>
  </si>
  <si>
    <t>Zobratie ornice ručne s odhod. do 3m alebo nalož. na dopr. prost., zemina tr. 1 vrstva do 15 cm</t>
  </si>
  <si>
    <t xml:space="preserve">m3 </t>
  </si>
  <si>
    <t>Odstranenie asfaltoveho krytu hrúbky nad 50mm do 100mm</t>
  </si>
  <si>
    <t>Buranie betonoveho zakladu (hrúbka cca 6cm)</t>
  </si>
  <si>
    <t> Odvoz výkopu-sutiny na skladku do 1km                          0,2m3</t>
  </si>
  <si>
    <t>-//- za kazdy dalsi km</t>
  </si>
  <si>
    <t>Vozovka z betónu, jedna vrstva 10 cm (nacenene zhotovenie)</t>
  </si>
  <si>
    <t xml:space="preserve">Vyspravenie krytu z asfaltobetonu   </t>
  </si>
  <si>
    <t>Výkop jamy pre stožiar verejného osvetlenia do 2 m3 vrátane, ručný výkop v zemina triedy 4 ( nepresnosť výkopu=0,5m3/stĺp) + chodník</t>
  </si>
  <si>
    <t>Betón B-15 cem. portl.,fr. do 22mm,spr. nad 100mm (1,6m3-stĺpy)</t>
  </si>
  <si>
    <t>Rura kanalizačná korug. 200x1000</t>
  </si>
  <si>
    <t xml:space="preserve">Hĺbenie káblovej ryhy 35 cm širokej a 60 cm hlbokej, v zemine triedy 3    </t>
  </si>
  <si>
    <t>Príplatok za lepivosť pri hĺbení</t>
  </si>
  <si>
    <t xml:space="preserve">Piesok/štrk/drvina vápencová zmes 0-4  vč. dopravy     1,8t/m3 </t>
  </si>
  <si>
    <t xml:space="preserve">Ručný zásyp nezap. káblovej ryhy bez zhutn. zeminy, 35 cm širokej, do 60 cm hlbokej v zemine tr. 3                                                                                   </t>
  </si>
  <si>
    <t xml:space="preserve">Proviz. úprava terénu v zemine tr. 4, aby nerovnosti terénu neboli väčšie ako 2 cm od vodor.hladiny                                                                                 </t>
  </si>
  <si>
    <t>946</t>
  </si>
  <si>
    <t>K</t>
  </si>
  <si>
    <t>Stavba:   Doplnenie svetelných bodov v lokalite MČ Košice - Sídlisko Ťahanovce</t>
  </si>
  <si>
    <t>Objekt: Doplnenie svetelných bodov v lokalite MČ Košice – Sídlisko Ťahanovce, ul. Berlínska 14-22</t>
  </si>
  <si>
    <t>Stožiar osvetľovací oceľový kužeľový votknutý do zeme, výška 6m, vrátane zmršťovacej hadice RDK, žiarovo zinkovaný, podľa technickej špecifikácie</t>
  </si>
  <si>
    <t>Svietidlo sadové SMART LED na stĺp, 3000 K, max. 22W, min. IP65, min. IK08, min. 140 lm/W, v zmysle PD, podľa technickej špecifikácie</t>
  </si>
  <si>
    <t>Svietidlo sadové SMART LED na stĺp, 3000 K, max. 54W, min. IP65, min. IK08, min. 125 lm/W, v zmysle PD, podľa technickej špecifikácie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</si>
</sst>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0;\-#,##0.000"/>
    <numFmt numFmtId="165" formatCode="#,##0.000_ ;\-#,##0.000\ "/>
  </numFmts>
  <fonts count="18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8"/>
      <name val="MS Sans Serif"/>
      <charset val="1"/>
    </font>
    <font>
      <sz val="8"/>
      <color rgb="FFFF0000"/>
      <name val="Arial CE"/>
      <charset val="238"/>
    </font>
    <font>
      <sz val="10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name val="Arial"/>
      <family val="2"/>
      <charset val="238"/>
    </font>
    <font>
      <i/>
      <sz val="8"/>
      <color indexed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 applyAlignment="0">
      <alignment vertical="top"/>
      <protection locked="0"/>
    </xf>
    <xf numFmtId="44" fontId="12" fillId="0" borderId="0" applyFont="0" applyFill="0" applyBorder="0" applyAlignment="0" applyProtection="0"/>
    <xf numFmtId="0" fontId="14" fillId="0" borderId="0" applyAlignment="0">
      <alignment vertical="top" wrapText="1"/>
      <protection locked="0"/>
    </xf>
    <xf numFmtId="0" fontId="14" fillId="0" borderId="0" applyAlignment="0">
      <alignment vertical="top" wrapText="1"/>
      <protection locked="0"/>
    </xf>
    <xf numFmtId="0" fontId="14" fillId="0" borderId="0" applyAlignment="0">
      <alignment vertical="top" wrapText="1"/>
      <protection locked="0"/>
    </xf>
  </cellStyleXfs>
  <cellXfs count="64">
    <xf numFmtId="0" fontId="0" fillId="0" borderId="0" xfId="0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right" vertical="top"/>
    </xf>
    <xf numFmtId="0" fontId="6" fillId="2" borderId="1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164" fontId="8" fillId="0" borderId="0" xfId="0" applyNumberFormat="1" applyFont="1" applyAlignment="1" applyProtection="1">
      <alignment horizontal="right"/>
    </xf>
    <xf numFmtId="0" fontId="0" fillId="0" borderId="0" xfId="0" applyAlignment="1" applyProtection="1">
      <alignment horizontal="left" vertical="top"/>
    </xf>
    <xf numFmtId="0" fontId="9" fillId="0" borderId="2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center" vertical="center"/>
    </xf>
    <xf numFmtId="39" fontId="9" fillId="0" borderId="2" xfId="0" applyNumberFormat="1" applyFont="1" applyBorder="1" applyAlignment="1" applyProtection="1">
      <alignment horizontal="right" vertical="center"/>
    </xf>
    <xf numFmtId="0" fontId="9" fillId="0" borderId="2" xfId="3" applyFont="1" applyBorder="1" applyAlignment="1" applyProtection="1">
      <alignment horizontal="left" vertical="center"/>
    </xf>
    <xf numFmtId="0" fontId="9" fillId="0" borderId="2" xfId="3" applyFont="1" applyBorder="1" applyAlignment="1" applyProtection="1">
      <alignment horizontal="left" vertical="center" wrapText="1"/>
    </xf>
    <xf numFmtId="0" fontId="9" fillId="0" borderId="2" xfId="3" applyFont="1" applyBorder="1" applyAlignment="1" applyProtection="1">
      <alignment horizontal="center" vertical="center"/>
    </xf>
    <xf numFmtId="0" fontId="9" fillId="0" borderId="2" xfId="4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/>
    </xf>
    <xf numFmtId="4" fontId="9" fillId="0" borderId="1" xfId="0" applyNumberFormat="1" applyFont="1" applyBorder="1" applyAlignment="1" applyProtection="1">
      <alignment horizontal="righ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2" fontId="9" fillId="0" borderId="2" xfId="3" applyNumberFormat="1" applyFont="1" applyBorder="1" applyAlignment="1" applyProtection="1">
      <alignment horizontal="right" vertical="center"/>
    </xf>
    <xf numFmtId="44" fontId="10" fillId="0" borderId="2" xfId="1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left" vertical="top"/>
    </xf>
    <xf numFmtId="37" fontId="7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left" wrapText="1"/>
    </xf>
    <xf numFmtId="164" fontId="7" fillId="0" borderId="0" xfId="0" applyNumberFormat="1" applyFont="1" applyAlignment="1" applyProtection="1">
      <alignment horizontal="right"/>
    </xf>
    <xf numFmtId="37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left" wrapText="1"/>
    </xf>
    <xf numFmtId="4" fontId="13" fillId="0" borderId="3" xfId="0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center" wrapText="1"/>
    </xf>
    <xf numFmtId="164" fontId="11" fillId="0" borderId="0" xfId="0" applyNumberFormat="1" applyFont="1" applyAlignment="1" applyProtection="1">
      <alignment horizontal="right"/>
    </xf>
    <xf numFmtId="37" fontId="4" fillId="0" borderId="1" xfId="0" applyNumberFormat="1" applyFont="1" applyBorder="1" applyAlignment="1" applyProtection="1">
      <alignment horizontal="center"/>
    </xf>
    <xf numFmtId="37" fontId="4" fillId="0" borderId="1" xfId="0" applyNumberFormat="1" applyFont="1" applyBorder="1" applyAlignment="1" applyProtection="1">
      <alignment horizontal="center" vertical="center"/>
    </xf>
    <xf numFmtId="37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164" fontId="0" fillId="0" borderId="0" xfId="0" applyNumberFormat="1" applyAlignment="1" applyProtection="1">
      <alignment horizontal="right" vertical="top"/>
    </xf>
    <xf numFmtId="0" fontId="15" fillId="0" borderId="2" xfId="0" applyFont="1" applyBorder="1" applyAlignment="1" applyProtection="1">
      <alignment horizontal="left" vertical="center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center" vertical="center"/>
    </xf>
    <xf numFmtId="39" fontId="15" fillId="0" borderId="2" xfId="0" applyNumberFormat="1" applyFont="1" applyBorder="1" applyAlignment="1" applyProtection="1">
      <alignment horizontal="right" vertical="center"/>
    </xf>
    <xf numFmtId="165" fontId="9" fillId="0" borderId="2" xfId="0" applyNumberFormat="1" applyFont="1" applyBorder="1" applyAlignment="1" applyProtection="1">
      <alignment horizontal="right" vertical="center"/>
    </xf>
    <xf numFmtId="0" fontId="3" fillId="0" borderId="0" xfId="0" applyFont="1" applyAlignment="1">
      <alignment horizontal="left"/>
      <protection locked="0"/>
    </xf>
    <xf numFmtId="0" fontId="3" fillId="3" borderId="0" xfId="0" applyFont="1" applyFill="1" applyAlignment="1">
      <alignment horizontal="left"/>
      <protection locked="0"/>
    </xf>
    <xf numFmtId="0" fontId="3" fillId="0" borderId="0" xfId="0" applyFont="1" applyAlignment="1">
      <alignment horizontal="left" vertical="top" wrapText="1"/>
      <protection locked="0"/>
    </xf>
    <xf numFmtId="164" fontId="3" fillId="3" borderId="0" xfId="0" applyNumberFormat="1" applyFont="1" applyFill="1" applyAlignment="1">
      <alignment horizontal="right" vertical="top"/>
      <protection locked="0"/>
    </xf>
    <xf numFmtId="39" fontId="4" fillId="3" borderId="3" xfId="0" applyNumberFormat="1" applyFont="1" applyFill="1" applyBorder="1" applyAlignment="1">
      <alignment horizontal="right" vertical="center"/>
      <protection locked="0"/>
    </xf>
    <xf numFmtId="4" fontId="4" fillId="3" borderId="1" xfId="0" applyNumberFormat="1" applyFont="1" applyFill="1" applyBorder="1" applyAlignment="1">
      <alignment horizontal="right" vertical="center"/>
      <protection locked="0"/>
    </xf>
    <xf numFmtId="37" fontId="4" fillId="0" borderId="4" xfId="0" applyNumberFormat="1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left" vertical="center"/>
    </xf>
    <xf numFmtId="11" fontId="15" fillId="0" borderId="2" xfId="0" applyNumberFormat="1" applyFont="1" applyBorder="1" applyAlignment="1" applyProtection="1">
      <alignment horizontal="left" vertical="center"/>
    </xf>
    <xf numFmtId="39" fontId="13" fillId="0" borderId="3" xfId="0" applyNumberFormat="1" applyFont="1" applyBorder="1" applyAlignment="1" applyProtection="1">
      <alignment horizontal="right" vertical="center"/>
    </xf>
    <xf numFmtId="164" fontId="4" fillId="3" borderId="3" xfId="0" applyNumberFormat="1" applyFont="1" applyFill="1" applyBorder="1" applyAlignment="1">
      <alignment horizontal="right" vertical="center"/>
      <protection locked="0"/>
    </xf>
    <xf numFmtId="0" fontId="17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left" vertical="center"/>
      <protection locked="0"/>
    </xf>
    <xf numFmtId="0" fontId="3" fillId="0" borderId="0" xfId="0" applyFont="1" applyAlignment="1">
      <alignment horizontal="left" vertical="center" wrapText="1"/>
      <protection locked="0"/>
    </xf>
  </cellXfs>
  <cellStyles count="5">
    <cellStyle name="Mena" xfId="1" builtinId="4"/>
    <cellStyle name="Normálna" xfId="0" builtinId="0"/>
    <cellStyle name="normálne 2" xfId="3" xr:uid="{00000000-0005-0000-0000-000002000000}"/>
    <cellStyle name="normálne 3" xfId="4" xr:uid="{00000000-0005-0000-0000-000003000000}"/>
    <cellStyle name="normálne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showGridLines="0" tabSelected="1" zoomScaleNormal="100" workbookViewId="0">
      <selection activeCell="G16" sqref="G16"/>
    </sheetView>
  </sheetViews>
  <sheetFormatPr defaultColWidth="10.5" defaultRowHeight="12" customHeight="1"/>
  <cols>
    <col min="1" max="1" width="4.83203125" style="1" customWidth="1"/>
    <col min="2" max="2" width="5.33203125" style="2" customWidth="1"/>
    <col min="3" max="3" width="16.6640625" style="3" bestFit="1" customWidth="1"/>
    <col min="4" max="4" width="49.6640625" style="3" customWidth="1"/>
    <col min="5" max="5" width="4.6640625" style="3" customWidth="1"/>
    <col min="6" max="6" width="11.33203125" style="4" customWidth="1"/>
    <col min="7" max="7" width="11.5" style="4" customWidth="1"/>
    <col min="8" max="8" width="15.1640625" style="4" bestFit="1" customWidth="1"/>
    <col min="9" max="9" width="15.83203125" style="1" customWidth="1"/>
    <col min="10" max="16384" width="10.5" style="1"/>
  </cols>
  <sheetData>
    <row r="1" spans="1:9" ht="30" customHeight="1">
      <c r="A1" s="15"/>
      <c r="B1" s="60" t="s">
        <v>0</v>
      </c>
      <c r="C1" s="61"/>
      <c r="D1" s="61"/>
      <c r="E1" s="61"/>
      <c r="F1" s="61"/>
      <c r="G1" s="61"/>
      <c r="H1" s="61"/>
      <c r="I1" s="15"/>
    </row>
    <row r="2" spans="1:9" ht="15" customHeight="1">
      <c r="A2" s="15"/>
      <c r="B2" s="5" t="s">
        <v>137</v>
      </c>
      <c r="C2" s="6"/>
      <c r="D2" s="6"/>
      <c r="E2" s="6"/>
      <c r="F2" s="6"/>
      <c r="G2" s="6"/>
      <c r="H2" s="6"/>
      <c r="I2" s="15"/>
    </row>
    <row r="3" spans="1:9" ht="15" customHeight="1">
      <c r="A3" s="15"/>
      <c r="B3" s="5" t="s">
        <v>138</v>
      </c>
      <c r="C3" s="6"/>
      <c r="D3" s="6"/>
      <c r="E3" s="6"/>
      <c r="F3" s="6"/>
      <c r="G3" s="6"/>
      <c r="H3" s="6"/>
      <c r="I3" s="15"/>
    </row>
    <row r="4" spans="1:9" ht="13.5" customHeight="1">
      <c r="A4" s="15"/>
      <c r="B4" s="7" t="s">
        <v>1</v>
      </c>
      <c r="C4" s="5"/>
      <c r="D4" s="7"/>
      <c r="E4" s="8"/>
      <c r="F4" s="8"/>
      <c r="G4" s="8"/>
      <c r="H4" s="8"/>
      <c r="I4" s="15"/>
    </row>
    <row r="5" spans="1:9" ht="13.5" hidden="1" customHeight="1">
      <c r="A5" s="15"/>
      <c r="B5" s="7"/>
      <c r="C5" s="5"/>
      <c r="D5" s="7"/>
      <c r="E5" s="8"/>
      <c r="F5" s="8"/>
      <c r="G5" s="8"/>
      <c r="H5" s="8"/>
      <c r="I5" s="15"/>
    </row>
    <row r="6" spans="1:9" ht="13.5" hidden="1" customHeight="1">
      <c r="A6" s="15"/>
      <c r="B6" s="7"/>
      <c r="C6" s="5"/>
      <c r="D6" s="7"/>
      <c r="E6" s="8"/>
      <c r="F6" s="8"/>
      <c r="G6" s="8"/>
      <c r="H6" s="8"/>
      <c r="I6" s="15"/>
    </row>
    <row r="7" spans="1:9" ht="13.5" hidden="1" customHeight="1">
      <c r="A7" s="15"/>
      <c r="B7" s="7"/>
      <c r="C7" s="5"/>
      <c r="D7" s="7"/>
      <c r="E7" s="8"/>
      <c r="F7" s="8"/>
      <c r="G7" s="8"/>
      <c r="H7" s="8"/>
      <c r="I7" s="15"/>
    </row>
    <row r="8" spans="1:9" ht="12.75" hidden="1" customHeight="1">
      <c r="A8" s="15"/>
      <c r="B8" s="9"/>
      <c r="C8" s="10"/>
      <c r="D8" s="10"/>
      <c r="E8" s="10"/>
      <c r="F8" s="11"/>
      <c r="G8" s="11"/>
      <c r="H8" s="11"/>
      <c r="I8" s="15"/>
    </row>
    <row r="9" spans="1:9" ht="20.85" customHeight="1">
      <c r="A9" s="15"/>
      <c r="B9" s="6" t="s">
        <v>2</v>
      </c>
      <c r="C9" s="6"/>
      <c r="D9" s="6"/>
      <c r="E9" s="6"/>
      <c r="F9" s="6"/>
      <c r="G9" s="6"/>
      <c r="H9" s="6"/>
      <c r="I9" s="15"/>
    </row>
    <row r="10" spans="1:9" ht="13.5" customHeight="1">
      <c r="A10" s="15"/>
      <c r="B10" s="48" t="s">
        <v>3</v>
      </c>
      <c r="C10" s="48"/>
      <c r="D10" s="49"/>
      <c r="E10" s="48"/>
      <c r="F10" s="48" t="s">
        <v>4</v>
      </c>
      <c r="G10" s="49"/>
      <c r="H10" s="49"/>
    </row>
    <row r="11" spans="1:9" ht="13.5" customHeight="1">
      <c r="A11" s="15"/>
      <c r="B11" s="62" t="s">
        <v>5</v>
      </c>
      <c r="C11" s="63"/>
      <c r="D11" s="63"/>
      <c r="E11" s="50"/>
      <c r="F11" s="48" t="s">
        <v>6</v>
      </c>
      <c r="G11" s="51"/>
      <c r="H11" s="51"/>
    </row>
    <row r="12" spans="1:9" ht="18" customHeight="1">
      <c r="A12" s="15"/>
      <c r="B12" s="9"/>
      <c r="C12" s="9"/>
      <c r="D12" s="9"/>
      <c r="E12" s="9"/>
      <c r="F12" s="9"/>
      <c r="G12" s="9"/>
      <c r="H12" s="9"/>
      <c r="I12" s="15"/>
    </row>
    <row r="13" spans="1:9" ht="33.75">
      <c r="A13" s="29"/>
      <c r="B13" s="12" t="s">
        <v>7</v>
      </c>
      <c r="C13" s="12" t="s">
        <v>8</v>
      </c>
      <c r="D13" s="12" t="s">
        <v>9</v>
      </c>
      <c r="E13" s="12" t="s">
        <v>10</v>
      </c>
      <c r="F13" s="12" t="s">
        <v>11</v>
      </c>
      <c r="G13" s="26" t="s">
        <v>12</v>
      </c>
      <c r="H13" s="12" t="s">
        <v>13</v>
      </c>
      <c r="I13" s="12" t="s">
        <v>14</v>
      </c>
    </row>
    <row r="14" spans="1:9" ht="29.1" customHeight="1">
      <c r="A14" s="15"/>
      <c r="B14" s="30"/>
      <c r="C14" s="31" t="s">
        <v>15</v>
      </c>
      <c r="D14" s="31" t="s">
        <v>16</v>
      </c>
      <c r="E14" s="31"/>
      <c r="F14" s="32"/>
      <c r="G14" s="32"/>
      <c r="H14" s="32"/>
      <c r="I14" s="15"/>
    </row>
    <row r="15" spans="1:9" ht="28.5" customHeight="1">
      <c r="A15" s="15"/>
      <c r="B15" s="33"/>
      <c r="C15" s="34" t="s">
        <v>17</v>
      </c>
      <c r="D15" s="34" t="s">
        <v>18</v>
      </c>
      <c r="E15" s="34"/>
      <c r="F15" s="14"/>
      <c r="G15" s="14"/>
      <c r="H15" s="14"/>
      <c r="I15" s="15"/>
    </row>
    <row r="16" spans="1:9" ht="11.25">
      <c r="A16" s="55"/>
      <c r="B16" s="54">
        <v>1</v>
      </c>
      <c r="C16" s="16">
        <v>949941101.10000002</v>
      </c>
      <c r="D16" s="17" t="s">
        <v>99</v>
      </c>
      <c r="E16" s="18" t="s">
        <v>100</v>
      </c>
      <c r="F16" s="19">
        <v>5</v>
      </c>
      <c r="G16" s="52"/>
      <c r="H16" s="24">
        <f>+F16*G16</f>
        <v>0</v>
      </c>
      <c r="I16" s="25">
        <f>+H16*1.23</f>
        <v>0</v>
      </c>
    </row>
    <row r="17" spans="1:9" ht="11.25">
      <c r="A17" s="55"/>
      <c r="B17" s="54">
        <v>2</v>
      </c>
      <c r="C17" s="16" t="s">
        <v>101</v>
      </c>
      <c r="D17" s="17" t="s">
        <v>102</v>
      </c>
      <c r="E17" s="18" t="s">
        <v>100</v>
      </c>
      <c r="F17" s="19">
        <v>5</v>
      </c>
      <c r="G17" s="52"/>
      <c r="H17" s="24">
        <f t="shared" ref="H17:H43" si="0">+F17*G17</f>
        <v>0</v>
      </c>
      <c r="I17" s="25">
        <f t="shared" ref="I17:I46" si="1">+H17*1.23</f>
        <v>0</v>
      </c>
    </row>
    <row r="18" spans="1:9" ht="22.5">
      <c r="A18" s="18" t="s">
        <v>98</v>
      </c>
      <c r="B18" s="54">
        <v>3</v>
      </c>
      <c r="C18" s="16" t="s">
        <v>19</v>
      </c>
      <c r="D18" s="17" t="s">
        <v>20</v>
      </c>
      <c r="E18" s="18" t="s">
        <v>21</v>
      </c>
      <c r="F18" s="19">
        <v>160</v>
      </c>
      <c r="G18" s="52"/>
      <c r="H18" s="24">
        <f t="shared" si="0"/>
        <v>0</v>
      </c>
      <c r="I18" s="25">
        <f t="shared" si="1"/>
        <v>0</v>
      </c>
    </row>
    <row r="19" spans="1:9" ht="11.25">
      <c r="A19" s="45" t="s">
        <v>22</v>
      </c>
      <c r="B19" s="54">
        <v>4</v>
      </c>
      <c r="C19" s="43" t="s">
        <v>23</v>
      </c>
      <c r="D19" s="44" t="s">
        <v>103</v>
      </c>
      <c r="E19" s="45" t="s">
        <v>24</v>
      </c>
      <c r="F19" s="46">
        <v>165</v>
      </c>
      <c r="G19" s="52"/>
      <c r="H19" s="24">
        <f t="shared" si="0"/>
        <v>0</v>
      </c>
      <c r="I19" s="25">
        <f t="shared" si="1"/>
        <v>0</v>
      </c>
    </row>
    <row r="20" spans="1:9" ht="22.5">
      <c r="A20" s="18" t="s">
        <v>98</v>
      </c>
      <c r="B20" s="54">
        <v>5</v>
      </c>
      <c r="C20" s="16" t="s">
        <v>25</v>
      </c>
      <c r="D20" s="17" t="s">
        <v>26</v>
      </c>
      <c r="E20" s="18" t="s">
        <v>21</v>
      </c>
      <c r="F20" s="19">
        <v>165</v>
      </c>
      <c r="G20" s="52"/>
      <c r="H20" s="24">
        <f t="shared" si="0"/>
        <v>0</v>
      </c>
      <c r="I20" s="25">
        <f t="shared" si="1"/>
        <v>0</v>
      </c>
    </row>
    <row r="21" spans="1:9" ht="11.25">
      <c r="A21" s="45" t="s">
        <v>22</v>
      </c>
      <c r="B21" s="54">
        <v>6</v>
      </c>
      <c r="C21" s="43" t="s">
        <v>27</v>
      </c>
      <c r="D21" s="44" t="s">
        <v>104</v>
      </c>
      <c r="E21" s="45" t="s">
        <v>21</v>
      </c>
      <c r="F21" s="46">
        <v>165</v>
      </c>
      <c r="G21" s="52"/>
      <c r="H21" s="24">
        <f t="shared" si="0"/>
        <v>0</v>
      </c>
      <c r="I21" s="25">
        <f t="shared" si="1"/>
        <v>0</v>
      </c>
    </row>
    <row r="22" spans="1:9" ht="22.5">
      <c r="A22" s="18" t="s">
        <v>98</v>
      </c>
      <c r="B22" s="54">
        <v>7</v>
      </c>
      <c r="C22" s="16" t="s">
        <v>28</v>
      </c>
      <c r="D22" s="17" t="s">
        <v>29</v>
      </c>
      <c r="E22" s="18" t="s">
        <v>30</v>
      </c>
      <c r="F22" s="19">
        <v>10</v>
      </c>
      <c r="G22" s="52"/>
      <c r="H22" s="24">
        <f t="shared" si="0"/>
        <v>0</v>
      </c>
      <c r="I22" s="25">
        <f t="shared" si="1"/>
        <v>0</v>
      </c>
    </row>
    <row r="23" spans="1:9" ht="22.5">
      <c r="A23" s="45" t="s">
        <v>22</v>
      </c>
      <c r="B23" s="54">
        <v>8</v>
      </c>
      <c r="C23" s="43" t="s">
        <v>31</v>
      </c>
      <c r="D23" s="44" t="s">
        <v>105</v>
      </c>
      <c r="E23" s="45" t="s">
        <v>30</v>
      </c>
      <c r="F23" s="46">
        <v>10</v>
      </c>
      <c r="G23" s="52"/>
      <c r="H23" s="24">
        <f t="shared" si="0"/>
        <v>0</v>
      </c>
      <c r="I23" s="25">
        <f t="shared" si="1"/>
        <v>0</v>
      </c>
    </row>
    <row r="24" spans="1:9" ht="22.5">
      <c r="A24" s="18" t="s">
        <v>98</v>
      </c>
      <c r="B24" s="54">
        <v>9</v>
      </c>
      <c r="C24" s="16" t="s">
        <v>32</v>
      </c>
      <c r="D24" s="17" t="s">
        <v>106</v>
      </c>
      <c r="E24" s="18" t="s">
        <v>30</v>
      </c>
      <c r="F24" s="19">
        <v>5</v>
      </c>
      <c r="G24" s="52"/>
      <c r="H24" s="24">
        <f t="shared" si="0"/>
        <v>0</v>
      </c>
      <c r="I24" s="25">
        <f t="shared" si="1"/>
        <v>0</v>
      </c>
    </row>
    <row r="25" spans="1:9" ht="33.75">
      <c r="A25" s="45" t="s">
        <v>22</v>
      </c>
      <c r="B25" s="54">
        <v>10</v>
      </c>
      <c r="C25" s="43" t="s">
        <v>33</v>
      </c>
      <c r="D25" s="59" t="s">
        <v>140</v>
      </c>
      <c r="E25" s="45" t="s">
        <v>30</v>
      </c>
      <c r="F25" s="46">
        <v>4</v>
      </c>
      <c r="G25" s="52"/>
      <c r="H25" s="24">
        <f t="shared" si="0"/>
        <v>0</v>
      </c>
      <c r="I25" s="25">
        <f t="shared" si="1"/>
        <v>0</v>
      </c>
    </row>
    <row r="26" spans="1:9" ht="33.75">
      <c r="A26" s="45" t="s">
        <v>22</v>
      </c>
      <c r="B26" s="54">
        <v>11</v>
      </c>
      <c r="C26" s="43" t="s">
        <v>33</v>
      </c>
      <c r="D26" s="59" t="s">
        <v>141</v>
      </c>
      <c r="E26" s="45" t="s">
        <v>30</v>
      </c>
      <c r="F26" s="46">
        <v>1</v>
      </c>
      <c r="G26" s="52"/>
      <c r="H26" s="24">
        <f t="shared" si="0"/>
        <v>0</v>
      </c>
      <c r="I26" s="25">
        <f t="shared" si="1"/>
        <v>0</v>
      </c>
    </row>
    <row r="27" spans="1:9" ht="22.5">
      <c r="A27" s="18" t="s">
        <v>98</v>
      </c>
      <c r="B27" s="54">
        <v>12</v>
      </c>
      <c r="C27" s="16">
        <v>34000025</v>
      </c>
      <c r="D27" s="17" t="s">
        <v>34</v>
      </c>
      <c r="E27" s="18" t="s">
        <v>30</v>
      </c>
      <c r="F27" s="19">
        <v>5</v>
      </c>
      <c r="G27" s="52"/>
      <c r="H27" s="24">
        <f t="shared" si="0"/>
        <v>0</v>
      </c>
      <c r="I27" s="25">
        <f t="shared" si="1"/>
        <v>0</v>
      </c>
    </row>
    <row r="28" spans="1:9" ht="33.75">
      <c r="A28" s="45" t="s">
        <v>22</v>
      </c>
      <c r="B28" s="54">
        <v>13</v>
      </c>
      <c r="C28" s="43" t="s">
        <v>35</v>
      </c>
      <c r="D28" s="59" t="s">
        <v>139</v>
      </c>
      <c r="E28" s="45" t="s">
        <v>30</v>
      </c>
      <c r="F28" s="46">
        <v>5</v>
      </c>
      <c r="G28" s="52"/>
      <c r="H28" s="24">
        <f t="shared" si="0"/>
        <v>0</v>
      </c>
      <c r="I28" s="25">
        <f t="shared" si="1"/>
        <v>0</v>
      </c>
    </row>
    <row r="29" spans="1:9" ht="11.25">
      <c r="A29" s="18" t="s">
        <v>98</v>
      </c>
      <c r="B29" s="54">
        <v>14</v>
      </c>
      <c r="C29" s="16" t="s">
        <v>37</v>
      </c>
      <c r="D29" s="17" t="s">
        <v>38</v>
      </c>
      <c r="E29" s="18" t="s">
        <v>30</v>
      </c>
      <c r="F29" s="19">
        <v>10</v>
      </c>
      <c r="G29" s="52"/>
      <c r="H29" s="24">
        <f t="shared" si="0"/>
        <v>0</v>
      </c>
      <c r="I29" s="25">
        <f t="shared" si="1"/>
        <v>0</v>
      </c>
    </row>
    <row r="30" spans="1:9" ht="11.25">
      <c r="A30" s="45" t="s">
        <v>22</v>
      </c>
      <c r="B30" s="54">
        <v>15</v>
      </c>
      <c r="C30" s="43" t="s">
        <v>39</v>
      </c>
      <c r="D30" s="44" t="s">
        <v>40</v>
      </c>
      <c r="E30" s="45" t="s">
        <v>30</v>
      </c>
      <c r="F30" s="46">
        <v>10</v>
      </c>
      <c r="G30" s="52"/>
      <c r="H30" s="24">
        <f t="shared" si="0"/>
        <v>0</v>
      </c>
      <c r="I30" s="25">
        <f t="shared" si="1"/>
        <v>0</v>
      </c>
    </row>
    <row r="31" spans="1:9" ht="22.5">
      <c r="A31" s="18" t="s">
        <v>98</v>
      </c>
      <c r="B31" s="54">
        <v>16</v>
      </c>
      <c r="C31" s="16" t="s">
        <v>41</v>
      </c>
      <c r="D31" s="17" t="s">
        <v>42</v>
      </c>
      <c r="E31" s="18" t="s">
        <v>21</v>
      </c>
      <c r="F31" s="19">
        <v>200</v>
      </c>
      <c r="G31" s="52"/>
      <c r="H31" s="24">
        <f t="shared" si="0"/>
        <v>0</v>
      </c>
      <c r="I31" s="25">
        <f t="shared" si="1"/>
        <v>0</v>
      </c>
    </row>
    <row r="32" spans="1:9" ht="11.25">
      <c r="A32" s="45" t="s">
        <v>22</v>
      </c>
      <c r="B32" s="54">
        <v>17</v>
      </c>
      <c r="C32" s="43" t="s">
        <v>43</v>
      </c>
      <c r="D32" s="44" t="s">
        <v>107</v>
      </c>
      <c r="E32" s="45" t="s">
        <v>30</v>
      </c>
      <c r="F32" s="46">
        <v>5</v>
      </c>
      <c r="G32" s="52"/>
      <c r="H32" s="24">
        <f t="shared" si="0"/>
        <v>0</v>
      </c>
      <c r="I32" s="25">
        <f t="shared" si="1"/>
        <v>0</v>
      </c>
    </row>
    <row r="33" spans="1:9" ht="11.25">
      <c r="A33" s="45" t="s">
        <v>22</v>
      </c>
      <c r="B33" s="54">
        <v>18</v>
      </c>
      <c r="C33" s="43" t="s">
        <v>44</v>
      </c>
      <c r="D33" s="44" t="s">
        <v>108</v>
      </c>
      <c r="E33" s="45" t="s">
        <v>30</v>
      </c>
      <c r="F33" s="46">
        <v>5</v>
      </c>
      <c r="G33" s="52"/>
      <c r="H33" s="24">
        <f t="shared" si="0"/>
        <v>0</v>
      </c>
      <c r="I33" s="25">
        <f t="shared" si="1"/>
        <v>0</v>
      </c>
    </row>
    <row r="34" spans="1:9" ht="11.25">
      <c r="A34" s="45" t="s">
        <v>22</v>
      </c>
      <c r="B34" s="54">
        <v>19</v>
      </c>
      <c r="C34" s="43" t="s">
        <v>45</v>
      </c>
      <c r="D34" s="44" t="s">
        <v>46</v>
      </c>
      <c r="E34" s="45" t="s">
        <v>47</v>
      </c>
      <c r="F34" s="46">
        <v>154</v>
      </c>
      <c r="G34" s="52"/>
      <c r="H34" s="24">
        <f t="shared" si="0"/>
        <v>0</v>
      </c>
      <c r="I34" s="25">
        <f t="shared" si="1"/>
        <v>0</v>
      </c>
    </row>
    <row r="35" spans="1:9" ht="24" customHeight="1">
      <c r="A35" s="45" t="s">
        <v>22</v>
      </c>
      <c r="B35" s="54">
        <v>20</v>
      </c>
      <c r="C35" s="43" t="s">
        <v>45</v>
      </c>
      <c r="D35" s="44" t="s">
        <v>109</v>
      </c>
      <c r="E35" s="45" t="s">
        <v>47</v>
      </c>
      <c r="F35" s="46">
        <v>10</v>
      </c>
      <c r="G35" s="52"/>
      <c r="H35" s="24">
        <f t="shared" si="0"/>
        <v>0</v>
      </c>
      <c r="I35" s="25">
        <f t="shared" si="1"/>
        <v>0</v>
      </c>
    </row>
    <row r="36" spans="1:9" ht="22.5">
      <c r="A36" s="18" t="s">
        <v>98</v>
      </c>
      <c r="B36" s="54">
        <v>21</v>
      </c>
      <c r="C36" s="16" t="s">
        <v>48</v>
      </c>
      <c r="D36" s="17" t="s">
        <v>110</v>
      </c>
      <c r="E36" s="18" t="s">
        <v>21</v>
      </c>
      <c r="F36" s="19">
        <v>165</v>
      </c>
      <c r="G36" s="52"/>
      <c r="H36" s="24">
        <f t="shared" si="0"/>
        <v>0</v>
      </c>
      <c r="I36" s="25">
        <f t="shared" si="1"/>
        <v>0</v>
      </c>
    </row>
    <row r="37" spans="1:9" ht="11.25">
      <c r="A37" s="18" t="s">
        <v>98</v>
      </c>
      <c r="B37" s="54">
        <v>22</v>
      </c>
      <c r="C37" s="16"/>
      <c r="D37" s="17" t="s">
        <v>49</v>
      </c>
      <c r="E37" s="18" t="s">
        <v>30</v>
      </c>
      <c r="F37" s="19">
        <v>1</v>
      </c>
      <c r="G37" s="52"/>
      <c r="H37" s="24">
        <f t="shared" si="0"/>
        <v>0</v>
      </c>
      <c r="I37" s="25">
        <f t="shared" si="1"/>
        <v>0</v>
      </c>
    </row>
    <row r="38" spans="1:9" ht="22.5">
      <c r="A38" s="18" t="s">
        <v>98</v>
      </c>
      <c r="B38" s="54">
        <v>23</v>
      </c>
      <c r="C38" s="16" t="s">
        <v>50</v>
      </c>
      <c r="D38" s="17" t="s">
        <v>51</v>
      </c>
      <c r="E38" s="18" t="s">
        <v>21</v>
      </c>
      <c r="F38" s="19">
        <v>35</v>
      </c>
      <c r="G38" s="52"/>
      <c r="H38" s="24">
        <f t="shared" si="0"/>
        <v>0</v>
      </c>
      <c r="I38" s="25">
        <f t="shared" si="1"/>
        <v>0</v>
      </c>
    </row>
    <row r="39" spans="1:9" ht="11.25">
      <c r="A39" s="45" t="s">
        <v>22</v>
      </c>
      <c r="B39" s="54">
        <v>24</v>
      </c>
      <c r="C39" s="43" t="s">
        <v>52</v>
      </c>
      <c r="D39" s="44" t="s">
        <v>53</v>
      </c>
      <c r="E39" s="45" t="s">
        <v>21</v>
      </c>
      <c r="F39" s="46">
        <v>35</v>
      </c>
      <c r="G39" s="52"/>
      <c r="H39" s="24">
        <f t="shared" si="0"/>
        <v>0</v>
      </c>
      <c r="I39" s="25">
        <f t="shared" si="1"/>
        <v>0</v>
      </c>
    </row>
    <row r="40" spans="1:9" ht="22.5">
      <c r="A40" s="18" t="s">
        <v>98</v>
      </c>
      <c r="B40" s="54">
        <v>25</v>
      </c>
      <c r="C40" s="16">
        <v>210120001</v>
      </c>
      <c r="D40" s="17" t="s">
        <v>111</v>
      </c>
      <c r="E40" s="18" t="s">
        <v>30</v>
      </c>
      <c r="F40" s="19">
        <v>5</v>
      </c>
      <c r="G40" s="52"/>
      <c r="H40" s="24">
        <f t="shared" si="0"/>
        <v>0</v>
      </c>
      <c r="I40" s="25">
        <f t="shared" si="1"/>
        <v>0</v>
      </c>
    </row>
    <row r="41" spans="1:9" ht="11.25">
      <c r="A41" s="45" t="s">
        <v>22</v>
      </c>
      <c r="B41" s="54">
        <v>26</v>
      </c>
      <c r="C41" s="56">
        <v>3.5899999999999998E+29</v>
      </c>
      <c r="D41" s="44" t="s">
        <v>112</v>
      </c>
      <c r="E41" s="45" t="s">
        <v>36</v>
      </c>
      <c r="F41" s="46">
        <v>5</v>
      </c>
      <c r="G41" s="52"/>
      <c r="H41" s="24">
        <f t="shared" si="0"/>
        <v>0</v>
      </c>
      <c r="I41" s="25">
        <f t="shared" si="1"/>
        <v>0</v>
      </c>
    </row>
    <row r="42" spans="1:9" ht="11.25">
      <c r="A42" s="18" t="s">
        <v>98</v>
      </c>
      <c r="B42" s="54">
        <v>27</v>
      </c>
      <c r="C42" s="16" t="s">
        <v>54</v>
      </c>
      <c r="D42" s="17" t="s">
        <v>113</v>
      </c>
      <c r="E42" s="18" t="s">
        <v>30</v>
      </c>
      <c r="F42" s="19">
        <v>10</v>
      </c>
      <c r="G42" s="52"/>
      <c r="H42" s="24">
        <f t="shared" si="0"/>
        <v>0</v>
      </c>
      <c r="I42" s="25">
        <f t="shared" si="1"/>
        <v>0</v>
      </c>
    </row>
    <row r="43" spans="1:9" ht="11.25">
      <c r="A43" s="45" t="s">
        <v>22</v>
      </c>
      <c r="B43" s="54">
        <v>28</v>
      </c>
      <c r="C43" s="43" t="s">
        <v>55</v>
      </c>
      <c r="D43" s="44" t="s">
        <v>114</v>
      </c>
      <c r="E43" s="45" t="s">
        <v>36</v>
      </c>
      <c r="F43" s="46">
        <v>10</v>
      </c>
      <c r="G43" s="52"/>
      <c r="H43" s="24">
        <f t="shared" si="0"/>
        <v>0</v>
      </c>
      <c r="I43" s="25">
        <f t="shared" si="1"/>
        <v>0</v>
      </c>
    </row>
    <row r="44" spans="1:9" ht="11.25">
      <c r="A44" s="18" t="s">
        <v>118</v>
      </c>
      <c r="B44" s="54">
        <v>29</v>
      </c>
      <c r="C44" s="16" t="s">
        <v>17</v>
      </c>
      <c r="D44" s="17" t="s">
        <v>115</v>
      </c>
      <c r="E44" s="18" t="s">
        <v>30</v>
      </c>
      <c r="F44" s="19">
        <v>5</v>
      </c>
      <c r="G44" s="57">
        <f>SUM(H23,H30,H32,H33,H43,H34,H39)</f>
        <v>0</v>
      </c>
      <c r="H44" s="24">
        <f>PRODUCT(F44,G44,0.01)</f>
        <v>0</v>
      </c>
      <c r="I44" s="25">
        <f t="shared" si="1"/>
        <v>0</v>
      </c>
    </row>
    <row r="45" spans="1:9" ht="11.25">
      <c r="A45" s="18" t="s">
        <v>118</v>
      </c>
      <c r="B45" s="54">
        <v>30</v>
      </c>
      <c r="C45" s="16" t="s">
        <v>57</v>
      </c>
      <c r="D45" s="17" t="s">
        <v>116</v>
      </c>
      <c r="E45" s="45" t="s">
        <v>36</v>
      </c>
      <c r="F45" s="46">
        <v>5</v>
      </c>
      <c r="G45" s="57">
        <f>SUM(H39,H34:H35,H19:H19,H21)</f>
        <v>0</v>
      </c>
      <c r="H45" s="24">
        <f t="shared" ref="H45:H46" si="2">PRODUCT(F45,G45,0.01)</f>
        <v>0</v>
      </c>
      <c r="I45" s="25">
        <f t="shared" si="1"/>
        <v>0</v>
      </c>
    </row>
    <row r="46" spans="1:9" ht="11.25">
      <c r="A46" s="18" t="s">
        <v>118</v>
      </c>
      <c r="B46" s="54">
        <v>31</v>
      </c>
      <c r="C46" s="16" t="s">
        <v>58</v>
      </c>
      <c r="D46" s="17" t="s">
        <v>117</v>
      </c>
      <c r="E46" s="18" t="s">
        <v>56</v>
      </c>
      <c r="F46" s="19">
        <v>6</v>
      </c>
      <c r="G46" s="35">
        <f>SUM(H26,H19:H19,H21,H23,H28,H30,H32,H33,H34:H35,H39,H43,H41)</f>
        <v>0</v>
      </c>
      <c r="H46" s="24">
        <f t="shared" si="2"/>
        <v>0</v>
      </c>
      <c r="I46" s="25">
        <f t="shared" si="1"/>
        <v>0</v>
      </c>
    </row>
    <row r="47" spans="1:9" ht="28.5" customHeight="1">
      <c r="A47" s="15"/>
      <c r="B47" s="33"/>
      <c r="C47" s="34" t="s">
        <v>59</v>
      </c>
      <c r="D47" s="34" t="s">
        <v>60</v>
      </c>
      <c r="E47" s="36"/>
      <c r="F47" s="14"/>
      <c r="G47" s="37"/>
      <c r="H47" s="14"/>
      <c r="I47" s="15"/>
    </row>
    <row r="48" spans="1:9" ht="22.5">
      <c r="A48" s="18" t="s">
        <v>135</v>
      </c>
      <c r="B48" s="54">
        <v>32</v>
      </c>
      <c r="C48" s="16" t="s">
        <v>61</v>
      </c>
      <c r="D48" s="17" t="s">
        <v>62</v>
      </c>
      <c r="E48" s="18" t="s">
        <v>63</v>
      </c>
      <c r="F48" s="47">
        <v>0.14000000000000001</v>
      </c>
      <c r="G48" s="52"/>
      <c r="H48" s="24">
        <f>+F48*G48</f>
        <v>0</v>
      </c>
      <c r="I48" s="25">
        <f>+H48*1.23</f>
        <v>0</v>
      </c>
    </row>
    <row r="49" spans="1:9" ht="22.5">
      <c r="A49" s="18"/>
      <c r="B49" s="54">
        <v>33</v>
      </c>
      <c r="C49" s="16"/>
      <c r="D49" s="17" t="s">
        <v>119</v>
      </c>
      <c r="E49" s="18" t="s">
        <v>120</v>
      </c>
      <c r="F49" s="47">
        <v>11</v>
      </c>
      <c r="G49" s="52"/>
      <c r="H49" s="24">
        <f t="shared" ref="H49:H70" si="3">+F49*G49</f>
        <v>0</v>
      </c>
      <c r="I49" s="25">
        <f t="shared" ref="I49:I70" si="4">+H49*1.23</f>
        <v>0</v>
      </c>
    </row>
    <row r="50" spans="1:9" ht="22.5">
      <c r="A50" s="18" t="s">
        <v>135</v>
      </c>
      <c r="B50" s="54">
        <v>34</v>
      </c>
      <c r="C50" s="16">
        <v>919735112</v>
      </c>
      <c r="D50" s="17" t="s">
        <v>64</v>
      </c>
      <c r="E50" s="18" t="s">
        <v>21</v>
      </c>
      <c r="F50" s="19">
        <v>4</v>
      </c>
      <c r="G50" s="52"/>
      <c r="H50" s="24">
        <f t="shared" si="3"/>
        <v>0</v>
      </c>
      <c r="I50" s="25">
        <f t="shared" si="4"/>
        <v>0</v>
      </c>
    </row>
    <row r="51" spans="1:9" ht="22.5">
      <c r="A51" s="18" t="s">
        <v>135</v>
      </c>
      <c r="B51" s="54">
        <v>35</v>
      </c>
      <c r="C51" s="16">
        <v>919735122</v>
      </c>
      <c r="D51" s="17" t="s">
        <v>65</v>
      </c>
      <c r="E51" s="18" t="s">
        <v>21</v>
      </c>
      <c r="F51" s="19">
        <v>4</v>
      </c>
      <c r="G51" s="52"/>
      <c r="H51" s="24">
        <f t="shared" si="3"/>
        <v>0</v>
      </c>
      <c r="I51" s="25">
        <f t="shared" si="4"/>
        <v>0</v>
      </c>
    </row>
    <row r="52" spans="1:9" ht="22.5">
      <c r="A52" s="18" t="s">
        <v>135</v>
      </c>
      <c r="B52" s="54">
        <v>36</v>
      </c>
      <c r="C52" s="16">
        <v>113107142</v>
      </c>
      <c r="D52" s="17" t="s">
        <v>121</v>
      </c>
      <c r="E52" s="18" t="s">
        <v>66</v>
      </c>
      <c r="F52" s="19">
        <v>1</v>
      </c>
      <c r="G52" s="52"/>
      <c r="H52" s="24">
        <f t="shared" si="3"/>
        <v>0</v>
      </c>
      <c r="I52" s="25">
        <f t="shared" si="4"/>
        <v>0</v>
      </c>
    </row>
    <row r="53" spans="1:9" ht="11.25">
      <c r="A53" s="18" t="s">
        <v>135</v>
      </c>
      <c r="B53" s="54">
        <v>37</v>
      </c>
      <c r="C53" s="16">
        <v>961043111</v>
      </c>
      <c r="D53" s="17" t="s">
        <v>122</v>
      </c>
      <c r="E53" s="18" t="s">
        <v>66</v>
      </c>
      <c r="F53" s="19">
        <v>1</v>
      </c>
      <c r="G53" s="52"/>
      <c r="H53" s="24">
        <f t="shared" si="3"/>
        <v>0</v>
      </c>
      <c r="I53" s="25">
        <f t="shared" si="4"/>
        <v>0</v>
      </c>
    </row>
    <row r="54" spans="1:9" ht="22.5">
      <c r="A54" s="18" t="s">
        <v>135</v>
      </c>
      <c r="B54" s="54">
        <v>38</v>
      </c>
      <c r="C54" s="16">
        <v>979081111</v>
      </c>
      <c r="D54" s="17" t="s">
        <v>123</v>
      </c>
      <c r="E54" s="18" t="s">
        <v>67</v>
      </c>
      <c r="F54" s="19">
        <v>0.5</v>
      </c>
      <c r="G54" s="52"/>
      <c r="H54" s="24">
        <f t="shared" si="3"/>
        <v>0</v>
      </c>
      <c r="I54" s="25">
        <f t="shared" si="4"/>
        <v>0</v>
      </c>
    </row>
    <row r="55" spans="1:9" ht="11.25">
      <c r="A55" s="18" t="s">
        <v>135</v>
      </c>
      <c r="B55" s="54">
        <v>39</v>
      </c>
      <c r="C55" s="16">
        <v>979081121</v>
      </c>
      <c r="D55" s="17" t="s">
        <v>124</v>
      </c>
      <c r="E55" s="18" t="s">
        <v>67</v>
      </c>
      <c r="F55" s="19">
        <v>0.5</v>
      </c>
      <c r="G55" s="52"/>
      <c r="H55" s="24">
        <f t="shared" si="3"/>
        <v>0</v>
      </c>
      <c r="I55" s="25">
        <f t="shared" si="4"/>
        <v>0</v>
      </c>
    </row>
    <row r="56" spans="1:9" ht="11.25">
      <c r="A56" s="18" t="s">
        <v>135</v>
      </c>
      <c r="B56" s="54">
        <v>40</v>
      </c>
      <c r="C56" s="16">
        <v>979089012</v>
      </c>
      <c r="D56" s="17" t="s">
        <v>68</v>
      </c>
      <c r="E56" s="18" t="s">
        <v>67</v>
      </c>
      <c r="F56" s="19">
        <v>0.5</v>
      </c>
      <c r="G56" s="52"/>
      <c r="H56" s="24">
        <f t="shared" si="3"/>
        <v>0</v>
      </c>
      <c r="I56" s="25">
        <f t="shared" si="4"/>
        <v>0</v>
      </c>
    </row>
    <row r="57" spans="1:9" ht="22.5">
      <c r="A57" s="18" t="s">
        <v>135</v>
      </c>
      <c r="B57" s="54">
        <v>41</v>
      </c>
      <c r="C57" s="16">
        <v>275313821</v>
      </c>
      <c r="D57" s="17" t="s">
        <v>125</v>
      </c>
      <c r="E57" s="18" t="s">
        <v>70</v>
      </c>
      <c r="F57" s="19">
        <v>0.5</v>
      </c>
      <c r="G57" s="52"/>
      <c r="H57" s="24">
        <f t="shared" si="3"/>
        <v>0</v>
      </c>
      <c r="I57" s="25">
        <f t="shared" si="4"/>
        <v>0</v>
      </c>
    </row>
    <row r="58" spans="1:9" ht="11.25">
      <c r="A58" s="18" t="s">
        <v>135</v>
      </c>
      <c r="B58" s="54">
        <v>42</v>
      </c>
      <c r="C58" s="16">
        <v>572942112</v>
      </c>
      <c r="D58" s="17" t="s">
        <v>126</v>
      </c>
      <c r="E58" s="18" t="s">
        <v>66</v>
      </c>
      <c r="F58" s="19">
        <v>1</v>
      </c>
      <c r="G58" s="52"/>
      <c r="H58" s="24">
        <f t="shared" si="3"/>
        <v>0</v>
      </c>
      <c r="I58" s="25">
        <f t="shared" si="4"/>
        <v>0</v>
      </c>
    </row>
    <row r="59" spans="1:9" ht="33.75">
      <c r="A59" s="18" t="s">
        <v>135</v>
      </c>
      <c r="B59" s="54">
        <v>43</v>
      </c>
      <c r="C59" s="16" t="s">
        <v>69</v>
      </c>
      <c r="D59" s="17" t="s">
        <v>127</v>
      </c>
      <c r="E59" s="18" t="s">
        <v>70</v>
      </c>
      <c r="F59" s="19">
        <v>3</v>
      </c>
      <c r="G59" s="52"/>
      <c r="H59" s="24">
        <f t="shared" si="3"/>
        <v>0</v>
      </c>
      <c r="I59" s="25">
        <f t="shared" si="4"/>
        <v>0</v>
      </c>
    </row>
    <row r="60" spans="1:9" ht="22.5">
      <c r="A60" s="18" t="s">
        <v>135</v>
      </c>
      <c r="B60" s="54">
        <v>44</v>
      </c>
      <c r="C60" s="16" t="s">
        <v>71</v>
      </c>
      <c r="D60" s="17" t="s">
        <v>72</v>
      </c>
      <c r="E60" s="18" t="s">
        <v>30</v>
      </c>
      <c r="F60" s="19">
        <v>5</v>
      </c>
      <c r="G60" s="52"/>
      <c r="H60" s="24">
        <f t="shared" si="3"/>
        <v>0</v>
      </c>
      <c r="I60" s="25">
        <f t="shared" si="4"/>
        <v>0</v>
      </c>
    </row>
    <row r="61" spans="1:9" ht="22.5">
      <c r="A61" s="45" t="s">
        <v>22</v>
      </c>
      <c r="B61" s="54">
        <v>45</v>
      </c>
      <c r="C61" s="43" t="s">
        <v>73</v>
      </c>
      <c r="D61" s="44" t="s">
        <v>128</v>
      </c>
      <c r="E61" s="45" t="s">
        <v>70</v>
      </c>
      <c r="F61" s="46">
        <v>3</v>
      </c>
      <c r="G61" s="52"/>
      <c r="H61" s="24">
        <f t="shared" si="3"/>
        <v>0</v>
      </c>
      <c r="I61" s="25">
        <f t="shared" si="4"/>
        <v>0</v>
      </c>
    </row>
    <row r="62" spans="1:9" ht="11.25">
      <c r="A62" s="45" t="s">
        <v>22</v>
      </c>
      <c r="B62" s="54">
        <v>46</v>
      </c>
      <c r="C62" s="43" t="s">
        <v>74</v>
      </c>
      <c r="D62" s="44" t="s">
        <v>129</v>
      </c>
      <c r="E62" s="45" t="s">
        <v>30</v>
      </c>
      <c r="F62" s="46">
        <v>5</v>
      </c>
      <c r="G62" s="52"/>
      <c r="H62" s="24">
        <f t="shared" si="3"/>
        <v>0</v>
      </c>
      <c r="I62" s="25">
        <f t="shared" si="4"/>
        <v>0</v>
      </c>
    </row>
    <row r="63" spans="1:9" ht="22.5">
      <c r="A63" s="18" t="s">
        <v>135</v>
      </c>
      <c r="B63" s="54">
        <v>47</v>
      </c>
      <c r="C63" s="16" t="s">
        <v>75</v>
      </c>
      <c r="D63" s="17" t="s">
        <v>130</v>
      </c>
      <c r="E63" s="18" t="s">
        <v>21</v>
      </c>
      <c r="F63" s="19">
        <v>140</v>
      </c>
      <c r="G63" s="52"/>
      <c r="H63" s="24">
        <f t="shared" si="3"/>
        <v>0</v>
      </c>
      <c r="I63" s="25">
        <f t="shared" si="4"/>
        <v>0</v>
      </c>
    </row>
    <row r="64" spans="1:9" ht="11.25">
      <c r="A64" s="18"/>
      <c r="B64" s="54">
        <v>48</v>
      </c>
      <c r="C64" s="16">
        <v>132201209</v>
      </c>
      <c r="D64" s="17" t="s">
        <v>131</v>
      </c>
      <c r="E64" s="18" t="s">
        <v>70</v>
      </c>
      <c r="F64" s="19">
        <v>10</v>
      </c>
      <c r="G64" s="52"/>
      <c r="H64" s="24">
        <f t="shared" si="3"/>
        <v>0</v>
      </c>
      <c r="I64" s="25">
        <f t="shared" si="4"/>
        <v>0</v>
      </c>
    </row>
    <row r="65" spans="1:9" ht="22.5">
      <c r="A65" s="18" t="s">
        <v>136</v>
      </c>
      <c r="B65" s="54">
        <v>49</v>
      </c>
      <c r="C65" s="16" t="s">
        <v>76</v>
      </c>
      <c r="D65" s="17" t="s">
        <v>77</v>
      </c>
      <c r="E65" s="18" t="s">
        <v>21</v>
      </c>
      <c r="F65" s="19">
        <v>140</v>
      </c>
      <c r="G65" s="58"/>
      <c r="H65" s="24">
        <f t="shared" si="3"/>
        <v>0</v>
      </c>
      <c r="I65" s="25">
        <f t="shared" si="4"/>
        <v>0</v>
      </c>
    </row>
    <row r="66" spans="1:9" ht="22.5">
      <c r="A66" s="45" t="s">
        <v>22</v>
      </c>
      <c r="B66" s="54">
        <v>50</v>
      </c>
      <c r="C66" s="43" t="s">
        <v>78</v>
      </c>
      <c r="D66" s="44" t="s">
        <v>132</v>
      </c>
      <c r="E66" s="45" t="s">
        <v>67</v>
      </c>
      <c r="F66" s="46">
        <v>11</v>
      </c>
      <c r="G66" s="52"/>
      <c r="H66" s="24">
        <f t="shared" si="3"/>
        <v>0</v>
      </c>
      <c r="I66" s="25">
        <f t="shared" si="4"/>
        <v>0</v>
      </c>
    </row>
    <row r="67" spans="1:9" ht="22.5">
      <c r="A67" s="18" t="s">
        <v>135</v>
      </c>
      <c r="B67" s="54">
        <v>51</v>
      </c>
      <c r="C67" s="16" t="s">
        <v>79</v>
      </c>
      <c r="D67" s="17" t="s">
        <v>80</v>
      </c>
      <c r="E67" s="18" t="s">
        <v>21</v>
      </c>
      <c r="F67" s="19">
        <v>140</v>
      </c>
      <c r="G67" s="52"/>
      <c r="H67" s="24">
        <f t="shared" si="3"/>
        <v>0</v>
      </c>
      <c r="I67" s="25">
        <f t="shared" si="4"/>
        <v>0</v>
      </c>
    </row>
    <row r="68" spans="1:9" ht="11.25">
      <c r="A68" s="45" t="s">
        <v>22</v>
      </c>
      <c r="B68" s="54">
        <v>52</v>
      </c>
      <c r="C68" s="43" t="s">
        <v>81</v>
      </c>
      <c r="D68" s="44" t="s">
        <v>82</v>
      </c>
      <c r="E68" s="45" t="s">
        <v>21</v>
      </c>
      <c r="F68" s="46">
        <v>140</v>
      </c>
      <c r="G68" s="52"/>
      <c r="H68" s="24">
        <f t="shared" ref="H68" si="5">+F68*G68</f>
        <v>0</v>
      </c>
      <c r="I68" s="25">
        <f t="shared" si="4"/>
        <v>0</v>
      </c>
    </row>
    <row r="69" spans="1:9" ht="22.5">
      <c r="A69" s="18" t="s">
        <v>135</v>
      </c>
      <c r="B69" s="54">
        <v>53</v>
      </c>
      <c r="C69" s="16" t="s">
        <v>83</v>
      </c>
      <c r="D69" s="17" t="s">
        <v>133</v>
      </c>
      <c r="E69" s="18" t="s">
        <v>21</v>
      </c>
      <c r="F69" s="19">
        <v>140</v>
      </c>
      <c r="G69" s="52"/>
      <c r="H69" s="24">
        <f t="shared" si="3"/>
        <v>0</v>
      </c>
      <c r="I69" s="25">
        <f t="shared" si="4"/>
        <v>0</v>
      </c>
    </row>
    <row r="70" spans="1:9" ht="22.5">
      <c r="A70" s="18" t="s">
        <v>135</v>
      </c>
      <c r="B70" s="54">
        <v>54</v>
      </c>
      <c r="C70" s="16" t="s">
        <v>84</v>
      </c>
      <c r="D70" s="17" t="s">
        <v>134</v>
      </c>
      <c r="E70" s="18" t="s">
        <v>66</v>
      </c>
      <c r="F70" s="19">
        <v>50</v>
      </c>
      <c r="G70" s="52"/>
      <c r="H70" s="24">
        <f t="shared" si="3"/>
        <v>0</v>
      </c>
      <c r="I70" s="25">
        <f t="shared" si="4"/>
        <v>0</v>
      </c>
    </row>
    <row r="71" spans="1:9" ht="28.5" customHeight="1">
      <c r="A71" s="15"/>
      <c r="B71" s="33"/>
      <c r="C71" s="34" t="s">
        <v>85</v>
      </c>
      <c r="D71" s="34" t="s">
        <v>86</v>
      </c>
      <c r="E71" s="34"/>
      <c r="F71" s="14"/>
      <c r="G71" s="37"/>
      <c r="H71" s="14"/>
      <c r="I71" s="15"/>
    </row>
    <row r="72" spans="1:9" ht="11.25">
      <c r="A72" s="29"/>
      <c r="B72" s="38">
        <v>55</v>
      </c>
      <c r="C72" s="20" t="s">
        <v>87</v>
      </c>
      <c r="D72" s="21" t="s">
        <v>88</v>
      </c>
      <c r="E72" s="22" t="s">
        <v>89</v>
      </c>
      <c r="F72" s="27">
        <v>1</v>
      </c>
      <c r="G72" s="53"/>
      <c r="H72" s="24">
        <f>+F72*G72</f>
        <v>0</v>
      </c>
      <c r="I72" s="25">
        <f>+H72*1.23</f>
        <v>0</v>
      </c>
    </row>
    <row r="73" spans="1:9" ht="22.5">
      <c r="A73" s="29"/>
      <c r="B73" s="39">
        <v>56</v>
      </c>
      <c r="C73" s="20" t="s">
        <v>87</v>
      </c>
      <c r="D73" s="23" t="s">
        <v>90</v>
      </c>
      <c r="E73" s="22" t="s">
        <v>89</v>
      </c>
      <c r="F73" s="27">
        <v>1</v>
      </c>
      <c r="G73" s="53"/>
      <c r="H73" s="24">
        <f>+F73*G73</f>
        <v>0</v>
      </c>
      <c r="I73" s="25">
        <f t="shared" ref="I73:I76" si="6">+H73*1.23</f>
        <v>0</v>
      </c>
    </row>
    <row r="74" spans="1:9" ht="11.25">
      <c r="A74" s="29"/>
      <c r="B74" s="38">
        <v>57</v>
      </c>
      <c r="C74" s="20" t="s">
        <v>91</v>
      </c>
      <c r="D74" s="20" t="s">
        <v>92</v>
      </c>
      <c r="E74" s="22" t="s">
        <v>89</v>
      </c>
      <c r="F74" s="27">
        <v>1</v>
      </c>
      <c r="G74" s="53"/>
      <c r="H74" s="24">
        <f>+F74*G74</f>
        <v>0</v>
      </c>
      <c r="I74" s="25">
        <f t="shared" si="6"/>
        <v>0</v>
      </c>
    </row>
    <row r="75" spans="1:9" ht="22.5">
      <c r="A75" s="29"/>
      <c r="B75" s="39">
        <v>58</v>
      </c>
      <c r="C75" s="20" t="s">
        <v>93</v>
      </c>
      <c r="D75" s="21" t="s">
        <v>94</v>
      </c>
      <c r="E75" s="22" t="s">
        <v>89</v>
      </c>
      <c r="F75" s="27">
        <v>1</v>
      </c>
      <c r="G75" s="53"/>
      <c r="H75" s="24">
        <f>+F75*G75</f>
        <v>0</v>
      </c>
      <c r="I75" s="25">
        <f t="shared" si="6"/>
        <v>0</v>
      </c>
    </row>
    <row r="76" spans="1:9" ht="11.25">
      <c r="A76" s="29"/>
      <c r="B76" s="38">
        <v>59</v>
      </c>
      <c r="C76" s="20" t="s">
        <v>95</v>
      </c>
      <c r="D76" s="21" t="s">
        <v>97</v>
      </c>
      <c r="E76" s="22" t="s">
        <v>89</v>
      </c>
      <c r="F76" s="27">
        <v>1</v>
      </c>
      <c r="G76" s="53"/>
      <c r="H76" s="24">
        <f>+F76*G76</f>
        <v>0</v>
      </c>
      <c r="I76" s="25">
        <f t="shared" si="6"/>
        <v>0</v>
      </c>
    </row>
    <row r="77" spans="1:9" ht="25.5">
      <c r="A77" s="15"/>
      <c r="B77" s="40"/>
      <c r="C77" s="41"/>
      <c r="D77" s="41"/>
      <c r="E77" s="41"/>
      <c r="F77" s="42"/>
      <c r="G77" s="13" t="s">
        <v>96</v>
      </c>
      <c r="H77" s="28">
        <f>SUM(H16:H76)</f>
        <v>0</v>
      </c>
      <c r="I77" s="28">
        <f>SUM(I16:I76)</f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:H1"/>
    <mergeCell ref="B11:D11"/>
  </mergeCells>
  <phoneticPr fontId="0" type="noConversion"/>
  <pageMargins left="0.39370078740157483" right="0.39370078740157483" top="0.78740157480314965" bottom="0.78740157480314965" header="0" footer="0"/>
  <pageSetup paperSize="9" scale="90" fitToHeight="0" orientation="portrait" blackAndWhite="1" r:id="rId1"/>
  <headerFooter alignWithMargins="0">
    <oddHeader>&amp;L&amp;"-,Tučné"&amp;10&amp;F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92761a-bd41-452d-9f89-a7e446d681c6" xsi:nil="true"/>
    <lcf76f155ced4ddcb4097134ff3c332f xmlns="c58faaa4-c664-42fb-9b04-e9c7348b8ef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A2C2EA82A03041871D0EB8DEE3DCD8" ma:contentTypeVersion="13" ma:contentTypeDescription="Umožňuje vytvoriť nový dokument." ma:contentTypeScope="" ma:versionID="0de5d07b12038fb750d56693efb091e7">
  <xsd:schema xmlns:xsd="http://www.w3.org/2001/XMLSchema" xmlns:xs="http://www.w3.org/2001/XMLSchema" xmlns:p="http://schemas.microsoft.com/office/2006/metadata/properties" xmlns:ns2="c58faaa4-c664-42fb-9b04-e9c7348b8ef9" xmlns:ns3="7b92761a-bd41-452d-9f89-a7e446d681c6" targetNamespace="http://schemas.microsoft.com/office/2006/metadata/properties" ma:root="true" ma:fieldsID="1632618b92833a0fd6b9b2f895bef8c5" ns2:_="" ns3:_="">
    <xsd:import namespace="c58faaa4-c664-42fb-9b04-e9c7348b8ef9"/>
    <xsd:import namespace="7b92761a-bd41-452d-9f89-a7e446d681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faaa4-c664-42fb-9b04-e9c7348b8e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5ed86232-ae87-4f5b-b4be-63d4912592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2761a-bd41-452d-9f89-a7e446d681c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533fa8e-bbd2-4f9e-9b08-f3d04cfc50e1}" ma:internalName="TaxCatchAll" ma:showField="CatchAllData" ma:web="7b92761a-bd41-452d-9f89-a7e446d681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62B52-080B-4A27-8844-A11BCCA158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D5F712-8D00-4F4F-B58A-169262E36794}">
  <ds:schemaRefs>
    <ds:schemaRef ds:uri="http://purl.org/dc/terms/"/>
    <ds:schemaRef ds:uri="http://purl.org/dc/dcmitype/"/>
    <ds:schemaRef ds:uri="7b92761a-bd41-452d-9f89-a7e446d681c6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c58faaa4-c664-42fb-9b04-e9c7348b8ef9"/>
  </ds:schemaRefs>
</ds:datastoreItem>
</file>

<file path=customXml/itemProps3.xml><?xml version="1.0" encoding="utf-8"?>
<ds:datastoreItem xmlns:ds="http://schemas.openxmlformats.org/officeDocument/2006/customXml" ds:itemID="{71BBFCA6-442E-4ACC-92B7-2FF74E21E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faaa4-c664-42fb-9b04-e9c7348b8ef9"/>
    <ds:schemaRef ds:uri="7b92761a-bd41-452d-9f89-a7e446d681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- Výmer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Oršula, Jaroslav</dc:creator>
  <cp:keywords/>
  <dc:description/>
  <cp:lastModifiedBy>Galvanková, Viera</cp:lastModifiedBy>
  <cp:revision/>
  <dcterms:created xsi:type="dcterms:W3CDTF">2023-03-27T05:59:59Z</dcterms:created>
  <dcterms:modified xsi:type="dcterms:W3CDTF">2025-07-30T12:19:19Z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ContentTypeId">
    <vt:lpwstr>0x010100BBA2C2EA82A03041871D0EB8DEE3DCD8</vt:lpwstr>
  </property>
  <property fmtid="{D5CDD505-2E9C-101B-9397-08002B2CF9AE}" pid="37" name="MediaServiceImageTags">
    <vt:lpwstr/>
  </property>
</Properties>
</file>