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SX OSI Atlassian/"/>
    </mc:Choice>
  </mc:AlternateContent>
  <xr:revisionPtr revIDLastSave="153" documentId="8_{AA587225-86E9-4172-B48F-BFF3AE71A261}" xr6:coauthVersionLast="47" xr6:coauthVersionMax="47" xr10:uidLastSave="{7AEF9239-EAB5-477B-9D60-EC4F8CE1205B}"/>
  <bookViews>
    <workbookView xWindow="57480" yWindow="-120" windowWidth="29040" windowHeight="15720" firstSheet="1" activeTab="2" xr2:uid="{89D3062A-3E8C-407B-A16C-9D1AA0F43D56}"/>
  </bookViews>
  <sheets>
    <sheet name="Zákl. nastavenie" sheetId="7" state="hidden" r:id="rId1"/>
    <sheet name="Položkový rozpočet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8" l="1"/>
  <c r="F36" i="8" s="1"/>
  <c r="E37" i="8"/>
  <c r="F37" i="8" s="1"/>
  <c r="E39" i="8"/>
  <c r="F39" i="8" s="1"/>
  <c r="E35" i="8"/>
  <c r="F35" i="8" s="1"/>
  <c r="E25" i="8"/>
  <c r="F25" i="8" s="1"/>
  <c r="E26" i="8"/>
  <c r="F26" i="8" s="1"/>
  <c r="E27" i="8"/>
  <c r="F27" i="8" s="1"/>
  <c r="E28" i="8"/>
  <c r="F28" i="8" s="1"/>
  <c r="E29" i="8"/>
  <c r="F29" i="8" s="1"/>
  <c r="E30" i="8"/>
  <c r="F30" i="8" s="1"/>
  <c r="E31" i="8"/>
  <c r="F31" i="8" s="1"/>
  <c r="E32" i="8"/>
  <c r="F32" i="8" s="1"/>
  <c r="E33" i="8"/>
  <c r="F33" i="8" s="1"/>
  <c r="E24" i="8"/>
  <c r="E35" i="7" l="1"/>
  <c r="E36" i="7"/>
  <c r="E50" i="7"/>
  <c r="E49" i="7"/>
  <c r="E37" i="7"/>
  <c r="G34" i="7"/>
  <c r="H34" i="7" s="1"/>
  <c r="E21" i="8"/>
  <c r="F21" i="8"/>
  <c r="F24" i="8"/>
  <c r="F40" i="8" s="1"/>
  <c r="C19" i="8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C41" i="8" l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<sst xmlns="http://schemas.openxmlformats.org/spreadsheetml/2006/main" count="167" uniqueCount="115">
  <si>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</si>
  <si>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</si>
  <si>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</si>
  <si>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</si>
  <si>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</si>
  <si>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</si>
  <si>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</si>
  <si>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</si>
  <si>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</si>
  <si>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</si>
  <si>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</si>
  <si>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</si>
  <si>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</si>
  <si>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</si>
  <si>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</si>
  <si>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</si>
  <si>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</si>
  <si>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</si>
  <si>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</si>
  <si>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</si>
  <si>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</si>
  <si>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</si>
  <si>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</si>
  <si>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</si>
  <si>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</si>
  <si>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</si>
  <si>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</si>
  <si>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</si>
  <si>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</si>
  <si>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</si>
  <si>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</si>
  <si>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</si>
  <si>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</si>
  <si>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</si>
  <si>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</si>
  <si>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</si>
  <si>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</si>
  <si>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</si>
  <si>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Počet kusov</t>
  </si>
  <si>
    <t>Výška DPH</t>
  </si>
  <si>
    <t>Suma v EUR s DPH na všetky kusy</t>
  </si>
  <si>
    <t>V ...</t>
  </si>
  <si>
    <t xml:space="preserve">Dátum: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</si>
  <si>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</si>
  <si>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</si>
  <si>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</si>
  <si>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</si>
  <si>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</si>
  <si>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</si>
  <si>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</si>
  <si>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</si>
  <si>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</si>
  <si>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</si>
  <si>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</si>
  <si>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</si>
  <si>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</si>
  <si>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</si>
  <si>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</si>
  <si>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</si>
  <si>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</si>
  <si>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</si>
  <si>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</si>
  <si>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</si>
  <si>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</si>
  <si>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</si>
  <si>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</si>
  <si>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</si>
  <si>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</si>
  <si>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</si>
  <si>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</si>
  <si>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</si>
  <si>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</si>
  <si>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Ponuková cena:</t>
  </si>
  <si>
    <t>Logika kritéria:</t>
  </si>
  <si>
    <t>Minimálna hodnota:</t>
  </si>
  <si>
    <t>Maximálna hodnota:</t>
  </si>
  <si>
    <t>Kritérium č. 1:</t>
  </si>
  <si>
    <t>žiadna</t>
  </si>
  <si>
    <t>Záruka navyše</t>
  </si>
  <si>
    <t>mesiace</t>
  </si>
  <si>
    <t>čím viac, tým lepšie</t>
  </si>
  <si>
    <t>Cena celkom</t>
  </si>
  <si>
    <t>Som platcom DPH</t>
  </si>
  <si>
    <t>Lehota dodania</t>
  </si>
  <si>
    <t>kalendárne dni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</si>
  <si>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</si>
  <si>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</si>
  <si>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</si>
  <si>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</si>
  <si>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</si>
  <si>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</si>
  <si>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</si>
  <si>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</si>
  <si>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</si>
  <si>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t>Príloha č. 2 - Ponuka v zákazke „Výzva č. 23 - Predĺženie, rozšírenie, kúpa licencií a konzultácie pre produkty Atlassian“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</si>
  <si>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</si>
  <si>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Confluence (Cloud) Standard</t>
  </si>
  <si>
    <t>Navitabs - Navigation Macros for Confluence</t>
  </si>
  <si>
    <t>Jira (Cloud) Standard</t>
  </si>
  <si>
    <t>Jira Service Management (Cloud) Premium</t>
  </si>
  <si>
    <t>Extension for Jira Service Management Cloud for Jira Work Management (Cloud)</t>
  </si>
  <si>
    <t>GeoData for Jira Cloud for Jira (Cloud)</t>
  </si>
  <si>
    <t>My Requests Extension for Jira Service Management Cloud for Jira Work Management (Cloud)</t>
  </si>
  <si>
    <t>Rich Filters for Jira Dashboards Cloud for Jira (Cloud)</t>
  </si>
  <si>
    <t>Better PDF Exporter for Jira Cloud for Jira Work Management (Cloud)</t>
  </si>
  <si>
    <t>Asset Studio (Jira Gadget) Your Data in Tables &amp; Charts</t>
  </si>
  <si>
    <t>Atlassian Guard Standard</t>
  </si>
  <si>
    <t>Structure by Tempo - Jira Portfolio Management PPM</t>
  </si>
  <si>
    <t>Gantt Charts for Structure PPM - Jira Roadmaps Tempo</t>
  </si>
  <si>
    <t>Atlassian konzultácie a projektové riadenie</t>
  </si>
  <si>
    <t>c.	Predmetom zákazky je Atlassian konzultácie a projektové riadenie:</t>
  </si>
  <si>
    <t>Podpis:</t>
  </si>
  <si>
    <t>Jednotková suma v EUR bez DPH 1ks/1hod.</t>
  </si>
  <si>
    <t>b.	Predmetom zákazky je nákup a dodanie nových licencií na produkty s dobou platnosti do 4.8.2026:</t>
  </si>
  <si>
    <t>a.	Predmetom zákazky je rozšírenie a predĺženie týchto 10 typov licencií s dobou platnosti do 4.8.2026: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</si>
</sst>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sz val="11"/>
      <color rgb="FF000000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7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/>
      <diagonal/>
    </border>
    <border>
      <left/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B2B2B2"/>
      </right>
      <top/>
      <bottom style="medium">
        <color indexed="64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229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57" xfId="0" applyFont="1" applyBorder="1" applyAlignment="1">
      <alignment horizontal="center" vertical="center"/>
    </xf>
    <xf numFmtId="0" fontId="6" fillId="0" borderId="38" xfId="0" applyFont="1" applyBorder="1" applyAlignment="1">
      <alignment horizontal="justify" vertical="center"/>
    </xf>
    <xf numFmtId="0" fontId="0" fillId="0" borderId="38" xfId="0" applyBorder="1" applyAlignment="1">
      <alignment horizontal="left" vertical="center" wrapText="1" indent="1"/>
    </xf>
    <xf numFmtId="0" fontId="6" fillId="0" borderId="38" xfId="0" applyFont="1" applyBorder="1" applyAlignment="1">
      <alignment horizontal="left" vertical="center" wrapText="1" indent="1"/>
    </xf>
    <xf numFmtId="0" fontId="2" fillId="0" borderId="38" xfId="0" applyFont="1" applyBorder="1" applyAlignment="1">
      <alignment horizontal="center" vertical="center" wrapText="1"/>
    </xf>
    <xf numFmtId="0" fontId="0" fillId="0" borderId="38" xfId="0" applyBorder="1" applyAlignment="1">
      <alignment horizontal="left" wrapText="1" indent="1"/>
    </xf>
    <xf numFmtId="0" fontId="6" fillId="0" borderId="39" xfId="0" applyFont="1" applyBorder="1" applyAlignment="1">
      <alignment vertical="center"/>
    </xf>
    <xf numFmtId="0" fontId="0" fillId="0" borderId="38" xfId="0" applyBorder="1" applyAlignment="1">
      <alignment horizontal="left" vertical="center" indent="1"/>
    </xf>
    <xf numFmtId="0" fontId="2" fillId="0" borderId="38" xfId="0" applyFont="1" applyBorder="1" applyAlignment="1">
      <alignment horizontal="center" vertical="center"/>
    </xf>
    <xf numFmtId="0" fontId="0" fillId="0" borderId="38" xfId="0" applyBorder="1" applyAlignment="1">
      <alignment horizontal="justify" vertical="center"/>
    </xf>
    <xf numFmtId="0" fontId="0" fillId="0" borderId="39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3" xfId="0" applyFill="1" applyBorder="1" applyAlignment="1" applyProtection="1">
      <alignment horizontal="center" wrapText="1"/>
      <protection hidden="1"/>
    </xf>
    <xf numFmtId="0" fontId="2" fillId="4" borderId="44" xfId="0" applyFont="1" applyFill="1" applyBorder="1" applyAlignment="1" applyProtection="1">
      <alignment wrapText="1"/>
      <protection hidden="1"/>
    </xf>
    <xf numFmtId="0" fontId="2" fillId="4" borderId="45" xfId="0" applyFont="1" applyFill="1" applyBorder="1" applyAlignment="1" applyProtection="1">
      <alignment wrapText="1"/>
      <protection hidden="1"/>
    </xf>
    <xf numFmtId="0" fontId="2" fillId="4" borderId="46" xfId="0" applyFont="1" applyFill="1" applyBorder="1" applyAlignment="1" applyProtection="1">
      <alignment wrapText="1"/>
      <protection hidden="1"/>
    </xf>
    <xf numFmtId="0" fontId="2" fillId="4" borderId="41" xfId="0" applyFont="1" applyFill="1" applyBorder="1" applyAlignment="1" applyProtection="1">
      <alignment wrapText="1"/>
      <protection hidden="1"/>
    </xf>
    <xf numFmtId="0" fontId="2" fillId="4" borderId="43" xfId="0" applyFont="1" applyFill="1" applyBorder="1" applyAlignment="1" applyProtection="1">
      <alignment wrapText="1"/>
      <protection hidden="1"/>
    </xf>
    <xf numFmtId="0" fontId="0" fillId="4" borderId="38" xfId="0" applyFill="1" applyBorder="1" applyAlignment="1" applyProtection="1">
      <alignment horizontal="center"/>
      <protection hidden="1"/>
    </xf>
    <xf numFmtId="0" fontId="0" fillId="0" borderId="31" xfId="0" applyBorder="1" applyAlignment="1" applyProtection="1">
      <alignment wrapText="1"/>
      <protection locked="0" hidden="1"/>
    </xf>
    <xf numFmtId="0" fontId="0" fillId="0" borderId="32" xfId="0" applyBorder="1" applyAlignment="1" applyProtection="1">
      <alignment wrapText="1"/>
      <protection locked="0" hidden="1"/>
    </xf>
    <xf numFmtId="2" fontId="0" fillId="0" borderId="32" xfId="3" applyNumberFormat="1" applyFont="1" applyFill="1" applyBorder="1" applyAlignment="1" applyProtection="1">
      <alignment wrapText="1"/>
      <protection locked="0" hidden="1"/>
    </xf>
    <xf numFmtId="0" fontId="1" fillId="0" borderId="32" xfId="1" applyFont="1" applyFill="1" applyBorder="1" applyProtection="1">
      <protection locked="0" hidden="1"/>
    </xf>
    <xf numFmtId="2" fontId="0" fillId="0" borderId="48" xfId="3" applyNumberFormat="1" applyFont="1" applyFill="1" applyBorder="1" applyAlignment="1" applyProtection="1">
      <alignment wrapText="1"/>
      <protection locked="0" hidden="1"/>
    </xf>
    <xf numFmtId="2" fontId="0" fillId="4" borderId="48" xfId="0" applyNumberFormat="1" applyFill="1" applyBorder="1" applyProtection="1">
      <protection hidden="1"/>
    </xf>
    <xf numFmtId="2" fontId="0" fillId="4" borderId="21" xfId="0" applyNumberFormat="1" applyFill="1" applyBorder="1" applyProtection="1">
      <protection hidden="1"/>
    </xf>
    <xf numFmtId="2" fontId="0" fillId="4" borderId="55" xfId="0" applyNumberFormat="1" applyFill="1" applyBorder="1" applyProtection="1">
      <protection hidden="1"/>
    </xf>
    <xf numFmtId="0" fontId="0" fillId="0" borderId="22" xfId="0" applyBorder="1" applyAlignment="1" applyProtection="1">
      <alignment wrapText="1"/>
      <protection locked="0" hidden="1"/>
    </xf>
    <xf numFmtId="0" fontId="0" fillId="0" borderId="21" xfId="0" applyBorder="1" applyAlignment="1" applyProtection="1">
      <alignment wrapText="1"/>
      <protection locked="0" hidden="1"/>
    </xf>
    <xf numFmtId="2" fontId="0" fillId="0" borderId="21" xfId="3" applyNumberFormat="1" applyFont="1" applyFill="1" applyBorder="1" applyAlignment="1" applyProtection="1">
      <alignment wrapText="1"/>
      <protection locked="0" hidden="1"/>
    </xf>
    <xf numFmtId="2" fontId="0" fillId="0" borderId="35" xfId="3" applyNumberFormat="1" applyFont="1" applyFill="1" applyBorder="1" applyAlignment="1" applyProtection="1">
      <alignment wrapText="1"/>
      <protection locked="0" hidden="1"/>
    </xf>
    <xf numFmtId="2" fontId="0" fillId="4" borderId="35" xfId="0" applyNumberFormat="1" applyFill="1" applyBorder="1" applyProtection="1">
      <protection hidden="1"/>
    </xf>
    <xf numFmtId="0" fontId="0" fillId="0" borderId="29" xfId="0" applyBorder="1" applyAlignment="1" applyProtection="1">
      <alignment wrapText="1"/>
      <protection locked="0" hidden="1"/>
    </xf>
    <xf numFmtId="0" fontId="0" fillId="0" borderId="30" xfId="0" applyBorder="1" applyAlignment="1" applyProtection="1">
      <alignment wrapText="1"/>
      <protection locked="0" hidden="1"/>
    </xf>
    <xf numFmtId="2" fontId="0" fillId="0" borderId="30" xfId="3" applyNumberFormat="1" applyFont="1" applyFill="1" applyBorder="1" applyAlignment="1" applyProtection="1">
      <alignment wrapText="1"/>
      <protection locked="0" hidden="1"/>
    </xf>
    <xf numFmtId="2" fontId="0" fillId="0" borderId="47" xfId="3" applyNumberFormat="1" applyFont="1" applyFill="1" applyBorder="1" applyAlignment="1" applyProtection="1">
      <alignment wrapText="1"/>
      <protection locked="0" hidden="1"/>
    </xf>
    <xf numFmtId="0" fontId="0" fillId="4" borderId="39" xfId="0" applyFill="1" applyBorder="1" applyProtection="1">
      <protection hidden="1"/>
    </xf>
    <xf numFmtId="0" fontId="0" fillId="4" borderId="24" xfId="0" applyFill="1" applyBorder="1" applyAlignment="1" applyProtection="1">
      <alignment wrapText="1"/>
      <protection hidden="1"/>
    </xf>
    <xf numFmtId="0" fontId="0" fillId="4" borderId="25" xfId="0" applyFill="1" applyBorder="1" applyAlignment="1" applyProtection="1">
      <alignment wrapText="1"/>
      <protection hidden="1"/>
    </xf>
    <xf numFmtId="2" fontId="0" fillId="4" borderId="49" xfId="0" applyNumberFormat="1" applyFill="1" applyBorder="1" applyAlignment="1" applyProtection="1">
      <alignment wrapText="1"/>
      <protection hidden="1"/>
    </xf>
    <xf numFmtId="2" fontId="0" fillId="4" borderId="49" xfId="0" applyNumberFormat="1" applyFill="1" applyBorder="1" applyProtection="1">
      <protection hidden="1"/>
    </xf>
    <xf numFmtId="2" fontId="0" fillId="4" borderId="25" xfId="0" applyNumberFormat="1" applyFill="1" applyBorder="1" applyProtection="1">
      <protection hidden="1"/>
    </xf>
    <xf numFmtId="0" fontId="0" fillId="4" borderId="56" xfId="0" applyFill="1" applyBorder="1" applyProtection="1">
      <protection hidden="1"/>
    </xf>
    <xf numFmtId="0" fontId="0" fillId="5" borderId="22" xfId="0" applyFill="1" applyBorder="1" applyProtection="1">
      <protection hidden="1"/>
    </xf>
    <xf numFmtId="0" fontId="0" fillId="5" borderId="23" xfId="0" applyFill="1" applyBorder="1" applyProtection="1">
      <protection hidden="1"/>
    </xf>
    <xf numFmtId="0" fontId="0" fillId="4" borderId="22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5" borderId="34" xfId="0" applyFill="1" applyBorder="1" applyProtection="1">
      <protection hidden="1"/>
    </xf>
    <xf numFmtId="0" fontId="0" fillId="4" borderId="21" xfId="0" applyFill="1" applyBorder="1" applyProtection="1">
      <protection hidden="1"/>
    </xf>
    <xf numFmtId="0" fontId="0" fillId="4" borderId="35" xfId="0" applyFill="1" applyBorder="1" applyAlignment="1" applyProtection="1">
      <alignment horizontal="center"/>
      <protection hidden="1"/>
    </xf>
    <xf numFmtId="2" fontId="0" fillId="0" borderId="22" xfId="0" applyNumberFormat="1" applyBorder="1" applyProtection="1">
      <protection locked="0" hidden="1"/>
    </xf>
    <xf numFmtId="2" fontId="0" fillId="5" borderId="23" xfId="0" applyNumberFormat="1" applyFill="1" applyBorder="1" applyProtection="1">
      <protection hidden="1"/>
    </xf>
    <xf numFmtId="2" fontId="0" fillId="4" borderId="23" xfId="0" applyNumberFormat="1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4" borderId="25" xfId="0" applyFill="1" applyBorder="1" applyProtection="1">
      <protection hidden="1"/>
    </xf>
    <xf numFmtId="0" fontId="0" fillId="4" borderId="49" xfId="0" applyFill="1" applyBorder="1" applyAlignment="1" applyProtection="1">
      <alignment horizontal="center"/>
      <protection hidden="1"/>
    </xf>
    <xf numFmtId="0" fontId="0" fillId="5" borderId="44" xfId="0" applyFill="1" applyBorder="1" applyProtection="1">
      <protection hidden="1"/>
    </xf>
    <xf numFmtId="0" fontId="0" fillId="5" borderId="45" xfId="0" applyFill="1" applyBorder="1" applyAlignment="1" applyProtection="1">
      <alignment wrapText="1"/>
      <protection hidden="1"/>
    </xf>
    <xf numFmtId="0" fontId="0" fillId="5" borderId="45" xfId="0" applyFill="1" applyBorder="1" applyAlignment="1" applyProtection="1">
      <alignment horizontal="center" wrapText="1"/>
      <protection hidden="1"/>
    </xf>
    <xf numFmtId="164" fontId="2" fillId="5" borderId="45" xfId="0" applyNumberFormat="1" applyFont="1" applyFill="1" applyBorder="1" applyAlignment="1" applyProtection="1">
      <alignment wrapText="1"/>
      <protection hidden="1"/>
    </xf>
    <xf numFmtId="2" fontId="2" fillId="5" borderId="45" xfId="0" applyNumberFormat="1" applyFont="1" applyFill="1" applyBorder="1" applyAlignment="1" applyProtection="1">
      <alignment wrapText="1"/>
      <protection hidden="1"/>
    </xf>
    <xf numFmtId="164" fontId="2" fillId="5" borderId="46" xfId="0" applyNumberFormat="1" applyFont="1" applyFill="1" applyBorder="1" applyAlignment="1" applyProtection="1">
      <alignment wrapText="1"/>
      <protection hidden="1"/>
    </xf>
    <xf numFmtId="0" fontId="0" fillId="8" borderId="22" xfId="0" applyFill="1" applyBorder="1" applyAlignment="1" applyProtection="1">
      <alignment wrapText="1"/>
      <protection hidden="1"/>
    </xf>
    <xf numFmtId="0" fontId="0" fillId="8" borderId="23" xfId="0" applyFill="1" applyBorder="1" applyAlignment="1" applyProtection="1">
      <alignment wrapText="1"/>
      <protection hidden="1"/>
    </xf>
    <xf numFmtId="0" fontId="0" fillId="7" borderId="22" xfId="0" applyFill="1" applyBorder="1" applyAlignment="1" applyProtection="1">
      <alignment wrapText="1"/>
      <protection hidden="1"/>
    </xf>
    <xf numFmtId="0" fontId="0" fillId="7" borderId="23" xfId="0" applyFill="1" applyBorder="1" applyAlignment="1" applyProtection="1">
      <alignment wrapText="1"/>
      <protection hidden="1"/>
    </xf>
    <xf numFmtId="0" fontId="0" fillId="8" borderId="34" xfId="0" applyFill="1" applyBorder="1" applyProtection="1">
      <protection hidden="1"/>
    </xf>
    <xf numFmtId="0" fontId="0" fillId="8" borderId="23" xfId="0" applyFill="1" applyBorder="1" applyProtection="1">
      <protection hidden="1"/>
    </xf>
    <xf numFmtId="0" fontId="0" fillId="8" borderId="22" xfId="0" applyFill="1" applyBorder="1" applyProtection="1">
      <protection hidden="1"/>
    </xf>
    <xf numFmtId="0" fontId="0" fillId="7" borderId="21" xfId="0" applyFill="1" applyBorder="1" applyProtection="1">
      <protection hidden="1"/>
    </xf>
    <xf numFmtId="0" fontId="0" fillId="7" borderId="35" xfId="0" applyFill="1" applyBorder="1" applyAlignment="1" applyProtection="1">
      <alignment wrapText="1"/>
      <protection hidden="1"/>
    </xf>
    <xf numFmtId="2" fontId="0" fillId="6" borderId="22" xfId="0" applyNumberFormat="1" applyFill="1" applyBorder="1" applyProtection="1">
      <protection hidden="1"/>
    </xf>
    <xf numFmtId="2" fontId="0" fillId="8" borderId="23" xfId="0" applyNumberFormat="1" applyFill="1" applyBorder="1" applyAlignment="1" applyProtection="1">
      <alignment wrapText="1"/>
      <protection hidden="1"/>
    </xf>
    <xf numFmtId="2" fontId="0" fillId="7" borderId="23" xfId="0" applyNumberFormat="1" applyFill="1" applyBorder="1" applyAlignment="1" applyProtection="1">
      <alignment wrapText="1"/>
      <protection hidden="1"/>
    </xf>
    <xf numFmtId="2" fontId="0" fillId="8" borderId="23" xfId="0" applyNumberFormat="1" applyFill="1" applyBorder="1" applyProtection="1">
      <protection hidden="1"/>
    </xf>
    <xf numFmtId="0" fontId="0" fillId="8" borderId="29" xfId="0" applyFill="1" applyBorder="1" applyProtection="1">
      <protection hidden="1"/>
    </xf>
    <xf numFmtId="0" fontId="0" fillId="7" borderId="30" xfId="0" applyFill="1" applyBorder="1" applyProtection="1">
      <protection hidden="1"/>
    </xf>
    <xf numFmtId="0" fontId="0" fillId="7" borderId="47" xfId="0" applyFill="1" applyBorder="1" applyAlignment="1" applyProtection="1">
      <alignment wrapText="1"/>
      <protection hidden="1"/>
    </xf>
    <xf numFmtId="0" fontId="0" fillId="8" borderId="44" xfId="0" applyFill="1" applyBorder="1" applyProtection="1">
      <protection hidden="1"/>
    </xf>
    <xf numFmtId="0" fontId="0" fillId="8" borderId="45" xfId="0" applyFill="1" applyBorder="1" applyAlignment="1" applyProtection="1">
      <alignment wrapText="1"/>
      <protection hidden="1"/>
    </xf>
    <xf numFmtId="2" fontId="0" fillId="8" borderId="45" xfId="0" applyNumberFormat="1" applyFill="1" applyBorder="1" applyAlignment="1" applyProtection="1">
      <alignment wrapText="1"/>
      <protection hidden="1"/>
    </xf>
    <xf numFmtId="2" fontId="0" fillId="8" borderId="46" xfId="0" applyNumberFormat="1" applyFill="1" applyBorder="1" applyAlignment="1" applyProtection="1">
      <alignment wrapText="1"/>
      <protection hidden="1"/>
    </xf>
    <xf numFmtId="0" fontId="0" fillId="9" borderId="22" xfId="0" applyFill="1" applyBorder="1" applyAlignment="1" applyProtection="1">
      <alignment wrapText="1"/>
      <protection hidden="1"/>
    </xf>
    <xf numFmtId="0" fontId="0" fillId="9" borderId="23" xfId="0" applyFill="1" applyBorder="1" applyAlignment="1" applyProtection="1">
      <alignment wrapText="1"/>
      <protection hidden="1"/>
    </xf>
    <xf numFmtId="0" fontId="0" fillId="10" borderId="22" xfId="0" applyFill="1" applyBorder="1" applyAlignment="1" applyProtection="1">
      <alignment wrapText="1"/>
      <protection hidden="1"/>
    </xf>
    <xf numFmtId="0" fontId="0" fillId="10" borderId="23" xfId="0" applyFill="1" applyBorder="1" applyAlignment="1" applyProtection="1">
      <alignment wrapText="1"/>
      <protection hidden="1"/>
    </xf>
    <xf numFmtId="0" fontId="0" fillId="9" borderId="34" xfId="0" applyFill="1" applyBorder="1" applyProtection="1">
      <protection hidden="1"/>
    </xf>
    <xf numFmtId="0" fontId="0" fillId="9" borderId="23" xfId="0" applyFill="1" applyBorder="1" applyProtection="1">
      <protection hidden="1"/>
    </xf>
    <xf numFmtId="0" fontId="0" fillId="9" borderId="22" xfId="0" applyFill="1" applyBorder="1" applyProtection="1">
      <protection hidden="1"/>
    </xf>
    <xf numFmtId="0" fontId="0" fillId="10" borderId="21" xfId="0" applyFill="1" applyBorder="1" applyProtection="1">
      <protection hidden="1"/>
    </xf>
    <xf numFmtId="0" fontId="0" fillId="10" borderId="35" xfId="0" applyFill="1" applyBorder="1" applyAlignment="1" applyProtection="1">
      <alignment wrapText="1"/>
      <protection hidden="1"/>
    </xf>
    <xf numFmtId="2" fontId="0" fillId="9" borderId="23" xfId="0" applyNumberFormat="1" applyFill="1" applyBorder="1" applyAlignment="1" applyProtection="1">
      <alignment wrapText="1"/>
      <protection hidden="1"/>
    </xf>
    <xf numFmtId="2" fontId="0" fillId="10" borderId="23" xfId="0" applyNumberFormat="1" applyFill="1" applyBorder="1" applyAlignment="1" applyProtection="1">
      <alignment wrapText="1"/>
      <protection hidden="1"/>
    </xf>
    <xf numFmtId="2" fontId="0" fillId="9" borderId="23" xfId="0" applyNumberFormat="1" applyFill="1" applyBorder="1" applyProtection="1">
      <protection hidden="1"/>
    </xf>
    <xf numFmtId="0" fontId="0" fillId="9" borderId="24" xfId="0" applyFill="1" applyBorder="1" applyProtection="1">
      <protection hidden="1"/>
    </xf>
    <xf numFmtId="0" fontId="0" fillId="10" borderId="25" xfId="0" applyFill="1" applyBorder="1" applyProtection="1">
      <protection hidden="1"/>
    </xf>
    <xf numFmtId="0" fontId="0" fillId="10" borderId="49" xfId="0" applyFill="1" applyBorder="1" applyAlignment="1" applyProtection="1">
      <alignment wrapText="1"/>
      <protection hidden="1"/>
    </xf>
    <xf numFmtId="0" fontId="0" fillId="9" borderId="44" xfId="0" applyFill="1" applyBorder="1" applyProtection="1">
      <protection hidden="1"/>
    </xf>
    <xf numFmtId="0" fontId="0" fillId="9" borderId="45" xfId="0" applyFill="1" applyBorder="1" applyAlignment="1" applyProtection="1">
      <alignment wrapText="1"/>
      <protection hidden="1"/>
    </xf>
    <xf numFmtId="2" fontId="0" fillId="9" borderId="45" xfId="0" applyNumberFormat="1" applyFill="1" applyBorder="1" applyAlignment="1" applyProtection="1">
      <alignment wrapText="1"/>
      <protection hidden="1"/>
    </xf>
    <xf numFmtId="2" fontId="0" fillId="9" borderId="46" xfId="0" applyNumberFormat="1" applyFill="1" applyBorder="1" applyAlignment="1" applyProtection="1">
      <alignment wrapText="1"/>
      <protection hidden="1"/>
    </xf>
    <xf numFmtId="0" fontId="0" fillId="0" borderId="0" xfId="0" applyProtection="1">
      <protection locked="0" hidden="1"/>
    </xf>
    <xf numFmtId="0" fontId="18" fillId="0" borderId="38" xfId="4" applyBorder="1" applyAlignment="1">
      <alignment horizontal="left" vertical="center" wrapText="1" indent="1"/>
    </xf>
    <xf numFmtId="0" fontId="0" fillId="0" borderId="38" xfId="0" applyBorder="1" applyAlignment="1" applyProtection="1">
      <alignment horizontal="left" vertical="center" wrapText="1" indent="1"/>
      <protection locked="0"/>
    </xf>
    <xf numFmtId="0" fontId="16" fillId="4" borderId="66" xfId="1" applyFont="1" applyFill="1" applyBorder="1" applyProtection="1">
      <protection locked="0" hidden="1"/>
    </xf>
    <xf numFmtId="0" fontId="17" fillId="5" borderId="41" xfId="0" applyFont="1" applyFill="1" applyBorder="1" applyAlignment="1" applyProtection="1">
      <alignment horizontal="center" vertical="center"/>
      <protection hidden="1"/>
    </xf>
    <xf numFmtId="0" fontId="17" fillId="5" borderId="19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center" vertical="center"/>
      <protection hidden="1"/>
    </xf>
    <xf numFmtId="0" fontId="0" fillId="4" borderId="53" xfId="0" applyFill="1" applyBorder="1" applyAlignment="1" applyProtection="1">
      <alignment horizontal="center" vertical="center"/>
      <protection hidden="1"/>
    </xf>
    <xf numFmtId="0" fontId="0" fillId="4" borderId="35" xfId="0" applyFill="1" applyBorder="1" applyAlignment="1" applyProtection="1">
      <alignment horizontal="center" vertical="center"/>
      <protection hidden="1"/>
    </xf>
    <xf numFmtId="0" fontId="2" fillId="4" borderId="27" xfId="0" applyFont="1" applyFill="1" applyBorder="1" applyAlignment="1" applyProtection="1">
      <alignment horizontal="left" vertical="center" wrapText="1"/>
      <protection hidden="1"/>
    </xf>
    <xf numFmtId="0" fontId="2" fillId="4" borderId="21" xfId="0" applyFont="1" applyFill="1" applyBorder="1" applyAlignment="1" applyProtection="1">
      <alignment horizontal="left" vertical="center" wrapText="1"/>
      <protection hidden="1"/>
    </xf>
    <xf numFmtId="0" fontId="17" fillId="8" borderId="44" xfId="0" applyFont="1" applyFill="1" applyBorder="1" applyAlignment="1" applyProtection="1">
      <alignment horizontal="center" vertical="center"/>
      <protection hidden="1"/>
    </xf>
    <xf numFmtId="0" fontId="17" fillId="8" borderId="45" xfId="0" applyFont="1" applyFill="1" applyBorder="1" applyAlignment="1" applyProtection="1">
      <alignment horizontal="center" vertical="center"/>
      <protection hidden="1"/>
    </xf>
    <xf numFmtId="0" fontId="17" fillId="8" borderId="46" xfId="0" applyFont="1" applyFill="1" applyBorder="1" applyAlignment="1" applyProtection="1">
      <alignment horizontal="center" vertical="center"/>
      <protection hidden="1"/>
    </xf>
    <xf numFmtId="0" fontId="0" fillId="8" borderId="31" xfId="0" applyFill="1" applyBorder="1" applyAlignment="1" applyProtection="1">
      <alignment horizontal="center" wrapText="1"/>
      <protection hidden="1"/>
    </xf>
    <xf numFmtId="0" fontId="0" fillId="8" borderId="22" xfId="0" applyFill="1" applyBorder="1" applyAlignment="1" applyProtection="1">
      <alignment horizontal="center" wrapText="1"/>
      <protection hidden="1"/>
    </xf>
    <xf numFmtId="0" fontId="2" fillId="7" borderId="32" xfId="0" applyFont="1" applyFill="1" applyBorder="1" applyAlignment="1" applyProtection="1">
      <alignment horizontal="left" vertical="center" wrapText="1"/>
      <protection hidden="1"/>
    </xf>
    <xf numFmtId="0" fontId="2" fillId="7" borderId="48" xfId="0" applyFont="1" applyFill="1" applyBorder="1" applyAlignment="1" applyProtection="1">
      <alignment horizontal="left" vertical="center" wrapText="1"/>
      <protection hidden="1"/>
    </xf>
    <xf numFmtId="0" fontId="2" fillId="7" borderId="21" xfId="0" applyFont="1" applyFill="1" applyBorder="1" applyAlignment="1" applyProtection="1">
      <alignment horizontal="left" vertical="center" wrapText="1"/>
      <protection hidden="1"/>
    </xf>
    <xf numFmtId="0" fontId="2" fillId="7" borderId="35" xfId="0" applyFont="1" applyFill="1" applyBorder="1" applyAlignment="1" applyProtection="1">
      <alignment horizontal="left" vertical="center" wrapText="1"/>
      <protection hidden="1"/>
    </xf>
    <xf numFmtId="0" fontId="0" fillId="8" borderId="40" xfId="0" applyFill="1" applyBorder="1" applyAlignment="1" applyProtection="1">
      <alignment horizontal="center"/>
      <protection hidden="1"/>
    </xf>
    <xf numFmtId="0" fontId="0" fillId="8" borderId="33" xfId="0" applyFill="1" applyBorder="1" applyAlignment="1" applyProtection="1">
      <alignment horizontal="center"/>
      <protection hidden="1"/>
    </xf>
    <xf numFmtId="0" fontId="0" fillId="7" borderId="26" xfId="0" applyFill="1" applyBorder="1" applyAlignment="1" applyProtection="1">
      <alignment horizontal="center" wrapText="1"/>
      <protection hidden="1"/>
    </xf>
    <xf numFmtId="0" fontId="0" fillId="7" borderId="28" xfId="0" applyFill="1" applyBorder="1" applyAlignment="1" applyProtection="1">
      <alignment horizontal="center" wrapText="1"/>
      <protection hidden="1"/>
    </xf>
    <xf numFmtId="0" fontId="0" fillId="8" borderId="26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2" fillId="10" borderId="27" xfId="0" applyFont="1" applyFill="1" applyBorder="1" applyAlignment="1" applyProtection="1">
      <alignment horizontal="left" vertical="center" wrapText="1"/>
      <protection hidden="1"/>
    </xf>
    <xf numFmtId="0" fontId="2" fillId="10" borderId="53" xfId="0" applyFont="1" applyFill="1" applyBorder="1" applyAlignment="1" applyProtection="1">
      <alignment horizontal="left" vertical="center" wrapText="1"/>
      <protection hidden="1"/>
    </xf>
    <xf numFmtId="0" fontId="2" fillId="10" borderId="21" xfId="0" applyFont="1" applyFill="1" applyBorder="1" applyAlignment="1" applyProtection="1">
      <alignment horizontal="left" vertical="center" wrapText="1"/>
      <protection hidden="1"/>
    </xf>
    <xf numFmtId="0" fontId="2" fillId="10" borderId="35" xfId="0" applyFont="1" applyFill="1" applyBorder="1" applyAlignment="1" applyProtection="1">
      <alignment horizontal="left" vertical="center" wrapText="1"/>
      <protection hidden="1"/>
    </xf>
    <xf numFmtId="0" fontId="0" fillId="9" borderId="26" xfId="0" applyFill="1" applyBorder="1" applyAlignment="1" applyProtection="1">
      <alignment horizontal="center" wrapText="1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0" fillId="10" borderId="26" xfId="0" applyFill="1" applyBorder="1" applyAlignment="1" applyProtection="1">
      <alignment horizontal="center" wrapText="1"/>
      <protection hidden="1"/>
    </xf>
    <xf numFmtId="0" fontId="0" fillId="10" borderId="28" xfId="0" applyFill="1" applyBorder="1" applyAlignment="1" applyProtection="1">
      <alignment horizontal="center" wrapText="1"/>
      <protection hidden="1"/>
    </xf>
    <xf numFmtId="0" fontId="0" fillId="9" borderId="54" xfId="0" applyFill="1" applyBorder="1" applyAlignment="1" applyProtection="1">
      <alignment horizontal="center"/>
      <protection hidden="1"/>
    </xf>
    <xf numFmtId="0" fontId="0" fillId="9" borderId="28" xfId="0" applyFill="1" applyBorder="1" applyAlignment="1" applyProtection="1">
      <alignment horizontal="center"/>
      <protection hidden="1"/>
    </xf>
    <xf numFmtId="0" fontId="17" fillId="5" borderId="51" xfId="0" applyFont="1" applyFill="1" applyBorder="1" applyAlignment="1" applyProtection="1">
      <alignment horizontal="center" vertical="center"/>
      <protection hidden="1"/>
    </xf>
    <xf numFmtId="0" fontId="17" fillId="5" borderId="52" xfId="0" applyFont="1" applyFill="1" applyBorder="1" applyAlignment="1" applyProtection="1">
      <alignment horizontal="center" vertical="center"/>
      <protection hidden="1"/>
    </xf>
    <xf numFmtId="0" fontId="17" fillId="5" borderId="50" xfId="0" applyFont="1" applyFill="1" applyBorder="1" applyAlignment="1" applyProtection="1">
      <alignment horizontal="center" vertical="center"/>
      <protection hidden="1"/>
    </xf>
    <xf numFmtId="0" fontId="0" fillId="5" borderId="26" xfId="0" applyFill="1" applyBorder="1" applyAlignment="1" applyProtection="1">
      <alignment horizontal="center" wrapText="1"/>
      <protection hidden="1"/>
    </xf>
    <xf numFmtId="0" fontId="0" fillId="5" borderId="22" xfId="0" applyFill="1" applyBorder="1" applyAlignment="1" applyProtection="1">
      <alignment horizontal="center" wrapText="1"/>
      <protection hidden="1"/>
    </xf>
    <xf numFmtId="0" fontId="0" fillId="5" borderId="26" xfId="0" applyFill="1" applyBorder="1" applyAlignment="1" applyProtection="1">
      <alignment horizontal="center"/>
      <protection hidden="1"/>
    </xf>
    <xf numFmtId="0" fontId="0" fillId="5" borderId="28" xfId="0" applyFill="1" applyBorder="1" applyAlignment="1" applyProtection="1">
      <alignment horizontal="center"/>
      <protection hidden="1"/>
    </xf>
    <xf numFmtId="0" fontId="0" fillId="4" borderId="26" xfId="0" applyFill="1" applyBorder="1" applyAlignment="1" applyProtection="1">
      <alignment horizontal="center"/>
      <protection hidden="1"/>
    </xf>
    <xf numFmtId="0" fontId="0" fillId="4" borderId="28" xfId="0" applyFill="1" applyBorder="1" applyAlignment="1" applyProtection="1">
      <alignment horizontal="center"/>
      <protection hidden="1"/>
    </xf>
    <xf numFmtId="0" fontId="0" fillId="5" borderId="54" xfId="0" applyFill="1" applyBorder="1" applyAlignment="1" applyProtection="1">
      <alignment horizontal="center"/>
      <protection hidden="1"/>
    </xf>
    <xf numFmtId="0" fontId="17" fillId="9" borderId="37" xfId="0" applyFont="1" applyFill="1" applyBorder="1" applyAlignment="1" applyProtection="1">
      <alignment horizontal="center" vertical="center"/>
      <protection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0" fontId="17" fillId="9" borderId="36" xfId="0" applyFont="1" applyFill="1" applyBorder="1" applyAlignment="1" applyProtection="1">
      <alignment horizontal="center" vertical="center"/>
      <protection hidden="1"/>
    </xf>
    <xf numFmtId="0" fontId="0" fillId="9" borderId="22" xfId="0" applyFill="1" applyBorder="1" applyAlignment="1" applyProtection="1">
      <alignment horizontal="center" wrapText="1"/>
      <protection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" fillId="4" borderId="13" xfId="2" applyFill="1" applyBorder="1" applyAlignment="1" applyProtection="1">
      <alignment vertical="center" wrapText="1"/>
      <protection locked="0" hidden="1"/>
    </xf>
    <xf numFmtId="0" fontId="4" fillId="0" borderId="13" xfId="1" applyFont="1" applyFill="1" applyBorder="1" applyAlignment="1" applyProtection="1">
      <alignment horizontal="center" vertical="center" wrapText="1"/>
      <protection locked="0" hidden="1"/>
    </xf>
    <xf numFmtId="0" fontId="4" fillId="0" borderId="14" xfId="1" applyFont="1" applyFill="1" applyBorder="1" applyAlignment="1" applyProtection="1">
      <alignment horizontal="center" vertical="center" wrapText="1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1" fillId="4" borderId="7" xfId="1" applyFont="1" applyFill="1" applyBorder="1" applyAlignment="1" applyProtection="1">
      <alignment horizontal="left"/>
      <protection locked="0" hidden="1"/>
    </xf>
    <xf numFmtId="0" fontId="11" fillId="4" borderId="12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left"/>
      <protection locked="0" hidden="1"/>
    </xf>
    <xf numFmtId="0" fontId="11" fillId="4" borderId="13" xfId="1" applyFont="1" applyFill="1" applyBorder="1" applyAlignment="1" applyProtection="1">
      <alignment horizontal="left"/>
      <protection locked="0" hidden="1"/>
    </xf>
    <xf numFmtId="0" fontId="11" fillId="4" borderId="9" xfId="1" applyFont="1" applyFill="1" applyBorder="1" applyAlignment="1" applyProtection="1">
      <alignment horizontal="left"/>
      <protection locked="0" hidden="1"/>
    </xf>
    <xf numFmtId="0" fontId="11" fillId="4" borderId="14" xfId="1" applyFont="1" applyFill="1" applyBorder="1" applyAlignment="1" applyProtection="1">
      <alignment horizontal="left"/>
      <protection locked="0" hidden="1"/>
    </xf>
    <xf numFmtId="0" fontId="4" fillId="0" borderId="18" xfId="1" applyFont="1" applyFill="1" applyBorder="1" applyAlignment="1" applyProtection="1">
      <alignment horizontal="center"/>
      <protection locked="0" hidden="1"/>
    </xf>
    <xf numFmtId="0" fontId="4" fillId="0" borderId="19" xfId="1" applyFont="1" applyFill="1" applyBorder="1" applyAlignment="1" applyProtection="1">
      <alignment horizontal="center"/>
      <protection locked="0" hidden="1"/>
    </xf>
    <xf numFmtId="0" fontId="4" fillId="0" borderId="20" xfId="1" applyFont="1" applyFill="1" applyBorder="1" applyAlignment="1" applyProtection="1">
      <alignment horizontal="center"/>
      <protection locked="0" hidden="1"/>
    </xf>
    <xf numFmtId="0" fontId="19" fillId="0" borderId="3" xfId="1" applyFont="1" applyFill="1" applyBorder="1" applyAlignment="1" applyProtection="1">
      <alignment horizontal="center" vertical="center" wrapText="1"/>
      <protection hidden="1"/>
    </xf>
    <xf numFmtId="0" fontId="20" fillId="0" borderId="4" xfId="1" applyFont="1" applyFill="1" applyBorder="1" applyAlignment="1" applyProtection="1">
      <alignment horizontal="center" vertical="center" wrapText="1"/>
      <protection hidden="1"/>
    </xf>
    <xf numFmtId="0" fontId="20" fillId="0" borderId="5" xfId="1" applyFont="1" applyFill="1" applyBorder="1" applyAlignment="1" applyProtection="1">
      <alignment horizontal="center" vertical="center" wrapText="1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11" fillId="0" borderId="7" xfId="1" applyFont="1" applyFill="1" applyBorder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12" xfId="1" applyFont="1" applyFill="1" applyBorder="1" applyAlignment="1" applyProtection="1">
      <alignment vertical="center" wrapText="1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left" vertical="center" wrapText="1"/>
      <protection hidden="1"/>
    </xf>
    <xf numFmtId="0" fontId="0" fillId="0" borderId="16" xfId="0" applyBorder="1" applyAlignment="1" applyProtection="1">
      <alignment horizontal="left" vertical="center" wrapText="1"/>
      <protection hidden="1"/>
    </xf>
    <xf numFmtId="0" fontId="0" fillId="0" borderId="60" xfId="0" applyBorder="1" applyAlignment="1" applyProtection="1">
      <alignment horizontal="left" vertical="center" wrapText="1"/>
      <protection hidden="1"/>
    </xf>
    <xf numFmtId="0" fontId="4" fillId="4" borderId="58" xfId="1" applyFont="1" applyFill="1" applyBorder="1" applyProtection="1"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2" xfId="1" applyFont="1" applyFill="1" applyAlignment="1" applyProtection="1">
      <alignment vertical="center" wrapText="1"/>
      <protection hidden="1"/>
    </xf>
    <xf numFmtId="0" fontId="4" fillId="4" borderId="11" xfId="1" applyFont="1" applyFill="1" applyBorder="1" applyProtection="1">
      <protection hidden="1"/>
    </xf>
    <xf numFmtId="0" fontId="11" fillId="0" borderId="10" xfId="1" applyFont="1" applyFill="1" applyBorder="1" applyAlignment="1" applyProtection="1">
      <alignment horizontal="left" vertical="center" wrapText="1"/>
      <protection hidden="1"/>
    </xf>
    <xf numFmtId="0" fontId="11" fillId="0" borderId="2" xfId="1" applyFont="1" applyFill="1" applyAlignment="1" applyProtection="1">
      <alignment horizontal="left" vertical="center" wrapText="1"/>
      <protection hidden="1"/>
    </xf>
    <xf numFmtId="0" fontId="11" fillId="0" borderId="12" xfId="1" applyFont="1" applyFill="1" applyBorder="1" applyAlignment="1" applyProtection="1">
      <alignment horizontal="left" vertical="center" wrapText="1"/>
      <protection hidden="1"/>
    </xf>
    <xf numFmtId="0" fontId="11" fillId="0" borderId="13" xfId="1" applyFont="1" applyFill="1" applyBorder="1" applyAlignment="1" applyProtection="1">
      <alignment horizontal="left" vertical="center" wrapText="1"/>
      <protection hidden="1"/>
    </xf>
    <xf numFmtId="0" fontId="4" fillId="4" borderId="14" xfId="1" applyFont="1" applyFill="1" applyBorder="1" applyProtection="1">
      <protection hidden="1"/>
    </xf>
    <xf numFmtId="0" fontId="15" fillId="0" borderId="3" xfId="1" applyFont="1" applyFill="1" applyBorder="1" applyAlignment="1" applyProtection="1">
      <alignment horizontal="right" vertical="center" wrapText="1"/>
      <protection hidden="1"/>
    </xf>
    <xf numFmtId="0" fontId="9" fillId="0" borderId="18" xfId="1" applyFont="1" applyFill="1" applyBorder="1" applyAlignment="1" applyProtection="1">
      <alignment horizontal="left" vertical="center" wrapText="1"/>
      <protection hidden="1"/>
    </xf>
    <xf numFmtId="0" fontId="9" fillId="0" borderId="19" xfId="1" applyFont="1" applyFill="1" applyBorder="1" applyAlignment="1" applyProtection="1">
      <alignment horizontal="left" vertical="center" wrapText="1"/>
      <protection hidden="1"/>
    </xf>
    <xf numFmtId="0" fontId="9" fillId="0" borderId="42" xfId="1" applyFont="1" applyFill="1" applyBorder="1" applyAlignment="1" applyProtection="1">
      <alignment horizontal="left" vertical="center" wrapText="1"/>
      <protection hidden="1"/>
    </xf>
    <xf numFmtId="0" fontId="12" fillId="0" borderId="37" xfId="1" applyFont="1" applyFill="1" applyBorder="1" applyAlignment="1" applyProtection="1">
      <alignment horizontal="left"/>
      <protection hidden="1"/>
    </xf>
    <xf numFmtId="0" fontId="12" fillId="0" borderId="1" xfId="1" applyFont="1" applyFill="1" applyBorder="1" applyAlignment="1" applyProtection="1">
      <alignment horizontal="left"/>
      <protection hidden="1"/>
    </xf>
    <xf numFmtId="0" fontId="12" fillId="0" borderId="62" xfId="1" applyFont="1" applyFill="1" applyBorder="1" applyProtection="1">
      <protection hidden="1"/>
    </xf>
    <xf numFmtId="0" fontId="12" fillId="0" borderId="17" xfId="1" applyFont="1" applyFill="1" applyBorder="1" applyProtection="1">
      <protection hidden="1"/>
    </xf>
    <xf numFmtId="0" fontId="11" fillId="0" borderId="64" xfId="1" applyFont="1" applyFill="1" applyBorder="1" applyAlignment="1" applyProtection="1">
      <alignment horizontal="left"/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2" fontId="11" fillId="0" borderId="67" xfId="1" applyNumberFormat="1" applyFont="1" applyFill="1" applyBorder="1" applyProtection="1">
      <protection hidden="1"/>
    </xf>
    <xf numFmtId="2" fontId="11" fillId="0" borderId="68" xfId="1" applyNumberFormat="1" applyFont="1" applyFill="1" applyBorder="1" applyProtection="1">
      <protection hidden="1"/>
    </xf>
    <xf numFmtId="0" fontId="12" fillId="0" borderId="71" xfId="1" applyFont="1" applyFill="1" applyBorder="1" applyAlignment="1" applyProtection="1">
      <alignment wrapText="1"/>
      <protection hidden="1"/>
    </xf>
    <xf numFmtId="0" fontId="12" fillId="0" borderId="8" xfId="1" applyFont="1" applyFill="1" applyBorder="1" applyAlignment="1" applyProtection="1">
      <alignment horizontal="center" vertical="center" wrapText="1"/>
      <protection hidden="1"/>
    </xf>
    <xf numFmtId="0" fontId="12" fillId="0" borderId="72" xfId="1" applyFont="1" applyFill="1" applyBorder="1" applyAlignment="1" applyProtection="1">
      <alignment wrapText="1"/>
      <protection hidden="1"/>
    </xf>
    <xf numFmtId="0" fontId="12" fillId="0" borderId="8" xfId="1" applyFont="1" applyFill="1" applyBorder="1" applyAlignment="1" applyProtection="1">
      <alignment wrapText="1"/>
      <protection hidden="1"/>
    </xf>
    <xf numFmtId="0" fontId="12" fillId="0" borderId="9" xfId="1" applyFont="1" applyFill="1" applyBorder="1" applyAlignment="1" applyProtection="1">
      <alignment wrapText="1"/>
      <protection hidden="1"/>
    </xf>
    <xf numFmtId="0" fontId="22" fillId="0" borderId="64" xfId="1" applyFont="1" applyFill="1" applyBorder="1" applyAlignment="1" applyProtection="1">
      <alignment horizontal="left" wrapText="1"/>
      <protection hidden="1"/>
    </xf>
    <xf numFmtId="0" fontId="22" fillId="0" borderId="0" xfId="1" applyFont="1" applyFill="1" applyBorder="1" applyAlignment="1" applyProtection="1">
      <alignment horizontal="left" wrapText="1"/>
      <protection hidden="1"/>
    </xf>
    <xf numFmtId="0" fontId="22" fillId="0" borderId="65" xfId="1" applyFont="1" applyFill="1" applyBorder="1" applyAlignment="1" applyProtection="1">
      <alignment horizontal="left" wrapText="1"/>
      <protection hidden="1"/>
    </xf>
    <xf numFmtId="0" fontId="21" fillId="0" borderId="73" xfId="0" applyFont="1" applyBorder="1" applyAlignment="1" applyProtection="1">
      <alignment wrapText="1"/>
      <protection hidden="1"/>
    </xf>
    <xf numFmtId="0" fontId="11" fillId="0" borderId="66" xfId="1" applyFont="1" applyFill="1" applyBorder="1" applyAlignment="1" applyProtection="1">
      <alignment horizontal="center"/>
      <protection hidden="1"/>
    </xf>
    <xf numFmtId="0" fontId="11" fillId="0" borderId="66" xfId="1" applyFont="1" applyFill="1" applyBorder="1" applyProtection="1">
      <protection hidden="1"/>
    </xf>
    <xf numFmtId="0" fontId="11" fillId="0" borderId="74" xfId="1" applyFont="1" applyFill="1" applyBorder="1" applyProtection="1">
      <protection hidden="1"/>
    </xf>
    <xf numFmtId="0" fontId="22" fillId="0" borderId="64" xfId="0" applyFont="1" applyBorder="1" applyAlignment="1" applyProtection="1">
      <alignment horizontal="left" wrapText="1"/>
      <protection hidden="1"/>
    </xf>
    <xf numFmtId="0" fontId="22" fillId="0" borderId="0" xfId="0" applyFont="1" applyAlignment="1" applyProtection="1">
      <alignment horizontal="left" wrapText="1"/>
      <protection hidden="1"/>
    </xf>
    <xf numFmtId="0" fontId="22" fillId="0" borderId="65" xfId="0" applyFont="1" applyBorder="1" applyAlignment="1" applyProtection="1">
      <alignment horizontal="left" wrapText="1"/>
      <protection hidden="1"/>
    </xf>
    <xf numFmtId="0" fontId="21" fillId="0" borderId="73" xfId="0" applyFont="1" applyBorder="1" applyProtection="1">
      <protection hidden="1"/>
    </xf>
    <xf numFmtId="0" fontId="12" fillId="0" borderId="61" xfId="1" applyFont="1" applyFill="1" applyBorder="1" applyAlignment="1" applyProtection="1">
      <alignment horizontal="left" vertical="center"/>
      <protection hidden="1"/>
    </xf>
    <xf numFmtId="0" fontId="12" fillId="0" borderId="59" xfId="1" applyFont="1" applyFill="1" applyBorder="1" applyAlignment="1" applyProtection="1">
      <alignment horizontal="left" vertical="center"/>
      <protection hidden="1"/>
    </xf>
    <xf numFmtId="0" fontId="12" fillId="0" borderId="75" xfId="1" applyFont="1" applyFill="1" applyBorder="1" applyAlignment="1" applyProtection="1">
      <alignment horizontal="left" vertical="center"/>
      <protection hidden="1"/>
    </xf>
    <xf numFmtId="0" fontId="12" fillId="0" borderId="63" xfId="1" applyFont="1" applyFill="1" applyBorder="1" applyProtection="1">
      <protection hidden="1"/>
    </xf>
    <xf numFmtId="2" fontId="13" fillId="0" borderId="70" xfId="1" applyNumberFormat="1" applyFont="1" applyFill="1" applyBorder="1" applyAlignment="1" applyProtection="1">
      <alignment horizontal="right" vertical="center"/>
      <protection hidden="1"/>
    </xf>
    <xf numFmtId="2" fontId="13" fillId="0" borderId="63" xfId="1" applyNumberFormat="1" applyFont="1" applyFill="1" applyBorder="1" applyAlignment="1" applyProtection="1">
      <alignment horizontal="right" vertical="center"/>
      <protection hidden="1"/>
    </xf>
    <xf numFmtId="0" fontId="13" fillId="0" borderId="69" xfId="1" applyFont="1" applyFill="1" applyBorder="1" applyProtection="1">
      <protection hidden="1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12700</xdr:colOff>
          <xdr:row>13</xdr:row>
          <xdr:rowOff>12700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374650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374650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2019300</xdr:colOff>
          <xdr:row>16</xdr:row>
          <xdr:rowOff>0</xdr:rowOff>
        </xdr:from>
        <xdr:to>
          <xdr:col>6</xdr:col>
          <xdr:colOff>0</xdr:colOff>
          <xdr:row>16</xdr:row>
          <xdr:rowOff>393700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12700</xdr:colOff>
          <xdr:row>14</xdr:row>
          <xdr:rowOff>12700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F8" sqref="F8"/>
    </sheetView>
  </sheetViews>
  <sheetFormatPr defaultColWidth="9.1796875" defaultRowHeight="14.5" x14ac:dyDescent="0.35"/>
  <cols>
    <col min="1" max="1" width="3" style="14" customWidth="1"/>
    <col min="2" max="2" width="4.7265625" style="14" customWidth="1"/>
    <col min="3" max="3" width="38" style="15" customWidth="1"/>
    <col min="4" max="4" width="19" style="15" customWidth="1"/>
    <col min="5" max="5" width="15.7265625" style="15" customWidth="1"/>
    <col min="6" max="6" width="14.81640625" style="15" customWidth="1"/>
    <col min="7" max="7" width="19.81640625" style="15" customWidth="1"/>
    <col min="8" max="8" width="18.7265625" style="15" customWidth="1"/>
    <col min="9" max="9" width="14" style="14" customWidth="1"/>
    <col min="10" max="10" width="14.7265625" style="14" customWidth="1"/>
    <col min="11" max="11" width="12.81640625" style="14" bestFit="1" customWidth="1"/>
    <col min="12" max="12" width="15" style="14" bestFit="1" customWidth="1"/>
    <col min="13" max="13" width="16.81640625" style="14" customWidth="1"/>
    <col min="14" max="14" width="12.26953125" style="14" customWidth="1"/>
    <col min="15" max="15" width="15.453125" style="14" bestFit="1" customWidth="1"/>
    <col min="16" max="16" width="12.7265625" style="14" customWidth="1"/>
    <col min="17" max="17" width="15.453125" style="14" bestFit="1" customWidth="1"/>
    <col min="18" max="18" width="12.26953125" style="14" bestFit="1" customWidth="1"/>
    <col min="19" max="19" width="15" style="14" bestFit="1" customWidth="1"/>
    <col min="20" max="20" width="12.81640625" style="14" bestFit="1" customWidth="1"/>
    <col min="21" max="21" width="15" style="14" bestFit="1" customWidth="1"/>
    <col min="22" max="16384" width="9.1796875" style="14"/>
  </cols>
  <sheetData>
    <row r="1" spans="2:11" ht="15" thickBot="1" x14ac:dyDescent="0.4"/>
    <row r="2" spans="2:11" ht="36.75" customHeight="1" thickBot="1" x14ac:dyDescent="0.4">
      <c r="B2" s="109" t="s">
        <v>0</v>
      </c>
      <c r="C2" s="110"/>
      <c r="D2" s="110"/>
      <c r="E2" s="110"/>
      <c r="F2" s="110"/>
      <c r="G2" s="110"/>
      <c r="H2" s="110"/>
      <c r="I2" s="110"/>
      <c r="J2" s="110"/>
      <c r="K2" s="111"/>
    </row>
    <row r="3" spans="2:11" ht="44" thickBot="1" x14ac:dyDescent="0.4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35">
      <c r="B4" s="22">
        <v>1</v>
      </c>
      <c r="C4" s="23" t="s">
        <v>81</v>
      </c>
      <c r="D4" s="24" t="s">
        <v>71</v>
      </c>
      <c r="E4" s="25">
        <v>23230</v>
      </c>
      <c r="F4" s="25">
        <v>0</v>
      </c>
      <c r="G4" s="26" t="s">
        <v>11</v>
      </c>
      <c r="H4" s="27">
        <f>E4</f>
        <v>23230</v>
      </c>
      <c r="I4" s="28">
        <f>H4/H$14*100</f>
        <v>100</v>
      </c>
      <c r="J4" s="29">
        <f t="shared" ref="J4:J6" si="0">IF(I4=0,0,(E4-F4)/I4)</f>
        <v>232.3</v>
      </c>
      <c r="K4" s="30">
        <f t="shared" ref="K4:K5" si="1">IF((E4-F4)=0,0,H4/(E4-F4))</f>
        <v>1</v>
      </c>
    </row>
    <row r="5" spans="2:11" x14ac:dyDescent="0.35">
      <c r="B5" s="22">
        <v>2</v>
      </c>
      <c r="C5" s="31" t="s">
        <v>78</v>
      </c>
      <c r="D5" s="32" t="s">
        <v>79</v>
      </c>
      <c r="E5" s="33">
        <v>0</v>
      </c>
      <c r="F5" s="33">
        <v>0</v>
      </c>
      <c r="G5" s="26" t="s">
        <v>80</v>
      </c>
      <c r="H5" s="34">
        <v>0</v>
      </c>
      <c r="I5" s="35">
        <f t="shared" ref="I5:I13" si="2">H5/H$14*100</f>
        <v>0</v>
      </c>
      <c r="J5" s="29">
        <f t="shared" si="0"/>
        <v>0</v>
      </c>
      <c r="K5" s="30">
        <f t="shared" si="1"/>
        <v>0</v>
      </c>
    </row>
    <row r="6" spans="2:11" x14ac:dyDescent="0.35">
      <c r="B6" s="22">
        <v>3</v>
      </c>
      <c r="C6" s="31" t="s">
        <v>83</v>
      </c>
      <c r="D6" s="32" t="s">
        <v>84</v>
      </c>
      <c r="E6" s="33">
        <v>0</v>
      </c>
      <c r="F6" s="33">
        <v>0</v>
      </c>
      <c r="G6" s="26" t="s">
        <v>11</v>
      </c>
      <c r="H6" s="34">
        <v>0</v>
      </c>
      <c r="I6" s="35">
        <f t="shared" si="2"/>
        <v>0</v>
      </c>
      <c r="J6" s="29">
        <f t="shared" si="0"/>
        <v>0</v>
      </c>
      <c r="K6" s="30">
        <f>IF((E6-F6)=0,0,H6/(E6-F6))</f>
        <v>0</v>
      </c>
    </row>
    <row r="7" spans="2:11" x14ac:dyDescent="0.3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77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77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77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77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77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77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77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4">
      <c r="B14" s="40"/>
      <c r="C14" s="41" t="s">
        <v>13</v>
      </c>
      <c r="D14" s="42"/>
      <c r="E14" s="42"/>
      <c r="F14" s="42"/>
      <c r="G14" s="42"/>
      <c r="H14" s="43">
        <f>SUM(H4:H13)</f>
        <v>23230</v>
      </c>
      <c r="I14" s="44">
        <f>SUM(I4:I13)</f>
        <v>100</v>
      </c>
      <c r="J14" s="45"/>
      <c r="K14" s="46"/>
    </row>
    <row r="15" spans="2:11" ht="15" thickBot="1" x14ac:dyDescent="0.4"/>
    <row r="16" spans="2:11" ht="35.25" customHeight="1" x14ac:dyDescent="0.35">
      <c r="B16" s="141" t="s">
        <v>14</v>
      </c>
      <c r="C16" s="142"/>
      <c r="D16" s="142"/>
      <c r="E16" s="142"/>
      <c r="F16" s="142"/>
      <c r="G16" s="142"/>
      <c r="H16" s="142"/>
      <c r="I16" s="142"/>
      <c r="J16" s="143"/>
    </row>
    <row r="17" spans="2:10" x14ac:dyDescent="0.35">
      <c r="B17" s="144" t="s">
        <v>1</v>
      </c>
      <c r="C17" s="114" t="s">
        <v>2</v>
      </c>
      <c r="D17" s="112" t="s">
        <v>15</v>
      </c>
      <c r="E17" s="146" t="s">
        <v>16</v>
      </c>
      <c r="F17" s="147"/>
      <c r="G17" s="148" t="s">
        <v>17</v>
      </c>
      <c r="H17" s="149"/>
      <c r="I17" s="150" t="s">
        <v>18</v>
      </c>
      <c r="J17" s="147"/>
    </row>
    <row r="18" spans="2:10" x14ac:dyDescent="0.35">
      <c r="B18" s="145"/>
      <c r="C18" s="115"/>
      <c r="D18" s="113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3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100</v>
      </c>
      <c r="E19" s="54">
        <v>30000</v>
      </c>
      <c r="F19" s="55" t="str">
        <f>IF(I4=100,"0",IF((E4-F4)=0,0,(IF(G4="čím menej, tým lepšie",(I4*(E4-E19)/(E4-F4)),(I4*(E19-F4)/(E4-F4))))))</f>
        <v>0</v>
      </c>
      <c r="G19" s="54">
        <v>15000</v>
      </c>
      <c r="H19" s="56" t="str">
        <f>IF(I4=100,"0",IF((E4-F4)=0,0,IF(G4="čím menej, tým lepšie",(I4*(E4-G19)/(E4-F4)),(I4*(G19-F4)/(E4-F4)))))</f>
        <v>0</v>
      </c>
      <c r="I19" s="54">
        <v>0</v>
      </c>
      <c r="J19" s="55" t="str">
        <f>IF(I4=100,"0",IF((E4-F4)=0,0,IF(G4="čím menej, tým lepšie",(I4*(E4-I19)/(E4-F4)),(I4*(I19-F4)/(E4-F4)))))</f>
        <v>0</v>
      </c>
    </row>
    <row r="20" spans="2:10" ht="15" customHeight="1" x14ac:dyDescent="0.35">
      <c r="B20" s="47">
        <v>2</v>
      </c>
      <c r="C20" s="52" t="str">
        <v>Záruka navyše</v>
      </c>
      <c r="D20" s="53">
        <v>0</v>
      </c>
      <c r="E20" s="54">
        <v>36</v>
      </c>
      <c r="F20" s="55">
        <f>IF(I5=100,"0",IF((E5-F5)=0,0,(IF(G5="čím menej, tým lepšie",(I5*(E5-E20)/(E5-F5)),(I5*(E20-F5)/(E5-F5))))))</f>
        <v>0</v>
      </c>
      <c r="G20" s="54">
        <v>18</v>
      </c>
      <c r="H20" s="56">
        <f t="shared" ref="H20:H28" si="5">IF(I5=100,"0",IF((E5-F5)=0,0,IF(G5="čím menej, tým lepšie",(I5*(E5-G20)/(E5-F5)),(I5*(G20-F5)/(E5-F5)))))</f>
        <v>0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35">
      <c r="B21" s="47">
        <v>3</v>
      </c>
      <c r="C21" s="52" t="str">
        <v>Lehota dodania</v>
      </c>
      <c r="D21" s="53">
        <v>0</v>
      </c>
      <c r="E21" s="54">
        <v>50</v>
      </c>
      <c r="F21" s="55">
        <f>IF(I6=100,"0",IF((E6-F6)=0,0,(IF(G6="čím menej, tým lepšie",(I6*(E6-E21)/(E6-F6)),(I6*(E21-F6)/(E6-F6))))))</f>
        <v>0</v>
      </c>
      <c r="G21" s="54">
        <v>75</v>
      </c>
      <c r="H21" s="56">
        <f t="shared" si="5"/>
        <v>0</v>
      </c>
      <c r="I21" s="54">
        <v>100</v>
      </c>
      <c r="J21" s="55">
        <f t="shared" si="6"/>
        <v>0</v>
      </c>
    </row>
    <row r="22" spans="2:10" x14ac:dyDescent="0.3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4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4">
      <c r="B29" s="60"/>
      <c r="C29" s="61" t="s">
        <v>22</v>
      </c>
      <c r="D29" s="62">
        <f>SUM(_xlfn.ANCHORARRAY(D19))</f>
        <v>100</v>
      </c>
      <c r="E29" s="61"/>
      <c r="F29" s="63">
        <f>SUM(F19:F28)</f>
        <v>0</v>
      </c>
      <c r="G29" s="64"/>
      <c r="H29" s="63">
        <f t="shared" ref="H29:J29" si="8">SUM(H19:H28)</f>
        <v>0</v>
      </c>
      <c r="I29" s="64"/>
      <c r="J29" s="65">
        <f t="shared" si="8"/>
        <v>0</v>
      </c>
    </row>
    <row r="31" spans="2:10" ht="36.75" customHeight="1" x14ac:dyDescent="0.35">
      <c r="B31" s="116" t="s">
        <v>23</v>
      </c>
      <c r="C31" s="117"/>
      <c r="D31" s="117"/>
      <c r="E31" s="117"/>
      <c r="F31" s="117"/>
      <c r="G31" s="117"/>
      <c r="H31" s="117"/>
      <c r="I31" s="117"/>
      <c r="J31" s="118"/>
    </row>
    <row r="32" spans="2:10" x14ac:dyDescent="0.35">
      <c r="B32" s="119" t="s">
        <v>1</v>
      </c>
      <c r="C32" s="121" t="s">
        <v>2</v>
      </c>
      <c r="D32" s="122"/>
      <c r="E32" s="129" t="s">
        <v>16</v>
      </c>
      <c r="F32" s="130"/>
      <c r="G32" s="127" t="s">
        <v>17</v>
      </c>
      <c r="H32" s="128"/>
      <c r="I32" s="125" t="s">
        <v>18</v>
      </c>
      <c r="J32" s="126"/>
    </row>
    <row r="33" spans="2:10" x14ac:dyDescent="0.35">
      <c r="B33" s="120"/>
      <c r="C33" s="123"/>
      <c r="D33" s="124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3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3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4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4">
      <c r="B44" s="82"/>
      <c r="C44" s="83" t="s">
        <v>22</v>
      </c>
      <c r="D44" s="83"/>
      <c r="E44" s="83"/>
      <c r="F44" s="84">
        <f>SUM(F34:F43)</f>
        <v>30000</v>
      </c>
      <c r="G44" s="84"/>
      <c r="H44" s="84">
        <f t="shared" ref="H44:J44" si="15">SUM(H34:H43)</f>
        <v>15000</v>
      </c>
      <c r="I44" s="84"/>
      <c r="J44" s="85">
        <f t="shared" si="15"/>
        <v>0</v>
      </c>
    </row>
    <row r="45" spans="2:10" ht="15" thickBot="1" x14ac:dyDescent="0.4"/>
    <row r="46" spans="2:10" ht="36" customHeight="1" thickBot="1" x14ac:dyDescent="0.4">
      <c r="B46" s="151" t="s">
        <v>70</v>
      </c>
      <c r="C46" s="152"/>
      <c r="D46" s="152"/>
      <c r="E46" s="152"/>
      <c r="F46" s="152"/>
      <c r="G46" s="152"/>
      <c r="H46" s="152"/>
      <c r="I46" s="152"/>
      <c r="J46" s="153"/>
    </row>
    <row r="47" spans="2:10" ht="15.75" customHeight="1" x14ac:dyDescent="0.35">
      <c r="B47" s="135" t="s">
        <v>1</v>
      </c>
      <c r="C47" s="131" t="s">
        <v>2</v>
      </c>
      <c r="D47" s="132"/>
      <c r="E47" s="135" t="s">
        <v>16</v>
      </c>
      <c r="F47" s="136"/>
      <c r="G47" s="137" t="s">
        <v>17</v>
      </c>
      <c r="H47" s="138"/>
      <c r="I47" s="139" t="s">
        <v>18</v>
      </c>
      <c r="J47" s="140"/>
    </row>
    <row r="48" spans="2:10" x14ac:dyDescent="0.35">
      <c r="B48" s="154"/>
      <c r="C48" s="133"/>
      <c r="D48" s="134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3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0</v>
      </c>
    </row>
    <row r="51" spans="2:10" x14ac:dyDescent="0.3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0</v>
      </c>
    </row>
    <row r="52" spans="2:10" ht="15.75" customHeight="1" x14ac:dyDescent="0.3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4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4">
      <c r="B59" s="101"/>
      <c r="C59" s="102" t="s">
        <v>22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15000</v>
      </c>
      <c r="I59" s="103"/>
      <c r="J59" s="104">
        <f t="shared" si="22"/>
        <v>0</v>
      </c>
    </row>
    <row r="61" spans="2:10" x14ac:dyDescent="0.35">
      <c r="C61" s="14"/>
      <c r="D61" s="14"/>
      <c r="E61" s="14"/>
      <c r="F61" s="14"/>
      <c r="G61" s="14"/>
      <c r="H61" s="14"/>
    </row>
    <row r="62" spans="2:10" ht="30.75" customHeight="1" x14ac:dyDescent="0.35">
      <c r="C62" s="14"/>
      <c r="D62" s="14"/>
      <c r="E62" s="14"/>
      <c r="F62" s="14"/>
      <c r="G62" s="14"/>
      <c r="H62" s="14"/>
    </row>
    <row r="63" spans="2:10" x14ac:dyDescent="0.35">
      <c r="C63" s="14"/>
      <c r="D63" s="14"/>
      <c r="E63" s="14"/>
      <c r="F63" s="14"/>
      <c r="G63" s="14"/>
      <c r="H63" s="14"/>
    </row>
    <row r="64" spans="2:10" x14ac:dyDescent="0.35">
      <c r="C64" s="14"/>
      <c r="D64" s="14"/>
      <c r="E64" s="14"/>
      <c r="F64" s="14"/>
      <c r="G64" s="14"/>
      <c r="H64" s="14"/>
    </row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ht="15.75" customHeight="1" x14ac:dyDescent="0.35"/>
    <row r="73" s="14" customFormat="1" ht="15.75" customHeigh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A1:F44"/>
  <sheetViews>
    <sheetView workbookViewId="0">
      <selection activeCell="C4" sqref="C4:F4"/>
    </sheetView>
  </sheetViews>
  <sheetFormatPr defaultColWidth="9.1796875" defaultRowHeight="14.5" x14ac:dyDescent="0.35"/>
  <cols>
    <col min="1" max="1" width="4.7265625" style="105" customWidth="1"/>
    <col min="2" max="2" width="38.81640625" style="105" customWidth="1"/>
    <col min="3" max="3" width="7.453125" style="105" customWidth="1"/>
    <col min="4" max="4" width="28.453125" style="105" customWidth="1"/>
    <col min="5" max="5" width="29" style="105" customWidth="1"/>
    <col min="6" max="6" width="28.26953125" style="105" customWidth="1"/>
    <col min="7" max="16384" width="9.1796875" style="105"/>
  </cols>
  <sheetData>
    <row r="1" spans="1:6" ht="15" thickBot="1" x14ac:dyDescent="0.4">
      <c r="A1" s="14"/>
      <c r="B1" s="14"/>
      <c r="C1" s="14"/>
      <c r="D1" s="14"/>
      <c r="E1" s="14"/>
      <c r="F1" s="14"/>
    </row>
    <row r="2" spans="1:6" ht="41" customHeight="1" thickBot="1" x14ac:dyDescent="0.4">
      <c r="A2" s="14"/>
      <c r="B2" s="172" t="s">
        <v>94</v>
      </c>
      <c r="C2" s="173"/>
      <c r="D2" s="173"/>
      <c r="E2" s="173"/>
      <c r="F2" s="174"/>
    </row>
    <row r="3" spans="1:6" ht="15" thickBot="1" x14ac:dyDescent="0.4">
      <c r="A3" s="14"/>
      <c r="B3" s="175"/>
      <c r="C3" s="175"/>
      <c r="D3" s="175"/>
      <c r="E3" s="175"/>
      <c r="F3" s="175"/>
    </row>
    <row r="4" spans="1:6" x14ac:dyDescent="0.35">
      <c r="B4" s="176" t="s">
        <v>26</v>
      </c>
      <c r="C4" s="161"/>
      <c r="D4" s="161"/>
      <c r="E4" s="161"/>
      <c r="F4" s="162"/>
    </row>
    <row r="5" spans="1:6" x14ac:dyDescent="0.35">
      <c r="B5" s="177" t="s">
        <v>27</v>
      </c>
      <c r="C5" s="155"/>
      <c r="D5" s="155"/>
      <c r="E5" s="155"/>
      <c r="F5" s="156"/>
    </row>
    <row r="6" spans="1:6" x14ac:dyDescent="0.35">
      <c r="B6" s="177" t="s">
        <v>28</v>
      </c>
      <c r="C6" s="155"/>
      <c r="D6" s="155"/>
      <c r="E6" s="155"/>
      <c r="F6" s="156"/>
    </row>
    <row r="7" spans="1:6" x14ac:dyDescent="0.35">
      <c r="B7" s="177" t="s">
        <v>29</v>
      </c>
      <c r="C7" s="155"/>
      <c r="D7" s="155"/>
      <c r="E7" s="155"/>
      <c r="F7" s="156"/>
    </row>
    <row r="8" spans="1:6" x14ac:dyDescent="0.35">
      <c r="B8" s="177" t="s">
        <v>30</v>
      </c>
      <c r="C8" s="155"/>
      <c r="D8" s="155"/>
      <c r="E8" s="155"/>
      <c r="F8" s="156"/>
    </row>
    <row r="9" spans="1:6" x14ac:dyDescent="0.35">
      <c r="B9" s="177" t="s">
        <v>31</v>
      </c>
      <c r="C9" s="155"/>
      <c r="D9" s="155"/>
      <c r="E9" s="155"/>
      <c r="F9" s="156"/>
    </row>
    <row r="10" spans="1:6" ht="15" thickBot="1" x14ac:dyDescent="0.4">
      <c r="B10" s="178" t="s">
        <v>32</v>
      </c>
      <c r="C10" s="157" t="s">
        <v>82</v>
      </c>
      <c r="D10" s="158"/>
      <c r="E10" s="159"/>
      <c r="F10" s="160"/>
    </row>
    <row r="11" spans="1:6" ht="15" thickBot="1" x14ac:dyDescent="0.4">
      <c r="B11" s="175"/>
      <c r="C11" s="175"/>
      <c r="D11" s="175"/>
      <c r="E11" s="175"/>
      <c r="F11" s="175"/>
    </row>
    <row r="12" spans="1:6" ht="30" customHeight="1" thickBot="1" x14ac:dyDescent="0.4">
      <c r="B12" s="179" t="s">
        <v>33</v>
      </c>
      <c r="C12" s="180"/>
      <c r="D12" s="180"/>
      <c r="E12" s="180"/>
      <c r="F12" s="181"/>
    </row>
    <row r="13" spans="1:6" ht="31.5" customHeight="1" x14ac:dyDescent="0.35">
      <c r="B13" s="182" t="s">
        <v>92</v>
      </c>
      <c r="C13" s="183"/>
      <c r="D13" s="183"/>
      <c r="E13" s="184"/>
      <c r="F13" s="185"/>
    </row>
    <row r="14" spans="1:6" ht="31.5" customHeight="1" x14ac:dyDescent="0.35">
      <c r="B14" s="186" t="s">
        <v>34</v>
      </c>
      <c r="C14" s="187"/>
      <c r="D14" s="187"/>
      <c r="E14" s="187"/>
      <c r="F14" s="188"/>
    </row>
    <row r="15" spans="1:6" ht="30" customHeight="1" x14ac:dyDescent="0.35">
      <c r="B15" s="186" t="s">
        <v>35</v>
      </c>
      <c r="C15" s="187"/>
      <c r="D15" s="187"/>
      <c r="E15" s="187"/>
      <c r="F15" s="188"/>
    </row>
    <row r="16" spans="1:6" ht="30" customHeight="1" x14ac:dyDescent="0.35">
      <c r="B16" s="189" t="s">
        <v>36</v>
      </c>
      <c r="C16" s="190"/>
      <c r="D16" s="190"/>
      <c r="E16" s="190"/>
      <c r="F16" s="188"/>
    </row>
    <row r="17" spans="2:6" ht="32" customHeight="1" thickBot="1" x14ac:dyDescent="0.4">
      <c r="B17" s="191" t="s">
        <v>95</v>
      </c>
      <c r="C17" s="192"/>
      <c r="D17" s="192"/>
      <c r="E17" s="192"/>
      <c r="F17" s="193"/>
    </row>
    <row r="18" spans="2:6" ht="15" thickBot="1" x14ac:dyDescent="0.4">
      <c r="B18" s="175"/>
      <c r="C18" s="175"/>
      <c r="D18" s="175"/>
      <c r="E18" s="175"/>
      <c r="F18" s="175"/>
    </row>
    <row r="19" spans="2:6" ht="21.5" thickBot="1" x14ac:dyDescent="0.4">
      <c r="B19" s="194" t="s">
        <v>76</v>
      </c>
      <c r="C19" s="195" t="str">
        <f>'Zákl. nastavenie'!C4</f>
        <v>Cena celkom</v>
      </c>
      <c r="D19" s="196"/>
      <c r="E19" s="196"/>
      <c r="F19" s="197"/>
    </row>
    <row r="20" spans="2:6" x14ac:dyDescent="0.35">
      <c r="B20" s="198" t="s">
        <v>73</v>
      </c>
      <c r="C20" s="199"/>
      <c r="D20" s="199"/>
      <c r="E20" s="200" t="s">
        <v>74</v>
      </c>
      <c r="F20" s="201" t="s">
        <v>75</v>
      </c>
    </row>
    <row r="21" spans="2:6" ht="15" thickBot="1" x14ac:dyDescent="0.4">
      <c r="B21" s="202"/>
      <c r="C21" s="203"/>
      <c r="D21" s="203"/>
      <c r="E21" s="204">
        <f>'Zákl. nastavenie'!F4</f>
        <v>0</v>
      </c>
      <c r="F21" s="205">
        <f>'Zákl. nastavenie'!E4</f>
        <v>23230</v>
      </c>
    </row>
    <row r="22" spans="2:6" ht="29" x14ac:dyDescent="0.35">
      <c r="B22" s="206" t="s">
        <v>37</v>
      </c>
      <c r="C22" s="207" t="s">
        <v>38</v>
      </c>
      <c r="D22" s="208" t="s">
        <v>112</v>
      </c>
      <c r="E22" s="209" t="s">
        <v>39</v>
      </c>
      <c r="F22" s="210" t="s">
        <v>40</v>
      </c>
    </row>
    <row r="23" spans="2:6" x14ac:dyDescent="0.35">
      <c r="B23" s="211" t="s">
        <v>114</v>
      </c>
      <c r="C23" s="212"/>
      <c r="D23" s="212"/>
      <c r="E23" s="212"/>
      <c r="F23" s="213"/>
    </row>
    <row r="24" spans="2:6" ht="30.75" customHeight="1" x14ac:dyDescent="0.45">
      <c r="B24" s="214" t="s">
        <v>96</v>
      </c>
      <c r="C24" s="215">
        <v>15</v>
      </c>
      <c r="D24" s="108">
        <v>0</v>
      </c>
      <c r="E24" s="216">
        <f>IF(C$10="Som platcom DPH",D24*0.23,0)</f>
        <v>0</v>
      </c>
      <c r="F24" s="217">
        <f>SUM(D24+E24)*C24</f>
        <v>0</v>
      </c>
    </row>
    <row r="25" spans="2:6" ht="30" customHeight="1" x14ac:dyDescent="0.45">
      <c r="B25" s="214" t="s">
        <v>97</v>
      </c>
      <c r="C25" s="215">
        <v>15</v>
      </c>
      <c r="D25" s="108">
        <v>0</v>
      </c>
      <c r="E25" s="216">
        <f t="shared" ref="E25:E37" si="0">IF(C$10="Som platcom DPH",D25*0.23,0)</f>
        <v>0</v>
      </c>
      <c r="F25" s="217">
        <f t="shared" ref="F25:F37" si="1">SUM(D25+E25)*C25</f>
        <v>0</v>
      </c>
    </row>
    <row r="26" spans="2:6" ht="30" customHeight="1" x14ac:dyDescent="0.45">
      <c r="B26" s="214" t="s">
        <v>98</v>
      </c>
      <c r="C26" s="215">
        <v>25</v>
      </c>
      <c r="D26" s="108">
        <v>0</v>
      </c>
      <c r="E26" s="216">
        <f t="shared" si="0"/>
        <v>0</v>
      </c>
      <c r="F26" s="217">
        <f t="shared" si="1"/>
        <v>0</v>
      </c>
    </row>
    <row r="27" spans="2:6" ht="30" customHeight="1" x14ac:dyDescent="0.45">
      <c r="B27" s="214" t="s">
        <v>99</v>
      </c>
      <c r="C27" s="215">
        <v>25</v>
      </c>
      <c r="D27" s="108">
        <v>0</v>
      </c>
      <c r="E27" s="216">
        <f t="shared" si="0"/>
        <v>0</v>
      </c>
      <c r="F27" s="217">
        <f t="shared" si="1"/>
        <v>0</v>
      </c>
    </row>
    <row r="28" spans="2:6" ht="30" customHeight="1" x14ac:dyDescent="0.45">
      <c r="B28" s="214" t="s">
        <v>100</v>
      </c>
      <c r="C28" s="215">
        <v>25</v>
      </c>
      <c r="D28" s="108">
        <v>0</v>
      </c>
      <c r="E28" s="216">
        <f t="shared" si="0"/>
        <v>0</v>
      </c>
      <c r="F28" s="217">
        <f t="shared" si="1"/>
        <v>0</v>
      </c>
    </row>
    <row r="29" spans="2:6" ht="30" customHeight="1" x14ac:dyDescent="0.45">
      <c r="B29" s="214" t="s">
        <v>101</v>
      </c>
      <c r="C29" s="215">
        <v>25</v>
      </c>
      <c r="D29" s="108">
        <v>0</v>
      </c>
      <c r="E29" s="216">
        <f t="shared" si="0"/>
        <v>0</v>
      </c>
      <c r="F29" s="217">
        <f t="shared" si="1"/>
        <v>0</v>
      </c>
    </row>
    <row r="30" spans="2:6" ht="30" customHeight="1" x14ac:dyDescent="0.45">
      <c r="B30" s="214" t="s">
        <v>102</v>
      </c>
      <c r="C30" s="215">
        <v>25</v>
      </c>
      <c r="D30" s="108">
        <v>0</v>
      </c>
      <c r="E30" s="216">
        <f t="shared" si="0"/>
        <v>0</v>
      </c>
      <c r="F30" s="217">
        <f t="shared" si="1"/>
        <v>0</v>
      </c>
    </row>
    <row r="31" spans="2:6" ht="30" customHeight="1" x14ac:dyDescent="0.45">
      <c r="B31" s="214" t="s">
        <v>103</v>
      </c>
      <c r="C31" s="215">
        <v>25</v>
      </c>
      <c r="D31" s="108">
        <v>0</v>
      </c>
      <c r="E31" s="216">
        <f t="shared" si="0"/>
        <v>0</v>
      </c>
      <c r="F31" s="217">
        <f t="shared" si="1"/>
        <v>0</v>
      </c>
    </row>
    <row r="32" spans="2:6" ht="30" customHeight="1" x14ac:dyDescent="0.45">
      <c r="B32" s="214" t="s">
        <v>104</v>
      </c>
      <c r="C32" s="215">
        <v>25</v>
      </c>
      <c r="D32" s="108">
        <v>0</v>
      </c>
      <c r="E32" s="216">
        <f t="shared" si="0"/>
        <v>0</v>
      </c>
      <c r="F32" s="217">
        <f t="shared" si="1"/>
        <v>0</v>
      </c>
    </row>
    <row r="33" spans="2:6" ht="30" customHeight="1" x14ac:dyDescent="0.45">
      <c r="B33" s="214" t="s">
        <v>105</v>
      </c>
      <c r="C33" s="215">
        <v>25</v>
      </c>
      <c r="D33" s="108">
        <v>0</v>
      </c>
      <c r="E33" s="216">
        <f t="shared" si="0"/>
        <v>0</v>
      </c>
      <c r="F33" s="217">
        <f t="shared" si="1"/>
        <v>0</v>
      </c>
    </row>
    <row r="34" spans="2:6" x14ac:dyDescent="0.35">
      <c r="B34" s="218" t="s">
        <v>113</v>
      </c>
      <c r="C34" s="219"/>
      <c r="D34" s="219"/>
      <c r="E34" s="219"/>
      <c r="F34" s="220"/>
    </row>
    <row r="35" spans="2:6" ht="30" customHeight="1" x14ac:dyDescent="0.45">
      <c r="B35" s="214" t="s">
        <v>106</v>
      </c>
      <c r="C35" s="215">
        <v>50</v>
      </c>
      <c r="D35" s="108">
        <v>0</v>
      </c>
      <c r="E35" s="216">
        <f t="shared" si="0"/>
        <v>0</v>
      </c>
      <c r="F35" s="217">
        <f t="shared" si="1"/>
        <v>0</v>
      </c>
    </row>
    <row r="36" spans="2:6" ht="30" customHeight="1" x14ac:dyDescent="0.45">
      <c r="B36" s="214" t="s">
        <v>107</v>
      </c>
      <c r="C36" s="215">
        <v>25</v>
      </c>
      <c r="D36" s="108">
        <v>0</v>
      </c>
      <c r="E36" s="216">
        <f t="shared" si="0"/>
        <v>0</v>
      </c>
      <c r="F36" s="217">
        <f t="shared" si="1"/>
        <v>0</v>
      </c>
    </row>
    <row r="37" spans="2:6" ht="30" customHeight="1" x14ac:dyDescent="0.45">
      <c r="B37" s="214" t="s">
        <v>108</v>
      </c>
      <c r="C37" s="215">
        <v>25</v>
      </c>
      <c r="D37" s="108">
        <v>0</v>
      </c>
      <c r="E37" s="216">
        <f t="shared" si="0"/>
        <v>0</v>
      </c>
      <c r="F37" s="217">
        <f t="shared" si="1"/>
        <v>0</v>
      </c>
    </row>
    <row r="38" spans="2:6" x14ac:dyDescent="0.35">
      <c r="B38" s="218" t="s">
        <v>110</v>
      </c>
      <c r="C38" s="219"/>
      <c r="D38" s="219"/>
      <c r="E38" s="219"/>
      <c r="F38" s="220"/>
    </row>
    <row r="39" spans="2:6" ht="30" customHeight="1" x14ac:dyDescent="0.45">
      <c r="B39" s="221" t="s">
        <v>109</v>
      </c>
      <c r="C39" s="215">
        <v>10</v>
      </c>
      <c r="D39" s="108">
        <v>0</v>
      </c>
      <c r="E39" s="216">
        <f t="shared" ref="E39" si="2">IF(C$10="Som platcom DPH",D39*0.23,0)</f>
        <v>0</v>
      </c>
      <c r="F39" s="217">
        <f t="shared" ref="F39" si="3">SUM(D39+E39)*C39</f>
        <v>0</v>
      </c>
    </row>
    <row r="40" spans="2:6" ht="15" thickBot="1" x14ac:dyDescent="0.4">
      <c r="B40" s="222" t="s">
        <v>22</v>
      </c>
      <c r="C40" s="223"/>
      <c r="D40" s="223"/>
      <c r="E40" s="224"/>
      <c r="F40" s="225">
        <f>SUM(F24:F39)</f>
        <v>0</v>
      </c>
    </row>
    <row r="41" spans="2:6" ht="19" thickBot="1" x14ac:dyDescent="0.5">
      <c r="B41" s="228" t="s">
        <v>72</v>
      </c>
      <c r="C41" s="226">
        <f>F40</f>
        <v>0</v>
      </c>
      <c r="D41" s="226"/>
      <c r="E41" s="226"/>
      <c r="F41" s="227"/>
    </row>
    <row r="42" spans="2:6" ht="15" thickBot="1" x14ac:dyDescent="0.4">
      <c r="B42" s="169"/>
      <c r="C42" s="170"/>
      <c r="D42" s="170"/>
      <c r="E42" s="170"/>
      <c r="F42" s="171"/>
    </row>
    <row r="43" spans="2:6" x14ac:dyDescent="0.35">
      <c r="B43" s="163" t="s">
        <v>41</v>
      </c>
      <c r="C43" s="165" t="s">
        <v>42</v>
      </c>
      <c r="D43" s="165"/>
      <c r="E43" s="165" t="s">
        <v>111</v>
      </c>
      <c r="F43" s="167"/>
    </row>
    <row r="44" spans="2:6" ht="15" thickBot="1" x14ac:dyDescent="0.4">
      <c r="B44" s="164"/>
      <c r="C44" s="166"/>
      <c r="D44" s="166"/>
      <c r="E44" s="166"/>
      <c r="F44" s="168"/>
    </row>
  </sheetData>
  <sheetProtection algorithmName="SHA-512" hashValue="PTD0XdhxpsYiKgq8yS4g8q4eN1ZFJFNpen7br4i87WOghb+IVc1C2Z8fgQE2hYfVZFg4ilDoJ6GmxfKXT5AMnA==" saltValue="x7pMouEDPkTB4z0G4wNM+w==" spinCount="100000" sheet="1" objects="1" scenarios="1" selectLockedCells="1"/>
  <mergeCells count="30">
    <mergeCell ref="B43:B44"/>
    <mergeCell ref="C43:D44"/>
    <mergeCell ref="E43:F44"/>
    <mergeCell ref="B20:D20"/>
    <mergeCell ref="B21:D21"/>
    <mergeCell ref="B42:F42"/>
    <mergeCell ref="B40:E40"/>
    <mergeCell ref="C41:F41"/>
    <mergeCell ref="B23:F23"/>
    <mergeCell ref="B34:F34"/>
    <mergeCell ref="B38:F38"/>
    <mergeCell ref="B2:F2"/>
    <mergeCell ref="B3:F3"/>
    <mergeCell ref="C4:F4"/>
    <mergeCell ref="C5:F5"/>
    <mergeCell ref="C6:F6"/>
    <mergeCell ref="C7:F7"/>
    <mergeCell ref="C19:F19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  <mergeCell ref="B13:E13"/>
    <mergeCell ref="B17:E17"/>
    <mergeCell ref="B18:F18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4</xdr:col>
                    <xdr:colOff>2019300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tabSelected="1" workbookViewId="0">
      <selection activeCell="B10" sqref="B10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85</v>
      </c>
    </row>
    <row r="3" spans="2:2" x14ac:dyDescent="0.35">
      <c r="B3" s="4"/>
    </row>
    <row r="4" spans="2:2" x14ac:dyDescent="0.35">
      <c r="B4" s="5" t="s">
        <v>44</v>
      </c>
    </row>
    <row r="5" spans="2:2" x14ac:dyDescent="0.35">
      <c r="B5" s="6"/>
    </row>
    <row r="6" spans="2:2" x14ac:dyDescent="0.35">
      <c r="B6" s="7" t="s">
        <v>45</v>
      </c>
    </row>
    <row r="7" spans="2:2" x14ac:dyDescent="0.35">
      <c r="B7" s="5"/>
    </row>
    <row r="8" spans="2:2" x14ac:dyDescent="0.35">
      <c r="B8" s="106" t="s">
        <v>86</v>
      </c>
    </row>
    <row r="9" spans="2:2" x14ac:dyDescent="0.35">
      <c r="B9" s="106"/>
    </row>
    <row r="10" spans="2:2" x14ac:dyDescent="0.35">
      <c r="B10" s="107" t="s">
        <v>88</v>
      </c>
    </row>
    <row r="11" spans="2:2" x14ac:dyDescent="0.35">
      <c r="B11" s="107" t="s">
        <v>89</v>
      </c>
    </row>
    <row r="12" spans="2:2" x14ac:dyDescent="0.35">
      <c r="B12" s="107" t="s">
        <v>90</v>
      </c>
    </row>
    <row r="13" spans="2:2" x14ac:dyDescent="0.35">
      <c r="B13" s="107" t="s">
        <v>91</v>
      </c>
    </row>
    <row r="14" spans="2:2" ht="16.5" customHeight="1" x14ac:dyDescent="0.35">
      <c r="B14" s="5"/>
    </row>
    <row r="15" spans="2:2" ht="29" x14ac:dyDescent="0.35">
      <c r="B15" s="106" t="s">
        <v>87</v>
      </c>
    </row>
    <row r="16" spans="2:2" x14ac:dyDescent="0.35">
      <c r="B16" s="8"/>
    </row>
    <row r="17" spans="2:2" ht="29" x14ac:dyDescent="0.35">
      <c r="B17" s="5" t="s">
        <v>93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sheetProtection algorithmName="SHA-512" hashValue="mEXBQO1Mh5Eur2S05xEne2nYmrxt2GoBMSJIPHmB5baPzxA00pziTLbySR3wO7qMm32EUoFhgBwVsmpPBbdR0w==" saltValue="naUcxx4omH0OQ9lyk07bog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43</v>
      </c>
    </row>
    <row r="3" spans="2:2" x14ac:dyDescent="0.35">
      <c r="B3" s="4"/>
    </row>
    <row r="4" spans="2:2" x14ac:dyDescent="0.35">
      <c r="B4" s="10" t="s">
        <v>44</v>
      </c>
    </row>
    <row r="5" spans="2:2" x14ac:dyDescent="0.35">
      <c r="B5" s="4"/>
    </row>
    <row r="6" spans="2:2" x14ac:dyDescent="0.35">
      <c r="B6" s="11" t="s">
        <v>45</v>
      </c>
    </row>
    <row r="7" spans="2:2" x14ac:dyDescent="0.35">
      <c r="B7" s="12"/>
    </row>
    <row r="8" spans="2:2" ht="60.75" customHeight="1" x14ac:dyDescent="0.35">
      <c r="B8" s="5" t="s">
        <v>46</v>
      </c>
    </row>
    <row r="9" spans="2:2" x14ac:dyDescent="0.35">
      <c r="B9" s="5"/>
    </row>
    <row r="10" spans="2:2" x14ac:dyDescent="0.35">
      <c r="B10" s="5" t="s">
        <v>47</v>
      </c>
    </row>
    <row r="11" spans="2:2" x14ac:dyDescent="0.35">
      <c r="B11" s="5" t="s">
        <v>48</v>
      </c>
    </row>
    <row r="12" spans="2:2" x14ac:dyDescent="0.35">
      <c r="B12" s="5" t="s">
        <v>49</v>
      </c>
    </row>
    <row r="13" spans="2:2" x14ac:dyDescent="0.35">
      <c r="B13" s="5" t="s">
        <v>50</v>
      </c>
    </row>
    <row r="14" spans="2:2" x14ac:dyDescent="0.35">
      <c r="B14" s="5" t="s">
        <v>51</v>
      </c>
    </row>
    <row r="15" spans="2:2" x14ac:dyDescent="0.35">
      <c r="B15" s="5" t="s">
        <v>52</v>
      </c>
    </row>
    <row r="16" spans="2:2" x14ac:dyDescent="0.35">
      <c r="B16" s="5" t="s">
        <v>53</v>
      </c>
    </row>
    <row r="17" spans="2:2" ht="29" x14ac:dyDescent="0.35">
      <c r="B17" s="5" t="s">
        <v>54</v>
      </c>
    </row>
    <row r="18" spans="2:2" x14ac:dyDescent="0.35">
      <c r="B18" s="5" t="s">
        <v>55</v>
      </c>
    </row>
    <row r="19" spans="2:2" x14ac:dyDescent="0.35">
      <c r="B19" s="5" t="s">
        <v>56</v>
      </c>
    </row>
    <row r="20" spans="2:2" x14ac:dyDescent="0.35">
      <c r="B20" s="5" t="s">
        <v>57</v>
      </c>
    </row>
    <row r="21" spans="2:2" ht="29" x14ac:dyDescent="0.35">
      <c r="B21" s="5" t="s">
        <v>58</v>
      </c>
    </row>
    <row r="22" spans="2:2" x14ac:dyDescent="0.35">
      <c r="B22" s="5" t="s">
        <v>59</v>
      </c>
    </row>
    <row r="23" spans="2:2" x14ac:dyDescent="0.35">
      <c r="B23" s="6"/>
    </row>
    <row r="24" spans="2:2" ht="58" x14ac:dyDescent="0.35">
      <c r="B24" s="5" t="s">
        <v>60</v>
      </c>
    </row>
    <row r="25" spans="2:2" ht="13.5" customHeight="1" x14ac:dyDescent="0.35">
      <c r="B25" s="5"/>
    </row>
    <row r="26" spans="2:2" ht="29" x14ac:dyDescent="0.35">
      <c r="B26" s="5" t="s">
        <v>61</v>
      </c>
    </row>
    <row r="27" spans="2:2" ht="15" thickBot="1" x14ac:dyDescent="0.4">
      <c r="B27" s="13"/>
    </row>
  </sheetData>
  <sheetProtection algorithmName="SHA-512" hashValue="zeyce4ScKHObXYV56r2jK/cmk5KpsLjSBeP6HD9ypNQtgJrbY+9HBUh1QF/RLUhON7sWtjZf5hOSuwfsc9CLCA==" saltValue="fB3AYv9lGwVjpYNr9USsuA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62</v>
      </c>
    </row>
    <row r="3" spans="2:2" x14ac:dyDescent="0.35">
      <c r="B3" s="4"/>
    </row>
    <row r="4" spans="2:2" x14ac:dyDescent="0.35">
      <c r="B4" s="5" t="s">
        <v>44</v>
      </c>
    </row>
    <row r="5" spans="2:2" x14ac:dyDescent="0.35">
      <c r="B5" s="6"/>
    </row>
    <row r="6" spans="2:2" x14ac:dyDescent="0.35">
      <c r="B6" s="7" t="s">
        <v>45</v>
      </c>
    </row>
    <row r="7" spans="2:2" x14ac:dyDescent="0.35">
      <c r="B7" s="5"/>
    </row>
    <row r="8" spans="2:2" ht="60.75" customHeight="1" x14ac:dyDescent="0.35">
      <c r="B8" s="5" t="s">
        <v>63</v>
      </c>
    </row>
    <row r="9" spans="2:2" x14ac:dyDescent="0.35">
      <c r="B9" s="5" t="s">
        <v>64</v>
      </c>
    </row>
    <row r="10" spans="2:2" x14ac:dyDescent="0.35">
      <c r="B10" s="8"/>
    </row>
    <row r="11" spans="2:2" ht="29" x14ac:dyDescent="0.35">
      <c r="B11" s="5" t="s">
        <v>65</v>
      </c>
    </row>
    <row r="12" spans="2:2" x14ac:dyDescent="0.35">
      <c r="B12" s="5"/>
    </row>
    <row r="13" spans="2:2" ht="29" x14ac:dyDescent="0.35">
      <c r="B13" s="5" t="s">
        <v>66</v>
      </c>
    </row>
    <row r="14" spans="2:2" x14ac:dyDescent="0.35">
      <c r="B14" s="5"/>
    </row>
    <row r="15" spans="2:2" ht="29" x14ac:dyDescent="0.35">
      <c r="B15" s="5" t="s">
        <v>67</v>
      </c>
    </row>
    <row r="16" spans="2:2" x14ac:dyDescent="0.35">
      <c r="B16" s="5"/>
    </row>
    <row r="17" spans="2:2" ht="58" x14ac:dyDescent="0.35">
      <c r="B17" s="5" t="s">
        <v>68</v>
      </c>
    </row>
    <row r="18" spans="2:2" x14ac:dyDescent="0.35">
      <c r="B18" s="5"/>
    </row>
    <row r="19" spans="2:2" ht="72.5" x14ac:dyDescent="0.35">
      <c r="B19" s="5" t="s">
        <v>69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sheetProtection algorithmName="SHA-512" hashValue="N6IhV4Rs7kiy7i90tjh+2kIyQSPWtn+Ejs8DA4KhuiWY6EItcVyVoYRC5c5YOxx0Siv86091PfXqHtkjaj3maw==" saltValue="CcnCH3nw5uKY9A0rKxpd0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Položkový rozpočet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dcterms:created xsi:type="dcterms:W3CDTF">2022-09-22T09:41:16Z</dcterms:created>
  <dcterms:modified xsi:type="dcterms:W3CDTF">2025-07-31T11:09:54Z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