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Príloha č.1 Časť A" sheetId="1" r:id="rId1"/>
    <sheet name="Príl.č.1_Špec.ceny_Časť B" sheetId="3" r:id="rId2"/>
    <sheet name="Príloha č.1 k časti A.2" sheetId="2" r:id="rId3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14" i="3"/>
  <c r="C30" i="1"/>
  <c r="C29" i="1"/>
  <c r="C19" i="1"/>
  <c r="C18" i="1"/>
  <c r="C15" i="1" l="1"/>
  <c r="F15" i="1" s="1"/>
  <c r="C14" i="1"/>
  <c r="F14" i="1" s="1"/>
  <c r="C13" i="1"/>
  <c r="F13" i="1" s="1"/>
  <c r="C12" i="1"/>
  <c r="F12" i="1" s="1"/>
  <c r="C11" i="1"/>
  <c r="F11" i="1" s="1"/>
  <c r="F9" i="1"/>
  <c r="F9" i="3"/>
  <c r="F10" i="3"/>
  <c r="F20" i="3"/>
  <c r="F18" i="3"/>
  <c r="F19" i="3"/>
  <c r="F17" i="3"/>
  <c r="F16" i="3"/>
  <c r="F15" i="3"/>
  <c r="F14" i="3"/>
  <c r="F13" i="3"/>
  <c r="F11" i="3"/>
  <c r="F12" i="3"/>
  <c r="F33" i="1"/>
  <c r="F32" i="1"/>
  <c r="F31" i="1"/>
  <c r="F30" i="1"/>
  <c r="F29" i="1"/>
  <c r="F28" i="1"/>
  <c r="F22" i="1"/>
  <c r="F23" i="1"/>
  <c r="F24" i="1"/>
  <c r="F25" i="1"/>
  <c r="F26" i="1"/>
  <c r="F27" i="1"/>
  <c r="F21" i="1"/>
  <c r="F20" i="1"/>
  <c r="F19" i="1"/>
  <c r="F18" i="1"/>
  <c r="F17" i="1"/>
  <c r="F16" i="1"/>
  <c r="F10" i="1"/>
  <c r="F21" i="3" l="1"/>
  <c r="F22" i="3" s="1"/>
  <c r="F23" i="3" l="1"/>
  <c r="A9" i="2"/>
  <c r="F34" i="1" l="1"/>
  <c r="F35" i="1" l="1"/>
  <c r="F36" i="1" s="1"/>
  <c r="B21" i="2"/>
  <c r="D21" i="2" l="1"/>
  <c r="C21" i="2"/>
</calcChain>
</file>

<file path=xl/sharedStrings.xml><?xml version="1.0" encoding="utf-8"?>
<sst xmlns="http://schemas.openxmlformats.org/spreadsheetml/2006/main" count="177" uniqueCount="126">
  <si>
    <t>Špecifikácia ceny</t>
  </si>
  <si>
    <t>IČO:</t>
  </si>
  <si>
    <t>Kontaktná osoba:</t>
  </si>
  <si>
    <t>P. č.</t>
  </si>
  <si>
    <t>Popis položky*</t>
  </si>
  <si>
    <t>Požadovaný
počet</t>
  </si>
  <si>
    <t>Merná
jednotka</t>
  </si>
  <si>
    <t>Jednotková cena
v € bez DPH</t>
  </si>
  <si>
    <t>Celková cena
v € bez DPH</t>
  </si>
  <si>
    <t>1.</t>
  </si>
  <si>
    <t>ks</t>
  </si>
  <si>
    <t>2.</t>
  </si>
  <si>
    <t>3.</t>
  </si>
  <si>
    <t>4.</t>
  </si>
  <si>
    <t>5.</t>
  </si>
  <si>
    <t>6.</t>
  </si>
  <si>
    <t>7.</t>
  </si>
  <si>
    <t>Cena celkom za celý predmet zákazky v € bez DPH</t>
  </si>
  <si>
    <t>Cena celkom za celý predmet zákazky v € s DPH</t>
  </si>
  <si>
    <t>* technická špecifikácia ako aj ďalšie informácie sú definované v Opise predmetu zákazky.</t>
  </si>
  <si>
    <t>Poznámka</t>
  </si>
  <si>
    <t>Cena za obstarávanú službu musí byť stanovená v zmysle zákona NR SR č.18/1996 Z. z. o cenách v znení neskorších predpisov, vyhlášky MF SR č.87/1996 Z. z., ktorou sa vykonáva zákon o cenách.</t>
  </si>
  <si>
    <t>Celková cena je daná súčtom súčinov jednotkových cien a množstva požadovaného tovaru, v rámci ktorej je zahrnuté poskytovanie ostatných služieb priamo súvisiacich s dodaním tovaru.</t>
  </si>
  <si>
    <t xml:space="preserve">Uchádzač je povinný oceniť položku označenú na ocenenie primeranou cenou v eurách maximálne na dve desatinné miesta. </t>
  </si>
  <si>
    <t>Uchádzač vyplňuje len vyžltené bunky. Do ostatných buniek nesmie zasahovať. Cena sa vyplňuje bez medzier pri tisícoch.</t>
  </si>
  <si>
    <t>meno, priezvisko a podpis osoby oprávnenej konať v mene uchádzača</t>
  </si>
  <si>
    <t>Návrh na plnenie kritérií</t>
  </si>
  <si>
    <t>1. Názov predmetu zákazky:</t>
  </si>
  <si>
    <t>2. Identifikácia uchádzača</t>
  </si>
  <si>
    <t>Obchodné meno:</t>
  </si>
  <si>
    <t>Sídlo/miesto podnikania:</t>
  </si>
  <si>
    <t>Tel. č.:</t>
  </si>
  <si>
    <t>E-mail:</t>
  </si>
  <si>
    <r>
      <t>3.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>Návrh na plnenie kritérií:</t>
    </r>
  </si>
  <si>
    <t>Celková cena v € 
bez DPH</t>
  </si>
  <si>
    <t>Celková cena v € 
s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</si>
  <si>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>Poznámka:</t>
    </r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</si>
  <si>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 / 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</si>
  <si>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som / nie* som platcom DPH.</t>
  </si>
  <si>
    <t>V ....................... dňa: ................</t>
  </si>
  <si>
    <t>...................................................................</t>
  </si>
  <si>
    <t>meno, priezvisko a podpis osoby oprávnenéj konať v mene uchádzača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</si>
  <si>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</si>
  <si>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</si>
  <si>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</si>
  <si>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</si>
  <si>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</si>
  <si>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</si>
  <si>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</si>
  <si>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</si>
  <si>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</si>
  <si>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Paletizačné vidly kompatibilné k nosiču typu A</t>
  </si>
  <si>
    <t>Lesnícky nadstavec na likvidáciu trávnatých porastov a náletových drevín kompatibilný k nosiču typu A</t>
  </si>
  <si>
    <t>Čelná lopata kompatibilná k nosiču typu A</t>
  </si>
  <si>
    <t>Valcová kefa kompatibilná k nosiču typu A</t>
  </si>
  <si>
    <t>Mulčovací nadstavec kompatibilný k nosiču typu B</t>
  </si>
  <si>
    <t>Drvič konárov kompatibilný k nosiču typu B</t>
  </si>
  <si>
    <t>17.</t>
  </si>
  <si>
    <t>Mulčovací nadstavec kompatibilný k nosiču typu A</t>
  </si>
  <si>
    <t>Fréza na pne kompatibilná  k nosiču typu B</t>
  </si>
  <si>
    <t>súprava</t>
  </si>
  <si>
    <t>18.</t>
  </si>
  <si>
    <t>19.</t>
  </si>
  <si>
    <t>20.</t>
  </si>
  <si>
    <t>21.</t>
  </si>
  <si>
    <t>22.</t>
  </si>
  <si>
    <t>23.</t>
  </si>
  <si>
    <t>24.</t>
  </si>
  <si>
    <t>25.</t>
  </si>
  <si>
    <t>Pracovné rameno s výmenným pracovným nadstavcom  kompatibilné k nosiču typu A</t>
  </si>
  <si>
    <t>DPH 23% v €</t>
  </si>
  <si>
    <t>Názov *</t>
  </si>
  <si>
    <t>Predpokladaný
počet</t>
  </si>
  <si>
    <t>Čelné sklo</t>
  </si>
  <si>
    <t>Náhradné pneumatiky
(sada = 4 ks)</t>
  </si>
  <si>
    <t>* technická špecifikácia ako aj ďalšie informácie sú definované v časti Opis predmetu zákazky.</t>
  </si>
  <si>
    <t>Cena za obstarávanú službu musí byť stanovená v zmysle zákona NR SR č. 18/1996 Z. z. o cenách v znení neskorších predpisov, vyhlášky MF SR č. 87/1996 Z. z., ktorou sa vykonáva zákon o cenách.</t>
  </si>
  <si>
    <t>Uchádzač vyplňuje len vyžltenú bunku. Do ostatných buniek nesmie zasahovať. Cena sa vyplňuje bez medzier pri tisícoch.</t>
  </si>
  <si>
    <t>ND nože do mulčovacej hlavy k nosiču typu B</t>
  </si>
  <si>
    <t>ND nože do frézy na pne k nosiču typu B</t>
  </si>
  <si>
    <t>ND nože do mulčovacieho nadstavca k nosiču typu A</t>
  </si>
  <si>
    <t>ND kladivá do lesníckeho nadstavca na likvidáciu trávnatých porastov a náletových drevín k nosiču typ A</t>
  </si>
  <si>
    <t>ND valcová kefa k nosiču typu A</t>
  </si>
  <si>
    <t>ND nože na pracovné rameno s výmenným mulčovacím pracovným nadstavcom na trávu</t>
  </si>
  <si>
    <t>Nákup kosacej techniky</t>
  </si>
  <si>
    <t>Viacúčelový nosič náradia</t>
  </si>
  <si>
    <t>Časť A</t>
  </si>
  <si>
    <t>Časť B</t>
  </si>
  <si>
    <t>Uchádzačom navrhovaná celková cena za celý predmet zákazky zahŕňajúca všetky náklady súvisiace s predmetom zákazky vyjadrená v eurách.</t>
  </si>
  <si>
    <t xml:space="preserve"> (zároveň Príloha č.2 k Rámcovej dohode )</t>
  </si>
  <si>
    <t>(zároveň Príloha č.2 k Rámcovej dohode )</t>
  </si>
  <si>
    <t>Príloha č. 1 k časti A.2 - Návrh na plnenie kritérií</t>
  </si>
  <si>
    <t>Príloha č. 1 k časti B.2 Špecifikácia ceny, časť B</t>
  </si>
  <si>
    <t>Príloha č. 1 k časti B.2 Špecifikácia ceny, časť A</t>
  </si>
  <si>
    <t>Agresívna kefa kompatibilná k pracovnému ramenu opísanom v bode 1.17. a 1.18. technickej špecifikácie</t>
  </si>
  <si>
    <t>Mulčovací pracovný nadstavec na trávu kompatibilný k pracovnému ramenu opísanom v bode 1.17. a 1.18. technickej špecifikácie</t>
  </si>
  <si>
    <t>servisný
úkon</t>
  </si>
  <si>
    <t>PN - pásový nosič</t>
  </si>
  <si>
    <t>ND - náhradný diel</t>
  </si>
  <si>
    <t>Servisný úkon - vykonanie plánovaných servisných činností v rozsahu - výmena motorového, prevodového a hydraulického oleja a výmena motorového, prevodového a hydraulického filtra po odpracovaní požadovaných motohodín</t>
  </si>
  <si>
    <t>** Jednotková cena je cena v € bez DPH za jeden servisný úkon na jeden nosič náradia podľa servisných intervalov po odpracovaní 50Mth, a 500Mth počas 1. roku. Celková cena v € bez DPH je súčin požadovaných servisných úkonov a jednotkovej ceny servisných intervalov v 1. roku uvedených v 1 vete tohto bodu.</t>
  </si>
  <si>
    <t>*** Jednotková cena je cena v € bez DPH za jeden servisný úkon na jeden nosič náradia podľa servisných intervalov po odpracovaní 1500Mth a 2000Mth počas 2. roku. Celková cena v € bez DPH je súčin požadovaných servisných úkonov a jednotkovej ceny servisných intervalov v 2. roku uvedených v 1 vete tohto bodu.</t>
  </si>
  <si>
    <t>Mth - motohodiny, v ktorých sa meria servisný interval</t>
  </si>
  <si>
    <t>** Jednotková cena je cena v € bez DPH za jeden servisný úkon na jeden PN podľa servisných intervalov po odpracovaní 50Mth, 250Mth, 500Mth, 750Mth a 1000Mth počas 1. roku. Celková cena v € bez DPH je súčin požadovaných servisných úkonov a jednotkovej ceny servisných intervalov v 1. roku uvedených v 1 vete tohto bodu.</t>
  </si>
  <si>
    <t>*** Jednotková cena je cena v € bez DPH za jeden servisný úkon na jeden PN podľa servisných intervalov po odpracovaní 1250Mth, 1500Mth a 1750Mth počas 2. roku. Celková cena v € bez DPH je súčin požadovaných servisných úkonov a jednotkovej ceny servisných intervalov v 2. roku uvedených v 1 vete tohto bodu.</t>
  </si>
  <si>
    <t>Pracovný nadstavec na trávu a burinu</t>
  </si>
  <si>
    <t>Pracovný nadstavec na drvenie stromov a kríkov</t>
  </si>
  <si>
    <t>Pracovný nadstavec na rezanie konárov</t>
  </si>
  <si>
    <t>Pracovný nadstavec na strihanie konárov</t>
  </si>
  <si>
    <t>Plánovaná servisná činnosť (podľa bodu 10.8.1.) **
(8ks nosiča náradia x 2 servisné úkony)</t>
  </si>
  <si>
    <t>Plánovaná servisná činnosť (podľa bodu 10.8.2.) ***
(8ks nosiča náradia x 2 servisné úkony)</t>
  </si>
  <si>
    <t>ND nože k pracovnému nadstavcu na trávu a burinu
(min. 36 ks)</t>
  </si>
  <si>
    <t>ND kladivá k pracovnému nadstavcu na drvenie stromov a kríkov (min. 32 ks)</t>
  </si>
  <si>
    <t>ND oceľové kotúče k pracovnému nadstavcu na rezanie konárov (min. 4 ks)</t>
  </si>
  <si>
    <t>Svahový diaľkovo ovládaný pásový nosič (PN) typ A</t>
  </si>
  <si>
    <t>Plánovaná servisná činnosť podľa požiadavky v opise predmetu zákazky na nosič typu A - 1. rok (podľa bodu 1.19.8.1.) ** (14ks PN x 5 servisných úkonov)</t>
  </si>
  <si>
    <t>ND pásy (súprava ľavého a pravého pásu) k nosiču typu A</t>
  </si>
  <si>
    <t>Svahový diaľkovo ovládaný pásový nosič (PN) typ B</t>
  </si>
  <si>
    <t>Plánovaná servisná činnosť podľa požiadavky v opise predmetu zákazky na nosič typu B - 1. rok (podľa bodu 2.12.6.1.) ** (2ks PN x 5 servisných úkonov)</t>
  </si>
  <si>
    <t>ND pásy (súprava ľavého a pravého pásu) k nosiču typu B (podľa bodu 2.12.6.3.)</t>
  </si>
  <si>
    <t>........................................................................</t>
  </si>
  <si>
    <t>V ...................................................., dňa: ..............................</t>
  </si>
  <si>
    <t>V ...................................................., dňa: .............................</t>
  </si>
  <si>
    <t>Plánovaná servisná činnosť podľa požiadavky v opise predmetu zákazky na nosič typu A - 2. rok (podľa bodu 1.19.8.2.) *** (14ks PN x 3 servisné úkony)</t>
  </si>
  <si>
    <t>Plánovaná servisná činnosť podľa požiadavky v opise predmetu zákazky na nosič typu B - 2. rok (podľa bodu 2.12.6.2.) *** (2ks PN x 3 servisné úkony)</t>
  </si>
  <si>
    <t>Celková cena bude tvorená ako súčet súčinov prijatej jednotkovej ceny a počtu strojov a príslušenstva, v rámci ktorej je zahrnuté poskytovanie ostatných služieb priamo súvisiacich s poskytnutím služby.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</si>
</sst>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4" fontId="4" fillId="0" borderId="0" xfId="0" applyNumberFormat="1" applyFont="1"/>
    <xf numFmtId="1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6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0" xfId="0" applyNumberForma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19" fillId="0" borderId="0" xfId="0" applyFont="1"/>
    <xf numFmtId="4" fontId="6" fillId="0" borderId="0" xfId="0" applyNumberFormat="1" applyFont="1" applyAlignment="1">
      <alignment horizontal="left" vertical="top"/>
    </xf>
    <xf numFmtId="4" fontId="6" fillId="0" borderId="5" xfId="0" applyNumberFormat="1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9" xfId="0" applyNumberFormat="1" applyFont="1" applyFill="1" applyBorder="1" applyAlignment="1">
      <alignment horizontal="left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6" fillId="4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6" fillId="0" borderId="15" xfId="0" applyFont="1" applyBorder="1" applyAlignment="1">
      <alignment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5" fillId="0" borderId="17" xfId="0" applyNumberFormat="1" applyFont="1" applyBorder="1" applyAlignment="1">
      <alignment horizontal="center" vertical="center"/>
    </xf>
    <xf numFmtId="164" fontId="16" fillId="0" borderId="18" xfId="0" applyNumberFormat="1" applyFont="1" applyBorder="1" applyAlignment="1">
      <alignment horizontal="center" vertical="center"/>
    </xf>
    <xf numFmtId="164" fontId="16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4" fontId="6" fillId="4" borderId="5" xfId="0" applyNumberFormat="1" applyFont="1" applyFill="1" applyBorder="1" applyAlignment="1">
      <alignment horizontal="left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left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vertical="center" wrapText="1"/>
    </xf>
    <xf numFmtId="1" fontId="6" fillId="0" borderId="26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/>
    <xf numFmtId="0" fontId="9" fillId="0" borderId="0" xfId="0" applyFont="1" applyAlignment="1">
      <alignment vertical="center" wrapText="1"/>
    </xf>
    <xf numFmtId="4" fontId="9" fillId="0" borderId="0" xfId="0" applyNumberFormat="1" applyFont="1"/>
    <xf numFmtId="4" fontId="6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0" fontId="6" fillId="0" borderId="0" xfId="2" applyFont="1" applyAlignment="1" applyProtection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 applyProtection="1">
      <alignment horizontal="right"/>
      <protection locked="0"/>
    </xf>
    <xf numFmtId="4" fontId="6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6" xfId="0" applyNumberFormat="1" applyFont="1" applyBorder="1" applyAlignment="1">
      <alignment horizontal="right" vertical="center" wrapText="1"/>
    </xf>
    <xf numFmtId="4" fontId="6" fillId="2" borderId="1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5" xfId="0" applyNumberFormat="1" applyFont="1" applyBorder="1" applyAlignment="1">
      <alignment horizontal="right" vertical="center" wrapText="1"/>
    </xf>
    <xf numFmtId="4" fontId="6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4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6" fillId="4" borderId="10" xfId="0" applyNumberFormat="1" applyFont="1" applyFill="1" applyBorder="1" applyAlignment="1">
      <alignment horizontal="right" vertical="center" wrapText="1"/>
    </xf>
    <xf numFmtId="4" fontId="6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7" xfId="0" applyNumberFormat="1" applyFont="1" applyBorder="1" applyAlignment="1">
      <alignment horizontal="right" vertical="center" wrapText="1"/>
    </xf>
    <xf numFmtId="4" fontId="6" fillId="3" borderId="3" xfId="1" applyNumberFormat="1" applyFont="1" applyFill="1" applyBorder="1" applyAlignment="1" applyProtection="1">
      <alignment horizontal="right" vertical="center"/>
    </xf>
    <xf numFmtId="4" fontId="6" fillId="0" borderId="6" xfId="1" applyNumberFormat="1" applyFont="1" applyFill="1" applyBorder="1" applyAlignment="1" applyProtection="1">
      <alignment horizontal="right" vertical="center"/>
    </xf>
    <xf numFmtId="4" fontId="6" fillId="0" borderId="10" xfId="1" applyNumberFormat="1" applyFont="1" applyFill="1" applyBorder="1" applyAlignment="1" applyProtection="1">
      <alignment horizontal="right" vertical="center"/>
    </xf>
    <xf numFmtId="4" fontId="6" fillId="0" borderId="3" xfId="0" applyNumberFormat="1" applyFont="1" applyBorder="1" applyAlignment="1">
      <alignment horizontal="right" vertical="center" wrapText="1"/>
    </xf>
    <xf numFmtId="4" fontId="6" fillId="4" borderId="6" xfId="0" applyNumberFormat="1" applyFont="1" applyFill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4" fontId="10" fillId="3" borderId="3" xfId="1" applyNumberFormat="1" applyFont="1" applyFill="1" applyBorder="1" applyAlignment="1" applyProtection="1">
      <alignment horizontal="right" vertical="center"/>
    </xf>
    <xf numFmtId="4" fontId="7" fillId="0" borderId="6" xfId="1" applyNumberFormat="1" applyFont="1" applyFill="1" applyBorder="1" applyAlignment="1" applyProtection="1">
      <alignment horizontal="right" vertical="center"/>
    </xf>
    <xf numFmtId="4" fontId="7" fillId="0" borderId="10" xfId="1" applyNumberFormat="1" applyFont="1" applyFill="1" applyBorder="1" applyAlignment="1" applyProtection="1">
      <alignment horizontal="right" vertical="center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left"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top" wrapText="1"/>
    </xf>
    <xf numFmtId="4" fontId="4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22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3">
    <cellStyle name="Hypertextové prepojenie" xfId="2" builtinId="8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abSelected="1" zoomScaleNormal="100" workbookViewId="0">
      <selection activeCell="B16" sqref="B16"/>
    </sheetView>
  </sheetViews>
  <sheetFormatPr defaultColWidth="8.5703125" defaultRowHeight="15" x14ac:dyDescent="0.25"/>
  <cols>
    <col min="1" max="1" width="4.5703125" bestFit="1" customWidth="1"/>
    <col min="2" max="2" width="50" bestFit="1" customWidth="1"/>
    <col min="3" max="3" width="11.28515625" bestFit="1" customWidth="1"/>
    <col min="5" max="6" width="14.7109375" customWidth="1"/>
  </cols>
  <sheetData>
    <row r="1" spans="1:6" x14ac:dyDescent="0.25">
      <c r="A1" s="128" t="s">
        <v>93</v>
      </c>
      <c r="B1" s="128"/>
      <c r="C1" s="128"/>
      <c r="D1" s="128"/>
      <c r="E1" s="128"/>
      <c r="F1" s="128"/>
    </row>
    <row r="2" spans="1:6" x14ac:dyDescent="0.25">
      <c r="A2" s="128" t="s">
        <v>89</v>
      </c>
      <c r="B2" s="128"/>
      <c r="C2" s="128"/>
      <c r="D2" s="128"/>
      <c r="E2" s="128"/>
      <c r="F2" s="128"/>
    </row>
    <row r="3" spans="1:6" x14ac:dyDescent="0.25">
      <c r="B3" s="67"/>
      <c r="C3" s="67"/>
      <c r="D3" s="67"/>
      <c r="E3" s="67"/>
    </row>
    <row r="4" spans="1:6" ht="15.75" x14ac:dyDescent="0.25">
      <c r="A4" s="117" t="s">
        <v>0</v>
      </c>
      <c r="B4" s="117"/>
      <c r="C4" s="117"/>
      <c r="D4" s="117"/>
      <c r="E4" s="117"/>
      <c r="F4" s="117"/>
    </row>
    <row r="5" spans="1:6" ht="18" x14ac:dyDescent="0.25">
      <c r="A5" s="118" t="s">
        <v>84</v>
      </c>
      <c r="B5" s="118"/>
      <c r="C5" s="118"/>
      <c r="D5" s="118"/>
      <c r="E5" s="118"/>
      <c r="F5" s="118"/>
    </row>
    <row r="6" spans="1:6" ht="15.75" x14ac:dyDescent="0.25">
      <c r="A6" s="117" t="s">
        <v>86</v>
      </c>
      <c r="B6" s="117"/>
      <c r="C6" s="117"/>
      <c r="D6" s="117"/>
      <c r="E6" s="117"/>
      <c r="F6" s="117"/>
    </row>
    <row r="7" spans="1:6" ht="15.75" thickBot="1" x14ac:dyDescent="0.3">
      <c r="A7" s="121"/>
      <c r="B7" s="121"/>
      <c r="C7" s="121"/>
      <c r="D7" s="121"/>
      <c r="E7" s="121"/>
      <c r="F7" s="121"/>
    </row>
    <row r="8" spans="1:6" ht="45.75" thickBot="1" x14ac:dyDescent="0.3">
      <c r="A8" s="56" t="s">
        <v>3</v>
      </c>
      <c r="B8" s="57" t="s">
        <v>4</v>
      </c>
      <c r="C8" s="57" t="s">
        <v>5</v>
      </c>
      <c r="D8" s="57" t="s">
        <v>6</v>
      </c>
      <c r="E8" s="57" t="s">
        <v>7</v>
      </c>
      <c r="F8" s="58" t="s">
        <v>8</v>
      </c>
    </row>
    <row r="9" spans="1:6" x14ac:dyDescent="0.25">
      <c r="A9" s="46" t="s">
        <v>9</v>
      </c>
      <c r="B9" s="47" t="s">
        <v>114</v>
      </c>
      <c r="C9" s="48">
        <v>14</v>
      </c>
      <c r="D9" s="49" t="s">
        <v>10</v>
      </c>
      <c r="E9" s="98"/>
      <c r="F9" s="107">
        <f>ROUND(C9*E9,2)</f>
        <v>0</v>
      </c>
    </row>
    <row r="10" spans="1:6" x14ac:dyDescent="0.25">
      <c r="A10" s="50" t="s">
        <v>11</v>
      </c>
      <c r="B10" s="18" t="s">
        <v>58</v>
      </c>
      <c r="C10" s="2">
        <v>14</v>
      </c>
      <c r="D10" s="3" t="s">
        <v>10</v>
      </c>
      <c r="E10" s="94"/>
      <c r="F10" s="95">
        <f>ROUND(C10*E10,2)</f>
        <v>0</v>
      </c>
    </row>
    <row r="11" spans="1:6" ht="30" x14ac:dyDescent="0.25">
      <c r="A11" s="50" t="s">
        <v>12</v>
      </c>
      <c r="B11" s="18" t="s">
        <v>52</v>
      </c>
      <c r="C11" s="2">
        <f>14+19</f>
        <v>33</v>
      </c>
      <c r="D11" s="3" t="s">
        <v>10</v>
      </c>
      <c r="E11" s="94"/>
      <c r="F11" s="95">
        <f t="shared" ref="F11:F16" si="0">ROUND(C11*E11,2)</f>
        <v>0</v>
      </c>
    </row>
    <row r="12" spans="1:6" x14ac:dyDescent="0.25">
      <c r="A12" s="50" t="s">
        <v>13</v>
      </c>
      <c r="B12" s="18" t="s">
        <v>51</v>
      </c>
      <c r="C12" s="2">
        <f>14+3</f>
        <v>17</v>
      </c>
      <c r="D12" s="3" t="s">
        <v>10</v>
      </c>
      <c r="E12" s="94"/>
      <c r="F12" s="95">
        <f t="shared" si="0"/>
        <v>0</v>
      </c>
    </row>
    <row r="13" spans="1:6" x14ac:dyDescent="0.25">
      <c r="A13" s="50" t="s">
        <v>14</v>
      </c>
      <c r="B13" s="18" t="s">
        <v>53</v>
      </c>
      <c r="C13" s="2">
        <f>14+3</f>
        <v>17</v>
      </c>
      <c r="D13" s="3" t="s">
        <v>10</v>
      </c>
      <c r="E13" s="94"/>
      <c r="F13" s="95">
        <f t="shared" si="0"/>
        <v>0</v>
      </c>
    </row>
    <row r="14" spans="1:6" x14ac:dyDescent="0.25">
      <c r="A14" s="50" t="s">
        <v>15</v>
      </c>
      <c r="B14" s="18" t="s">
        <v>54</v>
      </c>
      <c r="C14" s="2">
        <f>14+3</f>
        <v>17</v>
      </c>
      <c r="D14" s="3" t="s">
        <v>10</v>
      </c>
      <c r="E14" s="94"/>
      <c r="F14" s="95">
        <f t="shared" si="0"/>
        <v>0</v>
      </c>
    </row>
    <row r="15" spans="1:6" ht="30" x14ac:dyDescent="0.25">
      <c r="A15" s="50" t="s">
        <v>16</v>
      </c>
      <c r="B15" s="18" t="s">
        <v>69</v>
      </c>
      <c r="C15" s="2">
        <f>14+3</f>
        <v>17</v>
      </c>
      <c r="D15" s="3" t="s">
        <v>10</v>
      </c>
      <c r="E15" s="94"/>
      <c r="F15" s="95">
        <f t="shared" si="0"/>
        <v>0</v>
      </c>
    </row>
    <row r="16" spans="1:6" ht="45" x14ac:dyDescent="0.25">
      <c r="A16" s="50" t="s">
        <v>42</v>
      </c>
      <c r="B16" s="18" t="s">
        <v>95</v>
      </c>
      <c r="C16" s="2">
        <v>17</v>
      </c>
      <c r="D16" s="3" t="s">
        <v>10</v>
      </c>
      <c r="E16" s="94"/>
      <c r="F16" s="95">
        <f t="shared" si="0"/>
        <v>0</v>
      </c>
    </row>
    <row r="17" spans="1:6" ht="30" x14ac:dyDescent="0.25">
      <c r="A17" s="50" t="s">
        <v>43</v>
      </c>
      <c r="B17" s="18" t="s">
        <v>94</v>
      </c>
      <c r="C17" s="2">
        <v>17</v>
      </c>
      <c r="D17" s="3" t="s">
        <v>10</v>
      </c>
      <c r="E17" s="94"/>
      <c r="F17" s="95">
        <f>ROUND(C17*E17,2)</f>
        <v>0</v>
      </c>
    </row>
    <row r="18" spans="1:6" ht="45" x14ac:dyDescent="0.25">
      <c r="A18" s="51" t="s">
        <v>44</v>
      </c>
      <c r="B18" s="40" t="s">
        <v>115</v>
      </c>
      <c r="C18" s="41">
        <f>14*5</f>
        <v>70</v>
      </c>
      <c r="D18" s="42" t="s">
        <v>96</v>
      </c>
      <c r="E18" s="94"/>
      <c r="F18" s="108">
        <f>ROUND(C18*E18,2)</f>
        <v>0</v>
      </c>
    </row>
    <row r="19" spans="1:6" ht="45" x14ac:dyDescent="0.25">
      <c r="A19" s="51" t="s">
        <v>45</v>
      </c>
      <c r="B19" s="40" t="s">
        <v>123</v>
      </c>
      <c r="C19" s="41">
        <f>14*3</f>
        <v>42</v>
      </c>
      <c r="D19" s="42" t="s">
        <v>96</v>
      </c>
      <c r="E19" s="94"/>
      <c r="F19" s="108">
        <f>ROUND(C19*E19,2)</f>
        <v>0</v>
      </c>
    </row>
    <row r="20" spans="1:6" ht="30" x14ac:dyDescent="0.25">
      <c r="A20" s="50" t="s">
        <v>46</v>
      </c>
      <c r="B20" s="18" t="s">
        <v>116</v>
      </c>
      <c r="C20" s="2">
        <v>14</v>
      </c>
      <c r="D20" s="3" t="s">
        <v>60</v>
      </c>
      <c r="E20" s="94"/>
      <c r="F20" s="95">
        <f>ROUND(C20*E20,2)</f>
        <v>0</v>
      </c>
    </row>
    <row r="21" spans="1:6" x14ac:dyDescent="0.25">
      <c r="A21" s="50" t="s">
        <v>47</v>
      </c>
      <c r="B21" s="18" t="s">
        <v>80</v>
      </c>
      <c r="C21" s="2">
        <v>14</v>
      </c>
      <c r="D21" s="3" t="s">
        <v>60</v>
      </c>
      <c r="E21" s="94"/>
      <c r="F21" s="95">
        <f>ROUND(C21*E21,2)</f>
        <v>0</v>
      </c>
    </row>
    <row r="22" spans="1:6" ht="30" x14ac:dyDescent="0.25">
      <c r="A22" s="50" t="s">
        <v>48</v>
      </c>
      <c r="B22" s="53" t="s">
        <v>81</v>
      </c>
      <c r="C22" s="2">
        <v>33</v>
      </c>
      <c r="D22" s="3" t="s">
        <v>60</v>
      </c>
      <c r="E22" s="94"/>
      <c r="F22" s="95">
        <f t="shared" ref="F22:F27" si="1">ROUND(C22*E22,2)</f>
        <v>0</v>
      </c>
    </row>
    <row r="23" spans="1:6" x14ac:dyDescent="0.25">
      <c r="A23" s="50" t="s">
        <v>49</v>
      </c>
      <c r="B23" s="18" t="s">
        <v>82</v>
      </c>
      <c r="C23" s="2">
        <v>17</v>
      </c>
      <c r="D23" s="3" t="s">
        <v>10</v>
      </c>
      <c r="E23" s="94"/>
      <c r="F23" s="95">
        <f t="shared" si="1"/>
        <v>0</v>
      </c>
    </row>
    <row r="24" spans="1:6" ht="30.75" thickBot="1" x14ac:dyDescent="0.3">
      <c r="A24" s="52" t="s">
        <v>50</v>
      </c>
      <c r="B24" s="43" t="s">
        <v>83</v>
      </c>
      <c r="C24" s="44">
        <v>17</v>
      </c>
      <c r="D24" s="45" t="s">
        <v>60</v>
      </c>
      <c r="E24" s="100"/>
      <c r="F24" s="109">
        <f t="shared" si="1"/>
        <v>0</v>
      </c>
    </row>
    <row r="25" spans="1:6" x14ac:dyDescent="0.25">
      <c r="A25" s="46" t="s">
        <v>57</v>
      </c>
      <c r="B25" s="47" t="s">
        <v>117</v>
      </c>
      <c r="C25" s="48">
        <v>2</v>
      </c>
      <c r="D25" s="49" t="s">
        <v>10</v>
      </c>
      <c r="E25" s="98"/>
      <c r="F25" s="107">
        <f t="shared" si="1"/>
        <v>0</v>
      </c>
    </row>
    <row r="26" spans="1:6" x14ac:dyDescent="0.25">
      <c r="A26" s="50" t="s">
        <v>61</v>
      </c>
      <c r="B26" s="18" t="s">
        <v>55</v>
      </c>
      <c r="C26" s="2">
        <v>2</v>
      </c>
      <c r="D26" s="3" t="s">
        <v>10</v>
      </c>
      <c r="E26" s="94"/>
      <c r="F26" s="95">
        <f t="shared" si="1"/>
        <v>0</v>
      </c>
    </row>
    <row r="27" spans="1:6" x14ac:dyDescent="0.25">
      <c r="A27" s="50" t="s">
        <v>62</v>
      </c>
      <c r="B27" s="18" t="s">
        <v>56</v>
      </c>
      <c r="C27" s="2">
        <v>3</v>
      </c>
      <c r="D27" s="3" t="s">
        <v>10</v>
      </c>
      <c r="E27" s="94"/>
      <c r="F27" s="95">
        <f t="shared" si="1"/>
        <v>0</v>
      </c>
    </row>
    <row r="28" spans="1:6" x14ac:dyDescent="0.25">
      <c r="A28" s="50" t="s">
        <v>63</v>
      </c>
      <c r="B28" s="18" t="s">
        <v>59</v>
      </c>
      <c r="C28" s="2">
        <v>2</v>
      </c>
      <c r="D28" s="3" t="s">
        <v>10</v>
      </c>
      <c r="E28" s="94"/>
      <c r="F28" s="95">
        <f t="shared" ref="F28:F33" si="2">ROUND(C28*E28,2)</f>
        <v>0</v>
      </c>
    </row>
    <row r="29" spans="1:6" ht="45" x14ac:dyDescent="0.25">
      <c r="A29" s="51" t="s">
        <v>64</v>
      </c>
      <c r="B29" s="40" t="s">
        <v>118</v>
      </c>
      <c r="C29" s="41">
        <f>5*2</f>
        <v>10</v>
      </c>
      <c r="D29" s="42" t="s">
        <v>96</v>
      </c>
      <c r="E29" s="94"/>
      <c r="F29" s="108">
        <f t="shared" si="2"/>
        <v>0</v>
      </c>
    </row>
    <row r="30" spans="1:6" ht="45" x14ac:dyDescent="0.25">
      <c r="A30" s="51" t="s">
        <v>65</v>
      </c>
      <c r="B30" s="40" t="s">
        <v>124</v>
      </c>
      <c r="C30" s="41">
        <f>3*2</f>
        <v>6</v>
      </c>
      <c r="D30" s="42" t="s">
        <v>96</v>
      </c>
      <c r="E30" s="94"/>
      <c r="F30" s="108">
        <f t="shared" si="2"/>
        <v>0</v>
      </c>
    </row>
    <row r="31" spans="1:6" ht="30" x14ac:dyDescent="0.25">
      <c r="A31" s="50" t="s">
        <v>66</v>
      </c>
      <c r="B31" s="18" t="s">
        <v>119</v>
      </c>
      <c r="C31" s="2">
        <v>2</v>
      </c>
      <c r="D31" s="3" t="s">
        <v>60</v>
      </c>
      <c r="E31" s="94"/>
      <c r="F31" s="95">
        <f t="shared" si="2"/>
        <v>0</v>
      </c>
    </row>
    <row r="32" spans="1:6" x14ac:dyDescent="0.25">
      <c r="A32" s="50" t="s">
        <v>67</v>
      </c>
      <c r="B32" s="18" t="s">
        <v>78</v>
      </c>
      <c r="C32" s="2">
        <v>2</v>
      </c>
      <c r="D32" s="3" t="s">
        <v>60</v>
      </c>
      <c r="E32" s="94"/>
      <c r="F32" s="95">
        <f t="shared" si="2"/>
        <v>0</v>
      </c>
    </row>
    <row r="33" spans="1:6" ht="15.75" thickBot="1" x14ac:dyDescent="0.3">
      <c r="A33" s="52" t="s">
        <v>68</v>
      </c>
      <c r="B33" s="43" t="s">
        <v>79</v>
      </c>
      <c r="C33" s="44">
        <v>2</v>
      </c>
      <c r="D33" s="45" t="s">
        <v>60</v>
      </c>
      <c r="E33" s="100"/>
      <c r="F33" s="109">
        <f t="shared" si="2"/>
        <v>0</v>
      </c>
    </row>
    <row r="34" spans="1:6" x14ac:dyDescent="0.25">
      <c r="A34" s="122" t="s">
        <v>17</v>
      </c>
      <c r="B34" s="123"/>
      <c r="C34" s="123"/>
      <c r="D34" s="123"/>
      <c r="E34" s="123"/>
      <c r="F34" s="110">
        <f>SUM(F9:F33)</f>
        <v>0</v>
      </c>
    </row>
    <row r="35" spans="1:6" x14ac:dyDescent="0.25">
      <c r="A35" s="124" t="s">
        <v>70</v>
      </c>
      <c r="B35" s="125"/>
      <c r="C35" s="125"/>
      <c r="D35" s="125"/>
      <c r="E35" s="125"/>
      <c r="F35" s="111">
        <f>ROUND(F34*0.23,2)</f>
        <v>0</v>
      </c>
    </row>
    <row r="36" spans="1:6" ht="15.75" thickBot="1" x14ac:dyDescent="0.3">
      <c r="A36" s="119" t="s">
        <v>18</v>
      </c>
      <c r="B36" s="120"/>
      <c r="C36" s="120"/>
      <c r="D36" s="120"/>
      <c r="E36" s="120"/>
      <c r="F36" s="112">
        <f>F34+F35</f>
        <v>0</v>
      </c>
    </row>
    <row r="37" spans="1:6" x14ac:dyDescent="0.25">
      <c r="A37" s="72"/>
      <c r="B37" s="73"/>
      <c r="C37" s="73"/>
      <c r="D37" s="73"/>
      <c r="E37" s="73"/>
      <c r="F37" s="74"/>
    </row>
    <row r="38" spans="1:6" x14ac:dyDescent="0.25">
      <c r="A38" s="130" t="s">
        <v>19</v>
      </c>
      <c r="B38" s="130"/>
      <c r="C38" s="130"/>
      <c r="D38" s="130"/>
      <c r="E38" s="130"/>
      <c r="F38" s="130"/>
    </row>
    <row r="39" spans="1:6" ht="15" customHeight="1" x14ac:dyDescent="0.25">
      <c r="A39" s="130" t="s">
        <v>103</v>
      </c>
      <c r="B39" s="130"/>
      <c r="C39" s="130"/>
      <c r="D39" s="130"/>
      <c r="E39" s="130"/>
      <c r="F39" s="130"/>
    </row>
    <row r="40" spans="1:6" ht="15" customHeight="1" x14ac:dyDescent="0.25">
      <c r="A40" s="130"/>
      <c r="B40" s="130"/>
      <c r="C40" s="130"/>
      <c r="D40" s="130"/>
      <c r="E40" s="130"/>
      <c r="F40" s="130"/>
    </row>
    <row r="41" spans="1:6" ht="15" customHeight="1" x14ac:dyDescent="0.25">
      <c r="A41" s="130"/>
      <c r="B41" s="130"/>
      <c r="C41" s="130"/>
      <c r="D41" s="130"/>
      <c r="E41" s="130"/>
      <c r="F41" s="130"/>
    </row>
    <row r="42" spans="1:6" ht="15" customHeight="1" x14ac:dyDescent="0.25">
      <c r="A42" s="130" t="s">
        <v>104</v>
      </c>
      <c r="B42" s="130"/>
      <c r="C42" s="130"/>
      <c r="D42" s="130"/>
      <c r="E42" s="130"/>
      <c r="F42" s="130"/>
    </row>
    <row r="43" spans="1:6" ht="15" customHeight="1" x14ac:dyDescent="0.25">
      <c r="A43" s="130"/>
      <c r="B43" s="130"/>
      <c r="C43" s="130"/>
      <c r="D43" s="130"/>
      <c r="E43" s="130"/>
      <c r="F43" s="130"/>
    </row>
    <row r="44" spans="1:6" ht="15" customHeight="1" x14ac:dyDescent="0.25">
      <c r="A44" s="130"/>
      <c r="B44" s="130"/>
      <c r="C44" s="130"/>
      <c r="D44" s="130"/>
      <c r="E44" s="130"/>
      <c r="F44" s="130"/>
    </row>
    <row r="45" spans="1:6" x14ac:dyDescent="0.25">
      <c r="A45" s="12"/>
      <c r="B45" s="12"/>
      <c r="C45" s="12"/>
      <c r="D45" s="12"/>
      <c r="E45" s="12"/>
      <c r="F45" s="12"/>
    </row>
    <row r="46" spans="1:6" x14ac:dyDescent="0.25">
      <c r="A46" s="131" t="s">
        <v>20</v>
      </c>
      <c r="B46" s="131"/>
      <c r="C46" s="131"/>
      <c r="D46" s="131"/>
      <c r="E46" s="131"/>
      <c r="F46" s="131"/>
    </row>
    <row r="47" spans="1:6" x14ac:dyDescent="0.25">
      <c r="A47" s="129" t="s">
        <v>102</v>
      </c>
      <c r="B47" s="129"/>
      <c r="C47" s="129"/>
      <c r="D47" s="129"/>
      <c r="E47" s="129"/>
      <c r="F47" s="129"/>
    </row>
    <row r="48" spans="1:6" ht="14.45" customHeight="1" x14ac:dyDescent="0.25">
      <c r="A48" s="130" t="s">
        <v>99</v>
      </c>
      <c r="B48" s="130"/>
      <c r="C48" s="130"/>
      <c r="D48" s="130"/>
      <c r="E48" s="130"/>
      <c r="F48" s="130"/>
    </row>
    <row r="49" spans="1:6" x14ac:dyDescent="0.25">
      <c r="A49" s="130"/>
      <c r="B49" s="130"/>
      <c r="C49" s="130"/>
      <c r="D49" s="130"/>
      <c r="E49" s="130"/>
      <c r="F49" s="130"/>
    </row>
    <row r="50" spans="1:6" x14ac:dyDescent="0.25">
      <c r="A50" s="130" t="s">
        <v>97</v>
      </c>
      <c r="B50" s="130"/>
      <c r="C50" s="130"/>
      <c r="D50" s="130"/>
      <c r="E50" s="130"/>
      <c r="F50" s="130"/>
    </row>
    <row r="51" spans="1:6" ht="15" customHeight="1" x14ac:dyDescent="0.25">
      <c r="A51" s="130" t="s">
        <v>98</v>
      </c>
      <c r="B51" s="130"/>
      <c r="C51" s="130"/>
      <c r="D51" s="130"/>
      <c r="E51" s="130"/>
      <c r="F51" s="130"/>
    </row>
    <row r="52" spans="1:6" ht="15" customHeight="1" x14ac:dyDescent="0.25">
      <c r="B52" s="55"/>
      <c r="C52" s="55"/>
      <c r="D52" s="55"/>
      <c r="E52" s="55"/>
      <c r="F52" s="55"/>
    </row>
    <row r="53" spans="1:6" ht="14.45" customHeight="1" x14ac:dyDescent="0.25">
      <c r="A53" s="127" t="s">
        <v>21</v>
      </c>
      <c r="B53" s="127"/>
      <c r="C53" s="127"/>
      <c r="D53" s="127"/>
      <c r="E53" s="127"/>
      <c r="F53" s="127"/>
    </row>
    <row r="54" spans="1:6" x14ac:dyDescent="0.25">
      <c r="A54" s="127"/>
      <c r="B54" s="127"/>
      <c r="C54" s="127"/>
      <c r="D54" s="127"/>
      <c r="E54" s="127"/>
      <c r="F54" s="127"/>
    </row>
    <row r="55" spans="1:6" ht="30" customHeight="1" x14ac:dyDescent="0.25">
      <c r="A55" s="132" t="s">
        <v>22</v>
      </c>
      <c r="B55" s="132"/>
      <c r="C55" s="132"/>
      <c r="D55" s="132"/>
      <c r="E55" s="132"/>
      <c r="F55" s="132"/>
    </row>
    <row r="56" spans="1:6" x14ac:dyDescent="0.25">
      <c r="A56" s="132" t="s">
        <v>23</v>
      </c>
      <c r="B56" s="132"/>
      <c r="C56" s="132"/>
      <c r="D56" s="132"/>
      <c r="E56" s="132"/>
      <c r="F56" s="132"/>
    </row>
    <row r="57" spans="1:6" x14ac:dyDescent="0.25">
      <c r="A57" s="132" t="s">
        <v>24</v>
      </c>
      <c r="B57" s="132"/>
      <c r="C57" s="132"/>
      <c r="D57" s="132"/>
      <c r="E57" s="132"/>
      <c r="F57" s="132"/>
    </row>
    <row r="58" spans="1:6" x14ac:dyDescent="0.25">
      <c r="A58" s="78"/>
      <c r="B58" s="78"/>
      <c r="C58" s="78"/>
      <c r="D58" s="78"/>
      <c r="E58" s="78"/>
      <c r="F58" s="78"/>
    </row>
    <row r="59" spans="1:6" x14ac:dyDescent="0.25">
      <c r="A59" s="79"/>
      <c r="B59" s="79"/>
      <c r="C59" s="79"/>
      <c r="D59" s="79"/>
      <c r="E59" s="79"/>
      <c r="F59" s="79"/>
    </row>
    <row r="60" spans="1:6" x14ac:dyDescent="0.25">
      <c r="A60" s="133" t="s">
        <v>122</v>
      </c>
      <c r="B60" s="133"/>
      <c r="C60" s="79"/>
      <c r="D60" s="80"/>
      <c r="E60" s="80"/>
      <c r="F60" s="80"/>
    </row>
    <row r="61" spans="1:6" ht="14.45" customHeight="1" x14ac:dyDescent="0.25">
      <c r="A61" s="81"/>
      <c r="B61" s="81"/>
      <c r="C61" s="81"/>
      <c r="D61" s="82"/>
      <c r="E61" s="82"/>
      <c r="F61" s="82"/>
    </row>
    <row r="62" spans="1:6" x14ac:dyDescent="0.25">
      <c r="A62" s="83"/>
      <c r="B62" s="83"/>
      <c r="C62" s="83"/>
      <c r="D62" s="82"/>
      <c r="E62" s="82"/>
      <c r="F62" s="82"/>
    </row>
    <row r="64" spans="1:6" x14ac:dyDescent="0.25">
      <c r="E64" s="84"/>
      <c r="F64" s="84"/>
    </row>
    <row r="65" spans="3:5" x14ac:dyDescent="0.25">
      <c r="C65" s="66"/>
      <c r="D65" s="66" t="s">
        <v>120</v>
      </c>
      <c r="E65" s="66"/>
    </row>
    <row r="66" spans="3:5" ht="28.5" customHeight="1" x14ac:dyDescent="0.25">
      <c r="C66" s="126" t="s">
        <v>25</v>
      </c>
      <c r="D66" s="126"/>
      <c r="E66" s="126"/>
    </row>
  </sheetData>
  <sheetProtection algorithmName="SHA-512" hashValue="CD1T8VvfXUcssS0kZQ0CfRe2NaR8Nrrukjj9KkY5I1PXyKC2A+VJSTpy1Eh5jc5FFPvhTJwf+wrsKIzxl54zMw==" saltValue="/McQ6YP8jfukrD3C6pm7jA==" spinCount="100000" sheet="1" objects="1" scenarios="1"/>
  <mergeCells count="23">
    <mergeCell ref="C66:E66"/>
    <mergeCell ref="A53:F54"/>
    <mergeCell ref="A1:F1"/>
    <mergeCell ref="A2:F2"/>
    <mergeCell ref="A47:F47"/>
    <mergeCell ref="A48:F49"/>
    <mergeCell ref="A38:F38"/>
    <mergeCell ref="A46:F46"/>
    <mergeCell ref="A55:F55"/>
    <mergeCell ref="A56:F56"/>
    <mergeCell ref="A57:F57"/>
    <mergeCell ref="A60:B60"/>
    <mergeCell ref="A39:F41"/>
    <mergeCell ref="A42:F44"/>
    <mergeCell ref="A51:F51"/>
    <mergeCell ref="A50:F50"/>
    <mergeCell ref="A4:F4"/>
    <mergeCell ref="A5:F5"/>
    <mergeCell ref="A36:E36"/>
    <mergeCell ref="A7:F7"/>
    <mergeCell ref="A34:E34"/>
    <mergeCell ref="A35:E35"/>
    <mergeCell ref="A6:F6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88" fitToHeight="0" orientation="portrait" r:id="rId1"/>
  <headerFooter>
    <oddFooter>Strana &amp;P z &amp;N</oddFooter>
  </headerFooter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opLeftCell="A29" zoomScaleNormal="100" workbookViewId="0">
      <selection activeCell="D20" sqref="D20"/>
    </sheetView>
  </sheetViews>
  <sheetFormatPr defaultColWidth="8.7109375" defaultRowHeight="15" x14ac:dyDescent="0.25"/>
  <cols>
    <col min="1" max="1" width="5.5703125" customWidth="1"/>
    <col min="2" max="2" width="51.42578125" customWidth="1"/>
    <col min="3" max="3" width="15.5703125" customWidth="1"/>
    <col min="4" max="4" width="8.5703125" bestFit="1" customWidth="1"/>
    <col min="5" max="6" width="15.5703125" customWidth="1"/>
  </cols>
  <sheetData>
    <row r="1" spans="1:6" x14ac:dyDescent="0.25">
      <c r="B1" s="1"/>
      <c r="C1" s="1"/>
      <c r="D1" s="1"/>
      <c r="E1" s="1"/>
      <c r="F1" s="89" t="s">
        <v>92</v>
      </c>
    </row>
    <row r="2" spans="1:6" x14ac:dyDescent="0.25">
      <c r="B2" s="1"/>
      <c r="C2" s="1"/>
      <c r="D2" s="1"/>
      <c r="E2" s="1"/>
      <c r="F2" s="89" t="s">
        <v>90</v>
      </c>
    </row>
    <row r="3" spans="1:6" ht="15.75" x14ac:dyDescent="0.25">
      <c r="A3" s="54"/>
      <c r="B3" s="54"/>
      <c r="C3" s="54"/>
      <c r="D3" s="54"/>
      <c r="E3" s="54"/>
    </row>
    <row r="4" spans="1:6" ht="15.75" x14ac:dyDescent="0.25">
      <c r="A4" s="117" t="s">
        <v>0</v>
      </c>
      <c r="B4" s="117"/>
      <c r="C4" s="117"/>
      <c r="D4" s="117"/>
      <c r="E4" s="117"/>
      <c r="F4" s="117"/>
    </row>
    <row r="5" spans="1:6" ht="18" x14ac:dyDescent="0.25">
      <c r="A5" s="118" t="s">
        <v>84</v>
      </c>
      <c r="B5" s="118"/>
      <c r="C5" s="118"/>
      <c r="D5" s="118"/>
      <c r="E5" s="118"/>
      <c r="F5" s="118"/>
    </row>
    <row r="6" spans="1:6" ht="15.75" x14ac:dyDescent="0.25">
      <c r="A6" s="117" t="s">
        <v>87</v>
      </c>
      <c r="B6" s="117"/>
      <c r="C6" s="117"/>
      <c r="D6" s="117"/>
      <c r="E6" s="117"/>
      <c r="F6" s="117"/>
    </row>
    <row r="7" spans="1:6" ht="15.75" thickBot="1" x14ac:dyDescent="0.3">
      <c r="A7" s="121"/>
      <c r="B7" s="121"/>
      <c r="C7" s="121"/>
      <c r="D7" s="121"/>
      <c r="E7" s="121"/>
      <c r="F7" s="121"/>
    </row>
    <row r="8" spans="1:6" ht="45.75" thickBot="1" x14ac:dyDescent="0.3">
      <c r="A8" s="113" t="s">
        <v>3</v>
      </c>
      <c r="B8" s="114" t="s">
        <v>71</v>
      </c>
      <c r="C8" s="115" t="s">
        <v>72</v>
      </c>
      <c r="D8" s="115" t="s">
        <v>6</v>
      </c>
      <c r="E8" s="115" t="s">
        <v>7</v>
      </c>
      <c r="F8" s="116" t="s">
        <v>8</v>
      </c>
    </row>
    <row r="9" spans="1:6" x14ac:dyDescent="0.25">
      <c r="A9" s="65">
        <v>1</v>
      </c>
      <c r="B9" s="19" t="s">
        <v>85</v>
      </c>
      <c r="C9" s="27">
        <v>8</v>
      </c>
      <c r="D9" s="23" t="s">
        <v>10</v>
      </c>
      <c r="E9" s="102"/>
      <c r="F9" s="103">
        <f>ROUND(C9*E9,2)</f>
        <v>0</v>
      </c>
    </row>
    <row r="10" spans="1:6" x14ac:dyDescent="0.25">
      <c r="A10" s="63">
        <v>2</v>
      </c>
      <c r="B10" s="18" t="s">
        <v>105</v>
      </c>
      <c r="C10" s="20">
        <v>8</v>
      </c>
      <c r="D10" s="3" t="s">
        <v>10</v>
      </c>
      <c r="E10" s="94"/>
      <c r="F10" s="95">
        <f>ROUND(C10*E10,2)</f>
        <v>0</v>
      </c>
    </row>
    <row r="11" spans="1:6" x14ac:dyDescent="0.25">
      <c r="A11" s="63">
        <v>3</v>
      </c>
      <c r="B11" s="18" t="s">
        <v>106</v>
      </c>
      <c r="C11" s="20">
        <v>8</v>
      </c>
      <c r="D11" s="3" t="s">
        <v>10</v>
      </c>
      <c r="E11" s="94"/>
      <c r="F11" s="95">
        <f t="shared" ref="F11:F12" si="0">ROUND(C11*E11,2)</f>
        <v>0</v>
      </c>
    </row>
    <row r="12" spans="1:6" x14ac:dyDescent="0.25">
      <c r="A12" s="63">
        <v>4</v>
      </c>
      <c r="B12" s="18" t="s">
        <v>107</v>
      </c>
      <c r="C12" s="20">
        <v>8</v>
      </c>
      <c r="D12" s="3" t="s">
        <v>10</v>
      </c>
      <c r="E12" s="94"/>
      <c r="F12" s="95">
        <f t="shared" si="0"/>
        <v>0</v>
      </c>
    </row>
    <row r="13" spans="1:6" ht="15.75" thickBot="1" x14ac:dyDescent="0.3">
      <c r="A13" s="64">
        <v>5</v>
      </c>
      <c r="B13" s="21" t="s">
        <v>108</v>
      </c>
      <c r="C13" s="26">
        <v>8</v>
      </c>
      <c r="D13" s="22" t="s">
        <v>10</v>
      </c>
      <c r="E13" s="96"/>
      <c r="F13" s="97">
        <f>ROUND(C13*E13,2)</f>
        <v>0</v>
      </c>
    </row>
    <row r="14" spans="1:6" ht="30" x14ac:dyDescent="0.25">
      <c r="A14" s="61">
        <v>6</v>
      </c>
      <c r="B14" s="24" t="s">
        <v>109</v>
      </c>
      <c r="C14" s="28">
        <f>8*2</f>
        <v>16</v>
      </c>
      <c r="D14" s="59" t="s">
        <v>96</v>
      </c>
      <c r="E14" s="98"/>
      <c r="F14" s="99">
        <f>ROUND(C14*E14,2)</f>
        <v>0</v>
      </c>
    </row>
    <row r="15" spans="1:6" ht="30.75" thickBot="1" x14ac:dyDescent="0.3">
      <c r="A15" s="62">
        <v>7</v>
      </c>
      <c r="B15" s="25" t="s">
        <v>110</v>
      </c>
      <c r="C15" s="29">
        <f>8*2</f>
        <v>16</v>
      </c>
      <c r="D15" s="60" t="s">
        <v>96</v>
      </c>
      <c r="E15" s="100"/>
      <c r="F15" s="101">
        <f>ROUND(C15*E15,2)</f>
        <v>0</v>
      </c>
    </row>
    <row r="16" spans="1:6" x14ac:dyDescent="0.25">
      <c r="A16" s="65">
        <v>8</v>
      </c>
      <c r="B16" s="19" t="s">
        <v>73</v>
      </c>
      <c r="C16" s="27">
        <v>8</v>
      </c>
      <c r="D16" s="23" t="s">
        <v>10</v>
      </c>
      <c r="E16" s="102"/>
      <c r="F16" s="103">
        <f>ROUND(C16*E16,2)</f>
        <v>0</v>
      </c>
    </row>
    <row r="17" spans="1:6" ht="30" x14ac:dyDescent="0.25">
      <c r="A17" s="63">
        <v>9</v>
      </c>
      <c r="B17" s="18" t="s">
        <v>111</v>
      </c>
      <c r="C17" s="20">
        <v>32</v>
      </c>
      <c r="D17" s="3" t="s">
        <v>60</v>
      </c>
      <c r="E17" s="94"/>
      <c r="F17" s="95">
        <f>ROUND(C17*E17,2)</f>
        <v>0</v>
      </c>
    </row>
    <row r="18" spans="1:6" ht="30" x14ac:dyDescent="0.25">
      <c r="A18" s="63">
        <v>10</v>
      </c>
      <c r="B18" s="18" t="s">
        <v>112</v>
      </c>
      <c r="C18" s="20">
        <v>32</v>
      </c>
      <c r="D18" s="3" t="s">
        <v>60</v>
      </c>
      <c r="E18" s="94"/>
      <c r="F18" s="95">
        <f t="shared" ref="F18:F19" si="1">ROUND(C18*E18,2)</f>
        <v>0</v>
      </c>
    </row>
    <row r="19" spans="1:6" ht="30" x14ac:dyDescent="0.25">
      <c r="A19" s="63">
        <v>11</v>
      </c>
      <c r="B19" s="18" t="s">
        <v>113</v>
      </c>
      <c r="C19" s="20">
        <v>8</v>
      </c>
      <c r="D19" s="3" t="s">
        <v>60</v>
      </c>
      <c r="E19" s="94"/>
      <c r="F19" s="95">
        <f t="shared" si="1"/>
        <v>0</v>
      </c>
    </row>
    <row r="20" spans="1:6" ht="30.75" thickBot="1" x14ac:dyDescent="0.3">
      <c r="A20" s="64">
        <v>12</v>
      </c>
      <c r="B20" s="21" t="s">
        <v>74</v>
      </c>
      <c r="C20" s="26">
        <v>32</v>
      </c>
      <c r="D20" s="22" t="s">
        <v>10</v>
      </c>
      <c r="E20" s="96"/>
      <c r="F20" s="97">
        <f>ROUND(C20*E20,2)</f>
        <v>0</v>
      </c>
    </row>
    <row r="21" spans="1:6" x14ac:dyDescent="0.25">
      <c r="A21" s="135" t="s">
        <v>17</v>
      </c>
      <c r="B21" s="136"/>
      <c r="C21" s="136"/>
      <c r="D21" s="136"/>
      <c r="E21" s="136"/>
      <c r="F21" s="104">
        <f>SUM(F9:F20)</f>
        <v>0</v>
      </c>
    </row>
    <row r="22" spans="1:6" x14ac:dyDescent="0.25">
      <c r="A22" s="137" t="s">
        <v>70</v>
      </c>
      <c r="B22" s="138"/>
      <c r="C22" s="138"/>
      <c r="D22" s="138"/>
      <c r="E22" s="138"/>
      <c r="F22" s="105">
        <f>ROUND(F21*0.23,2)</f>
        <v>0</v>
      </c>
    </row>
    <row r="23" spans="1:6" ht="15.75" thickBot="1" x14ac:dyDescent="0.3">
      <c r="A23" s="139" t="s">
        <v>18</v>
      </c>
      <c r="B23" s="140"/>
      <c r="C23" s="140"/>
      <c r="D23" s="140"/>
      <c r="E23" s="140"/>
      <c r="F23" s="106">
        <f>F21+F22</f>
        <v>0</v>
      </c>
    </row>
    <row r="24" spans="1:6" x14ac:dyDescent="0.25">
      <c r="A24" s="75"/>
      <c r="B24" s="76"/>
      <c r="C24" s="76"/>
      <c r="D24" s="76"/>
      <c r="E24" s="76"/>
      <c r="F24" s="77"/>
    </row>
    <row r="25" spans="1:6" x14ac:dyDescent="0.25">
      <c r="A25" s="130" t="s">
        <v>75</v>
      </c>
      <c r="B25" s="130"/>
      <c r="C25" s="130"/>
      <c r="D25" s="130"/>
      <c r="E25" s="130"/>
      <c r="F25" s="130"/>
    </row>
    <row r="26" spans="1:6" x14ac:dyDescent="0.25">
      <c r="A26" s="130" t="s">
        <v>100</v>
      </c>
      <c r="B26" s="130"/>
      <c r="C26" s="130"/>
      <c r="D26" s="130"/>
      <c r="E26" s="130"/>
      <c r="F26" s="130"/>
    </row>
    <row r="27" spans="1:6" x14ac:dyDescent="0.25">
      <c r="A27" s="130"/>
      <c r="B27" s="130"/>
      <c r="C27" s="130"/>
      <c r="D27" s="130"/>
      <c r="E27" s="130"/>
      <c r="F27" s="130"/>
    </row>
    <row r="28" spans="1:6" x14ac:dyDescent="0.25">
      <c r="A28" s="130"/>
      <c r="B28" s="130"/>
      <c r="C28" s="130"/>
      <c r="D28" s="130"/>
      <c r="E28" s="130"/>
      <c r="F28" s="130"/>
    </row>
    <row r="29" spans="1:6" x14ac:dyDescent="0.25">
      <c r="A29" s="130" t="s">
        <v>101</v>
      </c>
      <c r="B29" s="130"/>
      <c r="C29" s="130"/>
      <c r="D29" s="130"/>
      <c r="E29" s="130"/>
      <c r="F29" s="130"/>
    </row>
    <row r="30" spans="1:6" x14ac:dyDescent="0.25">
      <c r="A30" s="130"/>
      <c r="B30" s="130"/>
      <c r="C30" s="130"/>
      <c r="D30" s="130"/>
      <c r="E30" s="130"/>
      <c r="F30" s="130"/>
    </row>
    <row r="31" spans="1:6" x14ac:dyDescent="0.25">
      <c r="A31" s="130"/>
      <c r="B31" s="130"/>
      <c r="C31" s="130"/>
      <c r="D31" s="130"/>
      <c r="E31" s="130"/>
      <c r="F31" s="130"/>
    </row>
    <row r="32" spans="1:6" x14ac:dyDescent="0.25">
      <c r="A32" s="68"/>
      <c r="B32" s="68"/>
      <c r="C32" s="68"/>
      <c r="D32" s="68"/>
      <c r="E32" s="68"/>
      <c r="F32" s="68"/>
    </row>
    <row r="33" spans="1:6" x14ac:dyDescent="0.25">
      <c r="A33" s="141" t="s">
        <v>20</v>
      </c>
      <c r="B33" s="142"/>
      <c r="C33" s="68"/>
      <c r="D33" s="68"/>
      <c r="E33" s="68"/>
      <c r="F33" s="68"/>
    </row>
    <row r="34" spans="1:6" x14ac:dyDescent="0.25">
      <c r="A34" s="129" t="s">
        <v>102</v>
      </c>
      <c r="B34" s="129"/>
      <c r="C34" s="129"/>
      <c r="D34" s="129"/>
      <c r="E34" s="129"/>
      <c r="F34" s="129"/>
    </row>
    <row r="35" spans="1:6" ht="14.45" customHeight="1" x14ac:dyDescent="0.25">
      <c r="A35" s="130" t="s">
        <v>99</v>
      </c>
      <c r="B35" s="130"/>
      <c r="C35" s="130"/>
      <c r="D35" s="130"/>
      <c r="E35" s="130"/>
      <c r="F35" s="130"/>
    </row>
    <row r="36" spans="1:6" x14ac:dyDescent="0.25">
      <c r="A36" s="130"/>
      <c r="B36" s="130"/>
      <c r="C36" s="130"/>
      <c r="D36" s="130"/>
      <c r="E36" s="130"/>
      <c r="F36" s="130"/>
    </row>
    <row r="37" spans="1:6" ht="15" customHeight="1" x14ac:dyDescent="0.25">
      <c r="A37" s="130" t="s">
        <v>98</v>
      </c>
      <c r="B37" s="130"/>
      <c r="C37" s="130"/>
      <c r="D37" s="130"/>
      <c r="E37" s="130"/>
      <c r="F37" s="130"/>
    </row>
    <row r="38" spans="1:6" x14ac:dyDescent="0.25">
      <c r="A38" s="69"/>
      <c r="B38" s="70"/>
      <c r="C38" s="68"/>
      <c r="D38" s="68"/>
      <c r="E38" s="68"/>
      <c r="F38" s="68"/>
    </row>
    <row r="39" spans="1:6" x14ac:dyDescent="0.25">
      <c r="A39" s="134" t="s">
        <v>76</v>
      </c>
      <c r="B39" s="134"/>
      <c r="C39" s="134"/>
      <c r="D39" s="134"/>
      <c r="E39" s="134"/>
      <c r="F39" s="134"/>
    </row>
    <row r="40" spans="1:6" x14ac:dyDescent="0.25">
      <c r="A40" s="134"/>
      <c r="B40" s="134"/>
      <c r="C40" s="134"/>
      <c r="D40" s="134"/>
      <c r="E40" s="134"/>
      <c r="F40" s="134"/>
    </row>
    <row r="41" spans="1:6" x14ac:dyDescent="0.25">
      <c r="A41" s="143" t="s">
        <v>125</v>
      </c>
      <c r="B41" s="143"/>
      <c r="C41" s="143"/>
      <c r="D41" s="143"/>
      <c r="E41" s="143"/>
      <c r="F41" s="143"/>
    </row>
    <row r="42" spans="1:6" x14ac:dyDescent="0.25">
      <c r="A42" s="143"/>
      <c r="B42" s="143"/>
      <c r="C42" s="143"/>
      <c r="D42" s="143"/>
      <c r="E42" s="143"/>
      <c r="F42" s="143"/>
    </row>
    <row r="43" spans="1:6" x14ac:dyDescent="0.25">
      <c r="A43" s="143" t="s">
        <v>23</v>
      </c>
      <c r="B43" s="143"/>
      <c r="C43" s="143"/>
      <c r="D43" s="143"/>
      <c r="E43" s="143"/>
      <c r="F43" s="143"/>
    </row>
    <row r="44" spans="1:6" x14ac:dyDescent="0.25">
      <c r="A44" s="143" t="s">
        <v>77</v>
      </c>
      <c r="B44" s="143"/>
      <c r="C44" s="143"/>
      <c r="D44" s="143"/>
      <c r="E44" s="143"/>
      <c r="F44" s="143"/>
    </row>
    <row r="45" spans="1:6" x14ac:dyDescent="0.25">
      <c r="A45" s="85"/>
      <c r="B45" s="85"/>
      <c r="C45" s="85"/>
      <c r="D45" s="85"/>
      <c r="E45" s="85"/>
      <c r="F45" s="85"/>
    </row>
    <row r="46" spans="1:6" x14ac:dyDescent="0.25">
      <c r="A46" s="86"/>
      <c r="B46" s="86"/>
      <c r="C46" s="86"/>
      <c r="D46" s="86"/>
      <c r="E46" s="86"/>
      <c r="F46" s="86"/>
    </row>
    <row r="47" spans="1:6" x14ac:dyDescent="0.25">
      <c r="A47" s="30" t="s">
        <v>121</v>
      </c>
      <c r="B47" s="30"/>
      <c r="C47" s="87"/>
      <c r="E47" s="87"/>
      <c r="F47" s="87"/>
    </row>
    <row r="48" spans="1:6" ht="15" customHeight="1" x14ac:dyDescent="0.25">
      <c r="A48" s="4"/>
      <c r="B48" s="4"/>
      <c r="C48" s="4"/>
      <c r="E48" s="84"/>
      <c r="F48" s="84"/>
    </row>
    <row r="49" spans="3:6" ht="14.45" customHeight="1" x14ac:dyDescent="0.25">
      <c r="D49" s="84"/>
      <c r="E49" s="84"/>
      <c r="F49" s="84"/>
    </row>
    <row r="50" spans="3:6" ht="14.45" customHeight="1" x14ac:dyDescent="0.25">
      <c r="D50" s="84"/>
      <c r="E50" s="84"/>
      <c r="F50" s="84"/>
    </row>
    <row r="51" spans="3:6" ht="14.45" customHeight="1" x14ac:dyDescent="0.25">
      <c r="C51" s="30"/>
      <c r="D51" s="66" t="s">
        <v>120</v>
      </c>
      <c r="E51" s="30"/>
      <c r="F51" s="87"/>
    </row>
    <row r="52" spans="3:6" ht="26.25" customHeight="1" x14ac:dyDescent="0.25">
      <c r="C52" s="126" t="s">
        <v>25</v>
      </c>
      <c r="D52" s="126"/>
      <c r="E52" s="126"/>
      <c r="F52" s="88"/>
    </row>
  </sheetData>
  <sheetProtection algorithmName="SHA-512" hashValue="Jsu3Xz4A0t3ezElB4dlIPWkQ4u3KsUs9XjjgHpVwu5RvGjOTwbPvMN6a8xkzZYEnS9tO6JVUJuRmuYL6gHdNLg==" saltValue="emITQ2lWpj28fo3DSs2b9w==" spinCount="100000" sheet="1" objects="1" scenarios="1"/>
  <mergeCells count="19">
    <mergeCell ref="A41:F42"/>
    <mergeCell ref="A43:F43"/>
    <mergeCell ref="A44:F44"/>
    <mergeCell ref="C52:E52"/>
    <mergeCell ref="A4:F4"/>
    <mergeCell ref="A5:F5"/>
    <mergeCell ref="A7:F7"/>
    <mergeCell ref="A39:F40"/>
    <mergeCell ref="A21:E21"/>
    <mergeCell ref="A22:E22"/>
    <mergeCell ref="A23:E23"/>
    <mergeCell ref="A25:F25"/>
    <mergeCell ref="A26:F28"/>
    <mergeCell ref="A6:F6"/>
    <mergeCell ref="A29:F31"/>
    <mergeCell ref="A35:F36"/>
    <mergeCell ref="A37:F37"/>
    <mergeCell ref="A34:F34"/>
    <mergeCell ref="A33:B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workbookViewId="0">
      <selection activeCell="C23" sqref="C23"/>
    </sheetView>
  </sheetViews>
  <sheetFormatPr defaultColWidth="8.85546875" defaultRowHeight="15" x14ac:dyDescent="0.25"/>
  <cols>
    <col min="1" max="1" width="28.7109375" customWidth="1"/>
    <col min="2" max="2" width="16.7109375" customWidth="1"/>
    <col min="3" max="3" width="16.85546875" customWidth="1"/>
    <col min="4" max="4" width="17.7109375" customWidth="1"/>
  </cols>
  <sheetData>
    <row r="1" spans="1:4" ht="12.6" customHeight="1" x14ac:dyDescent="0.25">
      <c r="D1" s="93" t="s">
        <v>91</v>
      </c>
    </row>
    <row r="2" spans="1:4" ht="12.6" customHeight="1" x14ac:dyDescent="0.25">
      <c r="D2" s="5"/>
    </row>
    <row r="3" spans="1:4" ht="12.6" customHeight="1" x14ac:dyDescent="0.25">
      <c r="D3" s="5"/>
    </row>
    <row r="4" spans="1:4" ht="12.6" customHeight="1" x14ac:dyDescent="0.25">
      <c r="D4" s="5"/>
    </row>
    <row r="5" spans="1:4" ht="12.6" customHeight="1" x14ac:dyDescent="0.25">
      <c r="D5" s="5"/>
    </row>
    <row r="6" spans="1:4" ht="12.6" customHeight="1" x14ac:dyDescent="0.25">
      <c r="D6" s="5"/>
    </row>
    <row r="7" spans="1:4" ht="18.75" x14ac:dyDescent="0.3">
      <c r="A7" s="152" t="s">
        <v>26</v>
      </c>
      <c r="B7" s="152"/>
      <c r="C7" s="152"/>
      <c r="D7" s="152"/>
    </row>
    <row r="8" spans="1:4" ht="13.15" customHeight="1" x14ac:dyDescent="0.25">
      <c r="A8" s="153" t="s">
        <v>27</v>
      </c>
      <c r="B8" s="153"/>
      <c r="C8" s="153"/>
      <c r="D8" s="153"/>
    </row>
    <row r="9" spans="1:4" ht="13.15" customHeight="1" x14ac:dyDescent="0.25">
      <c r="A9" s="17" t="str">
        <f>'Príloha č.1 Časť A'!A5</f>
        <v>Nákup kosacej techniky</v>
      </c>
      <c r="B9" s="4"/>
      <c r="C9" s="4"/>
      <c r="D9" s="4"/>
    </row>
    <row r="10" spans="1:4" ht="13.15" customHeight="1" x14ac:dyDescent="0.25">
      <c r="A10" s="6"/>
      <c r="B10" s="7"/>
      <c r="C10" s="5"/>
      <c r="D10" s="5"/>
    </row>
    <row r="11" spans="1:4" ht="15.75" thickBot="1" x14ac:dyDescent="0.3">
      <c r="A11" s="6" t="s">
        <v>28</v>
      </c>
      <c r="D11" s="5"/>
    </row>
    <row r="12" spans="1:4" ht="13.15" customHeight="1" x14ac:dyDescent="0.25">
      <c r="A12" s="8" t="s">
        <v>29</v>
      </c>
      <c r="B12" s="154"/>
      <c r="C12" s="155"/>
      <c r="D12" s="156"/>
    </row>
    <row r="13" spans="1:4" ht="13.15" customHeight="1" x14ac:dyDescent="0.25">
      <c r="A13" s="9" t="s">
        <v>30</v>
      </c>
      <c r="B13" s="144"/>
      <c r="C13" s="145"/>
      <c r="D13" s="146"/>
    </row>
    <row r="14" spans="1:4" ht="13.15" customHeight="1" x14ac:dyDescent="0.25">
      <c r="A14" s="9" t="s">
        <v>1</v>
      </c>
      <c r="B14" s="144"/>
      <c r="C14" s="145"/>
      <c r="D14" s="146"/>
    </row>
    <row r="15" spans="1:4" ht="13.15" customHeight="1" x14ac:dyDescent="0.25">
      <c r="A15" s="9" t="s">
        <v>2</v>
      </c>
      <c r="B15" s="144"/>
      <c r="C15" s="145"/>
      <c r="D15" s="146"/>
    </row>
    <row r="16" spans="1:4" ht="13.15" customHeight="1" x14ac:dyDescent="0.25">
      <c r="A16" s="9" t="s">
        <v>31</v>
      </c>
      <c r="B16" s="144"/>
      <c r="C16" s="145"/>
      <c r="D16" s="146"/>
    </row>
    <row r="17" spans="1:4" ht="15.75" thickBot="1" x14ac:dyDescent="0.3">
      <c r="A17" s="10" t="s">
        <v>32</v>
      </c>
      <c r="B17" s="147"/>
      <c r="C17" s="148"/>
      <c r="D17" s="149"/>
    </row>
    <row r="18" spans="1:4" ht="13.15" customHeight="1" x14ac:dyDescent="0.25"/>
    <row r="19" spans="1:4" ht="15.75" thickBot="1" x14ac:dyDescent="0.3">
      <c r="A19" s="11" t="s">
        <v>33</v>
      </c>
      <c r="B19" s="4"/>
      <c r="C19" s="4"/>
      <c r="D19" s="4"/>
    </row>
    <row r="20" spans="1:4" ht="30.75" customHeight="1" x14ac:dyDescent="0.25">
      <c r="A20" s="39"/>
      <c r="B20" s="33" t="s">
        <v>34</v>
      </c>
      <c r="C20" s="34" t="s">
        <v>70</v>
      </c>
      <c r="D20" s="35" t="s">
        <v>35</v>
      </c>
    </row>
    <row r="21" spans="1:4" ht="75.75" customHeight="1" thickBot="1" x14ac:dyDescent="0.3">
      <c r="A21" s="32" t="s">
        <v>88</v>
      </c>
      <c r="B21" s="36">
        <f>'Príloha č.1 Časť A'!F34+'Príl.č.1_Špec.ceny_Časť B'!F21</f>
        <v>0</v>
      </c>
      <c r="C21" s="37">
        <f>'Príloha č.1 Časť A'!F35+'Príl.č.1_Špec.ceny_Časť B'!F22</f>
        <v>0</v>
      </c>
      <c r="D21" s="38">
        <f>'Príloha č.1 Časť A'!F36+'Príl.č.1_Špec.ceny_Časť B'!F23</f>
        <v>0</v>
      </c>
    </row>
    <row r="22" spans="1:4" ht="13.15" customHeight="1" x14ac:dyDescent="0.25">
      <c r="A22" s="12"/>
      <c r="B22" s="13"/>
      <c r="C22" s="13"/>
      <c r="D22" s="13"/>
    </row>
    <row r="23" spans="1:4" ht="13.15" customHeight="1" x14ac:dyDescent="0.25">
      <c r="A23" s="11" t="s">
        <v>36</v>
      </c>
      <c r="B23" s="4"/>
      <c r="C23" s="4"/>
      <c r="D23" s="4"/>
    </row>
    <row r="24" spans="1:4" ht="13.15" customHeight="1" x14ac:dyDescent="0.25">
      <c r="A24" s="90" t="s">
        <v>37</v>
      </c>
      <c r="B24" s="90"/>
      <c r="C24" s="90"/>
      <c r="D24" s="90"/>
    </row>
    <row r="25" spans="1:4" ht="13.15" customHeight="1" x14ac:dyDescent="0.25">
      <c r="A25" s="91"/>
      <c r="B25" s="4"/>
      <c r="C25" s="4"/>
      <c r="D25" s="4"/>
    </row>
    <row r="26" spans="1:4" ht="13.15" customHeight="1" x14ac:dyDescent="0.25">
      <c r="A26" s="31" t="s">
        <v>38</v>
      </c>
      <c r="B26" s="4"/>
      <c r="C26" s="4"/>
      <c r="D26" s="4"/>
    </row>
    <row r="27" spans="1:4" ht="13.15" customHeight="1" x14ac:dyDescent="0.25">
      <c r="A27" s="11"/>
      <c r="B27" s="4"/>
      <c r="C27" s="4"/>
      <c r="D27" s="4"/>
    </row>
    <row r="28" spans="1:4" ht="13.15" customHeight="1" x14ac:dyDescent="0.25">
      <c r="A28" s="92"/>
      <c r="B28" s="4"/>
      <c r="C28" s="4"/>
      <c r="D28" s="4"/>
    </row>
    <row r="29" spans="1:4" ht="13.15" customHeight="1" x14ac:dyDescent="0.25">
      <c r="A29" s="14" t="s">
        <v>39</v>
      </c>
      <c r="B29" s="15"/>
      <c r="C29" s="150" t="s">
        <v>40</v>
      </c>
      <c r="D29" s="150"/>
    </row>
    <row r="30" spans="1:4" ht="27.6" customHeight="1" x14ac:dyDescent="0.25">
      <c r="A30" s="15"/>
      <c r="B30" s="71"/>
      <c r="C30" s="151" t="s">
        <v>41</v>
      </c>
      <c r="D30" s="151"/>
    </row>
    <row r="31" spans="1:4" ht="13.15" customHeight="1" x14ac:dyDescent="0.25">
      <c r="A31" s="4"/>
      <c r="B31" s="4"/>
      <c r="C31" s="75"/>
      <c r="D31" s="75"/>
    </row>
    <row r="32" spans="1:4" ht="17.25" x14ac:dyDescent="0.25">
      <c r="A32" s="16"/>
    </row>
    <row r="33" spans="1:1" ht="17.25" x14ac:dyDescent="0.25">
      <c r="A33" s="16"/>
    </row>
    <row r="34" spans="1:1" ht="13.15" customHeight="1" x14ac:dyDescent="0.25"/>
  </sheetData>
  <sheetProtection algorithmName="SHA-512" hashValue="cE9gswSQvPron0fdW1Ept73HZMct7KvV0vlNXkf3MOQUED8Fxcm+nq3vcAoTAK4hpvVFk5BHr0NQMlFBMgg+UA==" saltValue="OR5M4AAo6cqTmsbX/A3bZA==" spinCount="100000" sheet="1" objects="1" scenarios="1"/>
  <mergeCells count="10">
    <mergeCell ref="B16:D16"/>
    <mergeCell ref="B17:D17"/>
    <mergeCell ref="C29:D29"/>
    <mergeCell ref="C30:D30"/>
    <mergeCell ref="A7:D7"/>
    <mergeCell ref="A8:D8"/>
    <mergeCell ref="B12:D12"/>
    <mergeCell ref="B13:D13"/>
    <mergeCell ref="B14:D14"/>
    <mergeCell ref="B15:D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3A6725C3DCA345BD6E4CB9A4BB1623" ma:contentTypeVersion="0" ma:contentTypeDescription="Umožňuje vytvoriť nový dokument." ma:contentTypeScope="" ma:versionID="24a16bfdb7d77be41f6c24741856d9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1221ec19ed49d541de0708919f263c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0B56B8-5C0A-40C3-B1D2-7E66DB9BFFF8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4B19A8B-D237-47BF-A59A-5C5DF7737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40EA63-6E2E-47BA-9D2A-94F8272C27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č.1 Časť A</vt:lpstr>
      <vt:lpstr>Príl.č.1_Špec.ceny_Časť B</vt:lpstr>
      <vt:lpstr>Príloha č.1 k časti A.2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0x010100173A6725C3DCA345BD6E4CB9A4BB1623</vt:lpwstr>
  </property>
</Properties>
</file>