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5\4.DNS 2025\Dodávka a montáž klimatizačných zariadení v objektoch v správe DPB a.s DNS CP 21_2022\kategória 2\výzva03_servis_zariadení\výzva\"/>
    </mc:Choice>
  </mc:AlternateContent>
  <xr:revisionPtr revIDLastSave="0" documentId="13_ncr:1_{BDA42BC3-5538-4831-9878-FF8ED46803B4}" xr6:coauthVersionLast="47" xr6:coauthVersionMax="47" xr10:uidLastSave="{00000000-0000-0000-0000-000000000000}"/>
  <bookViews>
    <workbookView xWindow="28680" yWindow="-120" windowWidth="29040" windowHeight="15840" activeTab="2" xr2:uid="{EE593F96-C946-4F17-8604-37A14D0E3E77}"/>
  </bookViews>
  <sheets>
    <sheet name="VZT Jurajov dvor" sheetId="1" r:id="rId1"/>
    <sheet name="VZT Petržalka a Hroboňova" sheetId="2" r:id="rId2"/>
    <sheet name="Sumarizácia za servis VZT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" i="2" l="1"/>
  <c r="G52" i="2"/>
  <c r="G51" i="2"/>
  <c r="G24" i="2"/>
  <c r="G23" i="2"/>
  <c r="G22" i="2"/>
  <c r="G89" i="1"/>
  <c r="G88" i="1"/>
  <c r="G183" i="1" s="1"/>
  <c r="G184" i="1"/>
  <c r="G179" i="1"/>
  <c r="G178" i="1"/>
  <c r="G150" i="1"/>
  <c r="G149" i="1"/>
  <c r="G140" i="1"/>
  <c r="G139" i="1"/>
  <c r="G80" i="1"/>
  <c r="G79" i="1"/>
  <c r="G66" i="1"/>
  <c r="G65" i="1"/>
  <c r="G55" i="1"/>
  <c r="G54" i="1"/>
  <c r="G31" i="1"/>
  <c r="G22" i="1"/>
  <c r="G21" i="1"/>
  <c r="G9" i="1"/>
  <c r="G8" i="3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4" i="2"/>
  <c r="G55" i="2"/>
  <c r="G56" i="2"/>
  <c r="G24" i="1"/>
  <c r="G26" i="1"/>
  <c r="G27" i="1"/>
  <c r="G28" i="1"/>
  <c r="G29" i="1"/>
  <c r="G30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7" i="1"/>
  <c r="G58" i="1"/>
  <c r="G59" i="1"/>
  <c r="G60" i="1"/>
  <c r="G61" i="1"/>
  <c r="G62" i="1"/>
  <c r="G63" i="1"/>
  <c r="G64" i="1"/>
  <c r="G68" i="1"/>
  <c r="G69" i="1"/>
  <c r="G70" i="1"/>
  <c r="G71" i="1"/>
  <c r="G72" i="1"/>
  <c r="G73" i="1"/>
  <c r="G74" i="1"/>
  <c r="G75" i="1"/>
  <c r="G76" i="1"/>
  <c r="G77" i="1"/>
  <c r="G78" i="1"/>
  <c r="G82" i="1"/>
  <c r="G83" i="1"/>
  <c r="G84" i="1"/>
  <c r="G85" i="1"/>
  <c r="G86" i="1"/>
  <c r="G87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42" i="1"/>
  <c r="G143" i="1"/>
  <c r="G144" i="1"/>
  <c r="G146" i="1"/>
  <c r="G147" i="1"/>
  <c r="G148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81" i="1"/>
  <c r="G182" i="1"/>
  <c r="G11" i="1"/>
  <c r="G12" i="1"/>
  <c r="G13" i="1"/>
  <c r="G14" i="1"/>
  <c r="G15" i="1"/>
  <c r="G16" i="1"/>
  <c r="G17" i="1"/>
  <c r="G18" i="1"/>
  <c r="G19" i="1"/>
  <c r="G20" i="1"/>
  <c r="G17" i="2"/>
  <c r="G16" i="2"/>
  <c r="G15" i="2"/>
  <c r="G13" i="2"/>
  <c r="G12" i="2"/>
  <c r="G11" i="2"/>
  <c r="G10" i="2"/>
  <c r="G9" i="2"/>
  <c r="G8" i="2"/>
  <c r="G6" i="2"/>
  <c r="G5" i="2"/>
  <c r="G4" i="2"/>
  <c r="G21" i="2"/>
  <c r="G20" i="2"/>
  <c r="G19" i="2"/>
  <c r="G7" i="3" l="1"/>
  <c r="G185" i="1"/>
  <c r="G6" i="3"/>
  <c r="G9" i="3" s="1"/>
  <c r="G8" i="1"/>
  <c r="G6" i="1"/>
  <c r="G4" i="1"/>
  <c r="D6" i="1" l="1"/>
  <c r="D8" i="1"/>
  <c r="D4" i="1"/>
</calcChain>
</file>

<file path=xl/sharedStrings.xml><?xml version="1.0" encoding="utf-8"?>
<sst xmlns="http://schemas.openxmlformats.org/spreadsheetml/2006/main" count="893" uniqueCount="300">
  <si>
    <t>Mj</t>
  </si>
  <si>
    <t>Ponuka celkom</t>
  </si>
  <si>
    <t>Mena</t>
  </si>
  <si>
    <t>Počet periód</t>
  </si>
  <si>
    <t>Množ. v perióde</t>
  </si>
  <si>
    <t>1.</t>
  </si>
  <si>
    <t>Hala opráv prevádzky autobusov – Jurajov dvor – HALA č. 3</t>
  </si>
  <si>
    <t>ks</t>
  </si>
  <si>
    <t>EUR</t>
  </si>
  <si>
    <t>KS</t>
  </si>
  <si>
    <t>2.</t>
  </si>
  <si>
    <t>Hala opráv prevádzky autobusov – Jurajov dvor – HALA č. 5</t>
  </si>
  <si>
    <t>3.</t>
  </si>
  <si>
    <t>Hala opráv prevádzky autobusov – Jurajov dvor – HALA č. 6</t>
  </si>
  <si>
    <t>KPL</t>
  </si>
  <si>
    <t>Ventilátor radiálny do štvorhranného potrubia ILT/4-315</t>
  </si>
  <si>
    <t>Požiarne klapky - PKIR PKIS SK</t>
  </si>
  <si>
    <t>Vonkajšia kondenzačná jednotka inverter Panasonic U-250PE1E8</t>
  </si>
  <si>
    <t>5.</t>
  </si>
  <si>
    <t>Ľahká údržba trolejbusov – Jurajov Dvor</t>
  </si>
  <si>
    <t>Vzduchotechnická jednotka AeroMaster XP 06</t>
  </si>
  <si>
    <t>Blok údržby nízkopodlažných električiek – Jurajov Dvor</t>
  </si>
  <si>
    <t>Elektrický ohrievač pre kruhové potrubie MBE -250/6,0</t>
  </si>
  <si>
    <t>Malý radiály ventilátor CF 200 T s časovým dobehom</t>
  </si>
  <si>
    <t>Ľahká údržba električiek - Jurajov dvor</t>
  </si>
  <si>
    <t>Teplovzdušné vetranie a vykurovanie nastavovacej a skúšobnej haly električiek - Prístavba</t>
  </si>
  <si>
    <t>Vodný ohrievač IBW 315-4</t>
  </si>
  <si>
    <t>Jednotka SAHARA MAXX HN 22. UWARAP.BKD s 2ks konzolami ZH2.5300</t>
  </si>
  <si>
    <t>Ventilátor axiálny HXM 250, s termokontaktom a ochr. relé</t>
  </si>
  <si>
    <t>Počet zariadení</t>
  </si>
  <si>
    <t>Jednotková cena</t>
  </si>
  <si>
    <t>Meranie a Regulácia</t>
  </si>
  <si>
    <t>Hala opráv prevádzky autobusov – Jurajov dvor – HALA č. 4</t>
  </si>
  <si>
    <t>SYSTEMAIR, ventilátor EX - AW 355 D4-2EX /svetlík/</t>
  </si>
  <si>
    <t>Elektrodesign, Radiálny nevýbušný ventilátor ILT/4-225 EX</t>
  </si>
  <si>
    <t>Elektrodesign, Ohrievač teplovodný IBW 225-2</t>
  </si>
  <si>
    <t>Kapsový filter REMAK  340x645x350/3 G4</t>
  </si>
  <si>
    <t>Kapsový filter REMAK  420x805x350/4 G4</t>
  </si>
  <si>
    <t>Kapsový filter REMAK  910x305x360/9 G4</t>
  </si>
  <si>
    <t>Kapsový filter REMAK  605x305x360/6 G4</t>
  </si>
  <si>
    <t>Elektrodesign Axiálny ventilátor HXBR/4-315 /svetlík/</t>
  </si>
  <si>
    <t>Ventilátor radiálny do štvorhranného potrubia ILT/4-315 /v hale pri bráne/</t>
  </si>
  <si>
    <t>Ventilátor radiálny do štvorhranného potrubia ILT/8-355 IP55 /v hale miest. Čov/</t>
  </si>
  <si>
    <t>Ventilátor diagonálny do kruhového  potrubia TD800/200SILENT IP44 /oprava pneumatík/</t>
  </si>
  <si>
    <t>Elektrický ohrevač pre kruhové potrubie MBE -200/4,0 R2, /oprava pneumatík/</t>
  </si>
  <si>
    <t>Ventilátor nevýbušný do kruhového  potrubia TD 800/200 Ex /sklad olejov, nabíjareň/</t>
  </si>
  <si>
    <t>Filter KS PAK 55, M5 595x345x460, hr.rámu 18mm. 6 kapsový /v hale pri bráne/</t>
  </si>
  <si>
    <t>REMAK Vzduchotechnická jednotka AeroMaster XP 06 /nad umyvárkou/</t>
  </si>
  <si>
    <t>REMAK Vzduchotechnická jednotka AeroMaster XP 10 /nad sušiarňou/</t>
  </si>
  <si>
    <t>REMAK Vzduchotechnická jednotka AeroMaster FP 4.0 /v hale na terase/</t>
  </si>
  <si>
    <t>REMAK Vzduchotechnická jednotka AeroMaster FP 2.7 /príručný sklad/</t>
  </si>
  <si>
    <t>Elektrodesign Axiálny ventilátor HXBR/4-315 /v umývarke svetlík/</t>
  </si>
  <si>
    <t>Elektrodesign Ventilátor radiálny do kruhového  potrubia RM 250 L /pracovisko sústruhu, Strojovňa Čov/</t>
  </si>
  <si>
    <t>Vložka MFR 300x300, hĺbka 360mm</t>
  </si>
  <si>
    <t>Elektrodesign Ventilátor radiálny do kruhového potrubia RM 200 L /hala pri stene/</t>
  </si>
  <si>
    <t>Ventilátor radiálny do štvorhranného potrubia ILT/4-315 /hala na ľavo a na pravo od kuchyne/</t>
  </si>
  <si>
    <t>Filter KS PAK 55, M5 595x345x460, 6 kapsový /hala na ľavo a na pravo od kuchyne/</t>
  </si>
  <si>
    <t>Elektrodesign Ventilátor radiálny do štvorhranného potrubia ILT/4-315 /Hala Clona VZT/</t>
  </si>
  <si>
    <t>Elektrodesign Ventilátor radiálny do štvorhranného potrubia ILT/4-250 /Hala v strede od vrátnice/</t>
  </si>
  <si>
    <t>Filter KS PAK 55, M5 495x245x360</t>
  </si>
  <si>
    <t>Ústredné Dielne Autobusov</t>
  </si>
  <si>
    <t>VZT zariadenie HOVAL LW-S- 8/D  /stropné - strecha/</t>
  </si>
  <si>
    <t xml:space="preserve">Ústredné Dielne Autobusov - časť Trakčné </t>
  </si>
  <si>
    <t xml:space="preserve">Umývareň Autobusov </t>
  </si>
  <si>
    <t>Základňa Technickej Infraštruktúry - objekt ZTI</t>
  </si>
  <si>
    <r>
      <t>VZT zariadenie č.1, Janka Radotín, JKL 10</t>
    </r>
    <r>
      <rPr>
        <sz val="11"/>
        <color rgb="FF0070C0"/>
        <rFont val="Calibri"/>
        <family val="2"/>
        <charset val="238"/>
        <scheme val="minor"/>
      </rPr>
      <t>.</t>
    </r>
    <r>
      <rPr>
        <sz val="11"/>
        <color theme="1"/>
        <rFont val="Calibri"/>
        <family val="2"/>
        <charset val="238"/>
        <scheme val="minor"/>
      </rPr>
      <t xml:space="preserve"> /strojovňa VZT-1.posch/</t>
    </r>
  </si>
  <si>
    <t>VZT zariadenie č.3 Janka Radotín JKL 6 /strojovňa VZT-1.posch/</t>
  </si>
  <si>
    <t>VZT zariadenie č.4.1 Janka Radotín JKL 4 /strojovňa VZT-1.posch/</t>
  </si>
  <si>
    <t>VZT zariadenie č.4.2 Janka Radotín JKL 4 /strojovňa VZT-1.posch/</t>
  </si>
  <si>
    <t>VZT zariadenie : ALTEKO RK 250 SP-LF 24 (strecha,strojovňa)</t>
  </si>
  <si>
    <t>VZT zariadenie : Alteko Tango 7 F-EU4-T3-L (strojovňa strecha)</t>
  </si>
  <si>
    <r>
      <t xml:space="preserve">Filter  </t>
    </r>
    <r>
      <rPr>
        <sz val="11"/>
        <rFont val="Calibri"/>
        <family val="2"/>
        <charset val="238"/>
        <scheme val="minor"/>
      </rPr>
      <t>:  filtračná textília cca 2 m2</t>
    </r>
  </si>
  <si>
    <t>Ventilátor do štvorhranného potrubia, REMAK RP 50-25/22-4D EK</t>
  </si>
  <si>
    <r>
      <t>VZT zariadenie č.2, Janka Radotín, JKL 10</t>
    </r>
    <r>
      <rPr>
        <sz val="11"/>
        <color rgb="FF0070C0"/>
        <rFont val="Calibri"/>
        <family val="2"/>
        <charset val="238"/>
        <scheme val="minor"/>
      </rPr>
      <t>.</t>
    </r>
    <r>
      <rPr>
        <sz val="11"/>
        <color theme="1"/>
        <rFont val="Calibri"/>
        <family val="2"/>
        <charset val="238"/>
        <scheme val="minor"/>
      </rPr>
      <t xml:space="preserve"> /strojovňa VZT-1.posch/</t>
    </r>
  </si>
  <si>
    <r>
      <t>Filter,rozmer :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G4 490x287x360/5</t>
    </r>
  </si>
  <si>
    <t>VZT zariadenie : Alteko RK 250 SP-LF24 (strojovňa administratíva)</t>
  </si>
  <si>
    <t>Filter-prívod, rozmer : G4 240x495x200/5, rámik 20 mm</t>
  </si>
  <si>
    <t>VZT jednotka s rekuperáciou tepla REKUPER-Vertikal 6/8 , výr. : f. REKUPER Liberec /strecha/</t>
  </si>
  <si>
    <r>
      <rPr>
        <sz val="11"/>
        <rFont val="Calibri"/>
        <family val="2"/>
        <charset val="238"/>
        <scheme val="minor"/>
      </rPr>
      <t>Strešný ventilátor VENTO, typ RS 56/40-4D</t>
    </r>
    <r>
      <rPr>
        <sz val="11"/>
        <color rgb="FF0070C0"/>
        <rFont val="Calibri"/>
        <family val="2"/>
        <charset val="238"/>
        <scheme val="minor"/>
      </rPr>
      <t xml:space="preserve"> </t>
    </r>
  </si>
  <si>
    <t>Strešný ventilátor VENTO, typ RS 40/31-4E</t>
  </si>
  <si>
    <t>Rámčekový filter G4, na prívode (2ks) a odvode (2ks) vzduchu, Remak XPNR 06/4C, rozmer : 347x642x96</t>
  </si>
  <si>
    <t>Klinový remeň SPZ 937LW 950La</t>
  </si>
  <si>
    <t>Klinový remeň: SPZ 1212LW 1225La</t>
  </si>
  <si>
    <t>Klinový remeň: SPZ 912LW 925La</t>
  </si>
  <si>
    <t>Filter F7 315x444x30</t>
  </si>
  <si>
    <t>VZT zariadenie UNIVENT IBE RME 500/250 - 3 - H1, v.č. : 0.4-05-00-0013</t>
  </si>
  <si>
    <t>VZT zariadenie, BAT Klima BKL ZJ 05.04 /na lávke/</t>
  </si>
  <si>
    <t>Axiálny ventilátor VORTICE MEDIO "S" /podtlakové vetranie, wc + upratovačka/</t>
  </si>
  <si>
    <t>Klinový remeň: SPA 1357LW 1375La</t>
  </si>
  <si>
    <t>Nástrešná vetracia jednotka HOVAL LHW8</t>
  </si>
  <si>
    <t>VZT zostava VENTO RP 50-30/25-4E, /Hala opráv nákladných vozidiel, vetranie montážnej jamy/</t>
  </si>
  <si>
    <t>VZT zostava VENTO RP 50-30/25-4E, /Koľajové trate dielňa opráv vozidiel a stav.strojov, vetranie montážnej jamy/</t>
  </si>
  <si>
    <t>VZT zostava Vento RP 60-35/31-6D, Vetranie haly údržby a opráv osobných vozidiel /sklad v hale/</t>
  </si>
  <si>
    <t>VZT zostava  RP 50-30/25-4E, Vetranie obrobne, kováčovne a nab.stanice /sklad - vonku/</t>
  </si>
  <si>
    <t>VZT zostava Vento RP 80-50/40-6D, Vetranie dieľne koľajových konš.a zámčníckej dielne /Sklad - vonku/</t>
  </si>
  <si>
    <t>Kontrola ovládania</t>
  </si>
  <si>
    <t>Hala opráv prevádzky autobusov – Jurajov dvor – HALA č. 1</t>
  </si>
  <si>
    <t>Hala opráv prevádzky autobusov – Jurajov dvor – HALA č. 2</t>
  </si>
  <si>
    <t>VZT zostava: klapka, filtračná komora KFB 60-30, ventilator do štvorhran pot. RP 60-30/28-4, tlmiaca vložka DV 60-30 /chodba pri sklade horľavých látok/</t>
  </si>
  <si>
    <t>Filter do VZT č.4.1., prívod :287x592x600 / 3</t>
  </si>
  <si>
    <t>Filter do VZT č.4.1., odvod :402x592x600 / 4</t>
  </si>
  <si>
    <r>
      <t>Filter do VZT č.1,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prívod </t>
    </r>
    <r>
      <rPr>
        <sz val="11"/>
        <color rgb="FF0070C0"/>
        <rFont val="Calibri"/>
        <family val="2"/>
        <charset val="238"/>
        <scheme val="minor"/>
      </rPr>
      <t xml:space="preserve">: </t>
    </r>
    <r>
      <rPr>
        <sz val="11"/>
        <color theme="1"/>
        <rFont val="Calibri"/>
        <family val="2"/>
        <charset val="238"/>
        <scheme val="minor"/>
      </rPr>
      <t>F6 592x592x625 / 7</t>
    </r>
  </si>
  <si>
    <r>
      <t>Filter do VZT č.1,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prívod </t>
    </r>
    <r>
      <rPr>
        <sz val="11"/>
        <color rgb="FF0070C0"/>
        <rFont val="Calibri"/>
        <family val="2"/>
        <charset val="238"/>
        <scheme val="minor"/>
      </rPr>
      <t xml:space="preserve">: </t>
    </r>
    <r>
      <rPr>
        <sz val="11"/>
        <color theme="1"/>
        <rFont val="Calibri"/>
        <family val="2"/>
        <charset val="238"/>
        <scheme val="minor"/>
      </rPr>
      <t>F6 490x592x625 / 5</t>
    </r>
  </si>
  <si>
    <r>
      <t>Filter do VZT č.2,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prívod </t>
    </r>
    <r>
      <rPr>
        <sz val="11"/>
        <color rgb="FF0070C0"/>
        <rFont val="Calibri"/>
        <family val="2"/>
        <charset val="238"/>
        <scheme val="minor"/>
      </rPr>
      <t xml:space="preserve">: </t>
    </r>
    <r>
      <rPr>
        <sz val="11"/>
        <color theme="1"/>
        <rFont val="Calibri"/>
        <family val="2"/>
        <charset val="238"/>
        <scheme val="minor"/>
      </rPr>
      <t>F6 592x592x625 / 7</t>
    </r>
  </si>
  <si>
    <r>
      <t>Filter do VZT č.1,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odvod :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F6 592x592x625 / 7</t>
    </r>
  </si>
  <si>
    <r>
      <t>Filter do VZT č.1,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odvod :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F6 490x592x625 / 5</t>
    </r>
  </si>
  <si>
    <r>
      <t>Filter do VZT č.2,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prívod </t>
    </r>
    <r>
      <rPr>
        <sz val="11"/>
        <color rgb="FF0070C0"/>
        <rFont val="Calibri"/>
        <family val="2"/>
        <charset val="238"/>
        <scheme val="minor"/>
      </rPr>
      <t xml:space="preserve">: </t>
    </r>
    <r>
      <rPr>
        <sz val="11"/>
        <color theme="1"/>
        <rFont val="Calibri"/>
        <family val="2"/>
        <charset val="238"/>
        <scheme val="minor"/>
      </rPr>
      <t>F6 490x592x625 / 5</t>
    </r>
  </si>
  <si>
    <r>
      <t>Filter do VZT č.2,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odvod :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F6 592x592x625 / 7</t>
    </r>
  </si>
  <si>
    <r>
      <t>Filter do VZT č.2,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odvod :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F6 490x592x625 / 5</t>
    </r>
  </si>
  <si>
    <r>
      <t>Filter do VZT č.1,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prívod </t>
    </r>
    <r>
      <rPr>
        <sz val="11"/>
        <color rgb="FF0070C0"/>
        <rFont val="Calibri"/>
        <family val="2"/>
        <charset val="238"/>
        <scheme val="minor"/>
      </rPr>
      <t xml:space="preserve">: </t>
    </r>
    <r>
      <rPr>
        <sz val="11"/>
        <color theme="1"/>
        <rFont val="Calibri"/>
        <family val="2"/>
        <charset val="238"/>
        <scheme val="minor"/>
      </rPr>
      <t>F6 490x287x625 / 5</t>
    </r>
  </si>
  <si>
    <r>
      <t>Filter do VZT č.1,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prívod </t>
    </r>
    <r>
      <rPr>
        <sz val="11"/>
        <color rgb="FF0070C0"/>
        <rFont val="Calibri"/>
        <family val="2"/>
        <charset val="238"/>
        <scheme val="minor"/>
      </rPr>
      <t xml:space="preserve">: </t>
    </r>
    <r>
      <rPr>
        <sz val="11"/>
        <color theme="1"/>
        <rFont val="Calibri"/>
        <family val="2"/>
        <charset val="238"/>
        <scheme val="minor"/>
      </rPr>
      <t>F6 592x287x625 / 6</t>
    </r>
  </si>
  <si>
    <r>
      <t>Filter do VZT č.1,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odvod :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F6 490x287x625 / 5</t>
    </r>
  </si>
  <si>
    <r>
      <t>Filter do VZT č.1,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odvod :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F6 592x287x625 / 6</t>
    </r>
  </si>
  <si>
    <r>
      <t>Filter do VZT č.2,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prívod </t>
    </r>
    <r>
      <rPr>
        <sz val="11"/>
        <color rgb="FF0070C0"/>
        <rFont val="Calibri"/>
        <family val="2"/>
        <charset val="238"/>
        <scheme val="minor"/>
      </rPr>
      <t xml:space="preserve">: </t>
    </r>
    <r>
      <rPr>
        <sz val="11"/>
        <color theme="1"/>
        <rFont val="Calibri"/>
        <family val="2"/>
        <charset val="238"/>
        <scheme val="minor"/>
      </rPr>
      <t>F6 490x287x625 / 5</t>
    </r>
  </si>
  <si>
    <r>
      <t>Filter do VZT č.2,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prívod </t>
    </r>
    <r>
      <rPr>
        <sz val="11"/>
        <color rgb="FF0070C0"/>
        <rFont val="Calibri"/>
        <family val="2"/>
        <charset val="238"/>
        <scheme val="minor"/>
      </rPr>
      <t xml:space="preserve">: </t>
    </r>
    <r>
      <rPr>
        <sz val="11"/>
        <color theme="1"/>
        <rFont val="Calibri"/>
        <family val="2"/>
        <charset val="238"/>
        <scheme val="minor"/>
      </rPr>
      <t>F6 592x287x625 / 6</t>
    </r>
  </si>
  <si>
    <r>
      <t>Filter do VZT č.2,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odvod :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F6 490x287x625 / 5</t>
    </r>
  </si>
  <si>
    <r>
      <t>Filter do VZT č.2,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odvod :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F6 592x287x625 / 6</t>
    </r>
  </si>
  <si>
    <t xml:space="preserve">rámy 25mm s filtrami Hovalfilter L/LW-5 G4 430x592x350 / 4 /spodné filtre/ </t>
  </si>
  <si>
    <t>rámy 25mm s filtrami Hovalfilter L/LW-8 G4 592x592x350 / 5 /vrchné filtre/</t>
  </si>
  <si>
    <t xml:space="preserve">rámy 25 mm s filtrami Hovalfilter L/LW-5 G4 430x592x350 / 4 /spodné filtre/ </t>
  </si>
  <si>
    <t>Filter IFR 315/60-35 F7, 6 kapsový</t>
  </si>
  <si>
    <t>Dopravné náklady</t>
  </si>
  <si>
    <t>Doprava</t>
  </si>
  <si>
    <t>4.</t>
  </si>
  <si>
    <t>6.</t>
  </si>
  <si>
    <t>údaje, celkové hodnotenie a záverečné zhodnotenie (odporúčanie na prevádzku), záznam o vykonaní kontroly do prevádzkového denníka požiarnych</t>
  </si>
  <si>
    <t>kontrola prevádzkových parametrov U,I , záverečné zhodnotenie - odporúčanie na prevádzku.</t>
  </si>
  <si>
    <t xml:space="preserve">Záznam o vykonaní servisných prác na VZT jednotke alebo VZT zostave, ktorý musí obsahovať názov zariadenia, výrobcu, výrob. číslo a všetky technické </t>
  </si>
  <si>
    <t>VZT zostava: klapka, filtračná komora KFB 60-30, ventilator do štvorhran pot. RP 60-30/28-4D, tlmiaca vložka DV 60-30 /chodba pri majstroch/</t>
  </si>
  <si>
    <t>Náhradná fitračná vložka MFR 250/G4 /pracovisko sústruhu/</t>
  </si>
  <si>
    <t>Záznam o vykonaní servisných prác na kondenzačnej jednotke, ktorý musí obsahovať názov zariadenia, výrobcu, výrob. číslo a všetky technické informácie,</t>
  </si>
  <si>
    <r>
      <t xml:space="preserve">Filter rámový k VZT jednotke na streche, </t>
    </r>
    <r>
      <rPr>
        <sz val="11"/>
        <rFont val="Calibri"/>
        <family val="2"/>
        <charset val="238"/>
        <scheme val="minor"/>
      </rPr>
      <t>rozmer : kov 1350x680x160/8 (nie kapsy, ale priečinky/rámový M5</t>
    </r>
  </si>
  <si>
    <r>
      <t>Filter kapsový,</t>
    </r>
    <r>
      <rPr>
        <sz val="11"/>
        <rFont val="Calibri"/>
        <family val="2"/>
        <charset val="238"/>
        <scheme val="minor"/>
      </rPr>
      <t xml:space="preserve"> rozmer :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G4 395x195x200/4 kovový rám 25mm 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/chodba pri sklade horľavých látok/</t>
    </r>
  </si>
  <si>
    <t>SYSTEMAIR, ventilátor EX - AW 355 D4-2EX /svetlík-strecha/</t>
  </si>
  <si>
    <r>
      <t xml:space="preserve">VZT zariadenie SOLER 513 292 6100, </t>
    </r>
    <r>
      <rPr>
        <sz val="11"/>
        <rFont val="Calibri"/>
        <family val="2"/>
        <charset val="238"/>
        <scheme val="minor"/>
      </rPr>
      <t>zavesené pod stropom</t>
    </r>
  </si>
  <si>
    <r>
      <t>Filter,</t>
    </r>
    <r>
      <rPr>
        <sz val="11"/>
        <rFont val="Calibri"/>
        <family val="2"/>
        <charset val="238"/>
        <scheme val="minor"/>
      </rPr>
      <t xml:space="preserve"> rozmer :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G4 595x295x200/5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kovový rám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/chodba pri majstroch/</t>
    </r>
  </si>
  <si>
    <t>Servisná hala DOA</t>
  </si>
  <si>
    <t>Vetracia jednotka TERMICON ALT.16 s filtrom a vodným ohrievačom 14000 m3/h, filtračná trieda G4, vrátane elektrických kotlov 30kW v počte 5ks</t>
  </si>
  <si>
    <t>Vreckové filtre G4, rozmer : 592x592x360/6</t>
  </si>
  <si>
    <t>Vreckové filtre G4, rozmer : 592x490x360/6</t>
  </si>
  <si>
    <t xml:space="preserve">Servisná hala DOA - vetranie revízneho kanála </t>
  </si>
  <si>
    <t>Vetracia jednotka SOWOLU ATL.08, filtračná trieda G4</t>
  </si>
  <si>
    <t>Vreckový filter G4, rozmer : 592x490x300/5</t>
  </si>
  <si>
    <t>Vreckový filter G4, rozmer : 592x287x300/6</t>
  </si>
  <si>
    <t>7.</t>
  </si>
  <si>
    <t>Vreckový filter G4, rozmer : 490x287x300/5</t>
  </si>
  <si>
    <t>8.</t>
  </si>
  <si>
    <t>Vreckový filter G4, rozmer : 287x287x300/3</t>
  </si>
  <si>
    <t>9.</t>
  </si>
  <si>
    <t>Vreckový filter G4, rozmer : 590x590x300/6</t>
  </si>
  <si>
    <t xml:space="preserve">Umyváreň Autobusov </t>
  </si>
  <si>
    <t>10.</t>
  </si>
  <si>
    <t>VZT jednotka</t>
  </si>
  <si>
    <t>11.</t>
  </si>
  <si>
    <t>Filter , rozmer 590x590x300/6</t>
  </si>
  <si>
    <t>12.</t>
  </si>
  <si>
    <t>Meranie a Regulácia, kontrola ovládania</t>
  </si>
  <si>
    <t>Ostatné náklady</t>
  </si>
  <si>
    <t>13.</t>
  </si>
  <si>
    <t>14.</t>
  </si>
  <si>
    <t>Odvoz a likvidácia odpadu</t>
  </si>
  <si>
    <t>Remak-VZT AEROMASTER FP 4.0 /garáž. brána č.1, pod stropom/</t>
  </si>
  <si>
    <t>Kapsový filter REMAK 910x305x360/9 G4 , rám 25mm kov</t>
  </si>
  <si>
    <t>Remak-VZT AEROMASTER XP 10 /sušiareň/</t>
  </si>
  <si>
    <t>Kapsový filter REMAK 420x805x350/4 G4</t>
  </si>
  <si>
    <t>Remak-VZT AEROMASTER XP 6 /Strojovňa, VZT schodisko/</t>
  </si>
  <si>
    <t>Kapsový filter REMAK 340x645x350/3 G4, rám 25mm, plast</t>
  </si>
  <si>
    <t>Remak-VZT AEROMASTER FP 4.0 /gumárenské prac./</t>
  </si>
  <si>
    <t>Kapsový filter REMAK 910x305x360/9 G4, rám 25mm, kov</t>
  </si>
  <si>
    <t>Vonkajšia kondenzačná jednotka PANASONIC U-250 PE1E8 /strecha dielne/</t>
  </si>
  <si>
    <t>VZT zariadenie SYSTEMAIR KT 50-25-4 /odvetranie montážnych kanálov/</t>
  </si>
  <si>
    <t>Kapsový filter KS Pak 55, M5 495x245x360 4 kapsový</t>
  </si>
  <si>
    <t>VZT zariadenie SYSTEMAIR KT 50-30-4 /odvetranie montážnych kanálov/</t>
  </si>
  <si>
    <t>Kapsový filter KS Pak 25, G3 490x294x395 4 kapsový</t>
  </si>
  <si>
    <t>Ventilátor nevýbušný do kruhového potrubia TD1100/d250 EX Soler &amp; Palau /gumárenske pracovisko/</t>
  </si>
  <si>
    <t>15.</t>
  </si>
  <si>
    <t>Ventilátor radiálny do štvorhranného potrubia ILT/4-315, Soler &amp; Palau</t>
  </si>
  <si>
    <t>16.</t>
  </si>
  <si>
    <t>17.</t>
  </si>
  <si>
    <t>Požiarna klapka SYSTEMAIR PKIR PKIS SK, typové označenie výrobcu PKIS3G 400x400 ZV /kotolňa/</t>
  </si>
  <si>
    <t>18.</t>
  </si>
  <si>
    <t>Požiarna klapka SYSTEMAIR PKIR PKIS SK, typové označenie výrobcu PKIS3G 560x400 ZV /kompresorovňa/</t>
  </si>
  <si>
    <t>19.</t>
  </si>
  <si>
    <t>Požiarna klapka SYSTEMAIR PKIR PKIS SK, typové označenie výrobcu PKIS3G 400x315 ZV /kompresorovňa/</t>
  </si>
  <si>
    <t>20.</t>
  </si>
  <si>
    <t>21.</t>
  </si>
  <si>
    <t>Dátum</t>
  </si>
  <si>
    <t>Predmet zákazky</t>
  </si>
  <si>
    <t>Objednávateľ</t>
  </si>
  <si>
    <t>Dodávateľ</t>
  </si>
  <si>
    <t>CP vypracoval / kontakt</t>
  </si>
  <si>
    <t>DPB, a.s.</t>
  </si>
  <si>
    <t>Por.č.</t>
  </si>
  <si>
    <t>Objekt - popis</t>
  </si>
  <si>
    <t>Dňa:</t>
  </si>
  <si>
    <t>Vypracoval:</t>
  </si>
  <si>
    <t>Podpis:</t>
  </si>
  <si>
    <t>Schválil:</t>
  </si>
  <si>
    <t>Servis VZT zariadeni v areáloch DPB, a.s.</t>
  </si>
  <si>
    <t>Servis VZT zariadeni - areál DPB, a.s. Jurajov dvor</t>
  </si>
  <si>
    <t>Servis VZT zariadeni - areál DPB, a.s. Petržalka</t>
  </si>
  <si>
    <t>Servis VZT zariadeni - areál DPB, a.s. Hroboňova</t>
  </si>
  <si>
    <t>Celková suma bez DPH, za servis VZT zariadeni v areáloch DPB, a.s.</t>
  </si>
  <si>
    <t>Sumarizácia predmetu zákazky</t>
  </si>
  <si>
    <t>Filter do VZT č.4.2., prívod :F6 897x287x628 / 8, hliníkový  rám</t>
  </si>
  <si>
    <t>Kontrola ovládania, Remak HMI - SGPOL822.60/STD</t>
  </si>
  <si>
    <t>Kontrola funkčnosti ovládača</t>
  </si>
  <si>
    <t>Náhradná filtračná vložka MFR 200/G3 /oprava pneumatík/</t>
  </si>
  <si>
    <t>VZT zariadenie, BAT Klíma BKL ZJ 07.06- odvetrávanie montážnych kanálov /brána č.17/</t>
  </si>
  <si>
    <t>VZT zariadenie, BAT Klíma BKL ZJ 07.04- odvetrávanie montážnych kanálov /brána č.15, hala CNG/</t>
  </si>
  <si>
    <t>VZT zariadenie, BAT Klíma BKL, V.Č.: TEB 1252.31 - odvetrávanie montážnych kanálov /hala, brána č.7/</t>
  </si>
  <si>
    <t>VZT zariadenie, BAT Klíma BKL Z 10 - 10 TPP 125031 - odvetrávanie montážnych kanálov /hala, brána č.9/</t>
  </si>
  <si>
    <t>Klinový remeň: SPA 1390LW 13x1360LI A54</t>
  </si>
  <si>
    <t>VZT zariadenie, BAT Klíma BKL 208.08 TPB 125231 - odvetrávanie montážnych kanálov /hala, brána č.11/</t>
  </si>
  <si>
    <t>Filter rozmer : G3 725x655x55/5, plast rámový</t>
  </si>
  <si>
    <t>Klinový remeň: AUX 10 - 1025La SF</t>
  </si>
  <si>
    <t>Kapsový filter REMAK plast, rozmer 695x395x600/6 M5, hrúbka 25mm</t>
  </si>
  <si>
    <t>REMAK VZT jednotka AeroMaster FP 2.7 /príručný sklad/</t>
  </si>
  <si>
    <t>REMAK VZT jednotka RP70-40/35-6D VRP0070406D /strojovňa VZT výmenníková stanica/</t>
  </si>
  <si>
    <r>
      <t xml:space="preserve">Filter do VZT č.3, prívod </t>
    </r>
    <r>
      <rPr>
        <sz val="11"/>
        <color rgb="FF0070C0"/>
        <rFont val="Calibri"/>
        <family val="2"/>
        <charset val="238"/>
        <scheme val="minor"/>
      </rPr>
      <t>:</t>
    </r>
    <r>
      <rPr>
        <sz val="11"/>
        <color theme="1"/>
        <rFont val="Calibri"/>
        <family val="2"/>
        <charset val="238"/>
        <scheme val="minor"/>
      </rPr>
      <t xml:space="preserve"> 897x587x550 / 8 M6, Plast</t>
    </r>
  </si>
  <si>
    <r>
      <t xml:space="preserve">Filter do VZT č.3, odvod </t>
    </r>
    <r>
      <rPr>
        <sz val="11"/>
        <color rgb="FF0070C0"/>
        <rFont val="Calibri"/>
        <family val="2"/>
        <charset val="238"/>
        <scheme val="minor"/>
      </rPr>
      <t>:</t>
    </r>
    <r>
      <rPr>
        <sz val="11"/>
        <color theme="1"/>
        <rFont val="Calibri"/>
        <family val="2"/>
        <charset val="238"/>
        <scheme val="minor"/>
      </rPr>
      <t xml:space="preserve"> 897x587x550 / 8 M6, Plast</t>
    </r>
  </si>
  <si>
    <t>Filter- prívod, plast : EU-4 445x245x200/5, hrúbka 20mm</t>
  </si>
  <si>
    <t>Filter- odvod, plast : EU-4 445x245x200/5, hrúbka 20mm</t>
  </si>
  <si>
    <t>Filter- prívod, plast : EU7 472x684x300/5, hrúbka 25mm</t>
  </si>
  <si>
    <t>Filter- prívod, plast : EU4 445x245x200/5, hrúbka 20mm</t>
  </si>
  <si>
    <t>Filter- odvod, plast : EU4 445x245x200/5, hrúbka 20mm</t>
  </si>
  <si>
    <t>Filter- odvod, plast : EU7 472x684x300/5, hrúbka 25mm</t>
  </si>
  <si>
    <t>Filter vreckový, KF3 50-30, plast G3 495x295x360/4, hr.20mm</t>
  </si>
  <si>
    <t>Filter vreckový, KF3 60-35, plast G3 595x345x360/5, hr.20mm</t>
  </si>
  <si>
    <t>Filter vreckový, KF3 80-50, Plast G3 795x495x350/7, hr.20mm</t>
  </si>
  <si>
    <t>Odpad</t>
  </si>
  <si>
    <t>Plošina</t>
  </si>
  <si>
    <t>Špecifikácia VZT zariadenía a rozsah prác na výkon servisu za rok 2025 - areál DPB, a.s. Jurajov dvor</t>
  </si>
  <si>
    <t>Špecifikácia VZT zariadení a rozsah prác na výkon servisu za rok 2025 - areál DPB, a.s. Petržalka</t>
  </si>
  <si>
    <t>Špecifikácia VZT zariadení a rozsah prác na výkon servisu za rok 2025 - areál DPB, a.s. Hroboňova</t>
  </si>
  <si>
    <t>22.</t>
  </si>
  <si>
    <t>Autoplošina</t>
  </si>
  <si>
    <t>Požiarne klapky Mandík, PKTM 90 Ø 250 (5ks) a  Ø 280 (5ks)</t>
  </si>
  <si>
    <t>Požiarna klapka Mandík, PKTM 90 630x500 /strecha VZT/</t>
  </si>
  <si>
    <t>Požiarna klapka Mandík, PKTM 90 630x500 / pri umývarke/</t>
  </si>
  <si>
    <r>
      <t>Požiarne klapky Mandík, PKMS 90</t>
    </r>
    <r>
      <rPr>
        <sz val="11"/>
        <rFont val="Calibri"/>
        <family val="2"/>
        <charset val="238"/>
        <scheme val="minor"/>
      </rPr>
      <t xml:space="preserve"> /strojovňa VZT/</t>
    </r>
  </si>
  <si>
    <t xml:space="preserve">Požiarne klapky Mandík, PKMS 90 /šatňa pri VZT/ </t>
  </si>
  <si>
    <t xml:space="preserve">Požiarne klapky Mandík, PKMS 90 315x200 /ÚD pod VZT/ </t>
  </si>
  <si>
    <t>uzáverov. V prípade, že objednávateľ nedisponuje uvedeným prevádzkovým denníkom, zhotoviteľ zriadi novú prevádzkovú knihu, s uvedením všetkých</t>
  </si>
  <si>
    <t>potrebných údajov.</t>
  </si>
  <si>
    <t>informácie, diagnostické a servisné činnosti zrealizované na zariadení, výmenu filtrov s uvedením rozmerov, typu a počtu kusov, čistenie komory filtrov,</t>
  </si>
  <si>
    <t>čistenie a dezinfekcia chemickým a dezinfekčným prípravkom, kontrola funkčnosti a čistenie diferenčných snímačov tlaku, prefúknutie hadičiek tlakom</t>
  </si>
  <si>
    <t>vzduchu, čistenie ventilátorov, kontrola ventilátorov - tepelnej ochrany, prudovej ochrany motora frekfenčného meniča, kontrola ložísk a kolies ventilátora,</t>
  </si>
  <si>
    <t>dotiahnutie konštrukčných spojov a elektr. svoriek motora ventilátora, kontrola a výmena klinových remeňov, kontrola uchytenia zariadenia, opláštenia</t>
  </si>
  <si>
    <t>a tesnosti, pružného uloženia, pružmého uloženia VZT rozvodov, kontrola stavu VZT rozvodov a ich izolácie, kontrola funkčnosti zámkov bočníc, kontrola</t>
  </si>
  <si>
    <t>rebier ohrievacieho a chladiaceho registra, kontrola rekuperátora -tesnosti, vyosenia,, kontrola eliminátora kvapiek, kontrola a čistenie odtoku kondenzátu,</t>
  </si>
  <si>
    <t>kontrola protimrazovej ochrany, meranie prúdových odberov elektrického motora prívod - odvod, Záverečné zhodnotenie (odporúčanie na prevádzku)</t>
  </si>
  <si>
    <t>Montážny denník s uvedením všetkých vykonaných prác</t>
  </si>
  <si>
    <t>Kontrola ovládania autonómnych regulátorov/VZT stojovňa/</t>
  </si>
  <si>
    <t>Servisný protokol Merania a Regulácie, kontrola snímačov tlakov, kontrola snímačov teploty, diagnostika riadiacej podcentrály, dotiahnutie elektrických</t>
  </si>
  <si>
    <t>spojov v rozvádzačoch elektro a MaR, kontrola chodu a funkčnosti jednotky</t>
  </si>
  <si>
    <t xml:space="preserve">diagnostické a servisné činnosti zrealizované na zariadení, chladiaci okruh - kontrola, meranie prevádzkových parametrov, kontrola tlaku, elektrický okruh, </t>
  </si>
  <si>
    <t>Por.číslo</t>
  </si>
  <si>
    <t>Záznam o vykonaní prehliadky požiarnych klapiek alebo požiarnych stenových uzáverov. Tento záznam musí obsahovať názov zariadenia a všetky techn.</t>
  </si>
  <si>
    <t>Rozsah servisných prác a požiadaviek na výkon servisu</t>
  </si>
  <si>
    <t>Objednávateľ požaduje od Zhotoviteľa vykonanie nasledovných servisných prác a po skončení všetkých servisných prác uvedených v Špecifikácii, predmetu zákazky odovzdať nasledovné dokumenty Objednávateľovi:</t>
  </si>
  <si>
    <t xml:space="preserve">Rozpis prác </t>
  </si>
  <si>
    <t>Bod</t>
  </si>
  <si>
    <t>VentoControl, riadiaca jednotka na ovládanie odvetranie soc.priestorov a šatní /Kuchynka/</t>
  </si>
  <si>
    <t>Záznam o vykonaní kontroly ovládacieho zariadenia, riadiacej jednotky - kontrola chodu a funkčnosti jednotky, diagnostika, záverečné hodnotenie-odporúčanie na prevádzku</t>
  </si>
  <si>
    <t>Zariadenie - Popis</t>
  </si>
  <si>
    <t>Rozsah serv. prác a požiadaviek podľa bodu:</t>
  </si>
  <si>
    <t>Nástenná vykurovacia súprava SAHARA Maxx HN23.UWARAP.AKD /6xumyváreň + 1x prac.sústruhu/</t>
  </si>
  <si>
    <t>Záznam o vykonaní kontroly /servisný protokol/ na nástennom vykurovacom zariadení Sahara Maxx s uvedením servisných činností zrealizovaných na zariadení - kontrola chodu, funkčnosti a hlučnosti, čistenie zariadenia, kontrola filtrov, žalúzie, ventilátoru, kontrola vyvažovacieho telieska obežného kolesa kôli deformácii, kontrola elektrického zapojenia</t>
  </si>
  <si>
    <t>Záznam o vykonaní servisných prác na ventilátore, alebo elektrickom ohrievači, ktorý musí obsahovať názov zariadenia, výrobcu, výrob. číslo a všetky</t>
  </si>
  <si>
    <t>technické informácie, diagnostické a servisné činnosti zrealizované na zariadení, meranie prúdu, napätia, kontrola chodu, funkčnosti a hlučnosti, čistenie</t>
  </si>
  <si>
    <t>ventilátora, kontrola ložiska, kontrola vyvažovacieho telieska obežného kolesa kvôli deformácii a záverečné zhodnotenie (odporúčanie na prevádzku ).</t>
  </si>
  <si>
    <t>Cena za servisné práce v Hale č.4 spolu :</t>
  </si>
  <si>
    <t>Cena za servisné práce v Hale č.1, 2 a 3 spolu :</t>
  </si>
  <si>
    <t>Cena za servisné práce v Hale č.5 a 6 spolu :</t>
  </si>
  <si>
    <t>Cena za servisné práce v Ľahkej údržbe trolejbusov spolu :</t>
  </si>
  <si>
    <t>Cena za materiál v Ľahkej údržbe trolejbusov spolu :</t>
  </si>
  <si>
    <t>Cena za servisné práce v objekte Blok údržby nízkopodlažných električiek spolu :</t>
  </si>
  <si>
    <t>Cena za materiálv objekte Blok údržby nízkopodlažných električiek spolu :</t>
  </si>
  <si>
    <t>Cena za servisné práce v objekte Ľahká údržba električiek spolu :</t>
  </si>
  <si>
    <t>Cena za materiálv objekte Ľahkej údržby električiek spolu :</t>
  </si>
  <si>
    <t>Cena za materiál v obj.Teplovzdušné vetranie a vykurovanie nastavovacej a skúšobnej haly električiek spolu :</t>
  </si>
  <si>
    <t>Cena za servisné práce v Teplovzdušné vetranie a vykurovanie nastavovacej a skúšobnej haly električiek spolu :</t>
  </si>
  <si>
    <t>Cena za servisné práce v objekte Ústredné dielne autobusov spolu :</t>
  </si>
  <si>
    <t>Cena za materiál v objekte Ústredné dielne autobusov spolu :</t>
  </si>
  <si>
    <t>Cena za materiál v objektoch Ústredné dielne autobusov-časť trakčné a umyváreň autobusov spolu :</t>
  </si>
  <si>
    <t>Cena za servisné práce v objektoch Ústredné dielne autobusov-časť trakčné a umyváreň autobusov spolu :</t>
  </si>
  <si>
    <t>Cena za servisné práce v objekte Základňa technickej infraštruktúry spolu :</t>
  </si>
  <si>
    <t>Cena za materiál v objekte Základňa technickej infraštruktúry spolu :</t>
  </si>
  <si>
    <t>Cena za materiál v Hale č.4 spolu :</t>
  </si>
  <si>
    <t>Cena za servisné práce na zariadeniach v areáli Jurajov dvor spolu, bez DPH</t>
  </si>
  <si>
    <t>Cena za materiál v areáli Jurajov dvor spolu, bez DPH</t>
  </si>
  <si>
    <t>Celková cena za servis VZT zariadeni v areáli DPB, a.s. Jurajov dvor spolu, bez DPH</t>
  </si>
  <si>
    <t>Celková cena za servis VZT zariadeni v areáli DPB, a.s. Petržalka spolu, bez DPH</t>
  </si>
  <si>
    <t>Celková cena za servis VZT zariadeni v areáli DPB, a.s. Hroboňova spolu, bez DPH</t>
  </si>
  <si>
    <t>Dielne a garáže trolejbusov Hroboňova</t>
  </si>
  <si>
    <t>Cena za servisné práce v Dielňach a garážach trolejbusov Hroboňova spolu :</t>
  </si>
  <si>
    <t>Cena za materiál v Dielňach a garážach trolejbusov Hroboňova spolu :</t>
  </si>
  <si>
    <t>Cena za materiál v hale DOA Petržalka spolu :</t>
  </si>
  <si>
    <t>Cena za servisné práce v hale DOA Petržalka spolu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</si>
</sst>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7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5" xfId="0" applyBorder="1"/>
    <xf numFmtId="0" fontId="0" fillId="2" borderId="1" xfId="0" applyFill="1" applyBorder="1"/>
    <xf numFmtId="0" fontId="0" fillId="2" borderId="2" xfId="0" applyFill="1" applyBorder="1"/>
    <xf numFmtId="0" fontId="0" fillId="0" borderId="0" xfId="0" applyAlignment="1">
      <alignment vertical="center" wrapText="1"/>
    </xf>
    <xf numFmtId="0" fontId="2" fillId="2" borderId="1" xfId="0" applyFont="1" applyFill="1" applyBorder="1"/>
    <xf numFmtId="0" fontId="0" fillId="2" borderId="1" xfId="0" applyFill="1" applyBorder="1" applyAlignment="1">
      <alignment wrapText="1"/>
    </xf>
    <xf numFmtId="9" fontId="0" fillId="0" borderId="1" xfId="1" applyFont="1" applyBorder="1"/>
    <xf numFmtId="9" fontId="0" fillId="0" borderId="0" xfId="1" applyFont="1"/>
    <xf numFmtId="0" fontId="2" fillId="2" borderId="1" xfId="0" applyFont="1" applyFill="1" applyBorder="1" applyAlignment="1">
      <alignment horizontal="right"/>
    </xf>
    <xf numFmtId="0" fontId="3" fillId="0" borderId="0" xfId="0" applyFont="1"/>
    <xf numFmtId="0" fontId="0" fillId="0" borderId="1" xfId="1" applyNumberFormat="1" applyFont="1" applyBorder="1"/>
    <xf numFmtId="0" fontId="0" fillId="2" borderId="1" xfId="0" applyFill="1" applyBorder="1" applyAlignment="1">
      <alignment horizontal="right"/>
    </xf>
    <xf numFmtId="0" fontId="6" fillId="0" borderId="0" xfId="2"/>
    <xf numFmtId="9" fontId="3" fillId="0" borderId="0" xfId="1" applyFont="1"/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wrapText="1"/>
    </xf>
    <xf numFmtId="0" fontId="2" fillId="2" borderId="2" xfId="0" applyFont="1" applyFill="1" applyBorder="1" applyAlignment="1">
      <alignment horizontal="right"/>
    </xf>
    <xf numFmtId="0" fontId="0" fillId="2" borderId="3" xfId="0" applyFill="1" applyBorder="1"/>
    <xf numFmtId="0" fontId="1" fillId="0" borderId="0" xfId="0" applyFont="1"/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5" xfId="0" applyNumberFormat="1" applyBorder="1"/>
    <xf numFmtId="2" fontId="0" fillId="0" borderId="1" xfId="0" applyNumberFormat="1" applyBorder="1"/>
    <xf numFmtId="2" fontId="0" fillId="2" borderId="1" xfId="0" applyNumberFormat="1" applyFill="1" applyBorder="1"/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1" fillId="6" borderId="0" xfId="0" applyFont="1" applyFill="1"/>
    <xf numFmtId="2" fontId="1" fillId="8" borderId="1" xfId="0" applyNumberFormat="1" applyFont="1" applyFill="1" applyBorder="1"/>
    <xf numFmtId="0" fontId="0" fillId="0" borderId="2" xfId="0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15" fontId="0" fillId="0" borderId="2" xfId="0" applyNumberForma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0" fillId="0" borderId="2" xfId="0" applyBorder="1" applyAlignment="1">
      <alignment horizontal="center" wrapText="1"/>
    </xf>
    <xf numFmtId="15" fontId="0" fillId="0" borderId="1" xfId="0" applyNumberFormat="1" applyBorder="1" applyAlignment="1">
      <alignment horizontal="center"/>
    </xf>
    <xf numFmtId="0" fontId="1" fillId="8" borderId="7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0" fontId="1" fillId="8" borderId="8" xfId="0" applyFont="1" applyFill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0" borderId="7" xfId="0" applyFont="1" applyBorder="1" applyAlignment="1">
      <alignment horizontal="left"/>
    </xf>
    <xf numFmtId="0" fontId="7" fillId="0" borderId="4" xfId="0" applyFont="1" applyBorder="1"/>
    <xf numFmtId="0" fontId="7" fillId="0" borderId="8" xfId="0" applyFont="1" applyBorder="1"/>
    <xf numFmtId="0" fontId="0" fillId="0" borderId="0" xfId="0" applyAlignment="1">
      <alignment wrapText="1"/>
    </xf>
    <xf numFmtId="0" fontId="0" fillId="0" borderId="2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3" xfId="0" applyBorder="1" applyAlignment="1">
      <alignment vertical="top"/>
    </xf>
    <xf numFmtId="2" fontId="0" fillId="6" borderId="5" xfId="0" applyNumberFormat="1" applyFill="1" applyBorder="1"/>
    <xf numFmtId="2" fontId="0" fillId="6" borderId="1" xfId="0" applyNumberFormat="1" applyFill="1" applyBorder="1"/>
    <xf numFmtId="2" fontId="0" fillId="2" borderId="5" xfId="0" applyNumberFormat="1" applyFill="1" applyBorder="1"/>
    <xf numFmtId="2" fontId="0" fillId="6" borderId="3" xfId="0" applyNumberFormat="1" applyFill="1" applyBorder="1"/>
    <xf numFmtId="2" fontId="0" fillId="6" borderId="1" xfId="1" applyNumberFormat="1" applyFont="1" applyFill="1" applyBorder="1"/>
    <xf numFmtId="2" fontId="0" fillId="6" borderId="2" xfId="0" applyNumberFormat="1" applyFill="1" applyBorder="1"/>
    <xf numFmtId="0" fontId="0" fillId="6" borderId="1" xfId="0" applyFill="1" applyBorder="1" applyAlignment="1">
      <alignment wrapText="1"/>
    </xf>
    <xf numFmtId="0" fontId="0" fillId="6" borderId="3" xfId="0" applyFill="1" applyBorder="1" applyAlignment="1">
      <alignment wrapText="1"/>
    </xf>
    <xf numFmtId="0" fontId="0" fillId="6" borderId="2" xfId="0" applyFill="1" applyBorder="1" applyAlignment="1">
      <alignment wrapText="1"/>
    </xf>
    <xf numFmtId="0" fontId="1" fillId="0" borderId="7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3" borderId="4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0" borderId="2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1" fillId="7" borderId="4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0" fontId="1" fillId="8" borderId="8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2" fontId="1" fillId="5" borderId="9" xfId="0" applyNumberFormat="1" applyFont="1" applyFill="1" applyBorder="1" applyAlignment="1">
      <alignment horizontal="right"/>
    </xf>
    <xf numFmtId="2" fontId="1" fillId="5" borderId="12" xfId="0" applyNumberFormat="1" applyFont="1" applyFill="1" applyBorder="1" applyAlignment="1">
      <alignment horizontal="right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0" fillId="0" borderId="7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3">
    <cellStyle name="Hypertextové prepojenie" xfId="2" builtinId="8"/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AB84D-3AA9-4350-A2A3-328251CE0544}">
  <dimension ref="A1:Y219"/>
  <sheetViews>
    <sheetView topLeftCell="A191" workbookViewId="0">
      <selection activeCell="R206" sqref="R206"/>
    </sheetView>
  </sheetViews>
  <sheetFormatPr defaultRowHeight="15" x14ac:dyDescent="0.25"/>
  <cols>
    <col min="1" max="1" width="4.5703125" customWidth="1"/>
    <col min="2" max="2" width="15.85546875" customWidth="1"/>
    <col min="3" max="3" width="54.28515625" customWidth="1"/>
    <col min="4" max="4" width="6.140625" customWidth="1"/>
    <col min="5" max="5" width="5.28515625" customWidth="1"/>
    <col min="6" max="7" width="11.7109375" customWidth="1"/>
    <col min="8" max="8" width="5.7109375" customWidth="1"/>
    <col min="9" max="9" width="6.5703125" customWidth="1"/>
    <col min="10" max="10" width="7.7109375" customWidth="1"/>
    <col min="11" max="11" width="10.140625" customWidth="1"/>
    <col min="12" max="12" width="8.7109375" customWidth="1"/>
  </cols>
  <sheetData>
    <row r="1" spans="1:22" ht="30" customHeight="1" x14ac:dyDescent="0.25">
      <c r="A1" s="95" t="s">
        <v>232</v>
      </c>
      <c r="B1" s="95"/>
      <c r="C1" s="95"/>
      <c r="D1" s="95"/>
      <c r="E1" s="95"/>
      <c r="F1" s="95"/>
      <c r="G1" s="95"/>
      <c r="H1" s="95"/>
      <c r="I1" s="95"/>
      <c r="J1" s="95"/>
    </row>
    <row r="2" spans="1:22" ht="45" customHeight="1" x14ac:dyDescent="0.25">
      <c r="A2" s="45" t="s">
        <v>257</v>
      </c>
      <c r="B2" s="50" t="s">
        <v>266</v>
      </c>
      <c r="C2" s="55" t="s">
        <v>265</v>
      </c>
      <c r="D2" s="45" t="s">
        <v>29</v>
      </c>
      <c r="E2" s="55" t="s">
        <v>0</v>
      </c>
      <c r="F2" s="45" t="s">
        <v>30</v>
      </c>
      <c r="G2" s="45" t="s">
        <v>1</v>
      </c>
      <c r="H2" s="55" t="s">
        <v>2</v>
      </c>
      <c r="I2" s="45" t="s">
        <v>3</v>
      </c>
      <c r="J2" s="45" t="s">
        <v>4</v>
      </c>
    </row>
    <row r="3" spans="1:22" x14ac:dyDescent="0.25">
      <c r="A3" s="90" t="s">
        <v>96</v>
      </c>
      <c r="B3" s="90"/>
      <c r="C3" s="90"/>
      <c r="D3" s="90"/>
      <c r="E3" s="90"/>
      <c r="F3" s="90"/>
      <c r="G3" s="90"/>
      <c r="H3" s="90"/>
      <c r="I3" s="90"/>
      <c r="J3" s="90"/>
    </row>
    <row r="4" spans="1:22" x14ac:dyDescent="0.25">
      <c r="A4" s="27">
        <v>1</v>
      </c>
      <c r="B4" s="27" t="s">
        <v>10</v>
      </c>
      <c r="C4" s="3" t="s">
        <v>33</v>
      </c>
      <c r="D4" s="8">
        <f>J4*I4</f>
        <v>4</v>
      </c>
      <c r="E4" s="8" t="s">
        <v>9</v>
      </c>
      <c r="F4" s="78"/>
      <c r="G4" s="80">
        <f>SUM(F4*D4)</f>
        <v>0</v>
      </c>
      <c r="H4" s="8" t="s">
        <v>8</v>
      </c>
      <c r="I4" s="8">
        <v>1</v>
      </c>
      <c r="J4" s="8">
        <v>4</v>
      </c>
    </row>
    <row r="5" spans="1:22" x14ac:dyDescent="0.25">
      <c r="A5" s="90" t="s">
        <v>97</v>
      </c>
      <c r="B5" s="90"/>
      <c r="C5" s="90"/>
      <c r="D5" s="90"/>
      <c r="E5" s="90"/>
      <c r="F5" s="90"/>
      <c r="G5" s="90"/>
      <c r="H5" s="90"/>
      <c r="I5" s="90"/>
      <c r="J5" s="90"/>
    </row>
    <row r="6" spans="1:22" x14ac:dyDescent="0.25">
      <c r="A6" s="27">
        <v>2</v>
      </c>
      <c r="B6" s="27" t="s">
        <v>10</v>
      </c>
      <c r="C6" s="3" t="s">
        <v>33</v>
      </c>
      <c r="D6" s="8">
        <f>J6*I6</f>
        <v>4</v>
      </c>
      <c r="E6" s="8" t="s">
        <v>9</v>
      </c>
      <c r="F6" s="78"/>
      <c r="G6" s="80">
        <f>SUM(F6*D6)</f>
        <v>0</v>
      </c>
      <c r="H6" s="8" t="s">
        <v>8</v>
      </c>
      <c r="I6" s="8">
        <v>1</v>
      </c>
      <c r="J6" s="8">
        <v>4</v>
      </c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2" x14ac:dyDescent="0.25">
      <c r="A7" s="90" t="s">
        <v>6</v>
      </c>
      <c r="B7" s="90"/>
      <c r="C7" s="90"/>
      <c r="D7" s="90"/>
      <c r="E7" s="90"/>
      <c r="F7" s="90"/>
      <c r="G7" s="90"/>
      <c r="H7" s="90"/>
      <c r="I7" s="90"/>
      <c r="J7" s="90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22" x14ac:dyDescent="0.25">
      <c r="A8" s="27">
        <v>3</v>
      </c>
      <c r="B8" s="27" t="s">
        <v>10</v>
      </c>
      <c r="C8" s="3" t="s">
        <v>33</v>
      </c>
      <c r="D8" s="8">
        <f>J8*I8</f>
        <v>4</v>
      </c>
      <c r="E8" s="8" t="s">
        <v>9</v>
      </c>
      <c r="F8" s="78"/>
      <c r="G8" s="36">
        <f>SUM(F8*D8)</f>
        <v>0</v>
      </c>
      <c r="H8" s="8" t="s">
        <v>8</v>
      </c>
      <c r="I8" s="8">
        <v>1</v>
      </c>
      <c r="J8" s="8">
        <v>4</v>
      </c>
    </row>
    <row r="9" spans="1:22" ht="15" customHeight="1" x14ac:dyDescent="0.25">
      <c r="A9" s="91" t="s">
        <v>273</v>
      </c>
      <c r="B9" s="92"/>
      <c r="C9" s="92"/>
      <c r="D9" s="92"/>
      <c r="E9" s="92"/>
      <c r="F9" s="93"/>
      <c r="G9" s="80">
        <f>SUM(G4:G8)</f>
        <v>0</v>
      </c>
      <c r="H9" s="96" t="s">
        <v>8</v>
      </c>
      <c r="I9" s="97"/>
      <c r="J9" s="98"/>
      <c r="M9" s="17"/>
      <c r="N9" s="17"/>
      <c r="O9" s="17"/>
      <c r="P9" s="17"/>
      <c r="Q9" s="17"/>
      <c r="R9" s="17"/>
      <c r="S9" s="17"/>
      <c r="T9" s="17"/>
    </row>
    <row r="10" spans="1:22" x14ac:dyDescent="0.25">
      <c r="A10" s="90" t="s">
        <v>32</v>
      </c>
      <c r="B10" s="90"/>
      <c r="C10" s="90"/>
      <c r="D10" s="90"/>
      <c r="E10" s="90"/>
      <c r="F10" s="90"/>
      <c r="G10" s="90"/>
      <c r="H10" s="90"/>
      <c r="I10" s="90"/>
      <c r="J10" s="90"/>
      <c r="M10" s="17"/>
      <c r="N10" s="17"/>
      <c r="O10" s="17"/>
      <c r="P10" s="17"/>
      <c r="Q10" s="17"/>
      <c r="R10" s="17"/>
      <c r="S10" s="17"/>
      <c r="T10" s="17"/>
    </row>
    <row r="11" spans="1:22" ht="30" x14ac:dyDescent="0.25">
      <c r="A11" s="28">
        <v>4</v>
      </c>
      <c r="B11" s="28" t="s">
        <v>18</v>
      </c>
      <c r="C11" s="6" t="s">
        <v>77</v>
      </c>
      <c r="D11" s="5">
        <v>1</v>
      </c>
      <c r="E11" s="5" t="s">
        <v>9</v>
      </c>
      <c r="F11" s="81"/>
      <c r="G11" s="35">
        <f t="shared" ref="G11:G20" si="0">SUM(F11*D11)</f>
        <v>0</v>
      </c>
      <c r="H11" s="5" t="s">
        <v>8</v>
      </c>
      <c r="I11" s="5">
        <v>1</v>
      </c>
      <c r="J11" s="5">
        <v>1</v>
      </c>
      <c r="M11" s="17"/>
      <c r="N11" s="17"/>
      <c r="O11" s="17"/>
      <c r="P11" s="17"/>
      <c r="Q11" s="17"/>
      <c r="R11" s="17"/>
      <c r="S11" s="17"/>
      <c r="T11" s="17"/>
    </row>
    <row r="12" spans="1:22" ht="30" x14ac:dyDescent="0.25">
      <c r="A12" s="29">
        <v>5</v>
      </c>
      <c r="B12" s="29"/>
      <c r="C12" s="13" t="s">
        <v>131</v>
      </c>
      <c r="D12" s="9">
        <v>1</v>
      </c>
      <c r="E12" s="9" t="s">
        <v>9</v>
      </c>
      <c r="F12" s="79"/>
      <c r="G12" s="35">
        <f t="shared" si="0"/>
        <v>0</v>
      </c>
      <c r="H12" s="1" t="s">
        <v>8</v>
      </c>
      <c r="I12" s="9">
        <v>1</v>
      </c>
      <c r="J12" s="9">
        <v>1</v>
      </c>
    </row>
    <row r="13" spans="1:22" s="15" customFormat="1" ht="30" x14ac:dyDescent="0.25">
      <c r="A13" s="30">
        <v>6</v>
      </c>
      <c r="B13" s="30" t="s">
        <v>124</v>
      </c>
      <c r="C13" s="2" t="s">
        <v>263</v>
      </c>
      <c r="D13" s="1">
        <v>1</v>
      </c>
      <c r="E13" s="1" t="s">
        <v>9</v>
      </c>
      <c r="F13" s="79"/>
      <c r="G13" s="35">
        <f t="shared" si="0"/>
        <v>0</v>
      </c>
      <c r="H13" s="1" t="s">
        <v>8</v>
      </c>
      <c r="I13" s="1">
        <v>1</v>
      </c>
      <c r="J13" s="1">
        <v>1</v>
      </c>
      <c r="K13" s="21"/>
      <c r="L13" s="21"/>
      <c r="M13" s="21"/>
      <c r="N13" s="21"/>
      <c r="O13" s="21"/>
      <c r="P13" s="21"/>
      <c r="Q13" s="21"/>
    </row>
    <row r="14" spans="1:22" x14ac:dyDescent="0.25">
      <c r="A14" s="30">
        <v>7</v>
      </c>
      <c r="B14" s="30" t="s">
        <v>10</v>
      </c>
      <c r="C14" s="2" t="s">
        <v>78</v>
      </c>
      <c r="D14" s="1">
        <v>1</v>
      </c>
      <c r="E14" s="1" t="s">
        <v>9</v>
      </c>
      <c r="F14" s="79"/>
      <c r="G14" s="35">
        <f t="shared" si="0"/>
        <v>0</v>
      </c>
      <c r="H14" s="1" t="s">
        <v>8</v>
      </c>
      <c r="I14" s="1">
        <v>1</v>
      </c>
      <c r="J14" s="1">
        <v>1</v>
      </c>
    </row>
    <row r="15" spans="1:22" ht="45" x14ac:dyDescent="0.25">
      <c r="A15" s="30">
        <v>8</v>
      </c>
      <c r="B15" s="29" t="s">
        <v>18</v>
      </c>
      <c r="C15" s="22" t="s">
        <v>128</v>
      </c>
      <c r="D15" s="1">
        <v>1</v>
      </c>
      <c r="E15" s="1" t="s">
        <v>9</v>
      </c>
      <c r="F15" s="79"/>
      <c r="G15" s="35">
        <f t="shared" si="0"/>
        <v>0</v>
      </c>
      <c r="H15" s="1" t="s">
        <v>8</v>
      </c>
      <c r="I15" s="1">
        <v>1</v>
      </c>
      <c r="J15" s="1">
        <v>1</v>
      </c>
    </row>
    <row r="16" spans="1:22" ht="30" x14ac:dyDescent="0.25">
      <c r="A16" s="29">
        <v>9</v>
      </c>
      <c r="B16" s="29"/>
      <c r="C16" s="13" t="s">
        <v>135</v>
      </c>
      <c r="D16" s="1">
        <v>1</v>
      </c>
      <c r="E16" s="1" t="s">
        <v>9</v>
      </c>
      <c r="F16" s="79"/>
      <c r="G16" s="34">
        <f t="shared" si="0"/>
        <v>0</v>
      </c>
      <c r="H16" s="1" t="s">
        <v>8</v>
      </c>
      <c r="I16" s="9">
        <v>1</v>
      </c>
      <c r="J16" s="9">
        <v>1</v>
      </c>
    </row>
    <row r="17" spans="1:10" ht="45" x14ac:dyDescent="0.25">
      <c r="A17" s="29">
        <v>10</v>
      </c>
      <c r="B17" s="30" t="s">
        <v>18</v>
      </c>
      <c r="C17" s="2" t="s">
        <v>98</v>
      </c>
      <c r="D17" s="18">
        <v>1</v>
      </c>
      <c r="E17" s="14" t="s">
        <v>9</v>
      </c>
      <c r="F17" s="79"/>
      <c r="G17" s="35">
        <f t="shared" si="0"/>
        <v>0</v>
      </c>
      <c r="H17" s="1" t="s">
        <v>8</v>
      </c>
      <c r="I17" s="9">
        <v>1</v>
      </c>
      <c r="J17" s="9">
        <v>1</v>
      </c>
    </row>
    <row r="18" spans="1:10" ht="30" x14ac:dyDescent="0.25">
      <c r="A18" s="29">
        <v>11</v>
      </c>
      <c r="B18" s="29"/>
      <c r="C18" s="13" t="s">
        <v>132</v>
      </c>
      <c r="D18" s="1">
        <v>1</v>
      </c>
      <c r="E18" s="1" t="s">
        <v>9</v>
      </c>
      <c r="F18" s="82"/>
      <c r="G18" s="34">
        <f t="shared" si="0"/>
        <v>0</v>
      </c>
      <c r="H18" s="14" t="s">
        <v>8</v>
      </c>
      <c r="I18" s="18">
        <v>1</v>
      </c>
      <c r="J18" s="1">
        <v>1</v>
      </c>
    </row>
    <row r="19" spans="1:10" x14ac:dyDescent="0.25">
      <c r="A19" s="29">
        <v>12</v>
      </c>
      <c r="B19" s="30" t="s">
        <v>10</v>
      </c>
      <c r="C19" s="1" t="s">
        <v>79</v>
      </c>
      <c r="D19" s="1">
        <v>1</v>
      </c>
      <c r="E19" s="1" t="s">
        <v>9</v>
      </c>
      <c r="F19" s="79"/>
      <c r="G19" s="35">
        <f t="shared" si="0"/>
        <v>0</v>
      </c>
      <c r="H19" s="1" t="s">
        <v>8</v>
      </c>
      <c r="I19" s="9">
        <v>1</v>
      </c>
      <c r="J19" s="9">
        <v>1</v>
      </c>
    </row>
    <row r="20" spans="1:10" ht="30" x14ac:dyDescent="0.25">
      <c r="A20" s="30">
        <v>13</v>
      </c>
      <c r="B20" s="30" t="s">
        <v>10</v>
      </c>
      <c r="C20" s="2" t="s">
        <v>87</v>
      </c>
      <c r="D20" s="1">
        <v>2</v>
      </c>
      <c r="E20" s="1" t="s">
        <v>9</v>
      </c>
      <c r="F20" s="79"/>
      <c r="G20" s="35">
        <f t="shared" si="0"/>
        <v>0</v>
      </c>
      <c r="H20" s="1" t="s">
        <v>8</v>
      </c>
      <c r="I20" s="1">
        <v>1</v>
      </c>
      <c r="J20" s="1">
        <v>2</v>
      </c>
    </row>
    <row r="21" spans="1:10" x14ac:dyDescent="0.25">
      <c r="A21" s="91" t="s">
        <v>272</v>
      </c>
      <c r="B21" s="92"/>
      <c r="C21" s="92"/>
      <c r="D21" s="92"/>
      <c r="E21" s="92"/>
      <c r="F21" s="93"/>
      <c r="G21" s="35">
        <f>SUM(G11+G13+G14+G15+G17+G19+G20)</f>
        <v>0</v>
      </c>
      <c r="H21" s="96" t="s">
        <v>8</v>
      </c>
      <c r="I21" s="97"/>
      <c r="J21" s="98"/>
    </row>
    <row r="22" spans="1:10" x14ac:dyDescent="0.25">
      <c r="A22" s="91" t="s">
        <v>289</v>
      </c>
      <c r="B22" s="92"/>
      <c r="C22" s="92"/>
      <c r="D22" s="92"/>
      <c r="E22" s="92"/>
      <c r="F22" s="93"/>
      <c r="G22" s="35">
        <f>SUM(G12+G16+G18)</f>
        <v>0</v>
      </c>
      <c r="H22" s="96" t="s">
        <v>8</v>
      </c>
      <c r="I22" s="97"/>
      <c r="J22" s="98"/>
    </row>
    <row r="23" spans="1:10" x14ac:dyDescent="0.25">
      <c r="A23" s="90" t="s">
        <v>11</v>
      </c>
      <c r="B23" s="90"/>
      <c r="C23" s="90"/>
      <c r="D23" s="90"/>
      <c r="E23" s="90"/>
      <c r="F23" s="90"/>
      <c r="G23" s="90"/>
      <c r="H23" s="90"/>
      <c r="I23" s="90"/>
      <c r="J23" s="90"/>
    </row>
    <row r="24" spans="1:10" ht="15" customHeight="1" x14ac:dyDescent="0.25">
      <c r="A24" s="30">
        <v>14</v>
      </c>
      <c r="B24" s="30" t="s">
        <v>10</v>
      </c>
      <c r="C24" s="1" t="s">
        <v>133</v>
      </c>
      <c r="D24" s="1">
        <v>4</v>
      </c>
      <c r="E24" s="1" t="s">
        <v>9</v>
      </c>
      <c r="F24" s="79"/>
      <c r="G24" s="35">
        <f t="shared" ref="G24" si="1">SUM(F24*D24)</f>
        <v>0</v>
      </c>
      <c r="H24" s="1" t="s">
        <v>8</v>
      </c>
      <c r="I24" s="1">
        <v>1</v>
      </c>
      <c r="J24" s="1">
        <v>4</v>
      </c>
    </row>
    <row r="25" spans="1:10" x14ac:dyDescent="0.25">
      <c r="A25" s="90" t="s">
        <v>13</v>
      </c>
      <c r="B25" s="90"/>
      <c r="C25" s="90"/>
      <c r="D25" s="90"/>
      <c r="E25" s="90"/>
      <c r="F25" s="90"/>
      <c r="G25" s="90"/>
      <c r="H25" s="90"/>
      <c r="I25" s="90"/>
      <c r="J25" s="90"/>
    </row>
    <row r="26" spans="1:10" ht="15" customHeight="1" x14ac:dyDescent="0.25">
      <c r="A26" s="31">
        <v>15</v>
      </c>
      <c r="B26" s="30" t="s">
        <v>10</v>
      </c>
      <c r="C26" s="3" t="s">
        <v>133</v>
      </c>
      <c r="D26" s="1">
        <v>4</v>
      </c>
      <c r="E26" s="1" t="s">
        <v>9</v>
      </c>
      <c r="F26" s="79"/>
      <c r="G26" s="35">
        <f t="shared" ref="G26:G30" si="2">SUM(F26*D26)</f>
        <v>0</v>
      </c>
      <c r="H26" s="1" t="s">
        <v>8</v>
      </c>
      <c r="I26" s="1">
        <v>1</v>
      </c>
      <c r="J26" s="1">
        <v>4</v>
      </c>
    </row>
    <row r="27" spans="1:10" x14ac:dyDescent="0.25">
      <c r="A27" s="30">
        <v>16</v>
      </c>
      <c r="B27" s="30" t="s">
        <v>10</v>
      </c>
      <c r="C27" s="1" t="s">
        <v>34</v>
      </c>
      <c r="D27" s="1">
        <v>3</v>
      </c>
      <c r="E27" s="1" t="s">
        <v>9</v>
      </c>
      <c r="F27" s="79"/>
      <c r="G27" s="35">
        <f t="shared" si="2"/>
        <v>0</v>
      </c>
      <c r="H27" s="1" t="s">
        <v>8</v>
      </c>
      <c r="I27" s="1">
        <v>1</v>
      </c>
      <c r="J27" s="1">
        <v>3</v>
      </c>
    </row>
    <row r="28" spans="1:10" x14ac:dyDescent="0.25">
      <c r="A28" s="30">
        <v>17</v>
      </c>
      <c r="B28" s="31" t="s">
        <v>10</v>
      </c>
      <c r="C28" s="3" t="s">
        <v>35</v>
      </c>
      <c r="D28" s="3">
        <v>3</v>
      </c>
      <c r="E28" s="3" t="s">
        <v>9</v>
      </c>
      <c r="F28" s="83"/>
      <c r="G28" s="34">
        <f t="shared" si="2"/>
        <v>0</v>
      </c>
      <c r="H28" s="3" t="s">
        <v>8</v>
      </c>
      <c r="I28" s="3">
        <v>1</v>
      </c>
      <c r="J28" s="3">
        <v>3</v>
      </c>
    </row>
    <row r="29" spans="1:10" x14ac:dyDescent="0.25">
      <c r="A29" s="30">
        <v>18</v>
      </c>
      <c r="B29" s="30" t="s">
        <v>18</v>
      </c>
      <c r="C29" s="9" t="s">
        <v>134</v>
      </c>
      <c r="D29" s="9">
        <v>3</v>
      </c>
      <c r="E29" s="9" t="s">
        <v>9</v>
      </c>
      <c r="F29" s="79"/>
      <c r="G29" s="35">
        <f t="shared" si="2"/>
        <v>0</v>
      </c>
      <c r="H29" s="3" t="s">
        <v>8</v>
      </c>
      <c r="I29" s="3">
        <v>1</v>
      </c>
      <c r="J29" s="3">
        <v>3</v>
      </c>
    </row>
    <row r="30" spans="1:10" x14ac:dyDescent="0.25">
      <c r="A30" s="31">
        <v>19</v>
      </c>
      <c r="B30" s="31"/>
      <c r="C30" s="3" t="s">
        <v>76</v>
      </c>
      <c r="D30" s="3">
        <v>3</v>
      </c>
      <c r="E30" s="3" t="s">
        <v>9</v>
      </c>
      <c r="F30" s="83"/>
      <c r="G30" s="35">
        <f t="shared" si="2"/>
        <v>0</v>
      </c>
      <c r="H30" s="3" t="s">
        <v>8</v>
      </c>
      <c r="I30" s="3">
        <v>1</v>
      </c>
      <c r="J30" s="3">
        <v>3</v>
      </c>
    </row>
    <row r="31" spans="1:10" x14ac:dyDescent="0.25">
      <c r="A31" s="91" t="s">
        <v>274</v>
      </c>
      <c r="B31" s="92"/>
      <c r="C31" s="92"/>
      <c r="D31" s="92"/>
      <c r="E31" s="92"/>
      <c r="F31" s="93"/>
      <c r="G31" s="34">
        <f>SUM(G24:G29)</f>
        <v>0</v>
      </c>
      <c r="H31" s="56" t="s">
        <v>8</v>
      </c>
      <c r="I31" s="57"/>
      <c r="J31" s="58"/>
    </row>
    <row r="32" spans="1:10" x14ac:dyDescent="0.25">
      <c r="A32" s="90" t="s">
        <v>19</v>
      </c>
      <c r="B32" s="90"/>
      <c r="C32" s="90"/>
      <c r="D32" s="90"/>
      <c r="E32" s="90"/>
      <c r="F32" s="90"/>
      <c r="G32" s="90"/>
      <c r="H32" s="90"/>
      <c r="I32" s="90"/>
      <c r="J32" s="90"/>
    </row>
    <row r="33" spans="1:10" ht="30" x14ac:dyDescent="0.25">
      <c r="A33" s="28">
        <v>20</v>
      </c>
      <c r="B33" s="28" t="s">
        <v>18</v>
      </c>
      <c r="C33" s="6" t="s">
        <v>47</v>
      </c>
      <c r="D33" s="5">
        <v>1</v>
      </c>
      <c r="E33" s="5" t="s">
        <v>9</v>
      </c>
      <c r="F33" s="81"/>
      <c r="G33" s="34">
        <f t="shared" ref="G33:G53" si="3">SUM(F33*D33)</f>
        <v>0</v>
      </c>
      <c r="H33" s="5" t="s">
        <v>8</v>
      </c>
      <c r="I33" s="5">
        <v>1</v>
      </c>
      <c r="J33" s="5">
        <v>1</v>
      </c>
    </row>
    <row r="34" spans="1:10" x14ac:dyDescent="0.25">
      <c r="A34" s="29">
        <v>21</v>
      </c>
      <c r="B34" s="29"/>
      <c r="C34" s="9" t="s">
        <v>36</v>
      </c>
      <c r="D34" s="9">
        <v>4</v>
      </c>
      <c r="E34" s="1" t="s">
        <v>9</v>
      </c>
      <c r="F34" s="79"/>
      <c r="G34" s="35">
        <f t="shared" si="3"/>
        <v>0</v>
      </c>
      <c r="H34" s="1" t="s">
        <v>8</v>
      </c>
      <c r="I34" s="9">
        <v>1</v>
      </c>
      <c r="J34" s="9">
        <v>4</v>
      </c>
    </row>
    <row r="35" spans="1:10" ht="30" x14ac:dyDescent="0.25">
      <c r="A35" s="30">
        <v>22</v>
      </c>
      <c r="B35" s="30" t="s">
        <v>18</v>
      </c>
      <c r="C35" s="2" t="s">
        <v>48</v>
      </c>
      <c r="D35" s="1">
        <v>1</v>
      </c>
      <c r="E35" s="1" t="s">
        <v>9</v>
      </c>
      <c r="F35" s="79"/>
      <c r="G35" s="34">
        <f t="shared" si="3"/>
        <v>0</v>
      </c>
      <c r="H35" s="1" t="s">
        <v>8</v>
      </c>
      <c r="I35" s="1">
        <v>1</v>
      </c>
      <c r="J35" s="1">
        <v>1</v>
      </c>
    </row>
    <row r="36" spans="1:10" x14ac:dyDescent="0.25">
      <c r="A36" s="30">
        <v>23</v>
      </c>
      <c r="B36" s="30"/>
      <c r="C36" s="9" t="s">
        <v>37</v>
      </c>
      <c r="D36" s="1">
        <v>2</v>
      </c>
      <c r="E36" s="1" t="s">
        <v>9</v>
      </c>
      <c r="F36" s="79"/>
      <c r="G36" s="35">
        <f t="shared" si="3"/>
        <v>0</v>
      </c>
      <c r="H36" s="1" t="s">
        <v>8</v>
      </c>
      <c r="I36" s="1">
        <v>1</v>
      </c>
      <c r="J36" s="1">
        <v>2</v>
      </c>
    </row>
    <row r="37" spans="1:10" ht="30" x14ac:dyDescent="0.25">
      <c r="A37" s="30">
        <v>24</v>
      </c>
      <c r="B37" s="30" t="s">
        <v>18</v>
      </c>
      <c r="C37" s="2" t="s">
        <v>49</v>
      </c>
      <c r="D37" s="1">
        <v>1</v>
      </c>
      <c r="E37" s="1" t="s">
        <v>9</v>
      </c>
      <c r="F37" s="79"/>
      <c r="G37" s="34">
        <f t="shared" si="3"/>
        <v>0</v>
      </c>
      <c r="H37" s="1" t="s">
        <v>8</v>
      </c>
      <c r="I37" s="1">
        <v>1</v>
      </c>
      <c r="J37" s="1">
        <v>1</v>
      </c>
    </row>
    <row r="38" spans="1:10" x14ac:dyDescent="0.25">
      <c r="A38" s="29">
        <v>25</v>
      </c>
      <c r="B38" s="29"/>
      <c r="C38" s="9" t="s">
        <v>38</v>
      </c>
      <c r="D38" s="9">
        <v>1</v>
      </c>
      <c r="E38" s="1" t="s">
        <v>9</v>
      </c>
      <c r="F38" s="79"/>
      <c r="G38" s="35">
        <f t="shared" si="3"/>
        <v>0</v>
      </c>
      <c r="H38" s="1" t="s">
        <v>8</v>
      </c>
      <c r="I38" s="9">
        <v>1</v>
      </c>
      <c r="J38" s="9">
        <v>1</v>
      </c>
    </row>
    <row r="39" spans="1:10" ht="30" x14ac:dyDescent="0.25">
      <c r="A39" s="30">
        <v>26</v>
      </c>
      <c r="B39" s="30" t="s">
        <v>18</v>
      </c>
      <c r="C39" s="2" t="s">
        <v>50</v>
      </c>
      <c r="D39" s="1">
        <v>1</v>
      </c>
      <c r="E39" s="1" t="s">
        <v>9</v>
      </c>
      <c r="F39" s="79"/>
      <c r="G39" s="34">
        <f t="shared" si="3"/>
        <v>0</v>
      </c>
      <c r="H39" s="1" t="s">
        <v>8</v>
      </c>
      <c r="I39" s="1">
        <v>1</v>
      </c>
      <c r="J39" s="1">
        <v>1</v>
      </c>
    </row>
    <row r="40" spans="1:10" x14ac:dyDescent="0.25">
      <c r="A40" s="30">
        <v>27</v>
      </c>
      <c r="B40" s="30"/>
      <c r="C40" s="9" t="s">
        <v>39</v>
      </c>
      <c r="D40" s="1">
        <v>2</v>
      </c>
      <c r="E40" s="1" t="s">
        <v>9</v>
      </c>
      <c r="F40" s="79"/>
      <c r="G40" s="35">
        <f t="shared" si="3"/>
        <v>0</v>
      </c>
      <c r="H40" s="1" t="s">
        <v>8</v>
      </c>
      <c r="I40" s="1">
        <v>1</v>
      </c>
      <c r="J40" s="1">
        <v>2</v>
      </c>
    </row>
    <row r="41" spans="1:10" ht="30" x14ac:dyDescent="0.25">
      <c r="A41" s="30">
        <v>28</v>
      </c>
      <c r="B41" s="30" t="s">
        <v>18</v>
      </c>
      <c r="C41" s="2" t="s">
        <v>49</v>
      </c>
      <c r="D41" s="1">
        <v>1</v>
      </c>
      <c r="E41" s="1" t="s">
        <v>9</v>
      </c>
      <c r="F41" s="79"/>
      <c r="G41" s="34">
        <f t="shared" si="3"/>
        <v>0</v>
      </c>
      <c r="H41" s="1" t="s">
        <v>8</v>
      </c>
      <c r="I41" s="1">
        <v>1</v>
      </c>
      <c r="J41" s="1">
        <v>1</v>
      </c>
    </row>
    <row r="42" spans="1:10" x14ac:dyDescent="0.25">
      <c r="A42" s="30">
        <v>29</v>
      </c>
      <c r="B42" s="30"/>
      <c r="C42" s="9" t="s">
        <v>38</v>
      </c>
      <c r="D42" s="1">
        <v>2</v>
      </c>
      <c r="E42" s="1" t="s">
        <v>9</v>
      </c>
      <c r="F42" s="79"/>
      <c r="G42" s="35">
        <f t="shared" si="3"/>
        <v>0</v>
      </c>
      <c r="H42" s="1" t="s">
        <v>8</v>
      </c>
      <c r="I42" s="1">
        <v>1</v>
      </c>
      <c r="J42" s="1">
        <v>2</v>
      </c>
    </row>
    <row r="43" spans="1:10" x14ac:dyDescent="0.25">
      <c r="A43" s="30">
        <v>30</v>
      </c>
      <c r="B43" s="48" t="s">
        <v>124</v>
      </c>
      <c r="C43" s="1" t="s">
        <v>205</v>
      </c>
      <c r="D43" s="1">
        <v>1</v>
      </c>
      <c r="E43" s="1" t="s">
        <v>14</v>
      </c>
      <c r="F43" s="79"/>
      <c r="G43" s="34">
        <f t="shared" si="3"/>
        <v>0</v>
      </c>
      <c r="H43" s="1" t="s">
        <v>8</v>
      </c>
      <c r="I43" s="1">
        <v>1</v>
      </c>
      <c r="J43" s="1">
        <v>1</v>
      </c>
    </row>
    <row r="44" spans="1:10" x14ac:dyDescent="0.25">
      <c r="A44" s="30">
        <v>31</v>
      </c>
      <c r="B44" s="30" t="s">
        <v>10</v>
      </c>
      <c r="C44" s="1" t="s">
        <v>40</v>
      </c>
      <c r="D44" s="1">
        <v>8</v>
      </c>
      <c r="E44" s="1" t="s">
        <v>9</v>
      </c>
      <c r="F44" s="79"/>
      <c r="G44" s="35">
        <f t="shared" si="3"/>
        <v>0</v>
      </c>
      <c r="H44" s="1" t="s">
        <v>8</v>
      </c>
      <c r="I44" s="1">
        <v>1</v>
      </c>
      <c r="J44" s="1">
        <v>8</v>
      </c>
    </row>
    <row r="45" spans="1:10" ht="30" x14ac:dyDescent="0.25">
      <c r="A45" s="30">
        <v>32</v>
      </c>
      <c r="B45" s="30" t="s">
        <v>10</v>
      </c>
      <c r="C45" s="2" t="s">
        <v>42</v>
      </c>
      <c r="D45" s="1">
        <v>1</v>
      </c>
      <c r="E45" s="1" t="s">
        <v>9</v>
      </c>
      <c r="F45" s="79"/>
      <c r="G45" s="34">
        <f t="shared" si="3"/>
        <v>0</v>
      </c>
      <c r="H45" s="1" t="s">
        <v>8</v>
      </c>
      <c r="I45" s="1">
        <v>1</v>
      </c>
      <c r="J45" s="1">
        <v>1</v>
      </c>
    </row>
    <row r="46" spans="1:10" ht="30" x14ac:dyDescent="0.25">
      <c r="A46" s="30">
        <v>33</v>
      </c>
      <c r="B46" s="30" t="s">
        <v>10</v>
      </c>
      <c r="C46" s="2" t="s">
        <v>41</v>
      </c>
      <c r="D46" s="1">
        <v>1</v>
      </c>
      <c r="E46" s="1" t="s">
        <v>9</v>
      </c>
      <c r="F46" s="79"/>
      <c r="G46" s="35">
        <f t="shared" si="3"/>
        <v>0</v>
      </c>
      <c r="H46" s="1" t="s">
        <v>8</v>
      </c>
      <c r="I46" s="1">
        <v>1</v>
      </c>
      <c r="J46" s="1">
        <v>1</v>
      </c>
    </row>
    <row r="47" spans="1:10" ht="30" x14ac:dyDescent="0.25">
      <c r="A47" s="30">
        <v>34</v>
      </c>
      <c r="B47" s="30"/>
      <c r="C47" s="2" t="s">
        <v>46</v>
      </c>
      <c r="D47" s="1">
        <v>1</v>
      </c>
      <c r="E47" s="1" t="s">
        <v>9</v>
      </c>
      <c r="F47" s="79"/>
      <c r="G47" s="35">
        <f t="shared" si="3"/>
        <v>0</v>
      </c>
      <c r="H47" s="1" t="s">
        <v>8</v>
      </c>
      <c r="I47" s="1">
        <v>1</v>
      </c>
      <c r="J47" s="1">
        <v>1</v>
      </c>
    </row>
    <row r="48" spans="1:10" ht="30" x14ac:dyDescent="0.25">
      <c r="A48" s="30">
        <v>35</v>
      </c>
      <c r="B48" s="30" t="s">
        <v>123</v>
      </c>
      <c r="C48" s="2" t="s">
        <v>17</v>
      </c>
      <c r="D48" s="1">
        <v>2</v>
      </c>
      <c r="E48" s="1" t="s">
        <v>9</v>
      </c>
      <c r="F48" s="79"/>
      <c r="G48" s="35">
        <f t="shared" si="3"/>
        <v>0</v>
      </c>
      <c r="H48" s="1" t="s">
        <v>8</v>
      </c>
      <c r="I48" s="1">
        <v>1</v>
      </c>
      <c r="J48" s="1">
        <v>2</v>
      </c>
    </row>
    <row r="49" spans="1:10" ht="30" x14ac:dyDescent="0.25">
      <c r="A49" s="30">
        <v>36</v>
      </c>
      <c r="B49" s="30" t="s">
        <v>10</v>
      </c>
      <c r="C49" s="2" t="s">
        <v>43</v>
      </c>
      <c r="D49" s="1">
        <v>1</v>
      </c>
      <c r="E49" s="1" t="s">
        <v>9</v>
      </c>
      <c r="F49" s="79"/>
      <c r="G49" s="35">
        <f t="shared" si="3"/>
        <v>0</v>
      </c>
      <c r="H49" s="1" t="s">
        <v>8</v>
      </c>
      <c r="I49" s="1">
        <v>1</v>
      </c>
      <c r="J49" s="1">
        <v>1</v>
      </c>
    </row>
    <row r="50" spans="1:10" x14ac:dyDescent="0.25">
      <c r="A50" s="30">
        <v>37</v>
      </c>
      <c r="B50" s="30"/>
      <c r="C50" s="2" t="s">
        <v>207</v>
      </c>
      <c r="D50" s="1">
        <v>1</v>
      </c>
      <c r="E50" s="1" t="s">
        <v>9</v>
      </c>
      <c r="F50" s="79"/>
      <c r="G50" s="35">
        <f t="shared" si="3"/>
        <v>0</v>
      </c>
      <c r="H50" s="1" t="s">
        <v>8</v>
      </c>
      <c r="I50" s="1">
        <v>1</v>
      </c>
      <c r="J50" s="1">
        <v>1</v>
      </c>
    </row>
    <row r="51" spans="1:10" ht="30" x14ac:dyDescent="0.25">
      <c r="A51" s="30">
        <v>38</v>
      </c>
      <c r="B51" s="30" t="s">
        <v>10</v>
      </c>
      <c r="C51" s="2" t="s">
        <v>44</v>
      </c>
      <c r="D51" s="1">
        <v>1</v>
      </c>
      <c r="E51" s="1" t="s">
        <v>9</v>
      </c>
      <c r="F51" s="79"/>
      <c r="G51" s="34">
        <f t="shared" si="3"/>
        <v>0</v>
      </c>
      <c r="H51" s="1" t="s">
        <v>8</v>
      </c>
      <c r="I51" s="1">
        <v>1</v>
      </c>
      <c r="J51" s="1">
        <v>1</v>
      </c>
    </row>
    <row r="52" spans="1:10" ht="30" x14ac:dyDescent="0.25">
      <c r="A52" s="31">
        <v>39</v>
      </c>
      <c r="B52" s="30" t="s">
        <v>10</v>
      </c>
      <c r="C52" s="2" t="s">
        <v>45</v>
      </c>
      <c r="D52" s="1">
        <v>2</v>
      </c>
      <c r="E52" s="1" t="s">
        <v>9</v>
      </c>
      <c r="F52" s="79"/>
      <c r="G52" s="35">
        <f t="shared" si="3"/>
        <v>0</v>
      </c>
      <c r="H52" s="1" t="s">
        <v>8</v>
      </c>
      <c r="I52" s="1">
        <v>1</v>
      </c>
      <c r="J52" s="1">
        <v>2</v>
      </c>
    </row>
    <row r="53" spans="1:10" x14ac:dyDescent="0.25">
      <c r="A53" s="31">
        <v>40</v>
      </c>
      <c r="B53" s="31" t="s">
        <v>5</v>
      </c>
      <c r="C53" s="3" t="s">
        <v>16</v>
      </c>
      <c r="D53" s="3">
        <v>2</v>
      </c>
      <c r="E53" s="3" t="s">
        <v>9</v>
      </c>
      <c r="F53" s="83"/>
      <c r="G53" s="35">
        <f t="shared" si="3"/>
        <v>0</v>
      </c>
      <c r="H53" s="3" t="s">
        <v>8</v>
      </c>
      <c r="I53" s="3">
        <v>1</v>
      </c>
      <c r="J53" s="3">
        <v>2</v>
      </c>
    </row>
    <row r="54" spans="1:10" x14ac:dyDescent="0.25">
      <c r="A54" s="91" t="s">
        <v>275</v>
      </c>
      <c r="B54" s="92"/>
      <c r="C54" s="92"/>
      <c r="D54" s="92"/>
      <c r="E54" s="92"/>
      <c r="F54" s="93"/>
      <c r="G54" s="35">
        <f>SUM(G33+G35+G37+G39+G41+G43+G44+G45+G46+G48+G49+G51+G52+G53)</f>
        <v>0</v>
      </c>
      <c r="H54" s="56" t="s">
        <v>8</v>
      </c>
      <c r="I54" s="57"/>
      <c r="J54" s="58"/>
    </row>
    <row r="55" spans="1:10" x14ac:dyDescent="0.25">
      <c r="A55" s="91" t="s">
        <v>276</v>
      </c>
      <c r="B55" s="92"/>
      <c r="C55" s="92"/>
      <c r="D55" s="92"/>
      <c r="E55" s="92"/>
      <c r="F55" s="93"/>
      <c r="G55" s="35">
        <f>SUM(G34+G36+G38+G40+G42+G47+G50)</f>
        <v>0</v>
      </c>
      <c r="H55" s="56" t="s">
        <v>8</v>
      </c>
      <c r="I55" s="57"/>
      <c r="J55" s="58"/>
    </row>
    <row r="56" spans="1:10" x14ac:dyDescent="0.25">
      <c r="A56" s="90" t="s">
        <v>21</v>
      </c>
      <c r="B56" s="90"/>
      <c r="C56" s="90"/>
      <c r="D56" s="90"/>
      <c r="E56" s="90"/>
      <c r="F56" s="90"/>
      <c r="G56" s="90"/>
      <c r="H56" s="90"/>
      <c r="I56" s="90"/>
      <c r="J56" s="90"/>
    </row>
    <row r="57" spans="1:10" x14ac:dyDescent="0.25">
      <c r="A57" s="30">
        <v>41</v>
      </c>
      <c r="B57" s="28" t="s">
        <v>18</v>
      </c>
      <c r="C57" s="5" t="s">
        <v>20</v>
      </c>
      <c r="D57" s="5">
        <v>1</v>
      </c>
      <c r="E57" s="5" t="s">
        <v>9</v>
      </c>
      <c r="F57" s="81"/>
      <c r="G57" s="35">
        <f t="shared" ref="G57:G64" si="4">SUM(F57*D57)</f>
        <v>0</v>
      </c>
      <c r="H57" s="5" t="s">
        <v>8</v>
      </c>
      <c r="I57" s="5">
        <v>1</v>
      </c>
      <c r="J57" s="5">
        <v>1</v>
      </c>
    </row>
    <row r="58" spans="1:10" ht="30" x14ac:dyDescent="0.25">
      <c r="A58" s="30">
        <v>42</v>
      </c>
      <c r="B58" s="30"/>
      <c r="C58" s="2" t="s">
        <v>80</v>
      </c>
      <c r="D58" s="1">
        <v>4</v>
      </c>
      <c r="E58" s="1" t="s">
        <v>9</v>
      </c>
      <c r="F58" s="79"/>
      <c r="G58" s="35">
        <f t="shared" si="4"/>
        <v>0</v>
      </c>
      <c r="H58" s="1" t="s">
        <v>8</v>
      </c>
      <c r="I58" s="1">
        <v>1</v>
      </c>
      <c r="J58" s="1">
        <v>4</v>
      </c>
    </row>
    <row r="59" spans="1:10" ht="30" x14ac:dyDescent="0.25">
      <c r="A59" s="30">
        <v>43</v>
      </c>
      <c r="B59" s="30" t="s">
        <v>10</v>
      </c>
      <c r="C59" s="2" t="s">
        <v>51</v>
      </c>
      <c r="D59" s="1">
        <v>7</v>
      </c>
      <c r="E59" s="1" t="s">
        <v>9</v>
      </c>
      <c r="F59" s="79"/>
      <c r="G59" s="35">
        <f t="shared" si="4"/>
        <v>0</v>
      </c>
      <c r="H59" s="1" t="s">
        <v>8</v>
      </c>
      <c r="I59" s="1">
        <v>1</v>
      </c>
      <c r="J59" s="1">
        <v>7</v>
      </c>
    </row>
    <row r="60" spans="1:10" ht="30" x14ac:dyDescent="0.25">
      <c r="A60" s="30">
        <v>44</v>
      </c>
      <c r="B60" s="30" t="s">
        <v>10</v>
      </c>
      <c r="C60" s="2" t="s">
        <v>52</v>
      </c>
      <c r="D60" s="1">
        <v>1</v>
      </c>
      <c r="E60" s="1" t="s">
        <v>9</v>
      </c>
      <c r="F60" s="79"/>
      <c r="G60" s="34">
        <f t="shared" si="4"/>
        <v>0</v>
      </c>
      <c r="H60" s="1" t="s">
        <v>8</v>
      </c>
      <c r="I60" s="1">
        <v>1</v>
      </c>
      <c r="J60" s="1">
        <v>1</v>
      </c>
    </row>
    <row r="61" spans="1:10" x14ac:dyDescent="0.25">
      <c r="A61" s="30">
        <v>45</v>
      </c>
      <c r="B61" s="30"/>
      <c r="C61" s="1" t="s">
        <v>129</v>
      </c>
      <c r="D61" s="1">
        <v>2</v>
      </c>
      <c r="E61" s="1" t="s">
        <v>9</v>
      </c>
      <c r="F61" s="79"/>
      <c r="G61" s="35">
        <f t="shared" si="4"/>
        <v>0</v>
      </c>
      <c r="H61" s="1" t="s">
        <v>8</v>
      </c>
      <c r="I61" s="1">
        <v>1</v>
      </c>
      <c r="J61" s="1">
        <v>1</v>
      </c>
    </row>
    <row r="62" spans="1:10" x14ac:dyDescent="0.25">
      <c r="A62" s="30">
        <v>46</v>
      </c>
      <c r="B62" s="30" t="s">
        <v>10</v>
      </c>
      <c r="C62" s="1" t="s">
        <v>22</v>
      </c>
      <c r="D62" s="1">
        <v>2</v>
      </c>
      <c r="E62" s="1" t="s">
        <v>9</v>
      </c>
      <c r="F62" s="79"/>
      <c r="G62" s="34">
        <f t="shared" si="4"/>
        <v>0</v>
      </c>
      <c r="H62" s="1" t="s">
        <v>8</v>
      </c>
      <c r="I62" s="1">
        <v>1</v>
      </c>
      <c r="J62" s="1">
        <v>2</v>
      </c>
    </row>
    <row r="63" spans="1:10" ht="30" x14ac:dyDescent="0.25">
      <c r="A63" s="31">
        <v>47</v>
      </c>
      <c r="B63" s="30" t="s">
        <v>144</v>
      </c>
      <c r="C63" s="2" t="s">
        <v>267</v>
      </c>
      <c r="D63" s="1">
        <v>7</v>
      </c>
      <c r="E63" s="1" t="s">
        <v>9</v>
      </c>
      <c r="F63" s="79"/>
      <c r="G63" s="35">
        <f t="shared" si="4"/>
        <v>0</v>
      </c>
      <c r="H63" s="1" t="s">
        <v>8</v>
      </c>
      <c r="I63" s="1">
        <v>1</v>
      </c>
      <c r="J63" s="1">
        <v>7</v>
      </c>
    </row>
    <row r="64" spans="1:10" x14ac:dyDescent="0.25">
      <c r="A64" s="31">
        <v>48</v>
      </c>
      <c r="B64" s="31" t="s">
        <v>10</v>
      </c>
      <c r="C64" s="3" t="s">
        <v>23</v>
      </c>
      <c r="D64" s="3">
        <v>1</v>
      </c>
      <c r="E64" s="3" t="s">
        <v>9</v>
      </c>
      <c r="F64" s="83"/>
      <c r="G64" s="35">
        <f t="shared" si="4"/>
        <v>0</v>
      </c>
      <c r="H64" s="3" t="s">
        <v>8</v>
      </c>
      <c r="I64" s="3">
        <v>1</v>
      </c>
      <c r="J64" s="3">
        <v>1</v>
      </c>
    </row>
    <row r="65" spans="1:11" x14ac:dyDescent="0.25">
      <c r="A65" s="91" t="s">
        <v>277</v>
      </c>
      <c r="B65" s="92"/>
      <c r="C65" s="92"/>
      <c r="D65" s="92"/>
      <c r="E65" s="92"/>
      <c r="F65" s="93"/>
      <c r="G65" s="35">
        <f>SUM(G57+G59+G60+G62+G63+G64)</f>
        <v>0</v>
      </c>
      <c r="H65" s="56" t="s">
        <v>8</v>
      </c>
      <c r="I65" s="57"/>
      <c r="J65" s="58"/>
    </row>
    <row r="66" spans="1:11" x14ac:dyDescent="0.25">
      <c r="A66" s="91" t="s">
        <v>278</v>
      </c>
      <c r="B66" s="92"/>
      <c r="C66" s="92"/>
      <c r="D66" s="92"/>
      <c r="E66" s="92"/>
      <c r="F66" s="93"/>
      <c r="G66" s="35">
        <f>SUM(G58+G61)</f>
        <v>0</v>
      </c>
      <c r="H66" s="56" t="s">
        <v>8</v>
      </c>
      <c r="I66" s="57"/>
      <c r="J66" s="58"/>
    </row>
    <row r="67" spans="1:11" x14ac:dyDescent="0.25">
      <c r="A67" s="90" t="s">
        <v>24</v>
      </c>
      <c r="B67" s="90"/>
      <c r="C67" s="90"/>
      <c r="D67" s="90"/>
      <c r="E67" s="90"/>
      <c r="F67" s="90"/>
      <c r="G67" s="90"/>
      <c r="H67" s="90"/>
      <c r="I67" s="90"/>
      <c r="J67" s="90"/>
    </row>
    <row r="68" spans="1:11" ht="30" x14ac:dyDescent="0.25">
      <c r="A68" s="30">
        <v>49</v>
      </c>
      <c r="B68" s="30" t="s">
        <v>10</v>
      </c>
      <c r="C68" s="2" t="s">
        <v>54</v>
      </c>
      <c r="D68" s="1">
        <v>1</v>
      </c>
      <c r="E68" s="1" t="s">
        <v>9</v>
      </c>
      <c r="F68" s="79"/>
      <c r="G68" s="34">
        <f t="shared" ref="G68:G78" si="5">SUM(F68*D68)</f>
        <v>0</v>
      </c>
      <c r="H68" s="1" t="s">
        <v>8</v>
      </c>
      <c r="I68" s="1">
        <v>1</v>
      </c>
      <c r="J68" s="1">
        <v>1</v>
      </c>
      <c r="K68" s="17"/>
    </row>
    <row r="69" spans="1:11" x14ac:dyDescent="0.25">
      <c r="A69" s="30">
        <v>50</v>
      </c>
      <c r="B69" s="51"/>
      <c r="C69" s="1" t="s">
        <v>53</v>
      </c>
      <c r="D69" s="1">
        <v>1</v>
      </c>
      <c r="E69" s="1" t="s">
        <v>9</v>
      </c>
      <c r="F69" s="79"/>
      <c r="G69" s="35">
        <f t="shared" si="5"/>
        <v>0</v>
      </c>
      <c r="H69" s="1" t="s">
        <v>8</v>
      </c>
      <c r="I69" s="1">
        <v>1</v>
      </c>
      <c r="J69" s="1">
        <v>1</v>
      </c>
      <c r="K69" s="17"/>
    </row>
    <row r="70" spans="1:11" ht="30" x14ac:dyDescent="0.25">
      <c r="A70" s="30">
        <v>51</v>
      </c>
      <c r="B70" s="30" t="s">
        <v>10</v>
      </c>
      <c r="C70" s="2" t="s">
        <v>55</v>
      </c>
      <c r="D70" s="1">
        <v>2</v>
      </c>
      <c r="E70" s="1" t="s">
        <v>9</v>
      </c>
      <c r="F70" s="79"/>
      <c r="G70" s="35">
        <f t="shared" si="5"/>
        <v>0</v>
      </c>
      <c r="H70" s="1" t="s">
        <v>8</v>
      </c>
      <c r="I70" s="1">
        <v>1</v>
      </c>
      <c r="J70" s="1">
        <v>2</v>
      </c>
      <c r="K70" s="17"/>
    </row>
    <row r="71" spans="1:11" ht="30" x14ac:dyDescent="0.25">
      <c r="A71" s="30">
        <v>52</v>
      </c>
      <c r="B71" s="30"/>
      <c r="C71" s="2" t="s">
        <v>56</v>
      </c>
      <c r="D71" s="1">
        <v>2</v>
      </c>
      <c r="E71" s="1" t="s">
        <v>9</v>
      </c>
      <c r="F71" s="79"/>
      <c r="G71" s="35">
        <f t="shared" si="5"/>
        <v>0</v>
      </c>
      <c r="H71" s="1" t="s">
        <v>8</v>
      </c>
      <c r="I71" s="1">
        <v>1</v>
      </c>
      <c r="J71" s="1">
        <v>2</v>
      </c>
      <c r="K71" s="17"/>
    </row>
    <row r="72" spans="1:11" ht="30" x14ac:dyDescent="0.25">
      <c r="A72" s="30">
        <v>53</v>
      </c>
      <c r="B72" s="30" t="s">
        <v>10</v>
      </c>
      <c r="C72" s="2" t="s">
        <v>57</v>
      </c>
      <c r="D72" s="1">
        <v>4</v>
      </c>
      <c r="E72" s="1" t="s">
        <v>9</v>
      </c>
      <c r="F72" s="79"/>
      <c r="G72" s="34">
        <f t="shared" si="5"/>
        <v>0</v>
      </c>
      <c r="H72" s="1" t="s">
        <v>8</v>
      </c>
      <c r="I72" s="1">
        <v>1</v>
      </c>
      <c r="J72" s="1">
        <v>4</v>
      </c>
    </row>
    <row r="73" spans="1:11" ht="30" x14ac:dyDescent="0.25">
      <c r="A73" s="30">
        <v>54</v>
      </c>
      <c r="B73" s="30" t="s">
        <v>10</v>
      </c>
      <c r="C73" s="2" t="s">
        <v>58</v>
      </c>
      <c r="D73" s="1">
        <v>1</v>
      </c>
      <c r="E73" s="1" t="s">
        <v>9</v>
      </c>
      <c r="F73" s="79"/>
      <c r="G73" s="35">
        <f t="shared" si="5"/>
        <v>0</v>
      </c>
      <c r="H73" s="1" t="s">
        <v>8</v>
      </c>
      <c r="I73" s="1">
        <v>1</v>
      </c>
      <c r="J73" s="1">
        <v>1</v>
      </c>
    </row>
    <row r="74" spans="1:11" x14ac:dyDescent="0.25">
      <c r="A74" s="31">
        <v>55</v>
      </c>
      <c r="B74" s="30"/>
      <c r="C74" s="1" t="s">
        <v>59</v>
      </c>
      <c r="D74" s="1">
        <v>1</v>
      </c>
      <c r="E74" s="1" t="s">
        <v>9</v>
      </c>
      <c r="F74" s="79"/>
      <c r="G74" s="35">
        <f t="shared" si="5"/>
        <v>0</v>
      </c>
      <c r="H74" s="1" t="s">
        <v>8</v>
      </c>
      <c r="I74" s="1">
        <v>1</v>
      </c>
      <c r="J74" s="1">
        <v>1</v>
      </c>
    </row>
    <row r="75" spans="1:11" x14ac:dyDescent="0.25">
      <c r="A75" s="30">
        <v>56</v>
      </c>
      <c r="B75" s="30" t="s">
        <v>18</v>
      </c>
      <c r="C75" s="2" t="s">
        <v>217</v>
      </c>
      <c r="D75" s="1">
        <v>1</v>
      </c>
      <c r="E75" s="1" t="s">
        <v>9</v>
      </c>
      <c r="F75" s="79"/>
      <c r="G75" s="35">
        <f t="shared" si="5"/>
        <v>0</v>
      </c>
      <c r="H75" s="1" t="s">
        <v>8</v>
      </c>
      <c r="I75" s="1">
        <v>1</v>
      </c>
      <c r="J75" s="1">
        <v>1</v>
      </c>
    </row>
    <row r="76" spans="1:11" ht="30" x14ac:dyDescent="0.25">
      <c r="A76" s="30">
        <v>57</v>
      </c>
      <c r="B76" s="30"/>
      <c r="C76" s="2" t="s">
        <v>216</v>
      </c>
      <c r="D76" s="1">
        <v>1</v>
      </c>
      <c r="E76" s="1" t="s">
        <v>9</v>
      </c>
      <c r="F76" s="79"/>
      <c r="G76" s="35">
        <f t="shared" si="5"/>
        <v>0</v>
      </c>
      <c r="H76" s="1" t="s">
        <v>8</v>
      </c>
      <c r="I76" s="1">
        <v>1</v>
      </c>
      <c r="J76" s="1">
        <v>1</v>
      </c>
    </row>
    <row r="77" spans="1:11" ht="30" x14ac:dyDescent="0.25">
      <c r="A77" s="30">
        <v>58</v>
      </c>
      <c r="B77" s="30" t="s">
        <v>18</v>
      </c>
      <c r="C77" s="2" t="s">
        <v>218</v>
      </c>
      <c r="D77" s="1">
        <v>1</v>
      </c>
      <c r="E77" s="1" t="s">
        <v>9</v>
      </c>
      <c r="F77" s="79"/>
      <c r="G77" s="35">
        <f t="shared" si="5"/>
        <v>0</v>
      </c>
      <c r="H77" s="1" t="s">
        <v>8</v>
      </c>
      <c r="I77" s="1">
        <v>1</v>
      </c>
      <c r="J77" s="1">
        <v>1</v>
      </c>
    </row>
    <row r="78" spans="1:11" ht="30" x14ac:dyDescent="0.25">
      <c r="A78" s="31">
        <v>59</v>
      </c>
      <c r="B78" s="30"/>
      <c r="C78" s="2" t="s">
        <v>216</v>
      </c>
      <c r="D78" s="1">
        <v>1</v>
      </c>
      <c r="E78" s="1" t="s">
        <v>9</v>
      </c>
      <c r="F78" s="79"/>
      <c r="G78" s="34">
        <f t="shared" si="5"/>
        <v>0</v>
      </c>
      <c r="H78" s="1" t="s">
        <v>8</v>
      </c>
      <c r="I78" s="1">
        <v>1</v>
      </c>
      <c r="J78" s="1">
        <v>1</v>
      </c>
    </row>
    <row r="79" spans="1:11" x14ac:dyDescent="0.25">
      <c r="A79" s="91" t="s">
        <v>279</v>
      </c>
      <c r="B79" s="92"/>
      <c r="C79" s="92"/>
      <c r="D79" s="92"/>
      <c r="E79" s="92"/>
      <c r="F79" s="93"/>
      <c r="G79" s="35">
        <f>SUM(G68+G70+G72+G73+G75+G77)</f>
        <v>0</v>
      </c>
      <c r="H79" s="56" t="s">
        <v>8</v>
      </c>
      <c r="I79" s="57"/>
      <c r="J79" s="58"/>
    </row>
    <row r="80" spans="1:11" x14ac:dyDescent="0.25">
      <c r="A80" s="91" t="s">
        <v>280</v>
      </c>
      <c r="B80" s="92"/>
      <c r="C80" s="92"/>
      <c r="D80" s="92"/>
      <c r="E80" s="92"/>
      <c r="F80" s="93"/>
      <c r="G80" s="35">
        <f>SUM(G69+G71+G74+G76+G78)</f>
        <v>0</v>
      </c>
      <c r="H80" s="56" t="s">
        <v>8</v>
      </c>
      <c r="I80" s="57"/>
      <c r="J80" s="58"/>
    </row>
    <row r="81" spans="1:10" x14ac:dyDescent="0.25">
      <c r="A81" s="90" t="s">
        <v>25</v>
      </c>
      <c r="B81" s="90"/>
      <c r="C81" s="90"/>
      <c r="D81" s="90"/>
      <c r="E81" s="90"/>
      <c r="F81" s="90"/>
      <c r="G81" s="90"/>
      <c r="H81" s="90"/>
      <c r="I81" s="90"/>
      <c r="J81" s="90"/>
    </row>
    <row r="82" spans="1:10" x14ac:dyDescent="0.25">
      <c r="A82" s="30">
        <v>60</v>
      </c>
      <c r="B82" s="30" t="s">
        <v>10</v>
      </c>
      <c r="C82" s="1" t="s">
        <v>15</v>
      </c>
      <c r="D82" s="1">
        <v>2</v>
      </c>
      <c r="E82" s="1" t="s">
        <v>9</v>
      </c>
      <c r="F82" s="79"/>
      <c r="G82" s="34">
        <f t="shared" ref="G82:G87" si="6">SUM(F82*D82)</f>
        <v>0</v>
      </c>
      <c r="H82" s="1" t="s">
        <v>8</v>
      </c>
      <c r="I82" s="1">
        <v>1</v>
      </c>
      <c r="J82" s="1">
        <v>2</v>
      </c>
    </row>
    <row r="83" spans="1:10" x14ac:dyDescent="0.25">
      <c r="A83" s="30">
        <v>61</v>
      </c>
      <c r="B83" s="30" t="s">
        <v>10</v>
      </c>
      <c r="C83" s="1" t="s">
        <v>26</v>
      </c>
      <c r="D83" s="1">
        <v>2</v>
      </c>
      <c r="E83" s="1" t="s">
        <v>9</v>
      </c>
      <c r="F83" s="79"/>
      <c r="G83" s="35">
        <f t="shared" si="6"/>
        <v>0</v>
      </c>
      <c r="H83" s="1" t="s">
        <v>8</v>
      </c>
      <c r="I83" s="1">
        <v>1</v>
      </c>
      <c r="J83" s="1">
        <v>2</v>
      </c>
    </row>
    <row r="84" spans="1:10" x14ac:dyDescent="0.25">
      <c r="A84" s="30">
        <v>62</v>
      </c>
      <c r="B84" s="30"/>
      <c r="C84" s="1" t="s">
        <v>120</v>
      </c>
      <c r="D84" s="1">
        <v>2</v>
      </c>
      <c r="E84" s="1" t="s">
        <v>9</v>
      </c>
      <c r="F84" s="79"/>
      <c r="G84" s="34">
        <f t="shared" si="6"/>
        <v>0</v>
      </c>
      <c r="H84" s="1" t="s">
        <v>8</v>
      </c>
      <c r="I84" s="1">
        <v>1</v>
      </c>
      <c r="J84" s="1">
        <v>2</v>
      </c>
    </row>
    <row r="85" spans="1:10" x14ac:dyDescent="0.25">
      <c r="A85" s="30">
        <v>63</v>
      </c>
      <c r="B85" s="30" t="s">
        <v>144</v>
      </c>
      <c r="C85" s="1" t="s">
        <v>27</v>
      </c>
      <c r="D85" s="1">
        <v>3</v>
      </c>
      <c r="E85" s="1" t="s">
        <v>9</v>
      </c>
      <c r="F85" s="79"/>
      <c r="G85" s="35">
        <f t="shared" si="6"/>
        <v>0</v>
      </c>
      <c r="H85" s="1" t="s">
        <v>8</v>
      </c>
      <c r="I85" s="1">
        <v>1</v>
      </c>
      <c r="J85" s="1">
        <v>3</v>
      </c>
    </row>
    <row r="86" spans="1:10" x14ac:dyDescent="0.25">
      <c r="A86" s="30">
        <v>64</v>
      </c>
      <c r="B86" s="51" t="s">
        <v>124</v>
      </c>
      <c r="C86" s="1" t="s">
        <v>95</v>
      </c>
      <c r="D86" s="1">
        <v>1</v>
      </c>
      <c r="E86" s="1" t="s">
        <v>14</v>
      </c>
      <c r="F86" s="79"/>
      <c r="G86" s="34">
        <f t="shared" si="6"/>
        <v>0</v>
      </c>
      <c r="H86" s="1" t="s">
        <v>8</v>
      </c>
      <c r="I86" s="1">
        <v>1</v>
      </c>
      <c r="J86" s="1">
        <v>1</v>
      </c>
    </row>
    <row r="87" spans="1:10" x14ac:dyDescent="0.25">
      <c r="A87" s="30">
        <v>65</v>
      </c>
      <c r="B87" s="30" t="s">
        <v>10</v>
      </c>
      <c r="C87" s="1" t="s">
        <v>28</v>
      </c>
      <c r="D87" s="1">
        <v>1</v>
      </c>
      <c r="E87" s="1" t="s">
        <v>9</v>
      </c>
      <c r="F87" s="79"/>
      <c r="G87" s="35">
        <f t="shared" si="6"/>
        <v>0</v>
      </c>
      <c r="H87" s="1" t="s">
        <v>8</v>
      </c>
      <c r="I87" s="1">
        <v>1</v>
      </c>
      <c r="J87" s="1">
        <v>1</v>
      </c>
    </row>
    <row r="88" spans="1:10" x14ac:dyDescent="0.25">
      <c r="A88" s="91" t="s">
        <v>282</v>
      </c>
      <c r="B88" s="92"/>
      <c r="C88" s="92"/>
      <c r="D88" s="92"/>
      <c r="E88" s="92"/>
      <c r="F88" s="93"/>
      <c r="G88" s="35">
        <f>SUM(G82+G83+G85+G86+G87)</f>
        <v>0</v>
      </c>
      <c r="H88" s="56" t="s">
        <v>8</v>
      </c>
      <c r="I88" s="57"/>
      <c r="J88" s="58"/>
    </row>
    <row r="89" spans="1:10" x14ac:dyDescent="0.25">
      <c r="A89" s="91" t="s">
        <v>281</v>
      </c>
      <c r="B89" s="92"/>
      <c r="C89" s="92"/>
      <c r="D89" s="92"/>
      <c r="E89" s="92"/>
      <c r="F89" s="93"/>
      <c r="G89" s="35">
        <f>SUM(G84)</f>
        <v>0</v>
      </c>
      <c r="H89" s="56" t="s">
        <v>8</v>
      </c>
      <c r="I89" s="57"/>
      <c r="J89" s="58"/>
    </row>
    <row r="90" spans="1:10" x14ac:dyDescent="0.25">
      <c r="A90" s="90" t="s">
        <v>60</v>
      </c>
      <c r="B90" s="90"/>
      <c r="C90" s="90"/>
      <c r="D90" s="90"/>
      <c r="E90" s="90"/>
      <c r="F90" s="90"/>
      <c r="G90" s="90"/>
      <c r="H90" s="90"/>
      <c r="I90" s="90"/>
      <c r="J90" s="90"/>
    </row>
    <row r="91" spans="1:10" x14ac:dyDescent="0.25">
      <c r="A91" s="29">
        <v>66</v>
      </c>
      <c r="B91" s="30" t="s">
        <v>18</v>
      </c>
      <c r="C91" s="1" t="s">
        <v>61</v>
      </c>
      <c r="D91" s="1">
        <v>4</v>
      </c>
      <c r="E91" s="1" t="s">
        <v>9</v>
      </c>
      <c r="F91" s="79"/>
      <c r="G91" s="34">
        <f t="shared" ref="G91:G98" si="7">SUM(F91*D91)</f>
        <v>0</v>
      </c>
      <c r="H91" s="1" t="s">
        <v>8</v>
      </c>
      <c r="I91" s="1">
        <v>1</v>
      </c>
      <c r="J91" s="1">
        <v>4</v>
      </c>
    </row>
    <row r="92" spans="1:10" ht="30" x14ac:dyDescent="0.25">
      <c r="A92" s="29">
        <v>67</v>
      </c>
      <c r="B92" s="29"/>
      <c r="C92" s="2" t="s">
        <v>118</v>
      </c>
      <c r="D92" s="9">
        <v>8</v>
      </c>
      <c r="E92" s="1" t="s">
        <v>9</v>
      </c>
      <c r="F92" s="79"/>
      <c r="G92" s="35">
        <f t="shared" si="7"/>
        <v>0</v>
      </c>
      <c r="H92" s="1" t="s">
        <v>8</v>
      </c>
      <c r="I92" s="9">
        <v>1</v>
      </c>
      <c r="J92" s="9">
        <v>8</v>
      </c>
    </row>
    <row r="93" spans="1:10" ht="30" x14ac:dyDescent="0.25">
      <c r="A93" s="29">
        <v>68</v>
      </c>
      <c r="B93" s="29"/>
      <c r="C93" s="67" t="s">
        <v>117</v>
      </c>
      <c r="D93" s="9">
        <v>8</v>
      </c>
      <c r="E93" s="1" t="s">
        <v>9</v>
      </c>
      <c r="F93" s="79"/>
      <c r="G93" s="35">
        <f t="shared" si="7"/>
        <v>0</v>
      </c>
      <c r="H93" s="1" t="s">
        <v>8</v>
      </c>
      <c r="I93" s="9">
        <v>1</v>
      </c>
      <c r="J93" s="9">
        <v>8</v>
      </c>
    </row>
    <row r="94" spans="1:10" ht="30" x14ac:dyDescent="0.25">
      <c r="A94" s="29">
        <v>69</v>
      </c>
      <c r="B94" s="29" t="s">
        <v>18</v>
      </c>
      <c r="C94" s="13" t="s">
        <v>65</v>
      </c>
      <c r="D94" s="12">
        <v>1</v>
      </c>
      <c r="E94" s="1" t="s">
        <v>9</v>
      </c>
      <c r="F94" s="79"/>
      <c r="G94" s="35">
        <f t="shared" si="7"/>
        <v>0</v>
      </c>
      <c r="H94" s="1" t="s">
        <v>8</v>
      </c>
      <c r="I94" s="9">
        <v>1</v>
      </c>
      <c r="J94" s="9">
        <v>1</v>
      </c>
    </row>
    <row r="95" spans="1:10" x14ac:dyDescent="0.25">
      <c r="A95" s="29">
        <v>70</v>
      </c>
      <c r="B95" s="29"/>
      <c r="C95" s="13" t="s">
        <v>101</v>
      </c>
      <c r="D95" s="9">
        <v>1</v>
      </c>
      <c r="E95" s="1" t="s">
        <v>9</v>
      </c>
      <c r="F95" s="79"/>
      <c r="G95" s="34">
        <f t="shared" si="7"/>
        <v>0</v>
      </c>
      <c r="H95" s="1" t="s">
        <v>8</v>
      </c>
      <c r="I95" s="9">
        <v>1</v>
      </c>
      <c r="J95" s="9">
        <v>1</v>
      </c>
    </row>
    <row r="96" spans="1:10" x14ac:dyDescent="0.25">
      <c r="A96" s="29">
        <v>71</v>
      </c>
      <c r="B96" s="29"/>
      <c r="C96" s="13" t="s">
        <v>102</v>
      </c>
      <c r="D96" s="9">
        <v>1</v>
      </c>
      <c r="E96" s="1" t="s">
        <v>9</v>
      </c>
      <c r="F96" s="79"/>
      <c r="G96" s="35">
        <f t="shared" si="7"/>
        <v>0</v>
      </c>
      <c r="H96" s="1" t="s">
        <v>8</v>
      </c>
      <c r="I96" s="9">
        <v>1</v>
      </c>
      <c r="J96" s="9">
        <v>1</v>
      </c>
    </row>
    <row r="97" spans="1:10" x14ac:dyDescent="0.25">
      <c r="A97" s="29">
        <v>72</v>
      </c>
      <c r="B97" s="29"/>
      <c r="C97" s="13" t="s">
        <v>109</v>
      </c>
      <c r="D97" s="9">
        <v>1</v>
      </c>
      <c r="E97" s="1" t="s">
        <v>9</v>
      </c>
      <c r="F97" s="79"/>
      <c r="G97" s="34">
        <f t="shared" si="7"/>
        <v>0</v>
      </c>
      <c r="H97" s="1" t="s">
        <v>8</v>
      </c>
      <c r="I97" s="9">
        <v>1</v>
      </c>
      <c r="J97" s="9">
        <v>1</v>
      </c>
    </row>
    <row r="98" spans="1:10" x14ac:dyDescent="0.25">
      <c r="A98" s="29">
        <v>73</v>
      </c>
      <c r="B98" s="29"/>
      <c r="C98" s="13" t="s">
        <v>110</v>
      </c>
      <c r="D98" s="9">
        <v>1</v>
      </c>
      <c r="E98" s="1" t="s">
        <v>9</v>
      </c>
      <c r="F98" s="79"/>
      <c r="G98" s="35">
        <f t="shared" si="7"/>
        <v>0</v>
      </c>
      <c r="H98" s="1" t="s">
        <v>8</v>
      </c>
      <c r="I98" s="9">
        <v>1</v>
      </c>
      <c r="J98" s="9">
        <v>1</v>
      </c>
    </row>
    <row r="99" spans="1:10" x14ac:dyDescent="0.25">
      <c r="A99" s="29">
        <v>74</v>
      </c>
      <c r="B99" s="29"/>
      <c r="C99" s="13" t="s">
        <v>104</v>
      </c>
      <c r="D99" s="9">
        <v>1</v>
      </c>
      <c r="E99" s="1" t="s">
        <v>9</v>
      </c>
      <c r="F99" s="79"/>
      <c r="G99" s="34">
        <f t="shared" ref="G99:G138" si="8">SUM(F99*D99)</f>
        <v>0</v>
      </c>
      <c r="H99" s="1" t="s">
        <v>8</v>
      </c>
      <c r="I99" s="9">
        <v>1</v>
      </c>
      <c r="J99" s="9">
        <v>1</v>
      </c>
    </row>
    <row r="100" spans="1:10" x14ac:dyDescent="0.25">
      <c r="A100" s="29">
        <v>75</v>
      </c>
      <c r="B100" s="29"/>
      <c r="C100" s="13" t="s">
        <v>105</v>
      </c>
      <c r="D100" s="9">
        <v>1</v>
      </c>
      <c r="E100" s="1" t="s">
        <v>9</v>
      </c>
      <c r="F100" s="79"/>
      <c r="G100" s="35">
        <f t="shared" si="8"/>
        <v>0</v>
      </c>
      <c r="H100" s="1" t="s">
        <v>8</v>
      </c>
      <c r="I100" s="9">
        <v>1</v>
      </c>
      <c r="J100" s="9">
        <v>1</v>
      </c>
    </row>
    <row r="101" spans="1:10" x14ac:dyDescent="0.25">
      <c r="A101" s="29">
        <v>76</v>
      </c>
      <c r="B101" s="29"/>
      <c r="C101" s="13" t="s">
        <v>111</v>
      </c>
      <c r="D101" s="9">
        <v>1</v>
      </c>
      <c r="E101" s="1" t="s">
        <v>9</v>
      </c>
      <c r="F101" s="79"/>
      <c r="G101" s="34">
        <f t="shared" si="8"/>
        <v>0</v>
      </c>
      <c r="H101" s="1" t="s">
        <v>8</v>
      </c>
      <c r="I101" s="9">
        <v>1</v>
      </c>
      <c r="J101" s="9">
        <v>1</v>
      </c>
    </row>
    <row r="102" spans="1:10" x14ac:dyDescent="0.25">
      <c r="A102" s="29">
        <v>77</v>
      </c>
      <c r="B102" s="29"/>
      <c r="C102" s="13" t="s">
        <v>112</v>
      </c>
      <c r="D102" s="9">
        <v>1</v>
      </c>
      <c r="E102" s="1" t="s">
        <v>9</v>
      </c>
      <c r="F102" s="79"/>
      <c r="G102" s="35">
        <f t="shared" si="8"/>
        <v>0</v>
      </c>
      <c r="H102" s="1" t="s">
        <v>8</v>
      </c>
      <c r="I102" s="9">
        <v>1</v>
      </c>
      <c r="J102" s="9">
        <v>1</v>
      </c>
    </row>
    <row r="103" spans="1:10" ht="30" x14ac:dyDescent="0.25">
      <c r="A103" s="29">
        <v>78</v>
      </c>
      <c r="B103" s="29" t="s">
        <v>18</v>
      </c>
      <c r="C103" s="13" t="s">
        <v>73</v>
      </c>
      <c r="D103" s="9">
        <v>1</v>
      </c>
      <c r="E103" s="1" t="s">
        <v>9</v>
      </c>
      <c r="F103" s="79"/>
      <c r="G103" s="35">
        <f t="shared" si="8"/>
        <v>0</v>
      </c>
      <c r="H103" s="1" t="s">
        <v>8</v>
      </c>
      <c r="I103" s="9">
        <v>1</v>
      </c>
      <c r="J103" s="9">
        <v>1</v>
      </c>
    </row>
    <row r="104" spans="1:10" x14ac:dyDescent="0.25">
      <c r="A104" s="29">
        <v>79</v>
      </c>
      <c r="B104" s="29"/>
      <c r="C104" s="13" t="s">
        <v>103</v>
      </c>
      <c r="D104" s="9">
        <v>1</v>
      </c>
      <c r="E104" s="1" t="s">
        <v>9</v>
      </c>
      <c r="F104" s="79"/>
      <c r="G104" s="35">
        <f t="shared" si="8"/>
        <v>0</v>
      </c>
      <c r="H104" s="1" t="s">
        <v>8</v>
      </c>
      <c r="I104" s="9">
        <v>1</v>
      </c>
      <c r="J104" s="9">
        <v>1</v>
      </c>
    </row>
    <row r="105" spans="1:10" x14ac:dyDescent="0.25">
      <c r="A105" s="29">
        <v>80</v>
      </c>
      <c r="B105" s="29"/>
      <c r="C105" s="13" t="s">
        <v>106</v>
      </c>
      <c r="D105" s="9">
        <v>1</v>
      </c>
      <c r="E105" s="1" t="s">
        <v>9</v>
      </c>
      <c r="F105" s="79"/>
      <c r="G105" s="35">
        <f t="shared" si="8"/>
        <v>0</v>
      </c>
      <c r="H105" s="1" t="s">
        <v>8</v>
      </c>
      <c r="I105" s="9">
        <v>1</v>
      </c>
      <c r="J105" s="9">
        <v>1</v>
      </c>
    </row>
    <row r="106" spans="1:10" x14ac:dyDescent="0.25">
      <c r="A106" s="29">
        <v>81</v>
      </c>
      <c r="B106" s="29"/>
      <c r="C106" s="13" t="s">
        <v>113</v>
      </c>
      <c r="D106" s="9">
        <v>1</v>
      </c>
      <c r="E106" s="1" t="s">
        <v>9</v>
      </c>
      <c r="F106" s="79"/>
      <c r="G106" s="35">
        <f t="shared" si="8"/>
        <v>0</v>
      </c>
      <c r="H106" s="1" t="s">
        <v>8</v>
      </c>
      <c r="I106" s="9">
        <v>1</v>
      </c>
      <c r="J106" s="9">
        <v>1</v>
      </c>
    </row>
    <row r="107" spans="1:10" x14ac:dyDescent="0.25">
      <c r="A107" s="29">
        <v>82</v>
      </c>
      <c r="B107" s="29"/>
      <c r="C107" s="13" t="s">
        <v>114</v>
      </c>
      <c r="D107" s="9">
        <v>1</v>
      </c>
      <c r="E107" s="1" t="s">
        <v>9</v>
      </c>
      <c r="F107" s="79"/>
      <c r="G107" s="34">
        <f t="shared" si="8"/>
        <v>0</v>
      </c>
      <c r="H107" s="1" t="s">
        <v>8</v>
      </c>
      <c r="I107" s="9">
        <v>1</v>
      </c>
      <c r="J107" s="9">
        <v>1</v>
      </c>
    </row>
    <row r="108" spans="1:10" x14ac:dyDescent="0.25">
      <c r="A108" s="29">
        <v>83</v>
      </c>
      <c r="B108" s="29"/>
      <c r="C108" s="13" t="s">
        <v>107</v>
      </c>
      <c r="D108" s="9">
        <v>1</v>
      </c>
      <c r="E108" s="1" t="s">
        <v>9</v>
      </c>
      <c r="F108" s="79"/>
      <c r="G108" s="35">
        <f t="shared" si="8"/>
        <v>0</v>
      </c>
      <c r="H108" s="1" t="s">
        <v>8</v>
      </c>
      <c r="I108" s="9">
        <v>1</v>
      </c>
      <c r="J108" s="9">
        <v>1</v>
      </c>
    </row>
    <row r="109" spans="1:10" x14ac:dyDescent="0.25">
      <c r="A109" s="29">
        <v>84</v>
      </c>
      <c r="B109" s="29"/>
      <c r="C109" s="13" t="s">
        <v>108</v>
      </c>
      <c r="D109" s="9">
        <v>1</v>
      </c>
      <c r="E109" s="1" t="s">
        <v>9</v>
      </c>
      <c r="F109" s="79"/>
      <c r="G109" s="34">
        <f t="shared" si="8"/>
        <v>0</v>
      </c>
      <c r="H109" s="1" t="s">
        <v>8</v>
      </c>
      <c r="I109" s="9">
        <v>1</v>
      </c>
      <c r="J109" s="9">
        <v>1</v>
      </c>
    </row>
    <row r="110" spans="1:10" x14ac:dyDescent="0.25">
      <c r="A110" s="29">
        <v>85</v>
      </c>
      <c r="B110" s="29"/>
      <c r="C110" s="13" t="s">
        <v>115</v>
      </c>
      <c r="D110" s="9">
        <v>1</v>
      </c>
      <c r="E110" s="1" t="s">
        <v>9</v>
      </c>
      <c r="F110" s="79"/>
      <c r="G110" s="35">
        <f t="shared" si="8"/>
        <v>0</v>
      </c>
      <c r="H110" s="1" t="s">
        <v>8</v>
      </c>
      <c r="I110" s="9">
        <v>1</v>
      </c>
      <c r="J110" s="9">
        <v>1</v>
      </c>
    </row>
    <row r="111" spans="1:10" x14ac:dyDescent="0.25">
      <c r="A111" s="29">
        <v>86</v>
      </c>
      <c r="B111" s="29"/>
      <c r="C111" s="13" t="s">
        <v>116</v>
      </c>
      <c r="D111" s="9">
        <v>1</v>
      </c>
      <c r="E111" s="1" t="s">
        <v>9</v>
      </c>
      <c r="F111" s="79"/>
      <c r="G111" s="34">
        <f t="shared" si="8"/>
        <v>0</v>
      </c>
      <c r="H111" s="1" t="s">
        <v>8</v>
      </c>
      <c r="I111" s="9">
        <v>1</v>
      </c>
      <c r="J111" s="9">
        <v>1</v>
      </c>
    </row>
    <row r="112" spans="1:10" ht="30" x14ac:dyDescent="0.25">
      <c r="A112" s="29">
        <v>87</v>
      </c>
      <c r="B112" s="29" t="s">
        <v>18</v>
      </c>
      <c r="C112" s="13" t="s">
        <v>66</v>
      </c>
      <c r="D112" s="9">
        <v>1</v>
      </c>
      <c r="E112" s="1" t="s">
        <v>9</v>
      </c>
      <c r="F112" s="79"/>
      <c r="G112" s="35">
        <f t="shared" si="8"/>
        <v>0</v>
      </c>
      <c r="H112" s="1" t="s">
        <v>8</v>
      </c>
      <c r="I112" s="9">
        <v>1</v>
      </c>
      <c r="J112" s="9">
        <v>1</v>
      </c>
    </row>
    <row r="113" spans="1:25" x14ac:dyDescent="0.25">
      <c r="A113" s="29">
        <v>88</v>
      </c>
      <c r="B113" s="29"/>
      <c r="C113" s="13" t="s">
        <v>219</v>
      </c>
      <c r="D113" s="9">
        <v>3</v>
      </c>
      <c r="E113" s="1" t="s">
        <v>9</v>
      </c>
      <c r="F113" s="79"/>
      <c r="G113" s="34">
        <f t="shared" si="8"/>
        <v>0</v>
      </c>
      <c r="H113" s="1" t="s">
        <v>8</v>
      </c>
      <c r="I113" s="9">
        <v>1</v>
      </c>
      <c r="J113" s="9">
        <v>3</v>
      </c>
    </row>
    <row r="114" spans="1:25" x14ac:dyDescent="0.25">
      <c r="A114" s="29">
        <v>89</v>
      </c>
      <c r="B114" s="29"/>
      <c r="C114" s="13" t="s">
        <v>220</v>
      </c>
      <c r="D114" s="9">
        <v>3</v>
      </c>
      <c r="E114" s="1" t="s">
        <v>9</v>
      </c>
      <c r="F114" s="79"/>
      <c r="G114" s="35">
        <f t="shared" si="8"/>
        <v>0</v>
      </c>
      <c r="H114" s="1" t="s">
        <v>8</v>
      </c>
      <c r="I114" s="9">
        <v>1</v>
      </c>
      <c r="J114" s="9">
        <v>3</v>
      </c>
    </row>
    <row r="115" spans="1:25" ht="30" x14ac:dyDescent="0.25">
      <c r="A115" s="29">
        <v>90</v>
      </c>
      <c r="B115" s="29" t="s">
        <v>18</v>
      </c>
      <c r="C115" s="13" t="s">
        <v>67</v>
      </c>
      <c r="D115" s="9">
        <v>1</v>
      </c>
      <c r="E115" s="1" t="s">
        <v>9</v>
      </c>
      <c r="F115" s="79"/>
      <c r="G115" s="34">
        <f t="shared" si="8"/>
        <v>0</v>
      </c>
      <c r="H115" s="1" t="s">
        <v>8</v>
      </c>
      <c r="I115" s="9">
        <v>1</v>
      </c>
      <c r="J115" s="9">
        <v>1</v>
      </c>
    </row>
    <row r="116" spans="1:25" x14ac:dyDescent="0.25">
      <c r="A116" s="29">
        <v>91</v>
      </c>
      <c r="B116" s="29"/>
      <c r="C116" s="13" t="s">
        <v>99</v>
      </c>
      <c r="D116" s="9">
        <v>2</v>
      </c>
      <c r="E116" s="1" t="s">
        <v>9</v>
      </c>
      <c r="F116" s="79"/>
      <c r="G116" s="35">
        <f t="shared" si="8"/>
        <v>0</v>
      </c>
      <c r="H116" s="1" t="s">
        <v>8</v>
      </c>
      <c r="I116" s="9">
        <v>1</v>
      </c>
      <c r="J116" s="9">
        <v>2</v>
      </c>
      <c r="K116" s="17"/>
      <c r="L116" s="17"/>
      <c r="M116" s="17"/>
      <c r="N116" s="17"/>
    </row>
    <row r="117" spans="1:25" x14ac:dyDescent="0.25">
      <c r="A117" s="29">
        <v>92</v>
      </c>
      <c r="B117" s="29"/>
      <c r="C117" s="13" t="s">
        <v>100</v>
      </c>
      <c r="D117" s="9">
        <v>2</v>
      </c>
      <c r="E117" s="1" t="s">
        <v>9</v>
      </c>
      <c r="F117" s="79"/>
      <c r="G117" s="34">
        <f t="shared" si="8"/>
        <v>0</v>
      </c>
      <c r="H117" s="1" t="s">
        <v>8</v>
      </c>
      <c r="I117" s="9">
        <v>1</v>
      </c>
      <c r="J117" s="9">
        <v>2</v>
      </c>
    </row>
    <row r="118" spans="1:25" ht="30" x14ac:dyDescent="0.25">
      <c r="A118" s="29">
        <v>93</v>
      </c>
      <c r="B118" s="29" t="s">
        <v>18</v>
      </c>
      <c r="C118" s="13" t="s">
        <v>68</v>
      </c>
      <c r="D118" s="9">
        <v>1</v>
      </c>
      <c r="E118" s="1" t="s">
        <v>9</v>
      </c>
      <c r="F118" s="79"/>
      <c r="G118" s="35">
        <f t="shared" si="8"/>
        <v>0</v>
      </c>
      <c r="H118" s="1" t="s">
        <v>8</v>
      </c>
      <c r="I118" s="9">
        <v>1</v>
      </c>
      <c r="J118" s="9">
        <v>1</v>
      </c>
      <c r="K118" s="17"/>
      <c r="L118" s="17"/>
      <c r="M118" s="17"/>
      <c r="N118" s="17"/>
    </row>
    <row r="119" spans="1:25" ht="30" x14ac:dyDescent="0.25">
      <c r="A119" s="29">
        <v>94</v>
      </c>
      <c r="B119" s="29"/>
      <c r="C119" s="13" t="s">
        <v>204</v>
      </c>
      <c r="D119" s="9">
        <v>3</v>
      </c>
      <c r="E119" s="1" t="s">
        <v>9</v>
      </c>
      <c r="F119" s="79"/>
      <c r="G119" s="35">
        <f t="shared" si="8"/>
        <v>0</v>
      </c>
      <c r="H119" s="1" t="s">
        <v>8</v>
      </c>
      <c r="I119" s="9">
        <v>1</v>
      </c>
      <c r="J119" s="9">
        <v>3</v>
      </c>
    </row>
    <row r="120" spans="1:25" ht="30" x14ac:dyDescent="0.25">
      <c r="A120" s="29">
        <v>95</v>
      </c>
      <c r="B120" s="29"/>
      <c r="C120" s="13" t="s">
        <v>204</v>
      </c>
      <c r="D120" s="9">
        <v>3</v>
      </c>
      <c r="E120" s="1" t="s">
        <v>9</v>
      </c>
      <c r="F120" s="79"/>
      <c r="G120" s="35">
        <f t="shared" si="8"/>
        <v>0</v>
      </c>
      <c r="H120" s="1" t="s">
        <v>8</v>
      </c>
      <c r="I120" s="9">
        <v>1</v>
      </c>
      <c r="J120" s="9">
        <v>3</v>
      </c>
    </row>
    <row r="121" spans="1:25" ht="30" x14ac:dyDescent="0.25">
      <c r="A121" s="29">
        <v>96</v>
      </c>
      <c r="B121" s="29" t="s">
        <v>10</v>
      </c>
      <c r="C121" s="13" t="s">
        <v>72</v>
      </c>
      <c r="D121" s="19">
        <v>1</v>
      </c>
      <c r="E121" s="1" t="s">
        <v>9</v>
      </c>
      <c r="F121" s="79"/>
      <c r="G121" s="35">
        <f t="shared" si="8"/>
        <v>0</v>
      </c>
      <c r="H121" s="1" t="s">
        <v>8</v>
      </c>
      <c r="I121" s="9">
        <v>1</v>
      </c>
      <c r="J121" s="9">
        <v>1</v>
      </c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</row>
    <row r="122" spans="1:25" x14ac:dyDescent="0.25">
      <c r="A122" s="29">
        <v>97</v>
      </c>
      <c r="B122" s="29" t="s">
        <v>5</v>
      </c>
      <c r="C122" s="13" t="s">
        <v>240</v>
      </c>
      <c r="D122" s="16">
        <v>9</v>
      </c>
      <c r="E122" s="1" t="s">
        <v>9</v>
      </c>
      <c r="F122" s="79"/>
      <c r="G122" s="34">
        <f t="shared" si="8"/>
        <v>0</v>
      </c>
      <c r="H122" s="1" t="s">
        <v>8</v>
      </c>
      <c r="I122" s="9">
        <v>1</v>
      </c>
      <c r="J122" s="9">
        <v>9</v>
      </c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</row>
    <row r="123" spans="1:25" ht="15" customHeight="1" x14ac:dyDescent="0.25">
      <c r="A123" s="29">
        <v>98</v>
      </c>
      <c r="B123" s="29" t="s">
        <v>5</v>
      </c>
      <c r="C123" s="13" t="s">
        <v>241</v>
      </c>
      <c r="D123" s="16">
        <v>2</v>
      </c>
      <c r="E123" s="1" t="s">
        <v>7</v>
      </c>
      <c r="F123" s="79"/>
      <c r="G123" s="35">
        <f t="shared" si="8"/>
        <v>0</v>
      </c>
      <c r="H123" s="1" t="s">
        <v>8</v>
      </c>
      <c r="I123" s="9">
        <v>1</v>
      </c>
      <c r="J123" s="9">
        <v>2</v>
      </c>
      <c r="L123" s="20"/>
    </row>
    <row r="124" spans="1:25" ht="30" x14ac:dyDescent="0.25">
      <c r="A124" s="29">
        <v>99</v>
      </c>
      <c r="B124" s="29" t="s">
        <v>18</v>
      </c>
      <c r="C124" s="13" t="s">
        <v>208</v>
      </c>
      <c r="D124" s="16">
        <v>1</v>
      </c>
      <c r="E124" s="1" t="s">
        <v>9</v>
      </c>
      <c r="F124" s="79"/>
      <c r="G124" s="34">
        <f t="shared" si="8"/>
        <v>0</v>
      </c>
      <c r="H124" s="1" t="s">
        <v>8</v>
      </c>
      <c r="I124" s="9">
        <v>1</v>
      </c>
      <c r="J124" s="9">
        <v>1</v>
      </c>
    </row>
    <row r="125" spans="1:25" x14ac:dyDescent="0.25">
      <c r="A125" s="29">
        <v>100</v>
      </c>
      <c r="B125" s="29"/>
      <c r="C125" s="9" t="s">
        <v>71</v>
      </c>
      <c r="D125" s="16">
        <v>1</v>
      </c>
      <c r="E125" s="1" t="s">
        <v>9</v>
      </c>
      <c r="F125" s="79"/>
      <c r="G125" s="35">
        <f t="shared" si="8"/>
        <v>0</v>
      </c>
      <c r="H125" s="1" t="s">
        <v>8</v>
      </c>
      <c r="I125" s="9">
        <v>1</v>
      </c>
      <c r="J125" s="9">
        <v>1</v>
      </c>
    </row>
    <row r="126" spans="1:25" x14ac:dyDescent="0.25">
      <c r="A126" s="29">
        <v>101</v>
      </c>
      <c r="B126" s="29"/>
      <c r="C126" s="13" t="s">
        <v>82</v>
      </c>
      <c r="D126" s="16">
        <v>2</v>
      </c>
      <c r="E126" s="1" t="s">
        <v>9</v>
      </c>
      <c r="F126" s="79"/>
      <c r="G126" s="34">
        <f t="shared" si="8"/>
        <v>0</v>
      </c>
      <c r="H126" s="1" t="s">
        <v>8</v>
      </c>
      <c r="I126" s="9">
        <v>1</v>
      </c>
      <c r="J126" s="9">
        <v>2</v>
      </c>
    </row>
    <row r="127" spans="1:25" ht="30" x14ac:dyDescent="0.25">
      <c r="A127" s="29">
        <v>102</v>
      </c>
      <c r="B127" s="29" t="s">
        <v>18</v>
      </c>
      <c r="C127" s="13" t="s">
        <v>209</v>
      </c>
      <c r="D127" s="16">
        <v>1</v>
      </c>
      <c r="E127" s="1" t="s">
        <v>9</v>
      </c>
      <c r="F127" s="79"/>
      <c r="G127" s="35">
        <f t="shared" si="8"/>
        <v>0</v>
      </c>
      <c r="H127" s="1" t="s">
        <v>8</v>
      </c>
      <c r="I127" s="9">
        <v>1</v>
      </c>
      <c r="J127" s="9">
        <v>1</v>
      </c>
    </row>
    <row r="128" spans="1:25" x14ac:dyDescent="0.25">
      <c r="A128" s="29">
        <v>103</v>
      </c>
      <c r="B128" s="29"/>
      <c r="C128" s="9" t="s">
        <v>71</v>
      </c>
      <c r="D128" s="16">
        <v>1</v>
      </c>
      <c r="E128" s="1" t="s">
        <v>9</v>
      </c>
      <c r="F128" s="79"/>
      <c r="G128" s="35">
        <f t="shared" si="8"/>
        <v>0</v>
      </c>
      <c r="H128" s="1" t="s">
        <v>8</v>
      </c>
      <c r="I128" s="9">
        <v>1</v>
      </c>
      <c r="J128" s="9">
        <v>1</v>
      </c>
    </row>
    <row r="129" spans="1:25" x14ac:dyDescent="0.25">
      <c r="A129" s="29">
        <v>104</v>
      </c>
      <c r="B129" s="29"/>
      <c r="C129" s="13" t="s">
        <v>83</v>
      </c>
      <c r="D129" s="16">
        <v>2</v>
      </c>
      <c r="E129" s="1" t="s">
        <v>9</v>
      </c>
      <c r="F129" s="79"/>
      <c r="G129" s="35">
        <f t="shared" si="8"/>
        <v>0</v>
      </c>
      <c r="H129" s="1" t="s">
        <v>8</v>
      </c>
      <c r="I129" s="9">
        <v>1</v>
      </c>
      <c r="J129" s="9">
        <v>2</v>
      </c>
    </row>
    <row r="130" spans="1:25" ht="30" x14ac:dyDescent="0.25">
      <c r="A130" s="29">
        <v>105</v>
      </c>
      <c r="B130" s="29" t="s">
        <v>18</v>
      </c>
      <c r="C130" s="13" t="s">
        <v>210</v>
      </c>
      <c r="D130" s="9">
        <v>1</v>
      </c>
      <c r="E130" s="1" t="s">
        <v>9</v>
      </c>
      <c r="F130" s="79"/>
      <c r="G130" s="35">
        <f t="shared" si="8"/>
        <v>0</v>
      </c>
      <c r="H130" s="1" t="s">
        <v>8</v>
      </c>
      <c r="I130" s="9">
        <v>1</v>
      </c>
      <c r="J130" s="9">
        <v>1</v>
      </c>
    </row>
    <row r="131" spans="1:25" x14ac:dyDescent="0.25">
      <c r="A131" s="29">
        <v>106</v>
      </c>
      <c r="B131" s="29"/>
      <c r="C131" s="13" t="s">
        <v>88</v>
      </c>
      <c r="D131" s="16">
        <v>2</v>
      </c>
      <c r="E131" s="1" t="s">
        <v>9</v>
      </c>
      <c r="F131" s="79"/>
      <c r="G131" s="35">
        <f t="shared" si="8"/>
        <v>0</v>
      </c>
      <c r="H131" s="1" t="s">
        <v>8</v>
      </c>
      <c r="I131" s="9">
        <v>1</v>
      </c>
      <c r="J131" s="9">
        <v>2</v>
      </c>
    </row>
    <row r="132" spans="1:25" x14ac:dyDescent="0.25">
      <c r="A132" s="29">
        <v>107</v>
      </c>
      <c r="B132" s="29" t="s">
        <v>5</v>
      </c>
      <c r="C132" s="13" t="s">
        <v>242</v>
      </c>
      <c r="D132" s="16">
        <v>3</v>
      </c>
      <c r="E132" s="1" t="s">
        <v>7</v>
      </c>
      <c r="F132" s="79"/>
      <c r="G132" s="35">
        <f t="shared" si="8"/>
        <v>0</v>
      </c>
      <c r="H132" s="1" t="s">
        <v>8</v>
      </c>
      <c r="I132" s="9">
        <v>1</v>
      </c>
      <c r="J132" s="9">
        <v>3</v>
      </c>
    </row>
    <row r="133" spans="1:25" ht="30" x14ac:dyDescent="0.25">
      <c r="A133" s="29">
        <v>108</v>
      </c>
      <c r="B133" s="29" t="s">
        <v>18</v>
      </c>
      <c r="C133" s="13" t="s">
        <v>211</v>
      </c>
      <c r="D133" s="16">
        <v>1</v>
      </c>
      <c r="E133" s="1" t="s">
        <v>9</v>
      </c>
      <c r="F133" s="79"/>
      <c r="G133" s="34">
        <f t="shared" si="8"/>
        <v>0</v>
      </c>
      <c r="H133" s="1" t="s">
        <v>8</v>
      </c>
      <c r="I133" s="9">
        <v>1</v>
      </c>
      <c r="J133" s="9">
        <v>1</v>
      </c>
    </row>
    <row r="134" spans="1:25" x14ac:dyDescent="0.25">
      <c r="A134" s="29">
        <v>109</v>
      </c>
      <c r="B134" s="29"/>
      <c r="C134" s="13" t="s">
        <v>212</v>
      </c>
      <c r="D134" s="16">
        <v>2</v>
      </c>
      <c r="E134" s="1" t="s">
        <v>9</v>
      </c>
      <c r="F134" s="79"/>
      <c r="G134" s="35">
        <f t="shared" si="8"/>
        <v>0</v>
      </c>
      <c r="H134" s="1" t="s">
        <v>8</v>
      </c>
      <c r="I134" s="9">
        <v>1</v>
      </c>
      <c r="J134" s="9">
        <v>2</v>
      </c>
    </row>
    <row r="135" spans="1:25" x14ac:dyDescent="0.25">
      <c r="A135" s="29">
        <v>110</v>
      </c>
      <c r="B135" s="29"/>
      <c r="C135" s="9"/>
      <c r="D135" s="13"/>
      <c r="E135" s="1" t="s">
        <v>7</v>
      </c>
      <c r="F135" s="79"/>
      <c r="G135" s="35">
        <f t="shared" si="8"/>
        <v>0</v>
      </c>
      <c r="H135" s="1" t="s">
        <v>8</v>
      </c>
      <c r="I135" s="9">
        <v>1</v>
      </c>
      <c r="J135" s="9">
        <v>1</v>
      </c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</row>
    <row r="136" spans="1:25" ht="30" x14ac:dyDescent="0.25">
      <c r="A136" s="29">
        <v>111</v>
      </c>
      <c r="B136" s="29" t="s">
        <v>18</v>
      </c>
      <c r="C136" s="13" t="s">
        <v>213</v>
      </c>
      <c r="D136" s="16">
        <v>1</v>
      </c>
      <c r="E136" s="1" t="s">
        <v>9</v>
      </c>
      <c r="F136" s="79"/>
      <c r="G136" s="34">
        <f t="shared" si="8"/>
        <v>0</v>
      </c>
      <c r="H136" s="1" t="s">
        <v>8</v>
      </c>
      <c r="I136" s="9">
        <v>1</v>
      </c>
      <c r="J136" s="9">
        <v>1</v>
      </c>
      <c r="K136" s="17"/>
      <c r="L136" s="17"/>
      <c r="M136" s="17"/>
    </row>
    <row r="137" spans="1:25" x14ac:dyDescent="0.25">
      <c r="A137" s="32">
        <v>112</v>
      </c>
      <c r="B137" s="29"/>
      <c r="C137" s="13" t="s">
        <v>215</v>
      </c>
      <c r="D137" s="16">
        <v>2</v>
      </c>
      <c r="E137" s="1" t="s">
        <v>9</v>
      </c>
      <c r="F137" s="79"/>
      <c r="G137" s="35">
        <f t="shared" si="8"/>
        <v>0</v>
      </c>
      <c r="H137" s="1" t="s">
        <v>8</v>
      </c>
      <c r="I137" s="9">
        <v>1</v>
      </c>
      <c r="J137" s="9">
        <v>2</v>
      </c>
    </row>
    <row r="138" spans="1:25" x14ac:dyDescent="0.25">
      <c r="A138" s="32">
        <v>113</v>
      </c>
      <c r="B138" s="32"/>
      <c r="C138" s="23" t="s">
        <v>214</v>
      </c>
      <c r="D138" s="24">
        <v>1</v>
      </c>
      <c r="E138" s="3" t="s">
        <v>9</v>
      </c>
      <c r="F138" s="83"/>
      <c r="G138" s="35">
        <f t="shared" si="8"/>
        <v>0</v>
      </c>
      <c r="H138" s="3" t="s">
        <v>8</v>
      </c>
      <c r="I138" s="10">
        <v>1</v>
      </c>
      <c r="J138" s="10">
        <v>1</v>
      </c>
    </row>
    <row r="139" spans="1:25" x14ac:dyDescent="0.25">
      <c r="A139" s="91" t="s">
        <v>283</v>
      </c>
      <c r="B139" s="92"/>
      <c r="C139" s="92"/>
      <c r="D139" s="92"/>
      <c r="E139" s="92"/>
      <c r="F139" s="93"/>
      <c r="G139" s="35">
        <f>SUM(G91+G94+G103+G112+G115+G118+G121+G122+G123+G124+G127+G130+G132+G133+G136)</f>
        <v>0</v>
      </c>
      <c r="H139" s="56" t="s">
        <v>8</v>
      </c>
      <c r="I139" s="57"/>
      <c r="J139" s="58"/>
    </row>
    <row r="140" spans="1:25" x14ac:dyDescent="0.25">
      <c r="A140" s="91" t="s">
        <v>284</v>
      </c>
      <c r="B140" s="92"/>
      <c r="C140" s="92"/>
      <c r="D140" s="92"/>
      <c r="E140" s="92"/>
      <c r="F140" s="93"/>
      <c r="G140" s="35">
        <f>SUM(G92+G93+G95+G96+G97+G98+G99+G100+G101+G102+G104+G105+G106+G107+G108+G109+G109+G110+G111+G113+G114+G116+G117+G119+G120+G125+G126+G128+G129+G131+G134+G135+G137+G138)</f>
        <v>0</v>
      </c>
      <c r="H140" s="56" t="s">
        <v>8</v>
      </c>
      <c r="I140" s="57"/>
      <c r="J140" s="58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</row>
    <row r="141" spans="1:25" x14ac:dyDescent="0.25">
      <c r="A141" s="90" t="s">
        <v>62</v>
      </c>
      <c r="B141" s="90"/>
      <c r="C141" s="90"/>
      <c r="D141" s="90"/>
      <c r="E141" s="90"/>
      <c r="F141" s="90"/>
      <c r="G141" s="90"/>
      <c r="H141" s="90"/>
      <c r="I141" s="90"/>
      <c r="J141" s="90"/>
    </row>
    <row r="142" spans="1:25" x14ac:dyDescent="0.25">
      <c r="A142" s="33">
        <v>114</v>
      </c>
      <c r="B142" s="33" t="s">
        <v>18</v>
      </c>
      <c r="C142" s="25" t="s">
        <v>86</v>
      </c>
      <c r="D142" s="25">
        <v>1</v>
      </c>
      <c r="E142" s="25" t="s">
        <v>9</v>
      </c>
      <c r="F142" s="81"/>
      <c r="G142" s="35">
        <f t="shared" ref="G142:G144" si="9">SUM(F142*D142)</f>
        <v>0</v>
      </c>
      <c r="H142" s="25" t="s">
        <v>8</v>
      </c>
      <c r="I142" s="25">
        <v>1</v>
      </c>
      <c r="J142" s="25">
        <v>1</v>
      </c>
    </row>
    <row r="143" spans="1:25" x14ac:dyDescent="0.25">
      <c r="A143" s="29">
        <v>115</v>
      </c>
      <c r="B143" s="29"/>
      <c r="C143" s="9" t="s">
        <v>74</v>
      </c>
      <c r="D143" s="9">
        <v>1</v>
      </c>
      <c r="E143" s="9" t="s">
        <v>9</v>
      </c>
      <c r="F143" s="79"/>
      <c r="G143" s="34">
        <f t="shared" si="9"/>
        <v>0</v>
      </c>
      <c r="H143" s="9" t="s">
        <v>8</v>
      </c>
      <c r="I143" s="9">
        <v>1</v>
      </c>
      <c r="J143" s="9">
        <v>1</v>
      </c>
    </row>
    <row r="144" spans="1:25" x14ac:dyDescent="0.25">
      <c r="A144" s="32">
        <v>116</v>
      </c>
      <c r="B144" s="32"/>
      <c r="C144" s="10" t="s">
        <v>81</v>
      </c>
      <c r="D144" s="10">
        <v>2</v>
      </c>
      <c r="E144" s="10" t="s">
        <v>9</v>
      </c>
      <c r="F144" s="83"/>
      <c r="G144" s="35">
        <f t="shared" si="9"/>
        <v>0</v>
      </c>
      <c r="H144" s="10" t="s">
        <v>8</v>
      </c>
      <c r="I144" s="10">
        <v>1</v>
      </c>
      <c r="J144" s="10">
        <v>2</v>
      </c>
    </row>
    <row r="145" spans="1:10" x14ac:dyDescent="0.25">
      <c r="A145" s="90" t="s">
        <v>63</v>
      </c>
      <c r="B145" s="90"/>
      <c r="C145" s="90"/>
      <c r="D145" s="90"/>
      <c r="E145" s="90"/>
      <c r="F145" s="90"/>
      <c r="G145" s="90"/>
      <c r="H145" s="90"/>
      <c r="I145" s="90"/>
      <c r="J145" s="90"/>
    </row>
    <row r="146" spans="1:10" ht="30" x14ac:dyDescent="0.25">
      <c r="A146" s="29">
        <v>117</v>
      </c>
      <c r="B146" s="29" t="s">
        <v>18</v>
      </c>
      <c r="C146" s="13" t="s">
        <v>85</v>
      </c>
      <c r="D146" s="9">
        <v>1</v>
      </c>
      <c r="E146" s="9" t="s">
        <v>9</v>
      </c>
      <c r="F146" s="79"/>
      <c r="G146" s="35">
        <f t="shared" ref="G146:G148" si="10">SUM(F146*D146)</f>
        <v>0</v>
      </c>
      <c r="H146" s="9" t="s">
        <v>8</v>
      </c>
      <c r="I146" s="9">
        <v>1</v>
      </c>
      <c r="J146" s="9">
        <v>1</v>
      </c>
    </row>
    <row r="147" spans="1:10" x14ac:dyDescent="0.25">
      <c r="A147" s="29">
        <v>118</v>
      </c>
      <c r="B147" s="29"/>
      <c r="C147" s="9" t="s">
        <v>84</v>
      </c>
      <c r="D147" s="9">
        <v>1</v>
      </c>
      <c r="E147" s="9" t="s">
        <v>9</v>
      </c>
      <c r="F147" s="79"/>
      <c r="G147" s="34">
        <f t="shared" si="10"/>
        <v>0</v>
      </c>
      <c r="H147" s="9" t="s">
        <v>8</v>
      </c>
      <c r="I147" s="9">
        <v>1</v>
      </c>
      <c r="J147" s="9">
        <v>1</v>
      </c>
    </row>
    <row r="148" spans="1:10" x14ac:dyDescent="0.25">
      <c r="A148" s="32">
        <v>119</v>
      </c>
      <c r="B148" s="32" t="s">
        <v>124</v>
      </c>
      <c r="C148" s="10" t="s">
        <v>206</v>
      </c>
      <c r="D148" s="10">
        <v>1</v>
      </c>
      <c r="E148" s="10" t="s">
        <v>9</v>
      </c>
      <c r="F148" s="83"/>
      <c r="G148" s="35">
        <f t="shared" si="10"/>
        <v>0</v>
      </c>
      <c r="H148" s="10" t="s">
        <v>8</v>
      </c>
      <c r="I148" s="9">
        <v>1</v>
      </c>
      <c r="J148" s="9">
        <v>1</v>
      </c>
    </row>
    <row r="149" spans="1:10" x14ac:dyDescent="0.25">
      <c r="A149" s="91" t="s">
        <v>286</v>
      </c>
      <c r="B149" s="92"/>
      <c r="C149" s="92"/>
      <c r="D149" s="92"/>
      <c r="E149" s="92"/>
      <c r="F149" s="93"/>
      <c r="G149" s="35">
        <f>SUM(G142+G146+G148)</f>
        <v>0</v>
      </c>
      <c r="H149" s="56" t="s">
        <v>8</v>
      </c>
      <c r="I149" s="57"/>
      <c r="J149" s="58"/>
    </row>
    <row r="150" spans="1:10" x14ac:dyDescent="0.25">
      <c r="A150" s="91" t="s">
        <v>285</v>
      </c>
      <c r="B150" s="92"/>
      <c r="C150" s="92"/>
      <c r="D150" s="92"/>
      <c r="E150" s="92"/>
      <c r="F150" s="93"/>
      <c r="G150" s="35">
        <f>SUM(G143+G144+G147)</f>
        <v>0</v>
      </c>
      <c r="H150" s="56" t="s">
        <v>8</v>
      </c>
      <c r="I150" s="57"/>
      <c r="J150" s="58"/>
    </row>
    <row r="151" spans="1:10" x14ac:dyDescent="0.25">
      <c r="A151" s="90" t="s">
        <v>64</v>
      </c>
      <c r="B151" s="90"/>
      <c r="C151" s="90"/>
      <c r="D151" s="90"/>
      <c r="E151" s="90"/>
      <c r="F151" s="90"/>
      <c r="G151" s="90"/>
      <c r="H151" s="90"/>
      <c r="I151" s="90"/>
      <c r="J151" s="90"/>
    </row>
    <row r="152" spans="1:10" x14ac:dyDescent="0.25">
      <c r="A152" s="29">
        <v>120</v>
      </c>
      <c r="B152" s="33" t="s">
        <v>18</v>
      </c>
      <c r="C152" s="25" t="s">
        <v>69</v>
      </c>
      <c r="D152" s="25">
        <v>1</v>
      </c>
      <c r="E152" s="25" t="s">
        <v>9</v>
      </c>
      <c r="F152" s="81"/>
      <c r="G152" s="35">
        <f t="shared" ref="G152:G177" si="11">SUM(F152*D152)</f>
        <v>0</v>
      </c>
      <c r="H152" s="25" t="s">
        <v>8</v>
      </c>
      <c r="I152" s="25">
        <v>1</v>
      </c>
      <c r="J152" s="25">
        <v>1</v>
      </c>
    </row>
    <row r="153" spans="1:10" x14ac:dyDescent="0.25">
      <c r="A153" s="29">
        <v>121</v>
      </c>
      <c r="B153" s="29"/>
      <c r="C153" s="9" t="s">
        <v>221</v>
      </c>
      <c r="D153" s="9">
        <v>1</v>
      </c>
      <c r="E153" s="9" t="s">
        <v>9</v>
      </c>
      <c r="F153" s="79"/>
      <c r="G153" s="34">
        <f t="shared" si="11"/>
        <v>0</v>
      </c>
      <c r="H153" s="9" t="s">
        <v>8</v>
      </c>
      <c r="I153" s="9">
        <v>1</v>
      </c>
      <c r="J153" s="9">
        <v>1</v>
      </c>
    </row>
    <row r="154" spans="1:10" x14ac:dyDescent="0.25">
      <c r="A154" s="29">
        <v>122</v>
      </c>
      <c r="B154" s="29"/>
      <c r="C154" s="9" t="s">
        <v>222</v>
      </c>
      <c r="D154" s="9">
        <v>1</v>
      </c>
      <c r="E154" s="9" t="s">
        <v>9</v>
      </c>
      <c r="F154" s="79"/>
      <c r="G154" s="35">
        <f t="shared" si="11"/>
        <v>0</v>
      </c>
      <c r="H154" s="9" t="s">
        <v>8</v>
      </c>
      <c r="I154" s="9">
        <v>1</v>
      </c>
      <c r="J154" s="9">
        <v>1</v>
      </c>
    </row>
    <row r="155" spans="1:10" ht="30" x14ac:dyDescent="0.25">
      <c r="A155" s="29">
        <v>123</v>
      </c>
      <c r="B155" s="29" t="s">
        <v>18</v>
      </c>
      <c r="C155" s="13" t="s">
        <v>70</v>
      </c>
      <c r="D155" s="9">
        <v>1</v>
      </c>
      <c r="E155" s="9" t="s">
        <v>9</v>
      </c>
      <c r="F155" s="79"/>
      <c r="G155" s="34">
        <f t="shared" si="11"/>
        <v>0</v>
      </c>
      <c r="H155" s="9" t="s">
        <v>8</v>
      </c>
      <c r="I155" s="9">
        <v>1</v>
      </c>
      <c r="J155" s="9">
        <v>1</v>
      </c>
    </row>
    <row r="156" spans="1:10" x14ac:dyDescent="0.25">
      <c r="A156" s="29">
        <v>124</v>
      </c>
      <c r="B156" s="29"/>
      <c r="C156" s="9" t="s">
        <v>223</v>
      </c>
      <c r="D156" s="9">
        <v>2</v>
      </c>
      <c r="E156" s="9" t="s">
        <v>9</v>
      </c>
      <c r="F156" s="79"/>
      <c r="G156" s="35">
        <f t="shared" si="11"/>
        <v>0</v>
      </c>
      <c r="H156" s="9" t="s">
        <v>8</v>
      </c>
      <c r="I156" s="9">
        <v>1</v>
      </c>
      <c r="J156" s="9">
        <v>2</v>
      </c>
    </row>
    <row r="157" spans="1:10" x14ac:dyDescent="0.25">
      <c r="A157" s="29">
        <v>125</v>
      </c>
      <c r="B157" s="29"/>
      <c r="C157" s="9" t="s">
        <v>226</v>
      </c>
      <c r="D157" s="9">
        <v>2</v>
      </c>
      <c r="E157" s="9" t="s">
        <v>9</v>
      </c>
      <c r="F157" s="79"/>
      <c r="G157" s="34">
        <f t="shared" si="11"/>
        <v>0</v>
      </c>
      <c r="H157" s="9" t="s">
        <v>8</v>
      </c>
      <c r="I157" s="9">
        <v>1</v>
      </c>
      <c r="J157" s="9">
        <v>2</v>
      </c>
    </row>
    <row r="158" spans="1:10" ht="30" x14ac:dyDescent="0.25">
      <c r="A158" s="29">
        <v>126</v>
      </c>
      <c r="B158" s="29" t="s">
        <v>18</v>
      </c>
      <c r="C158" s="13" t="s">
        <v>75</v>
      </c>
      <c r="D158" s="9">
        <v>5</v>
      </c>
      <c r="E158" s="9" t="s">
        <v>7</v>
      </c>
      <c r="F158" s="79"/>
      <c r="G158" s="35">
        <f t="shared" si="11"/>
        <v>0</v>
      </c>
      <c r="H158" s="9" t="s">
        <v>8</v>
      </c>
      <c r="I158" s="9">
        <v>1</v>
      </c>
      <c r="J158" s="9">
        <v>5</v>
      </c>
    </row>
    <row r="159" spans="1:10" x14ac:dyDescent="0.25">
      <c r="A159" s="29">
        <v>127</v>
      </c>
      <c r="B159" s="29"/>
      <c r="C159" s="9" t="s">
        <v>224</v>
      </c>
      <c r="D159" s="9">
        <v>5</v>
      </c>
      <c r="E159" s="9" t="s">
        <v>9</v>
      </c>
      <c r="F159" s="79"/>
      <c r="G159" s="35">
        <f t="shared" si="11"/>
        <v>0</v>
      </c>
      <c r="H159" s="9" t="s">
        <v>8</v>
      </c>
      <c r="I159" s="9">
        <v>1</v>
      </c>
      <c r="J159" s="9">
        <v>5</v>
      </c>
    </row>
    <row r="160" spans="1:10" x14ac:dyDescent="0.25">
      <c r="A160" s="29">
        <v>128</v>
      </c>
      <c r="B160" s="29"/>
      <c r="C160" s="9" t="s">
        <v>225</v>
      </c>
      <c r="D160" s="9">
        <v>5</v>
      </c>
      <c r="E160" s="9" t="s">
        <v>9</v>
      </c>
      <c r="F160" s="79"/>
      <c r="G160" s="35">
        <f t="shared" si="11"/>
        <v>0</v>
      </c>
      <c r="H160" s="9" t="s">
        <v>8</v>
      </c>
      <c r="I160" s="9">
        <v>1</v>
      </c>
      <c r="J160" s="9">
        <v>5</v>
      </c>
    </row>
    <row r="161" spans="1:15" x14ac:dyDescent="0.25">
      <c r="A161" s="29">
        <v>129</v>
      </c>
      <c r="B161" s="29" t="s">
        <v>5</v>
      </c>
      <c r="C161" s="9" t="s">
        <v>237</v>
      </c>
      <c r="D161" s="9">
        <v>10</v>
      </c>
      <c r="E161" s="9" t="s">
        <v>9</v>
      </c>
      <c r="F161" s="79"/>
      <c r="G161" s="35">
        <f t="shared" si="11"/>
        <v>0</v>
      </c>
      <c r="H161" s="9" t="s">
        <v>8</v>
      </c>
      <c r="I161" s="9">
        <v>1</v>
      </c>
      <c r="J161" s="9">
        <v>10</v>
      </c>
      <c r="K161" s="17"/>
    </row>
    <row r="162" spans="1:15" ht="15" customHeight="1" x14ac:dyDescent="0.25">
      <c r="A162" s="29">
        <v>130</v>
      </c>
      <c r="B162" s="29" t="s">
        <v>5</v>
      </c>
      <c r="C162" s="9" t="s">
        <v>238</v>
      </c>
      <c r="D162" s="9">
        <v>2</v>
      </c>
      <c r="E162" s="9" t="s">
        <v>9</v>
      </c>
      <c r="F162" s="79"/>
      <c r="G162" s="35">
        <f t="shared" si="11"/>
        <v>0</v>
      </c>
      <c r="H162" s="9" t="s">
        <v>8</v>
      </c>
      <c r="I162" s="9">
        <v>1</v>
      </c>
      <c r="J162" s="9">
        <v>2</v>
      </c>
    </row>
    <row r="163" spans="1:15" x14ac:dyDescent="0.25">
      <c r="A163" s="29">
        <v>131</v>
      </c>
      <c r="B163" s="29" t="s">
        <v>5</v>
      </c>
      <c r="C163" s="9" t="s">
        <v>239</v>
      </c>
      <c r="D163" s="9">
        <v>1</v>
      </c>
      <c r="E163" s="9" t="s">
        <v>9</v>
      </c>
      <c r="F163" s="79"/>
      <c r="G163" s="34">
        <f t="shared" si="11"/>
        <v>0</v>
      </c>
      <c r="H163" s="9" t="s">
        <v>8</v>
      </c>
      <c r="I163" s="9">
        <v>1</v>
      </c>
      <c r="J163" s="9">
        <v>1</v>
      </c>
    </row>
    <row r="164" spans="1:15" ht="30" x14ac:dyDescent="0.25">
      <c r="A164" s="29">
        <v>132</v>
      </c>
      <c r="B164" s="30" t="s">
        <v>18</v>
      </c>
      <c r="C164" s="2" t="s">
        <v>90</v>
      </c>
      <c r="D164" s="1">
        <v>1</v>
      </c>
      <c r="E164" s="1" t="s">
        <v>9</v>
      </c>
      <c r="F164" s="79"/>
      <c r="G164" s="35">
        <f t="shared" si="11"/>
        <v>0</v>
      </c>
      <c r="H164" s="1" t="s">
        <v>8</v>
      </c>
      <c r="I164" s="1">
        <v>1</v>
      </c>
      <c r="J164" s="1">
        <v>1</v>
      </c>
    </row>
    <row r="165" spans="1:15" ht="15" customHeight="1" x14ac:dyDescent="0.25">
      <c r="A165" s="29">
        <v>133</v>
      </c>
      <c r="B165" s="30"/>
      <c r="C165" s="1" t="s">
        <v>227</v>
      </c>
      <c r="D165" s="18">
        <v>1</v>
      </c>
      <c r="E165" s="14" t="s">
        <v>9</v>
      </c>
      <c r="F165" s="82"/>
      <c r="G165" s="34">
        <f t="shared" si="11"/>
        <v>0</v>
      </c>
      <c r="H165" s="14" t="s">
        <v>8</v>
      </c>
      <c r="I165" s="18">
        <v>1</v>
      </c>
      <c r="J165" s="1">
        <v>1</v>
      </c>
    </row>
    <row r="166" spans="1:15" ht="15" customHeight="1" x14ac:dyDescent="0.25">
      <c r="A166" s="29">
        <v>134</v>
      </c>
      <c r="B166" s="30" t="s">
        <v>18</v>
      </c>
      <c r="C166" s="2" t="s">
        <v>92</v>
      </c>
      <c r="D166" s="1">
        <v>1</v>
      </c>
      <c r="E166" s="14" t="s">
        <v>9</v>
      </c>
      <c r="F166" s="79"/>
      <c r="G166" s="35">
        <f t="shared" si="11"/>
        <v>0</v>
      </c>
      <c r="H166" s="1" t="s">
        <v>8</v>
      </c>
      <c r="I166" s="1">
        <v>1</v>
      </c>
      <c r="J166" s="1">
        <v>1</v>
      </c>
    </row>
    <row r="167" spans="1:15" ht="15" customHeight="1" x14ac:dyDescent="0.25">
      <c r="A167" s="29">
        <v>135</v>
      </c>
      <c r="B167" s="30"/>
      <c r="C167" s="1" t="s">
        <v>228</v>
      </c>
      <c r="D167" s="18">
        <v>1</v>
      </c>
      <c r="E167" s="14" t="s">
        <v>9</v>
      </c>
      <c r="F167" s="82"/>
      <c r="G167" s="34">
        <f t="shared" si="11"/>
        <v>0</v>
      </c>
      <c r="H167" s="14" t="s">
        <v>8</v>
      </c>
      <c r="I167" s="18">
        <v>1</v>
      </c>
      <c r="J167" s="1">
        <v>1</v>
      </c>
    </row>
    <row r="168" spans="1:15" ht="15" customHeight="1" x14ac:dyDescent="0.25">
      <c r="A168" s="29">
        <v>136</v>
      </c>
      <c r="B168" s="29" t="s">
        <v>18</v>
      </c>
      <c r="C168" s="13" t="s">
        <v>93</v>
      </c>
      <c r="D168" s="9">
        <v>1</v>
      </c>
      <c r="E168" s="9" t="s">
        <v>9</v>
      </c>
      <c r="F168" s="79"/>
      <c r="G168" s="35">
        <f t="shared" si="11"/>
        <v>0</v>
      </c>
      <c r="H168" s="9" t="s">
        <v>8</v>
      </c>
      <c r="I168" s="9">
        <v>1</v>
      </c>
      <c r="J168" s="9">
        <v>1</v>
      </c>
    </row>
    <row r="169" spans="1:15" ht="15" customHeight="1" x14ac:dyDescent="0.25">
      <c r="A169" s="29">
        <v>137</v>
      </c>
      <c r="B169" s="30"/>
      <c r="C169" s="1" t="s">
        <v>227</v>
      </c>
      <c r="D169" s="18">
        <v>1</v>
      </c>
      <c r="E169" s="14" t="s">
        <v>9</v>
      </c>
      <c r="F169" s="82"/>
      <c r="G169" s="34">
        <f t="shared" si="11"/>
        <v>0</v>
      </c>
      <c r="H169" s="14" t="s">
        <v>8</v>
      </c>
      <c r="I169" s="18">
        <v>1</v>
      </c>
      <c r="J169" s="1">
        <v>1</v>
      </c>
    </row>
    <row r="170" spans="1:15" ht="15" customHeight="1" x14ac:dyDescent="0.25">
      <c r="A170" s="29">
        <v>138</v>
      </c>
      <c r="B170" s="29" t="s">
        <v>18</v>
      </c>
      <c r="C170" s="11" t="s">
        <v>94</v>
      </c>
      <c r="D170" s="9">
        <v>1</v>
      </c>
      <c r="E170" s="14" t="s">
        <v>9</v>
      </c>
      <c r="F170" s="79"/>
      <c r="G170" s="35">
        <f t="shared" si="11"/>
        <v>0</v>
      </c>
      <c r="H170" s="1" t="s">
        <v>8</v>
      </c>
      <c r="I170" s="9">
        <v>1</v>
      </c>
      <c r="J170" s="9">
        <v>1</v>
      </c>
      <c r="M170" s="17"/>
      <c r="N170" s="17"/>
      <c r="O170" s="17"/>
    </row>
    <row r="171" spans="1:15" ht="15" customHeight="1" x14ac:dyDescent="0.25">
      <c r="A171" s="29">
        <v>139</v>
      </c>
      <c r="B171" s="30"/>
      <c r="C171" s="1" t="s">
        <v>229</v>
      </c>
      <c r="D171" s="18">
        <v>1</v>
      </c>
      <c r="E171" s="14" t="s">
        <v>9</v>
      </c>
      <c r="F171" s="82"/>
      <c r="G171" s="34">
        <f t="shared" si="11"/>
        <v>0</v>
      </c>
      <c r="H171" s="14" t="s">
        <v>8</v>
      </c>
      <c r="I171" s="18">
        <v>1</v>
      </c>
      <c r="J171" s="1">
        <v>1</v>
      </c>
    </row>
    <row r="172" spans="1:15" ht="15" customHeight="1" x14ac:dyDescent="0.25">
      <c r="A172" s="29">
        <v>140</v>
      </c>
      <c r="B172" s="30" t="s">
        <v>18</v>
      </c>
      <c r="C172" s="2" t="s">
        <v>91</v>
      </c>
      <c r="D172" s="1">
        <v>1</v>
      </c>
      <c r="E172" s="1" t="s">
        <v>9</v>
      </c>
      <c r="F172" s="79"/>
      <c r="G172" s="35">
        <f t="shared" si="11"/>
        <v>0</v>
      </c>
      <c r="H172" s="1" t="s">
        <v>8</v>
      </c>
      <c r="I172" s="1">
        <v>1</v>
      </c>
      <c r="J172" s="1">
        <v>1</v>
      </c>
    </row>
    <row r="173" spans="1:15" x14ac:dyDescent="0.25">
      <c r="A173" s="29">
        <v>141</v>
      </c>
      <c r="B173" s="30"/>
      <c r="C173" s="1" t="s">
        <v>227</v>
      </c>
      <c r="D173" s="18">
        <v>1</v>
      </c>
      <c r="E173" s="14" t="s">
        <v>9</v>
      </c>
      <c r="F173" s="82"/>
      <c r="G173" s="34">
        <f t="shared" si="11"/>
        <v>0</v>
      </c>
      <c r="H173" s="14" t="s">
        <v>8</v>
      </c>
      <c r="I173" s="18">
        <v>1</v>
      </c>
      <c r="J173" s="1">
        <v>1</v>
      </c>
      <c r="K173" s="46"/>
      <c r="L173" s="46"/>
      <c r="M173" s="46"/>
    </row>
    <row r="174" spans="1:15" ht="15" customHeight="1" x14ac:dyDescent="0.25">
      <c r="A174" s="29">
        <v>142</v>
      </c>
      <c r="B174" s="29" t="s">
        <v>18</v>
      </c>
      <c r="C174" s="9" t="s">
        <v>89</v>
      </c>
      <c r="D174" s="9">
        <v>1</v>
      </c>
      <c r="E174" s="9" t="s">
        <v>9</v>
      </c>
      <c r="F174" s="79"/>
      <c r="G174" s="35">
        <f t="shared" si="11"/>
        <v>0</v>
      </c>
      <c r="H174" s="9" t="s">
        <v>8</v>
      </c>
      <c r="I174" s="9">
        <v>1</v>
      </c>
      <c r="J174" s="9">
        <v>1</v>
      </c>
      <c r="K174" s="46"/>
      <c r="L174" s="46"/>
      <c r="M174" s="46"/>
    </row>
    <row r="175" spans="1:15" ht="30" x14ac:dyDescent="0.25">
      <c r="A175" s="29">
        <v>143</v>
      </c>
      <c r="B175" s="29"/>
      <c r="C175" s="2" t="s">
        <v>118</v>
      </c>
      <c r="D175" s="1">
        <v>2</v>
      </c>
      <c r="E175" s="1" t="s">
        <v>9</v>
      </c>
      <c r="F175" s="79"/>
      <c r="G175" s="35">
        <f t="shared" si="11"/>
        <v>0</v>
      </c>
      <c r="H175" s="38" t="s">
        <v>8</v>
      </c>
      <c r="I175" s="1">
        <v>1</v>
      </c>
      <c r="J175" s="1">
        <v>2</v>
      </c>
      <c r="K175" s="46"/>
      <c r="L175" s="47"/>
      <c r="M175" s="46"/>
    </row>
    <row r="176" spans="1:15" ht="15" customHeight="1" x14ac:dyDescent="0.25">
      <c r="A176" s="29">
        <v>144</v>
      </c>
      <c r="B176" s="29"/>
      <c r="C176" s="11" t="s">
        <v>119</v>
      </c>
      <c r="D176" s="3">
        <v>2</v>
      </c>
      <c r="E176" s="3" t="s">
        <v>9</v>
      </c>
      <c r="F176" s="83"/>
      <c r="G176" s="35">
        <f t="shared" si="11"/>
        <v>0</v>
      </c>
      <c r="H176" s="7" t="s">
        <v>8</v>
      </c>
      <c r="I176" s="3">
        <v>1</v>
      </c>
      <c r="J176" s="3">
        <v>2</v>
      </c>
      <c r="K176" s="46"/>
      <c r="L176" s="46"/>
      <c r="M176" s="46"/>
    </row>
    <row r="177" spans="1:22" x14ac:dyDescent="0.25">
      <c r="A177" s="29">
        <v>145</v>
      </c>
      <c r="B177" s="30" t="s">
        <v>124</v>
      </c>
      <c r="C177" s="1" t="s">
        <v>253</v>
      </c>
      <c r="D177" s="1">
        <v>1</v>
      </c>
      <c r="E177" s="1" t="s">
        <v>14</v>
      </c>
      <c r="F177" s="79"/>
      <c r="G177" s="35">
        <f t="shared" si="11"/>
        <v>0</v>
      </c>
      <c r="H177" s="1" t="s">
        <v>8</v>
      </c>
      <c r="I177" s="1">
        <v>1</v>
      </c>
      <c r="J177" s="9">
        <v>1</v>
      </c>
      <c r="K177" s="46"/>
      <c r="L177" s="46"/>
      <c r="M177" s="46"/>
    </row>
    <row r="178" spans="1:22" ht="15" customHeight="1" x14ac:dyDescent="0.25">
      <c r="A178" s="91" t="s">
        <v>287</v>
      </c>
      <c r="B178" s="92"/>
      <c r="C178" s="92"/>
      <c r="D178" s="92"/>
      <c r="E178" s="92"/>
      <c r="F178" s="93"/>
      <c r="G178" s="35">
        <f>SUM(G152+G155+G158+G161+G162+G163+G164+G166+G168+G170+G172+G174+G177)</f>
        <v>0</v>
      </c>
      <c r="H178" s="56" t="s">
        <v>8</v>
      </c>
      <c r="I178" s="57"/>
      <c r="J178" s="58"/>
      <c r="K178" s="46"/>
      <c r="L178" s="46"/>
      <c r="M178" s="47"/>
      <c r="N178" s="17"/>
      <c r="O178" s="17"/>
      <c r="P178" s="17"/>
      <c r="Q178" s="17"/>
      <c r="R178" s="17"/>
      <c r="S178" s="17"/>
      <c r="T178" s="17"/>
      <c r="U178" s="17"/>
      <c r="V178" s="17"/>
    </row>
    <row r="179" spans="1:22" x14ac:dyDescent="0.25">
      <c r="A179" s="91" t="s">
        <v>288</v>
      </c>
      <c r="B179" s="92"/>
      <c r="C179" s="92"/>
      <c r="D179" s="92"/>
      <c r="E179" s="92"/>
      <c r="F179" s="93"/>
      <c r="G179" s="35">
        <f>SUM(G153+G154+G156+G157+G159+G160+G165+G167+G169+G171+G173+G175+G176)</f>
        <v>0</v>
      </c>
      <c r="H179" s="56" t="s">
        <v>8</v>
      </c>
      <c r="I179" s="57"/>
      <c r="J179" s="58"/>
      <c r="K179" s="46"/>
      <c r="L179" s="46"/>
      <c r="M179" s="46"/>
    </row>
    <row r="180" spans="1:22" ht="15" customHeight="1" x14ac:dyDescent="0.25">
      <c r="A180" s="94" t="s">
        <v>157</v>
      </c>
      <c r="B180" s="94"/>
      <c r="C180" s="94"/>
      <c r="D180" s="94"/>
      <c r="E180" s="94"/>
      <c r="F180" s="94"/>
      <c r="G180" s="94"/>
      <c r="H180" s="94"/>
      <c r="I180" s="94"/>
      <c r="J180" s="94"/>
      <c r="K180" s="46"/>
      <c r="L180" s="46"/>
      <c r="M180" s="46"/>
    </row>
    <row r="181" spans="1:22" x14ac:dyDescent="0.25">
      <c r="A181" s="29">
        <v>146</v>
      </c>
      <c r="B181" s="31" t="s">
        <v>122</v>
      </c>
      <c r="C181" s="3" t="s">
        <v>121</v>
      </c>
      <c r="D181" s="3">
        <v>1</v>
      </c>
      <c r="E181" s="3" t="s">
        <v>14</v>
      </c>
      <c r="F181" s="83"/>
      <c r="G181" s="34">
        <f t="shared" ref="G181:G182" si="12">SUM(F181*D181)</f>
        <v>0</v>
      </c>
      <c r="H181" s="3" t="s">
        <v>8</v>
      </c>
      <c r="I181" s="1">
        <v>1</v>
      </c>
      <c r="J181" s="1">
        <v>1</v>
      </c>
      <c r="K181" s="46"/>
      <c r="L181" s="46"/>
      <c r="M181" s="46"/>
    </row>
    <row r="182" spans="1:22" ht="15" customHeight="1" x14ac:dyDescent="0.25">
      <c r="A182" s="29">
        <v>147</v>
      </c>
      <c r="B182" s="30" t="s">
        <v>230</v>
      </c>
      <c r="C182" s="1" t="s">
        <v>160</v>
      </c>
      <c r="D182" s="2">
        <v>1</v>
      </c>
      <c r="E182" s="38" t="s">
        <v>14</v>
      </c>
      <c r="F182" s="84"/>
      <c r="G182" s="35">
        <f t="shared" si="12"/>
        <v>0</v>
      </c>
      <c r="H182" s="1" t="s">
        <v>8</v>
      </c>
      <c r="I182" s="1">
        <v>1</v>
      </c>
      <c r="J182" s="1">
        <v>1</v>
      </c>
      <c r="K182" s="46"/>
      <c r="L182" s="46"/>
      <c r="M182" s="46"/>
    </row>
    <row r="183" spans="1:22" ht="15" customHeight="1" x14ac:dyDescent="0.25">
      <c r="A183" s="87" t="s">
        <v>290</v>
      </c>
      <c r="B183" s="88"/>
      <c r="C183" s="88"/>
      <c r="D183" s="88"/>
      <c r="E183" s="88"/>
      <c r="F183" s="89"/>
      <c r="G183" s="44">
        <f>SUM(G9+G21+G31+G54+G65+G79+G88+G139+G149+G178)</f>
        <v>0</v>
      </c>
      <c r="H183" s="52" t="s">
        <v>8</v>
      </c>
      <c r="I183" s="53"/>
      <c r="J183" s="54"/>
      <c r="K183" s="46"/>
      <c r="L183" s="46"/>
      <c r="M183" s="47"/>
      <c r="N183" s="17"/>
      <c r="O183" s="17"/>
      <c r="P183" s="17"/>
      <c r="Q183" s="17"/>
      <c r="R183" s="17"/>
      <c r="S183" s="17"/>
      <c r="T183" s="17"/>
      <c r="U183" s="17"/>
      <c r="V183" s="17"/>
    </row>
    <row r="184" spans="1:22" x14ac:dyDescent="0.25">
      <c r="A184" s="87" t="s">
        <v>291</v>
      </c>
      <c r="B184" s="88"/>
      <c r="C184" s="88"/>
      <c r="D184" s="88"/>
      <c r="E184" s="88"/>
      <c r="F184" s="89"/>
      <c r="G184" s="44">
        <f>SUM(G22+G30+G55+G66+G80+G89+G140+G150+G179)</f>
        <v>0</v>
      </c>
      <c r="H184" s="52" t="s">
        <v>8</v>
      </c>
      <c r="I184" s="53"/>
      <c r="J184" s="54"/>
      <c r="K184" s="46"/>
      <c r="L184" s="46"/>
      <c r="M184" s="47"/>
      <c r="N184" s="17"/>
      <c r="O184" s="17"/>
      <c r="P184" s="17"/>
      <c r="Q184" s="17"/>
    </row>
    <row r="185" spans="1:22" x14ac:dyDescent="0.25">
      <c r="A185" s="87" t="s">
        <v>292</v>
      </c>
      <c r="B185" s="88"/>
      <c r="C185" s="88"/>
      <c r="D185" s="88"/>
      <c r="E185" s="88"/>
      <c r="F185" s="89"/>
      <c r="G185" s="44">
        <f>SUM(G181:G184)</f>
        <v>0</v>
      </c>
      <c r="H185" s="52" t="s">
        <v>8</v>
      </c>
      <c r="I185" s="53"/>
      <c r="J185" s="54"/>
      <c r="K185" s="46"/>
      <c r="L185" s="47"/>
      <c r="M185" s="46"/>
    </row>
    <row r="186" spans="1:22" x14ac:dyDescent="0.25">
      <c r="K186" s="46"/>
      <c r="L186" s="46"/>
      <c r="M186" s="46"/>
    </row>
    <row r="187" spans="1:22" x14ac:dyDescent="0.25">
      <c r="K187" s="46"/>
      <c r="L187" s="46"/>
      <c r="M187" s="46"/>
    </row>
    <row r="188" spans="1:22" ht="15.75" x14ac:dyDescent="0.25">
      <c r="A188" s="111" t="s">
        <v>259</v>
      </c>
      <c r="B188" s="112"/>
      <c r="C188" s="112"/>
      <c r="D188" s="112"/>
      <c r="E188" s="112"/>
      <c r="F188" s="112"/>
      <c r="G188" s="112"/>
      <c r="H188" s="112"/>
      <c r="I188" s="112"/>
      <c r="J188" s="113"/>
      <c r="K188" s="46"/>
      <c r="L188" s="46"/>
      <c r="M188" s="46"/>
    </row>
    <row r="189" spans="1:22" ht="15.75" customHeight="1" x14ac:dyDescent="0.25">
      <c r="A189" s="114" t="s">
        <v>260</v>
      </c>
      <c r="B189" s="115"/>
      <c r="C189" s="115"/>
      <c r="D189" s="115"/>
      <c r="E189" s="115"/>
      <c r="F189" s="115"/>
      <c r="G189" s="115"/>
      <c r="H189" s="115"/>
      <c r="I189" s="115"/>
      <c r="J189" s="116"/>
      <c r="K189" s="46"/>
      <c r="L189" s="46"/>
      <c r="M189" s="46"/>
    </row>
    <row r="190" spans="1:22" ht="15" hidden="1" customHeight="1" x14ac:dyDescent="0.25">
      <c r="A190" s="117"/>
      <c r="B190" s="118"/>
      <c r="C190" s="118"/>
      <c r="D190" s="118"/>
      <c r="E190" s="118"/>
      <c r="F190" s="118"/>
      <c r="G190" s="118"/>
      <c r="H190" s="118"/>
      <c r="I190" s="118"/>
      <c r="J190" s="119"/>
      <c r="K190" s="47"/>
      <c r="L190" s="47"/>
      <c r="M190" s="46"/>
    </row>
    <row r="191" spans="1:22" x14ac:dyDescent="0.25">
      <c r="A191" s="120"/>
      <c r="B191" s="121"/>
      <c r="C191" s="121"/>
      <c r="D191" s="121"/>
      <c r="E191" s="121"/>
      <c r="F191" s="121"/>
      <c r="G191" s="121"/>
      <c r="H191" s="121"/>
      <c r="I191" s="121"/>
      <c r="J191" s="122"/>
      <c r="K191" s="47"/>
      <c r="L191" s="47"/>
      <c r="M191" s="46"/>
    </row>
    <row r="192" spans="1:22" x14ac:dyDescent="0.25">
      <c r="A192" s="1" t="s">
        <v>262</v>
      </c>
      <c r="B192" s="123" t="s">
        <v>261</v>
      </c>
      <c r="C192" s="124"/>
      <c r="D192" s="124"/>
      <c r="E192" s="124"/>
      <c r="F192" s="124"/>
      <c r="G192" s="124"/>
      <c r="H192" s="124"/>
      <c r="I192" s="124"/>
      <c r="J192" s="125"/>
      <c r="K192" s="46"/>
      <c r="L192" s="46"/>
      <c r="M192" s="46"/>
    </row>
    <row r="193" spans="1:14" x14ac:dyDescent="0.25">
      <c r="A193" s="3" t="s">
        <v>5</v>
      </c>
      <c r="B193" s="59" t="s">
        <v>258</v>
      </c>
      <c r="C193" s="60"/>
      <c r="D193" s="60"/>
      <c r="E193" s="60"/>
      <c r="F193" s="60"/>
      <c r="G193" s="60"/>
      <c r="H193" s="60"/>
      <c r="I193" s="60"/>
      <c r="J193" s="61"/>
      <c r="K193" s="46"/>
      <c r="L193" s="46"/>
      <c r="M193" s="46"/>
    </row>
    <row r="194" spans="1:14" x14ac:dyDescent="0.25">
      <c r="A194" s="8"/>
      <c r="B194" s="62" t="s">
        <v>125</v>
      </c>
      <c r="C194" s="63"/>
      <c r="D194" s="63"/>
      <c r="E194" s="63"/>
      <c r="F194" s="63"/>
      <c r="G194" s="63"/>
      <c r="H194" s="63"/>
      <c r="I194" s="63"/>
      <c r="J194" s="64"/>
    </row>
    <row r="195" spans="1:14" x14ac:dyDescent="0.25">
      <c r="A195" s="8"/>
      <c r="B195" s="62" t="s">
        <v>243</v>
      </c>
      <c r="C195" s="63"/>
      <c r="D195" s="63"/>
      <c r="E195" s="63"/>
      <c r="F195" s="63"/>
      <c r="G195" s="63"/>
      <c r="H195" s="63"/>
      <c r="I195" s="63"/>
      <c r="J195" s="64"/>
    </row>
    <row r="196" spans="1:14" x14ac:dyDescent="0.25">
      <c r="A196" s="5"/>
      <c r="B196" s="49" t="s">
        <v>244</v>
      </c>
      <c r="C196" s="65"/>
      <c r="D196" s="65"/>
      <c r="E196" s="65"/>
      <c r="F196" s="65"/>
      <c r="G196" s="65"/>
      <c r="H196" s="65"/>
      <c r="I196" s="65"/>
      <c r="J196" s="66"/>
    </row>
    <row r="197" spans="1:14" x14ac:dyDescent="0.25">
      <c r="A197" s="3" t="s">
        <v>10</v>
      </c>
      <c r="B197" s="59" t="s">
        <v>269</v>
      </c>
      <c r="C197" s="60"/>
      <c r="D197" s="60"/>
      <c r="E197" s="60"/>
      <c r="F197" s="60"/>
      <c r="G197" s="60"/>
      <c r="H197" s="60"/>
      <c r="I197" s="60"/>
      <c r="J197" s="61"/>
      <c r="K197" s="46"/>
      <c r="L197" s="46"/>
      <c r="M197" s="46"/>
      <c r="N197" s="46"/>
    </row>
    <row r="198" spans="1:14" x14ac:dyDescent="0.25">
      <c r="A198" s="8"/>
      <c r="B198" s="62" t="s">
        <v>270</v>
      </c>
      <c r="C198" s="63"/>
      <c r="D198" s="63"/>
      <c r="E198" s="63"/>
      <c r="F198" s="63"/>
      <c r="G198" s="63"/>
      <c r="H198" s="63"/>
      <c r="I198" s="63"/>
      <c r="J198" s="64"/>
      <c r="K198" s="46"/>
      <c r="L198" s="46"/>
      <c r="M198" s="46"/>
      <c r="N198" s="46"/>
    </row>
    <row r="199" spans="1:14" x14ac:dyDescent="0.25">
      <c r="A199" s="5"/>
      <c r="B199" s="49" t="s">
        <v>271</v>
      </c>
      <c r="C199" s="65"/>
      <c r="D199" s="65"/>
      <c r="E199" s="65"/>
      <c r="F199" s="65"/>
      <c r="G199" s="65"/>
      <c r="H199" s="65"/>
      <c r="I199" s="65"/>
      <c r="J199" s="66"/>
      <c r="K199" s="46"/>
      <c r="L199" s="46"/>
      <c r="M199" s="46"/>
      <c r="N199" s="46"/>
    </row>
    <row r="200" spans="1:14" x14ac:dyDescent="0.25">
      <c r="A200" s="3" t="s">
        <v>12</v>
      </c>
      <c r="B200" s="59" t="s">
        <v>254</v>
      </c>
      <c r="C200" s="60"/>
      <c r="D200" s="60"/>
      <c r="E200" s="60"/>
      <c r="F200" s="60"/>
      <c r="G200" s="60"/>
      <c r="H200" s="60"/>
      <c r="I200" s="60"/>
      <c r="J200" s="61"/>
    </row>
    <row r="201" spans="1:14" x14ac:dyDescent="0.25">
      <c r="A201" s="5"/>
      <c r="B201" s="49" t="s">
        <v>255</v>
      </c>
      <c r="C201" s="65"/>
      <c r="D201" s="65"/>
      <c r="E201" s="65"/>
      <c r="F201" s="65"/>
      <c r="G201" s="65"/>
      <c r="H201" s="65"/>
      <c r="I201" s="65"/>
      <c r="J201" s="66"/>
    </row>
    <row r="202" spans="1:14" x14ac:dyDescent="0.25">
      <c r="A202" s="3" t="s">
        <v>123</v>
      </c>
      <c r="B202" s="59" t="s">
        <v>130</v>
      </c>
      <c r="C202" s="60"/>
      <c r="D202" s="60"/>
      <c r="E202" s="60"/>
      <c r="F202" s="60"/>
      <c r="G202" s="60"/>
      <c r="H202" s="60"/>
      <c r="I202" s="60"/>
      <c r="J202" s="61"/>
    </row>
    <row r="203" spans="1:14" ht="15" customHeight="1" x14ac:dyDescent="0.25">
      <c r="A203" s="8"/>
      <c r="B203" s="62" t="s">
        <v>256</v>
      </c>
      <c r="C203" s="63"/>
      <c r="D203" s="63"/>
      <c r="E203" s="63"/>
      <c r="F203" s="63"/>
      <c r="G203" s="63"/>
      <c r="H203" s="63"/>
      <c r="I203" s="63"/>
      <c r="J203" s="64"/>
    </row>
    <row r="204" spans="1:14" ht="15" customHeight="1" x14ac:dyDescent="0.25">
      <c r="A204" s="5"/>
      <c r="B204" s="126" t="s">
        <v>126</v>
      </c>
      <c r="C204" s="127"/>
      <c r="D204" s="127"/>
      <c r="E204" s="127"/>
      <c r="F204" s="127"/>
      <c r="G204" s="127"/>
      <c r="H204" s="127"/>
      <c r="I204" s="127"/>
      <c r="J204" s="128"/>
    </row>
    <row r="205" spans="1:14" ht="15" customHeight="1" x14ac:dyDescent="0.25">
      <c r="A205" s="3" t="s">
        <v>18</v>
      </c>
      <c r="B205" s="129" t="s">
        <v>127</v>
      </c>
      <c r="C205" s="130"/>
      <c r="D205" s="130"/>
      <c r="E205" s="130"/>
      <c r="F205" s="130"/>
      <c r="G205" s="130"/>
      <c r="H205" s="130"/>
      <c r="I205" s="130"/>
      <c r="J205" s="131"/>
    </row>
    <row r="206" spans="1:14" x14ac:dyDescent="0.25">
      <c r="A206" s="8"/>
      <c r="B206" s="132" t="s">
        <v>245</v>
      </c>
      <c r="C206" s="133"/>
      <c r="D206" s="133"/>
      <c r="E206" s="133"/>
      <c r="F206" s="133"/>
      <c r="G206" s="133"/>
      <c r="H206" s="133"/>
      <c r="I206" s="133"/>
      <c r="J206" s="134"/>
    </row>
    <row r="207" spans="1:14" x14ac:dyDescent="0.25">
      <c r="A207" s="8"/>
      <c r="B207" s="132" t="s">
        <v>246</v>
      </c>
      <c r="C207" s="133"/>
      <c r="D207" s="133"/>
      <c r="E207" s="133"/>
      <c r="F207" s="133"/>
      <c r="G207" s="133"/>
      <c r="H207" s="133"/>
      <c r="I207" s="133"/>
      <c r="J207" s="134"/>
    </row>
    <row r="208" spans="1:14" x14ac:dyDescent="0.25">
      <c r="A208" s="8"/>
      <c r="B208" s="132" t="s">
        <v>247</v>
      </c>
      <c r="C208" s="133"/>
      <c r="D208" s="133"/>
      <c r="E208" s="133"/>
      <c r="F208" s="133"/>
      <c r="G208" s="133"/>
      <c r="H208" s="133"/>
      <c r="I208" s="133"/>
      <c r="J208" s="134"/>
    </row>
    <row r="209" spans="1:10" x14ac:dyDescent="0.25">
      <c r="A209" s="8"/>
      <c r="B209" s="132" t="s">
        <v>248</v>
      </c>
      <c r="C209" s="133"/>
      <c r="D209" s="133"/>
      <c r="E209" s="133"/>
      <c r="F209" s="133"/>
      <c r="G209" s="133"/>
      <c r="H209" s="133"/>
      <c r="I209" s="133"/>
      <c r="J209" s="134"/>
    </row>
    <row r="210" spans="1:10" x14ac:dyDescent="0.25">
      <c r="A210" s="8"/>
      <c r="B210" s="132" t="s">
        <v>249</v>
      </c>
      <c r="C210" s="133"/>
      <c r="D210" s="133"/>
      <c r="E210" s="133"/>
      <c r="F210" s="133"/>
      <c r="G210" s="133"/>
      <c r="H210" s="133"/>
      <c r="I210" s="133"/>
      <c r="J210" s="134"/>
    </row>
    <row r="211" spans="1:10" x14ac:dyDescent="0.25">
      <c r="A211" s="8"/>
      <c r="B211" s="132" t="s">
        <v>250</v>
      </c>
      <c r="C211" s="133"/>
      <c r="D211" s="133"/>
      <c r="E211" s="133"/>
      <c r="F211" s="133"/>
      <c r="G211" s="133"/>
      <c r="H211" s="133"/>
      <c r="I211" s="133"/>
      <c r="J211" s="134"/>
    </row>
    <row r="212" spans="1:10" x14ac:dyDescent="0.25">
      <c r="A212" s="5"/>
      <c r="B212" s="126" t="s">
        <v>251</v>
      </c>
      <c r="C212" s="127"/>
      <c r="D212" s="127"/>
      <c r="E212" s="127"/>
      <c r="F212" s="127"/>
      <c r="G212" s="127"/>
      <c r="H212" s="127"/>
      <c r="I212" s="127"/>
      <c r="J212" s="128"/>
    </row>
    <row r="213" spans="1:10" x14ac:dyDescent="0.25">
      <c r="A213" s="99" t="s">
        <v>124</v>
      </c>
      <c r="B213" s="135" t="s">
        <v>264</v>
      </c>
      <c r="C213" s="136"/>
      <c r="D213" s="136"/>
      <c r="E213" s="136"/>
      <c r="F213" s="136"/>
      <c r="G213" s="136"/>
      <c r="H213" s="136"/>
      <c r="I213" s="136"/>
      <c r="J213" s="137"/>
    </row>
    <row r="214" spans="1:10" x14ac:dyDescent="0.25">
      <c r="A214" s="100"/>
      <c r="B214" s="138"/>
      <c r="C214" s="139"/>
      <c r="D214" s="139"/>
      <c r="E214" s="139"/>
      <c r="F214" s="139"/>
      <c r="G214" s="139"/>
      <c r="H214" s="139"/>
      <c r="I214" s="139"/>
      <c r="J214" s="140"/>
    </row>
    <row r="215" spans="1:10" x14ac:dyDescent="0.25">
      <c r="A215" s="99" t="s">
        <v>144</v>
      </c>
      <c r="B215" s="102" t="s">
        <v>268</v>
      </c>
      <c r="C215" s="103"/>
      <c r="D215" s="103"/>
      <c r="E215" s="103"/>
      <c r="F215" s="103"/>
      <c r="G215" s="103"/>
      <c r="H215" s="103"/>
      <c r="I215" s="103"/>
      <c r="J215" s="104"/>
    </row>
    <row r="216" spans="1:10" x14ac:dyDescent="0.25">
      <c r="A216" s="100"/>
      <c r="B216" s="105"/>
      <c r="C216" s="106"/>
      <c r="D216" s="106"/>
      <c r="E216" s="106"/>
      <c r="F216" s="106"/>
      <c r="G216" s="106"/>
      <c r="H216" s="106"/>
      <c r="I216" s="106"/>
      <c r="J216" s="107"/>
    </row>
    <row r="217" spans="1:10" x14ac:dyDescent="0.25">
      <c r="A217" s="101"/>
      <c r="B217" s="108"/>
      <c r="C217" s="109"/>
      <c r="D217" s="109"/>
      <c r="E217" s="109"/>
      <c r="F217" s="109"/>
      <c r="G217" s="109"/>
      <c r="H217" s="109"/>
      <c r="I217" s="109"/>
      <c r="J217" s="110"/>
    </row>
    <row r="218" spans="1:10" x14ac:dyDescent="0.25">
      <c r="A218" s="1" t="s">
        <v>146</v>
      </c>
      <c r="B218" s="71" t="s">
        <v>252</v>
      </c>
      <c r="C218" s="72"/>
      <c r="D218" s="72"/>
      <c r="E218" s="72"/>
      <c r="F218" s="72"/>
      <c r="G218" s="72"/>
      <c r="H218" s="72"/>
      <c r="I218" s="72"/>
      <c r="J218" s="73"/>
    </row>
    <row r="219" spans="1:10" x14ac:dyDescent="0.25">
      <c r="B219" s="63"/>
      <c r="C219" s="46"/>
      <c r="D219" s="46"/>
      <c r="E219" s="46"/>
      <c r="F219" s="46"/>
      <c r="G219" s="46"/>
      <c r="H219" s="46"/>
      <c r="I219" s="46"/>
      <c r="J219" s="46"/>
    </row>
  </sheetData>
  <mergeCells count="56">
    <mergeCell ref="A215:A217"/>
    <mergeCell ref="B215:J217"/>
    <mergeCell ref="A188:J188"/>
    <mergeCell ref="A189:J191"/>
    <mergeCell ref="B192:J192"/>
    <mergeCell ref="B204:J204"/>
    <mergeCell ref="B205:J205"/>
    <mergeCell ref="B206:J206"/>
    <mergeCell ref="A213:A214"/>
    <mergeCell ref="B213:J214"/>
    <mergeCell ref="B207:J207"/>
    <mergeCell ref="B208:J208"/>
    <mergeCell ref="B209:J209"/>
    <mergeCell ref="B210:J210"/>
    <mergeCell ref="B211:J211"/>
    <mergeCell ref="B212:J212"/>
    <mergeCell ref="A89:F89"/>
    <mergeCell ref="A90:J90"/>
    <mergeCell ref="A140:F140"/>
    <mergeCell ref="A139:F139"/>
    <mergeCell ref="A149:F149"/>
    <mergeCell ref="A66:F66"/>
    <mergeCell ref="A54:F54"/>
    <mergeCell ref="A79:F79"/>
    <mergeCell ref="A88:F88"/>
    <mergeCell ref="A80:F80"/>
    <mergeCell ref="A81:J81"/>
    <mergeCell ref="A67:J67"/>
    <mergeCell ref="A65:F65"/>
    <mergeCell ref="A55:F55"/>
    <mergeCell ref="A31:F31"/>
    <mergeCell ref="A32:J32"/>
    <mergeCell ref="A25:J25"/>
    <mergeCell ref="A56:J56"/>
    <mergeCell ref="A1:J1"/>
    <mergeCell ref="A3:J3"/>
    <mergeCell ref="A5:J5"/>
    <mergeCell ref="A7:J7"/>
    <mergeCell ref="A23:J23"/>
    <mergeCell ref="A22:F22"/>
    <mergeCell ref="H22:J22"/>
    <mergeCell ref="A9:F9"/>
    <mergeCell ref="H9:J9"/>
    <mergeCell ref="A21:F21"/>
    <mergeCell ref="H21:J21"/>
    <mergeCell ref="A10:J10"/>
    <mergeCell ref="A183:F183"/>
    <mergeCell ref="A184:F184"/>
    <mergeCell ref="A185:F185"/>
    <mergeCell ref="A141:J141"/>
    <mergeCell ref="A145:J145"/>
    <mergeCell ref="A150:F150"/>
    <mergeCell ref="A151:J151"/>
    <mergeCell ref="A179:F179"/>
    <mergeCell ref="A178:F178"/>
    <mergeCell ref="A180:J180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8E3BF-1DEF-4DAD-867A-0CF094E0EC2A}">
  <dimension ref="A1:L93"/>
  <sheetViews>
    <sheetView topLeftCell="A80" workbookViewId="0">
      <selection activeCell="O43" sqref="O43"/>
    </sheetView>
  </sheetViews>
  <sheetFormatPr defaultRowHeight="15" x14ac:dyDescent="0.25"/>
  <cols>
    <col min="1" max="1" width="4.7109375" customWidth="1"/>
    <col min="2" max="2" width="16.28515625" customWidth="1"/>
    <col min="3" max="3" width="53.7109375" customWidth="1"/>
    <col min="4" max="4" width="5.7109375" customWidth="1"/>
    <col min="5" max="5" width="5.28515625" customWidth="1"/>
    <col min="6" max="6" width="11.7109375" customWidth="1"/>
    <col min="7" max="7" width="12.7109375" customWidth="1"/>
    <col min="8" max="8" width="6.140625" customWidth="1"/>
    <col min="9" max="9" width="6.5703125" customWidth="1"/>
    <col min="10" max="10" width="7.7109375" customWidth="1"/>
  </cols>
  <sheetData>
    <row r="1" spans="1:10" x14ac:dyDescent="0.25">
      <c r="A1" s="146" t="s">
        <v>233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0" ht="45" customHeight="1" x14ac:dyDescent="0.25">
      <c r="A2" s="45" t="s">
        <v>257</v>
      </c>
      <c r="B2" s="50" t="s">
        <v>266</v>
      </c>
      <c r="C2" s="55" t="s">
        <v>265</v>
      </c>
      <c r="D2" s="45" t="s">
        <v>29</v>
      </c>
      <c r="E2" s="55" t="s">
        <v>0</v>
      </c>
      <c r="F2" s="45" t="s">
        <v>30</v>
      </c>
      <c r="G2" s="45" t="s">
        <v>1</v>
      </c>
      <c r="H2" s="55" t="s">
        <v>2</v>
      </c>
      <c r="I2" s="45" t="s">
        <v>3</v>
      </c>
      <c r="J2" s="45" t="s">
        <v>4</v>
      </c>
    </row>
    <row r="3" spans="1:10" x14ac:dyDescent="0.25">
      <c r="A3" s="141" t="s">
        <v>136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10" ht="45" customHeight="1" x14ac:dyDescent="0.25">
      <c r="A4" s="28" t="s">
        <v>5</v>
      </c>
      <c r="B4" s="28" t="s">
        <v>18</v>
      </c>
      <c r="C4" s="6" t="s">
        <v>137</v>
      </c>
      <c r="D4" s="6">
        <v>1</v>
      </c>
      <c r="E4" s="37" t="s">
        <v>9</v>
      </c>
      <c r="F4" s="85"/>
      <c r="G4" s="34">
        <f t="shared" ref="G4:G6" si="0">SUM(F4*D4)</f>
        <v>0</v>
      </c>
      <c r="H4" s="38" t="s">
        <v>8</v>
      </c>
      <c r="I4" s="5">
        <v>1</v>
      </c>
      <c r="J4" s="5">
        <v>1</v>
      </c>
    </row>
    <row r="5" spans="1:10" x14ac:dyDescent="0.25">
      <c r="A5" s="30" t="s">
        <v>10</v>
      </c>
      <c r="B5" s="29"/>
      <c r="C5" s="1" t="s">
        <v>138</v>
      </c>
      <c r="D5" s="2">
        <v>2</v>
      </c>
      <c r="E5" s="37" t="s">
        <v>9</v>
      </c>
      <c r="F5" s="84"/>
      <c r="G5" s="35">
        <f t="shared" si="0"/>
        <v>0</v>
      </c>
      <c r="H5" s="38" t="s">
        <v>8</v>
      </c>
      <c r="I5" s="1">
        <v>1</v>
      </c>
      <c r="J5" s="1">
        <v>2</v>
      </c>
    </row>
    <row r="6" spans="1:10" x14ac:dyDescent="0.25">
      <c r="A6" s="31" t="s">
        <v>12</v>
      </c>
      <c r="B6" s="29"/>
      <c r="C6" s="5" t="s">
        <v>139</v>
      </c>
      <c r="D6" s="4">
        <v>2</v>
      </c>
      <c r="E6" s="39" t="s">
        <v>9</v>
      </c>
      <c r="F6" s="86"/>
      <c r="G6" s="34">
        <f t="shared" si="0"/>
        <v>0</v>
      </c>
      <c r="H6" s="7" t="s">
        <v>8</v>
      </c>
      <c r="I6" s="3">
        <v>1</v>
      </c>
      <c r="J6" s="3">
        <v>2</v>
      </c>
    </row>
    <row r="7" spans="1:10" x14ac:dyDescent="0.25">
      <c r="A7" s="141" t="s">
        <v>140</v>
      </c>
      <c r="B7" s="141"/>
      <c r="C7" s="141"/>
      <c r="D7" s="141"/>
      <c r="E7" s="141"/>
      <c r="F7" s="141"/>
      <c r="G7" s="141"/>
      <c r="H7" s="141"/>
      <c r="I7" s="141"/>
      <c r="J7" s="141"/>
    </row>
    <row r="8" spans="1:10" x14ac:dyDescent="0.25">
      <c r="A8" s="28" t="s">
        <v>123</v>
      </c>
      <c r="B8" s="28" t="s">
        <v>18</v>
      </c>
      <c r="C8" t="s">
        <v>141</v>
      </c>
      <c r="D8" s="6">
        <v>1</v>
      </c>
      <c r="E8" s="37" t="s">
        <v>9</v>
      </c>
      <c r="F8" s="85"/>
      <c r="G8" s="34">
        <f t="shared" ref="G8:G13" si="1">SUM(F8*D8)</f>
        <v>0</v>
      </c>
      <c r="H8" s="38" t="s">
        <v>8</v>
      </c>
      <c r="I8" s="5">
        <v>1</v>
      </c>
      <c r="J8" s="5">
        <v>1</v>
      </c>
    </row>
    <row r="9" spans="1:10" x14ac:dyDescent="0.25">
      <c r="A9" s="30" t="s">
        <v>18</v>
      </c>
      <c r="B9" s="29"/>
      <c r="C9" s="1" t="s">
        <v>142</v>
      </c>
      <c r="D9" s="2">
        <v>1</v>
      </c>
      <c r="E9" s="37" t="s">
        <v>9</v>
      </c>
      <c r="F9" s="84"/>
      <c r="G9" s="35">
        <f t="shared" si="1"/>
        <v>0</v>
      </c>
      <c r="H9" s="38" t="s">
        <v>8</v>
      </c>
      <c r="I9" s="5">
        <v>1</v>
      </c>
      <c r="J9" s="1">
        <v>1</v>
      </c>
    </row>
    <row r="10" spans="1:10" x14ac:dyDescent="0.25">
      <c r="A10" s="30" t="s">
        <v>124</v>
      </c>
      <c r="B10" s="29"/>
      <c r="C10" s="1" t="s">
        <v>143</v>
      </c>
      <c r="D10" s="2">
        <v>1</v>
      </c>
      <c r="E10" s="37" t="s">
        <v>9</v>
      </c>
      <c r="F10" s="84"/>
      <c r="G10" s="34">
        <f t="shared" si="1"/>
        <v>0</v>
      </c>
      <c r="H10" s="38" t="s">
        <v>8</v>
      </c>
      <c r="I10" s="5">
        <v>1</v>
      </c>
      <c r="J10" s="1">
        <v>1</v>
      </c>
    </row>
    <row r="11" spans="1:10" x14ac:dyDescent="0.25">
      <c r="A11" s="30" t="s">
        <v>144</v>
      </c>
      <c r="B11" s="29"/>
      <c r="C11" s="1" t="s">
        <v>145</v>
      </c>
      <c r="D11" s="2">
        <v>1</v>
      </c>
      <c r="E11" s="37" t="s">
        <v>9</v>
      </c>
      <c r="F11" s="84"/>
      <c r="G11" s="35">
        <f t="shared" si="1"/>
        <v>0</v>
      </c>
      <c r="H11" s="38" t="s">
        <v>8</v>
      </c>
      <c r="I11" s="5">
        <v>1</v>
      </c>
      <c r="J11" s="1">
        <v>1</v>
      </c>
    </row>
    <row r="12" spans="1:10" x14ac:dyDescent="0.25">
      <c r="A12" s="30" t="s">
        <v>146</v>
      </c>
      <c r="B12" s="29"/>
      <c r="C12" s="1" t="s">
        <v>147</v>
      </c>
      <c r="D12" s="2">
        <v>1</v>
      </c>
      <c r="E12" s="37" t="s">
        <v>9</v>
      </c>
      <c r="F12" s="84"/>
      <c r="G12" s="35">
        <f t="shared" si="1"/>
        <v>0</v>
      </c>
      <c r="H12" s="38" t="s">
        <v>8</v>
      </c>
      <c r="I12" s="5">
        <v>1</v>
      </c>
      <c r="J12" s="1">
        <v>1</v>
      </c>
    </row>
    <row r="13" spans="1:10" x14ac:dyDescent="0.25">
      <c r="A13" s="31" t="s">
        <v>148</v>
      </c>
      <c r="B13" s="29"/>
      <c r="C13" s="3" t="s">
        <v>149</v>
      </c>
      <c r="D13" s="4">
        <v>1</v>
      </c>
      <c r="E13" s="39" t="s">
        <v>9</v>
      </c>
      <c r="F13" s="86"/>
      <c r="G13" s="34">
        <f t="shared" si="1"/>
        <v>0</v>
      </c>
      <c r="H13" s="7" t="s">
        <v>8</v>
      </c>
      <c r="I13" s="8">
        <v>1</v>
      </c>
      <c r="J13" s="3">
        <v>1</v>
      </c>
    </row>
    <row r="14" spans="1:10" x14ac:dyDescent="0.25">
      <c r="A14" s="141" t="s">
        <v>150</v>
      </c>
      <c r="B14" s="141"/>
      <c r="C14" s="141"/>
      <c r="D14" s="141"/>
      <c r="E14" s="141"/>
      <c r="F14" s="141"/>
      <c r="G14" s="141"/>
      <c r="H14" s="141"/>
      <c r="I14" s="141"/>
      <c r="J14" s="141"/>
    </row>
    <row r="15" spans="1:10" x14ac:dyDescent="0.25">
      <c r="A15" s="28" t="s">
        <v>151</v>
      </c>
      <c r="B15" s="28" t="s">
        <v>18</v>
      </c>
      <c r="C15" s="5" t="s">
        <v>152</v>
      </c>
      <c r="D15" s="6">
        <v>1</v>
      </c>
      <c r="E15" s="37" t="s">
        <v>9</v>
      </c>
      <c r="F15" s="85"/>
      <c r="G15" s="34">
        <f t="shared" ref="G15:G17" si="2">SUM(F15*D15)</f>
        <v>0</v>
      </c>
      <c r="H15" s="5" t="s">
        <v>8</v>
      </c>
      <c r="I15" s="5">
        <v>1</v>
      </c>
      <c r="J15" s="5">
        <v>1</v>
      </c>
    </row>
    <row r="16" spans="1:10" x14ac:dyDescent="0.25">
      <c r="A16" s="30" t="s">
        <v>153</v>
      </c>
      <c r="B16" s="29"/>
      <c r="C16" s="1" t="s">
        <v>154</v>
      </c>
      <c r="D16" s="2">
        <v>1</v>
      </c>
      <c r="E16" s="40" t="s">
        <v>9</v>
      </c>
      <c r="F16" s="84"/>
      <c r="G16" s="35">
        <f t="shared" si="2"/>
        <v>0</v>
      </c>
      <c r="H16" s="38" t="s">
        <v>8</v>
      </c>
      <c r="I16" s="1">
        <v>1</v>
      </c>
      <c r="J16" s="1">
        <v>1</v>
      </c>
    </row>
    <row r="17" spans="1:10" x14ac:dyDescent="0.25">
      <c r="A17" s="30" t="s">
        <v>155</v>
      </c>
      <c r="B17" s="51" t="s">
        <v>12</v>
      </c>
      <c r="C17" s="1" t="s">
        <v>156</v>
      </c>
      <c r="D17" s="2">
        <v>1</v>
      </c>
      <c r="E17" s="40" t="s">
        <v>14</v>
      </c>
      <c r="F17" s="84"/>
      <c r="G17" s="34">
        <f t="shared" si="2"/>
        <v>0</v>
      </c>
      <c r="H17" s="1" t="s">
        <v>8</v>
      </c>
      <c r="I17" s="1">
        <v>1</v>
      </c>
      <c r="J17" s="1">
        <v>1</v>
      </c>
    </row>
    <row r="18" spans="1:10" x14ac:dyDescent="0.25">
      <c r="A18" s="141" t="s">
        <v>157</v>
      </c>
      <c r="B18" s="141"/>
      <c r="C18" s="141"/>
      <c r="D18" s="141"/>
      <c r="E18" s="141"/>
      <c r="F18" s="141"/>
      <c r="G18" s="141"/>
      <c r="H18" s="141"/>
      <c r="I18" s="141"/>
      <c r="J18" s="141"/>
    </row>
    <row r="19" spans="1:10" x14ac:dyDescent="0.25">
      <c r="A19" s="29" t="s">
        <v>158</v>
      </c>
      <c r="B19" s="31" t="s">
        <v>122</v>
      </c>
      <c r="C19" s="3" t="s">
        <v>121</v>
      </c>
      <c r="D19" s="3">
        <v>1</v>
      </c>
      <c r="E19" s="3" t="s">
        <v>14</v>
      </c>
      <c r="F19" s="83"/>
      <c r="G19" s="34">
        <f t="shared" ref="G19:G21" si="3">SUM(F19*D19)</f>
        <v>0</v>
      </c>
      <c r="H19" s="3" t="s">
        <v>8</v>
      </c>
      <c r="I19" s="1">
        <v>1</v>
      </c>
      <c r="J19" s="1">
        <v>1</v>
      </c>
    </row>
    <row r="20" spans="1:10" x14ac:dyDescent="0.25">
      <c r="A20" s="29" t="s">
        <v>159</v>
      </c>
      <c r="B20" s="30" t="s">
        <v>230</v>
      </c>
      <c r="C20" s="1" t="s">
        <v>160</v>
      </c>
      <c r="D20" s="2">
        <v>1</v>
      </c>
      <c r="E20" s="38" t="s">
        <v>14</v>
      </c>
      <c r="F20" s="84"/>
      <c r="G20" s="35">
        <f t="shared" si="3"/>
        <v>0</v>
      </c>
      <c r="H20" s="1" t="s">
        <v>8</v>
      </c>
      <c r="I20" s="1">
        <v>1</v>
      </c>
      <c r="J20" s="1">
        <v>1</v>
      </c>
    </row>
    <row r="21" spans="1:10" ht="15" customHeight="1" x14ac:dyDescent="0.25">
      <c r="A21" s="29" t="s">
        <v>175</v>
      </c>
      <c r="B21" s="31" t="s">
        <v>231</v>
      </c>
      <c r="C21" s="3" t="s">
        <v>236</v>
      </c>
      <c r="D21" s="3">
        <v>1</v>
      </c>
      <c r="E21" s="3" t="s">
        <v>14</v>
      </c>
      <c r="F21" s="83"/>
      <c r="G21" s="34">
        <f t="shared" si="3"/>
        <v>0</v>
      </c>
      <c r="H21" s="3" t="s">
        <v>8</v>
      </c>
      <c r="I21" s="1">
        <v>1</v>
      </c>
      <c r="J21" s="1">
        <v>1</v>
      </c>
    </row>
    <row r="22" spans="1:10" ht="15" customHeight="1" x14ac:dyDescent="0.25">
      <c r="A22" s="91" t="s">
        <v>299</v>
      </c>
      <c r="B22" s="92"/>
      <c r="C22" s="92"/>
      <c r="D22" s="92"/>
      <c r="E22" s="92"/>
      <c r="F22" s="93"/>
      <c r="G22" s="35">
        <f>SUM(G4+G8+G15+G17)</f>
        <v>0</v>
      </c>
      <c r="H22" s="56" t="s">
        <v>8</v>
      </c>
      <c r="I22" s="57"/>
      <c r="J22" s="58"/>
    </row>
    <row r="23" spans="1:10" x14ac:dyDescent="0.25">
      <c r="A23" s="91" t="s">
        <v>298</v>
      </c>
      <c r="B23" s="92"/>
      <c r="C23" s="92"/>
      <c r="D23" s="92"/>
      <c r="E23" s="92"/>
      <c r="F23" s="93"/>
      <c r="G23" s="35">
        <f>SUM(G5+G6+G9+G10+G11+G12+G13+G16)</f>
        <v>0</v>
      </c>
      <c r="H23" s="56" t="s">
        <v>8</v>
      </c>
      <c r="I23" s="57"/>
      <c r="J23" s="58"/>
    </row>
    <row r="24" spans="1:10" ht="15" customHeight="1" x14ac:dyDescent="0.25">
      <c r="A24" s="87" t="s">
        <v>293</v>
      </c>
      <c r="B24" s="88"/>
      <c r="C24" s="88"/>
      <c r="D24" s="88"/>
      <c r="E24" s="88"/>
      <c r="F24" s="89"/>
      <c r="G24" s="44">
        <f>SUM(G19:G23)</f>
        <v>0</v>
      </c>
      <c r="H24" s="142" t="s">
        <v>8</v>
      </c>
      <c r="I24" s="143"/>
      <c r="J24" s="144"/>
    </row>
    <row r="25" spans="1:10" ht="15" customHeight="1" x14ac:dyDescent="0.25"/>
    <row r="27" spans="1:10" ht="15" customHeight="1" x14ac:dyDescent="0.25"/>
    <row r="28" spans="1:10" ht="29.25" customHeight="1" x14ac:dyDescent="0.25"/>
    <row r="29" spans="1:10" ht="15" customHeight="1" x14ac:dyDescent="0.25">
      <c r="A29" s="145" t="s">
        <v>234</v>
      </c>
      <c r="B29" s="145"/>
      <c r="C29" s="145"/>
      <c r="D29" s="145"/>
      <c r="E29" s="145"/>
      <c r="F29" s="145"/>
      <c r="G29" s="145"/>
      <c r="H29" s="145"/>
      <c r="I29" s="145"/>
      <c r="J29" s="145"/>
    </row>
    <row r="30" spans="1:10" ht="45" customHeight="1" x14ac:dyDescent="0.25">
      <c r="A30" s="45" t="s">
        <v>257</v>
      </c>
      <c r="B30" s="50" t="s">
        <v>266</v>
      </c>
      <c r="C30" s="55" t="s">
        <v>265</v>
      </c>
      <c r="D30" s="45" t="s">
        <v>29</v>
      </c>
      <c r="E30" s="55" t="s">
        <v>0</v>
      </c>
      <c r="F30" s="45" t="s">
        <v>30</v>
      </c>
      <c r="G30" s="45" t="s">
        <v>1</v>
      </c>
      <c r="H30" s="55" t="s">
        <v>2</v>
      </c>
      <c r="I30" s="45" t="s">
        <v>3</v>
      </c>
      <c r="J30" s="45" t="s">
        <v>4</v>
      </c>
    </row>
    <row r="31" spans="1:10" ht="15" customHeight="1" x14ac:dyDescent="0.25">
      <c r="A31" s="141" t="s">
        <v>295</v>
      </c>
      <c r="B31" s="141"/>
      <c r="C31" s="141"/>
      <c r="D31" s="141"/>
      <c r="E31" s="141"/>
      <c r="F31" s="141"/>
      <c r="G31" s="141"/>
      <c r="H31" s="141"/>
      <c r="I31" s="141"/>
      <c r="J31" s="141"/>
    </row>
    <row r="32" spans="1:10" ht="30" customHeight="1" x14ac:dyDescent="0.25">
      <c r="A32" s="30" t="s">
        <v>5</v>
      </c>
      <c r="B32" s="30" t="s">
        <v>18</v>
      </c>
      <c r="C32" s="2" t="s">
        <v>161</v>
      </c>
      <c r="D32" s="2">
        <v>1</v>
      </c>
      <c r="E32" s="40" t="s">
        <v>9</v>
      </c>
      <c r="F32" s="84"/>
      <c r="G32" s="35">
        <f t="shared" ref="G32:G50" si="4">SUM(F32*D32)</f>
        <v>0</v>
      </c>
      <c r="H32" s="38" t="s">
        <v>8</v>
      </c>
      <c r="I32" s="1">
        <v>1</v>
      </c>
      <c r="J32" s="1">
        <v>1</v>
      </c>
    </row>
    <row r="33" spans="1:10" x14ac:dyDescent="0.25">
      <c r="A33" s="30" t="s">
        <v>10</v>
      </c>
      <c r="B33" s="29"/>
      <c r="C33" s="2" t="s">
        <v>162</v>
      </c>
      <c r="D33" s="2">
        <v>1</v>
      </c>
      <c r="E33" s="40" t="s">
        <v>9</v>
      </c>
      <c r="F33" s="84"/>
      <c r="G33" s="35">
        <f t="shared" si="4"/>
        <v>0</v>
      </c>
      <c r="H33" s="38" t="s">
        <v>8</v>
      </c>
      <c r="I33" s="1">
        <v>1</v>
      </c>
      <c r="J33" s="1">
        <v>1</v>
      </c>
    </row>
    <row r="34" spans="1:10" ht="15" customHeight="1" x14ac:dyDescent="0.25">
      <c r="A34" s="30" t="s">
        <v>12</v>
      </c>
      <c r="B34" s="30" t="s">
        <v>18</v>
      </c>
      <c r="C34" s="1" t="s">
        <v>163</v>
      </c>
      <c r="D34" s="2">
        <v>1</v>
      </c>
      <c r="E34" s="37" t="s">
        <v>9</v>
      </c>
      <c r="F34" s="84"/>
      <c r="G34" s="34">
        <f t="shared" si="4"/>
        <v>0</v>
      </c>
      <c r="H34" s="38" t="s">
        <v>8</v>
      </c>
      <c r="I34" s="1">
        <v>1</v>
      </c>
      <c r="J34" s="1">
        <v>1</v>
      </c>
    </row>
    <row r="35" spans="1:10" ht="15" customHeight="1" x14ac:dyDescent="0.25">
      <c r="A35" s="30" t="s">
        <v>123</v>
      </c>
      <c r="B35" s="29"/>
      <c r="C35" s="1" t="s">
        <v>164</v>
      </c>
      <c r="D35" s="2">
        <v>2</v>
      </c>
      <c r="E35" s="37" t="s">
        <v>9</v>
      </c>
      <c r="F35" s="84"/>
      <c r="G35" s="35">
        <f t="shared" si="4"/>
        <v>0</v>
      </c>
      <c r="H35" s="38" t="s">
        <v>8</v>
      </c>
      <c r="I35" s="1">
        <v>1</v>
      </c>
      <c r="J35" s="1">
        <v>2</v>
      </c>
    </row>
    <row r="36" spans="1:10" ht="15" customHeight="1" x14ac:dyDescent="0.25">
      <c r="A36" s="30" t="s">
        <v>18</v>
      </c>
      <c r="B36" s="30" t="s">
        <v>18</v>
      </c>
      <c r="C36" s="2" t="s">
        <v>165</v>
      </c>
      <c r="D36" s="2">
        <v>1</v>
      </c>
      <c r="E36" s="37" t="s">
        <v>9</v>
      </c>
      <c r="F36" s="84"/>
      <c r="G36" s="35">
        <f t="shared" si="4"/>
        <v>0</v>
      </c>
      <c r="H36" s="38" t="s">
        <v>8</v>
      </c>
      <c r="I36" s="1">
        <v>1</v>
      </c>
      <c r="J36" s="1">
        <v>1</v>
      </c>
    </row>
    <row r="37" spans="1:10" x14ac:dyDescent="0.25">
      <c r="A37" s="30" t="s">
        <v>124</v>
      </c>
      <c r="B37" s="29"/>
      <c r="C37" s="2" t="s">
        <v>166</v>
      </c>
      <c r="D37" s="2">
        <v>4</v>
      </c>
      <c r="E37" s="37" t="s">
        <v>9</v>
      </c>
      <c r="F37" s="84"/>
      <c r="G37" s="34">
        <f t="shared" si="4"/>
        <v>0</v>
      </c>
      <c r="H37" s="38" t="s">
        <v>8</v>
      </c>
      <c r="I37" s="1">
        <v>1</v>
      </c>
      <c r="J37" s="1">
        <v>4</v>
      </c>
    </row>
    <row r="38" spans="1:10" ht="15" customHeight="1" x14ac:dyDescent="0.25">
      <c r="A38" s="30" t="s">
        <v>144</v>
      </c>
      <c r="B38" s="30" t="s">
        <v>18</v>
      </c>
      <c r="C38" s="1" t="s">
        <v>167</v>
      </c>
      <c r="D38" s="2">
        <v>1</v>
      </c>
      <c r="E38" s="37" t="s">
        <v>9</v>
      </c>
      <c r="F38" s="84"/>
      <c r="G38" s="35">
        <f t="shared" si="4"/>
        <v>0</v>
      </c>
      <c r="H38" s="38" t="s">
        <v>8</v>
      </c>
      <c r="I38" s="1">
        <v>1</v>
      </c>
      <c r="J38" s="1">
        <v>1</v>
      </c>
    </row>
    <row r="39" spans="1:10" x14ac:dyDescent="0.25">
      <c r="A39" s="30" t="s">
        <v>146</v>
      </c>
      <c r="B39" s="29"/>
      <c r="C39" s="2" t="s">
        <v>168</v>
      </c>
      <c r="D39" s="2">
        <v>2</v>
      </c>
      <c r="E39" s="37" t="s">
        <v>9</v>
      </c>
      <c r="F39" s="84"/>
      <c r="G39" s="34">
        <f t="shared" si="4"/>
        <v>0</v>
      </c>
      <c r="H39" s="38" t="s">
        <v>8</v>
      </c>
      <c r="I39" s="1">
        <v>1</v>
      </c>
      <c r="J39" s="1">
        <v>2</v>
      </c>
    </row>
    <row r="40" spans="1:10" ht="30" customHeight="1" x14ac:dyDescent="0.25">
      <c r="A40" s="30" t="s">
        <v>148</v>
      </c>
      <c r="B40" s="30" t="s">
        <v>123</v>
      </c>
      <c r="C40" s="2" t="s">
        <v>169</v>
      </c>
      <c r="D40" s="2">
        <v>2</v>
      </c>
      <c r="E40" s="37" t="s">
        <v>9</v>
      </c>
      <c r="F40" s="84"/>
      <c r="G40" s="35">
        <f t="shared" si="4"/>
        <v>0</v>
      </c>
      <c r="H40" s="38" t="s">
        <v>8</v>
      </c>
      <c r="I40" s="1">
        <v>1</v>
      </c>
      <c r="J40" s="1">
        <v>2</v>
      </c>
    </row>
    <row r="41" spans="1:10" ht="30" customHeight="1" x14ac:dyDescent="0.25">
      <c r="A41" s="30" t="s">
        <v>151</v>
      </c>
      <c r="B41" s="30" t="s">
        <v>18</v>
      </c>
      <c r="C41" s="41" t="s">
        <v>170</v>
      </c>
      <c r="D41" s="2">
        <v>2</v>
      </c>
      <c r="E41" s="37" t="s">
        <v>9</v>
      </c>
      <c r="F41" s="84"/>
      <c r="G41" s="34">
        <f t="shared" si="4"/>
        <v>0</v>
      </c>
      <c r="H41" s="38" t="s">
        <v>8</v>
      </c>
      <c r="I41" s="1">
        <v>1</v>
      </c>
      <c r="J41" s="1">
        <v>2</v>
      </c>
    </row>
    <row r="42" spans="1:10" x14ac:dyDescent="0.25">
      <c r="A42" s="30" t="s">
        <v>153</v>
      </c>
      <c r="B42" s="29"/>
      <c r="C42" s="1" t="s">
        <v>171</v>
      </c>
      <c r="D42" s="2">
        <v>2</v>
      </c>
      <c r="E42" s="37" t="s">
        <v>9</v>
      </c>
      <c r="F42" s="84"/>
      <c r="G42" s="35">
        <f t="shared" si="4"/>
        <v>0</v>
      </c>
      <c r="H42" s="38" t="s">
        <v>8</v>
      </c>
      <c r="I42" s="1">
        <v>1</v>
      </c>
      <c r="J42" s="1">
        <v>2</v>
      </c>
    </row>
    <row r="43" spans="1:10" ht="30" customHeight="1" x14ac:dyDescent="0.25">
      <c r="A43" s="30" t="s">
        <v>155</v>
      </c>
      <c r="B43" s="30" t="s">
        <v>18</v>
      </c>
      <c r="C43" s="2" t="s">
        <v>172</v>
      </c>
      <c r="D43" s="2">
        <v>2</v>
      </c>
      <c r="E43" s="37" t="s">
        <v>9</v>
      </c>
      <c r="F43" s="84"/>
      <c r="G43" s="34">
        <f t="shared" si="4"/>
        <v>0</v>
      </c>
      <c r="H43" s="38" t="s">
        <v>8</v>
      </c>
      <c r="I43" s="1">
        <v>1</v>
      </c>
      <c r="J43" s="1">
        <v>2</v>
      </c>
    </row>
    <row r="44" spans="1:10" ht="15" customHeight="1" x14ac:dyDescent="0.25">
      <c r="A44" s="30" t="s">
        <v>158</v>
      </c>
      <c r="B44" s="29"/>
      <c r="C44" s="1" t="s">
        <v>173</v>
      </c>
      <c r="D44" s="2">
        <v>2</v>
      </c>
      <c r="E44" s="37" t="s">
        <v>9</v>
      </c>
      <c r="F44" s="84"/>
      <c r="G44" s="35">
        <f t="shared" si="4"/>
        <v>0</v>
      </c>
      <c r="H44" s="38" t="s">
        <v>8</v>
      </c>
      <c r="I44" s="1">
        <v>1</v>
      </c>
      <c r="J44" s="1">
        <v>2</v>
      </c>
    </row>
    <row r="45" spans="1:10" ht="30" customHeight="1" x14ac:dyDescent="0.25">
      <c r="A45" s="30" t="s">
        <v>159</v>
      </c>
      <c r="B45" s="30" t="s">
        <v>10</v>
      </c>
      <c r="C45" s="2" t="s">
        <v>174</v>
      </c>
      <c r="D45" s="2">
        <v>1</v>
      </c>
      <c r="E45" s="37" t="s">
        <v>9</v>
      </c>
      <c r="F45" s="84"/>
      <c r="G45" s="34">
        <f t="shared" si="4"/>
        <v>0</v>
      </c>
      <c r="H45" s="38" t="s">
        <v>8</v>
      </c>
      <c r="I45" s="1">
        <v>1</v>
      </c>
      <c r="J45" s="1">
        <v>1</v>
      </c>
    </row>
    <row r="46" spans="1:10" ht="30" x14ac:dyDescent="0.25">
      <c r="A46" s="30" t="s">
        <v>175</v>
      </c>
      <c r="B46" s="30" t="s">
        <v>10</v>
      </c>
      <c r="C46" s="2" t="s">
        <v>176</v>
      </c>
      <c r="D46" s="2">
        <v>4</v>
      </c>
      <c r="E46" s="37" t="s">
        <v>9</v>
      </c>
      <c r="F46" s="84"/>
      <c r="G46" s="35">
        <f t="shared" si="4"/>
        <v>0</v>
      </c>
      <c r="H46" s="38" t="s">
        <v>8</v>
      </c>
      <c r="I46" s="1">
        <v>1</v>
      </c>
      <c r="J46" s="1">
        <v>4</v>
      </c>
    </row>
    <row r="47" spans="1:10" x14ac:dyDescent="0.25">
      <c r="A47" s="30" t="s">
        <v>177</v>
      </c>
      <c r="B47" s="30" t="s">
        <v>12</v>
      </c>
      <c r="C47" s="1" t="s">
        <v>31</v>
      </c>
      <c r="D47" s="2">
        <v>1</v>
      </c>
      <c r="E47" s="37" t="s">
        <v>14</v>
      </c>
      <c r="F47" s="84"/>
      <c r="G47" s="34">
        <f t="shared" si="4"/>
        <v>0</v>
      </c>
      <c r="H47" s="38" t="s">
        <v>8</v>
      </c>
      <c r="I47" s="1">
        <v>1</v>
      </c>
      <c r="J47" s="1">
        <v>1</v>
      </c>
    </row>
    <row r="48" spans="1:10" ht="30" x14ac:dyDescent="0.25">
      <c r="A48" s="30" t="s">
        <v>178</v>
      </c>
      <c r="B48" s="30">
        <v>1</v>
      </c>
      <c r="C48" s="2" t="s">
        <v>179</v>
      </c>
      <c r="D48" s="2">
        <v>1</v>
      </c>
      <c r="E48" s="37" t="s">
        <v>9</v>
      </c>
      <c r="F48" s="84"/>
      <c r="G48" s="35">
        <f t="shared" si="4"/>
        <v>0</v>
      </c>
      <c r="H48" s="38" t="s">
        <v>8</v>
      </c>
      <c r="I48" s="1">
        <v>1</v>
      </c>
      <c r="J48" s="1">
        <v>1</v>
      </c>
    </row>
    <row r="49" spans="1:12" ht="15" customHeight="1" x14ac:dyDescent="0.25">
      <c r="A49" s="30" t="s">
        <v>180</v>
      </c>
      <c r="B49" s="30">
        <v>1</v>
      </c>
      <c r="C49" s="2" t="s">
        <v>181</v>
      </c>
      <c r="D49" s="2">
        <v>1</v>
      </c>
      <c r="E49" s="40" t="s">
        <v>9</v>
      </c>
      <c r="F49" s="84"/>
      <c r="G49" s="34">
        <f t="shared" si="4"/>
        <v>0</v>
      </c>
      <c r="H49" s="38" t="s">
        <v>8</v>
      </c>
      <c r="I49" s="1">
        <v>1</v>
      </c>
      <c r="J49" s="1">
        <v>1</v>
      </c>
    </row>
    <row r="50" spans="1:12" ht="15" customHeight="1" x14ac:dyDescent="0.25">
      <c r="A50" s="30" t="s">
        <v>182</v>
      </c>
      <c r="B50" s="30">
        <v>1</v>
      </c>
      <c r="C50" s="2" t="s">
        <v>183</v>
      </c>
      <c r="D50" s="2">
        <v>1</v>
      </c>
      <c r="E50" s="40" t="s">
        <v>9</v>
      </c>
      <c r="F50" s="84"/>
      <c r="G50" s="35">
        <f t="shared" si="4"/>
        <v>0</v>
      </c>
      <c r="H50" s="38" t="s">
        <v>8</v>
      </c>
      <c r="I50" s="1">
        <v>1</v>
      </c>
      <c r="J50" s="1">
        <v>1</v>
      </c>
    </row>
    <row r="51" spans="1:12" x14ac:dyDescent="0.25">
      <c r="A51" s="91" t="s">
        <v>296</v>
      </c>
      <c r="B51" s="92"/>
      <c r="C51" s="92"/>
      <c r="D51" s="92"/>
      <c r="E51" s="92"/>
      <c r="F51" s="93"/>
      <c r="G51" s="35">
        <f>SUM(G32+G34+G36+G38+G40+G41+G43+G45+G46+G47+G48+G49+G50)</f>
        <v>0</v>
      </c>
      <c r="H51" s="56" t="s">
        <v>8</v>
      </c>
      <c r="I51" s="57"/>
      <c r="J51" s="58"/>
    </row>
    <row r="52" spans="1:12" x14ac:dyDescent="0.25">
      <c r="A52" s="91" t="s">
        <v>297</v>
      </c>
      <c r="B52" s="92"/>
      <c r="C52" s="92"/>
      <c r="D52" s="92"/>
      <c r="E52" s="92"/>
      <c r="F52" s="93"/>
      <c r="G52" s="35">
        <f>SUM(G33+G35+G37+G39+G42+G44)</f>
        <v>0</v>
      </c>
      <c r="H52" s="56" t="s">
        <v>8</v>
      </c>
      <c r="I52" s="57"/>
      <c r="J52" s="58"/>
    </row>
    <row r="53" spans="1:12" x14ac:dyDescent="0.25">
      <c r="A53" s="141" t="s">
        <v>157</v>
      </c>
      <c r="B53" s="141"/>
      <c r="C53" s="141"/>
      <c r="D53" s="141"/>
      <c r="E53" s="141"/>
      <c r="F53" s="141"/>
      <c r="G53" s="141"/>
      <c r="H53" s="141"/>
      <c r="I53" s="141"/>
      <c r="J53" s="141"/>
    </row>
    <row r="54" spans="1:12" ht="15" customHeight="1" x14ac:dyDescent="0.25">
      <c r="A54" s="29" t="s">
        <v>184</v>
      </c>
      <c r="B54" s="31" t="s">
        <v>122</v>
      </c>
      <c r="C54" s="3" t="s">
        <v>121</v>
      </c>
      <c r="D54" s="3">
        <v>1</v>
      </c>
      <c r="E54" s="3" t="s">
        <v>14</v>
      </c>
      <c r="F54" s="83"/>
      <c r="G54" s="34">
        <f t="shared" ref="G54:G56" si="5">SUM(F54*D54)</f>
        <v>0</v>
      </c>
      <c r="H54" s="3" t="s">
        <v>8</v>
      </c>
      <c r="I54" s="1">
        <v>1</v>
      </c>
      <c r="J54" s="1">
        <v>1</v>
      </c>
    </row>
    <row r="55" spans="1:12" x14ac:dyDescent="0.25">
      <c r="A55" s="29" t="s">
        <v>185</v>
      </c>
      <c r="B55" s="30" t="s">
        <v>230</v>
      </c>
      <c r="C55" s="1" t="s">
        <v>160</v>
      </c>
      <c r="D55" s="2">
        <v>1</v>
      </c>
      <c r="E55" s="38" t="s">
        <v>14</v>
      </c>
      <c r="F55" s="84"/>
      <c r="G55" s="35">
        <f t="shared" si="5"/>
        <v>0</v>
      </c>
      <c r="H55" s="1" t="s">
        <v>8</v>
      </c>
      <c r="I55" s="1">
        <v>1</v>
      </c>
      <c r="J55" s="1">
        <v>1</v>
      </c>
    </row>
    <row r="56" spans="1:12" ht="15" customHeight="1" x14ac:dyDescent="0.25">
      <c r="A56" s="29" t="s">
        <v>235</v>
      </c>
      <c r="B56" s="31" t="s">
        <v>231</v>
      </c>
      <c r="C56" s="3" t="s">
        <v>236</v>
      </c>
      <c r="D56" s="3">
        <v>1</v>
      </c>
      <c r="E56" s="3" t="s">
        <v>14</v>
      </c>
      <c r="F56" s="83"/>
      <c r="G56" s="34">
        <f t="shared" si="5"/>
        <v>0</v>
      </c>
      <c r="H56" s="3" t="s">
        <v>8</v>
      </c>
      <c r="I56" s="1">
        <v>1</v>
      </c>
      <c r="J56" s="1">
        <v>1</v>
      </c>
    </row>
    <row r="57" spans="1:12" ht="15" customHeight="1" x14ac:dyDescent="0.25">
      <c r="A57" s="87" t="s">
        <v>294</v>
      </c>
      <c r="B57" s="88"/>
      <c r="C57" s="88"/>
      <c r="D57" s="88"/>
      <c r="E57" s="88"/>
      <c r="F57" s="89"/>
      <c r="G57" s="44">
        <f>SUM(G51:G56)</f>
        <v>0</v>
      </c>
      <c r="H57" s="52" t="s">
        <v>8</v>
      </c>
      <c r="I57" s="53"/>
      <c r="J57" s="54"/>
    </row>
    <row r="59" spans="1:12" ht="30" customHeight="1" x14ac:dyDescent="0.25">
      <c r="L59" s="17"/>
    </row>
    <row r="61" spans="1:12" ht="15.75" x14ac:dyDescent="0.25">
      <c r="A61" s="111" t="s">
        <v>259</v>
      </c>
      <c r="B61" s="112"/>
      <c r="C61" s="112"/>
      <c r="D61" s="112"/>
      <c r="E61" s="112"/>
      <c r="F61" s="112"/>
      <c r="G61" s="112"/>
      <c r="H61" s="112"/>
      <c r="I61" s="112"/>
      <c r="J61" s="113"/>
    </row>
    <row r="62" spans="1:12" x14ac:dyDescent="0.25">
      <c r="A62" s="114" t="s">
        <v>260</v>
      </c>
      <c r="B62" s="115"/>
      <c r="C62" s="115"/>
      <c r="D62" s="115"/>
      <c r="E62" s="115"/>
      <c r="F62" s="115"/>
      <c r="G62" s="115"/>
      <c r="H62" s="115"/>
      <c r="I62" s="115"/>
      <c r="J62" s="116"/>
    </row>
    <row r="63" spans="1:12" x14ac:dyDescent="0.25">
      <c r="A63" s="117"/>
      <c r="B63" s="118"/>
      <c r="C63" s="118"/>
      <c r="D63" s="118"/>
      <c r="E63" s="118"/>
      <c r="F63" s="118"/>
      <c r="G63" s="118"/>
      <c r="H63" s="118"/>
      <c r="I63" s="118"/>
      <c r="J63" s="119"/>
    </row>
    <row r="64" spans="1:12" x14ac:dyDescent="0.25">
      <c r="A64" s="1" t="s">
        <v>262</v>
      </c>
      <c r="B64" s="70" t="s">
        <v>261</v>
      </c>
      <c r="C64" s="68"/>
      <c r="D64" s="68"/>
      <c r="E64" s="68"/>
      <c r="F64" s="68"/>
      <c r="G64" s="68"/>
      <c r="H64" s="68"/>
      <c r="I64" s="68"/>
      <c r="J64" s="69"/>
    </row>
    <row r="65" spans="1:12" x14ac:dyDescent="0.25">
      <c r="A65" s="3" t="s">
        <v>5</v>
      </c>
      <c r="B65" s="59" t="s">
        <v>258</v>
      </c>
      <c r="C65" s="60"/>
      <c r="D65" s="60"/>
      <c r="E65" s="60"/>
      <c r="F65" s="60"/>
      <c r="G65" s="60"/>
      <c r="H65" s="60"/>
      <c r="I65" s="60"/>
      <c r="J65" s="61"/>
    </row>
    <row r="66" spans="1:12" x14ac:dyDescent="0.25">
      <c r="A66" s="8"/>
      <c r="B66" s="62" t="s">
        <v>125</v>
      </c>
      <c r="C66" s="63"/>
      <c r="D66" s="63"/>
      <c r="E66" s="63"/>
      <c r="F66" s="63"/>
      <c r="G66" s="63"/>
      <c r="H66" s="63"/>
      <c r="I66" s="63"/>
      <c r="J66" s="64"/>
    </row>
    <row r="67" spans="1:12" x14ac:dyDescent="0.25">
      <c r="A67" s="8"/>
      <c r="B67" s="62" t="s">
        <v>243</v>
      </c>
      <c r="C67" s="63"/>
      <c r="D67" s="63"/>
      <c r="E67" s="63"/>
      <c r="F67" s="63"/>
      <c r="G67" s="63"/>
      <c r="H67" s="63"/>
      <c r="I67" s="63"/>
      <c r="J67" s="64"/>
      <c r="L67" s="17"/>
    </row>
    <row r="68" spans="1:12" x14ac:dyDescent="0.25">
      <c r="A68" s="5"/>
      <c r="B68" s="49" t="s">
        <v>244</v>
      </c>
      <c r="C68" s="65"/>
      <c r="D68" s="65"/>
      <c r="E68" s="65"/>
      <c r="F68" s="65"/>
      <c r="G68" s="65"/>
      <c r="H68" s="65"/>
      <c r="I68" s="65"/>
      <c r="J68" s="66"/>
    </row>
    <row r="69" spans="1:12" x14ac:dyDescent="0.25">
      <c r="A69" s="3" t="s">
        <v>10</v>
      </c>
      <c r="B69" s="59" t="s">
        <v>269</v>
      </c>
      <c r="C69" s="60"/>
      <c r="D69" s="60"/>
      <c r="E69" s="60"/>
      <c r="F69" s="60"/>
      <c r="G69" s="60"/>
      <c r="H69" s="60"/>
      <c r="I69" s="60"/>
      <c r="J69" s="61"/>
    </row>
    <row r="70" spans="1:12" x14ac:dyDescent="0.25">
      <c r="A70" s="8"/>
      <c r="B70" s="62" t="s">
        <v>270</v>
      </c>
      <c r="C70" s="63"/>
      <c r="D70" s="63"/>
      <c r="E70" s="63"/>
      <c r="F70" s="63"/>
      <c r="G70" s="63"/>
      <c r="H70" s="63"/>
      <c r="I70" s="63"/>
      <c r="J70" s="64"/>
    </row>
    <row r="71" spans="1:12" x14ac:dyDescent="0.25">
      <c r="A71" s="5"/>
      <c r="B71" s="49" t="s">
        <v>271</v>
      </c>
      <c r="C71" s="65"/>
      <c r="D71" s="65"/>
      <c r="E71" s="65"/>
      <c r="F71" s="65"/>
      <c r="G71" s="65"/>
      <c r="H71" s="65"/>
      <c r="I71" s="65"/>
      <c r="J71" s="66"/>
    </row>
    <row r="72" spans="1:12" x14ac:dyDescent="0.25">
      <c r="A72" s="3" t="s">
        <v>12</v>
      </c>
      <c r="B72" s="59" t="s">
        <v>254</v>
      </c>
      <c r="C72" s="60"/>
      <c r="D72" s="60"/>
      <c r="E72" s="60"/>
      <c r="F72" s="60"/>
      <c r="G72" s="60"/>
      <c r="H72" s="60"/>
      <c r="I72" s="60"/>
      <c r="J72" s="61"/>
      <c r="K72" s="17"/>
      <c r="L72" s="17"/>
    </row>
    <row r="73" spans="1:12" x14ac:dyDescent="0.25">
      <c r="A73" s="5"/>
      <c r="B73" s="49" t="s">
        <v>255</v>
      </c>
      <c r="C73" s="65"/>
      <c r="D73" s="65"/>
      <c r="E73" s="65"/>
      <c r="F73" s="65"/>
      <c r="G73" s="65"/>
      <c r="H73" s="65"/>
      <c r="I73" s="65"/>
      <c r="J73" s="66"/>
      <c r="K73" s="17"/>
      <c r="L73" s="17"/>
    </row>
    <row r="74" spans="1:12" x14ac:dyDescent="0.25">
      <c r="A74" s="3" t="s">
        <v>123</v>
      </c>
      <c r="B74" s="59" t="s">
        <v>130</v>
      </c>
      <c r="C74" s="60"/>
      <c r="D74" s="60"/>
      <c r="E74" s="60"/>
      <c r="F74" s="60"/>
      <c r="G74" s="60"/>
      <c r="H74" s="60"/>
      <c r="I74" s="60"/>
      <c r="J74" s="61"/>
    </row>
    <row r="75" spans="1:12" x14ac:dyDescent="0.25">
      <c r="A75" s="8"/>
      <c r="B75" s="62" t="s">
        <v>256</v>
      </c>
      <c r="C75" s="63"/>
      <c r="D75" s="63"/>
      <c r="E75" s="63"/>
      <c r="F75" s="63"/>
      <c r="G75" s="63"/>
      <c r="H75" s="63"/>
      <c r="I75" s="63"/>
      <c r="J75" s="64"/>
    </row>
    <row r="76" spans="1:12" x14ac:dyDescent="0.25">
      <c r="A76" s="5"/>
      <c r="B76" s="49" t="s">
        <v>126</v>
      </c>
      <c r="C76" s="65"/>
      <c r="D76" s="65"/>
      <c r="E76" s="65"/>
      <c r="F76" s="65"/>
      <c r="G76" s="65"/>
      <c r="H76" s="65"/>
      <c r="I76" s="65"/>
      <c r="J76" s="66"/>
    </row>
    <row r="77" spans="1:12" x14ac:dyDescent="0.25">
      <c r="A77" s="3" t="s">
        <v>18</v>
      </c>
      <c r="B77" s="59" t="s">
        <v>127</v>
      </c>
      <c r="C77" s="60"/>
      <c r="D77" s="60"/>
      <c r="E77" s="60"/>
      <c r="F77" s="60"/>
      <c r="G77" s="60"/>
      <c r="H77" s="60"/>
      <c r="I77" s="60"/>
      <c r="J77" s="61"/>
    </row>
    <row r="78" spans="1:12" x14ac:dyDescent="0.25">
      <c r="A78" s="8"/>
      <c r="B78" s="62" t="s">
        <v>245</v>
      </c>
      <c r="C78" s="63"/>
      <c r="D78" s="63"/>
      <c r="E78" s="63"/>
      <c r="F78" s="63"/>
      <c r="G78" s="63"/>
      <c r="H78" s="63"/>
      <c r="I78" s="63"/>
      <c r="J78" s="64"/>
    </row>
    <row r="79" spans="1:12" ht="15" customHeight="1" x14ac:dyDescent="0.25">
      <c r="A79" s="8"/>
      <c r="B79" s="62" t="s">
        <v>246</v>
      </c>
      <c r="C79" s="63"/>
      <c r="D79" s="63"/>
      <c r="E79" s="63"/>
      <c r="F79" s="63"/>
      <c r="G79" s="63"/>
      <c r="H79" s="63"/>
      <c r="I79" s="63"/>
      <c r="J79" s="64"/>
    </row>
    <row r="80" spans="1:12" x14ac:dyDescent="0.25">
      <c r="A80" s="8"/>
      <c r="B80" s="62" t="s">
        <v>247</v>
      </c>
      <c r="C80" s="63"/>
      <c r="D80" s="63"/>
      <c r="E80" s="63"/>
      <c r="F80" s="63"/>
      <c r="G80" s="63"/>
      <c r="H80" s="63"/>
      <c r="I80" s="63"/>
      <c r="J80" s="64"/>
    </row>
    <row r="81" spans="1:10" ht="15" customHeight="1" x14ac:dyDescent="0.25">
      <c r="A81" s="8"/>
      <c r="B81" s="62" t="s">
        <v>248</v>
      </c>
      <c r="C81" s="63"/>
      <c r="D81" s="63"/>
      <c r="E81" s="63"/>
      <c r="F81" s="63"/>
      <c r="G81" s="63"/>
      <c r="H81" s="63"/>
      <c r="I81" s="63"/>
      <c r="J81" s="64"/>
    </row>
    <row r="82" spans="1:10" ht="15" customHeight="1" x14ac:dyDescent="0.25">
      <c r="A82" s="8"/>
      <c r="B82" s="62" t="s">
        <v>249</v>
      </c>
      <c r="C82" s="63"/>
      <c r="D82" s="63"/>
      <c r="E82" s="63"/>
      <c r="F82" s="63"/>
      <c r="G82" s="63"/>
      <c r="H82" s="63"/>
      <c r="I82" s="63"/>
      <c r="J82" s="64"/>
    </row>
    <row r="83" spans="1:10" ht="15" customHeight="1" x14ac:dyDescent="0.25">
      <c r="A83" s="8"/>
      <c r="B83" s="62" t="s">
        <v>250</v>
      </c>
      <c r="C83" s="63"/>
      <c r="D83" s="63"/>
      <c r="E83" s="63"/>
      <c r="F83" s="63"/>
      <c r="G83" s="63"/>
      <c r="H83" s="63"/>
      <c r="I83" s="63"/>
      <c r="J83" s="64"/>
    </row>
    <row r="84" spans="1:10" ht="15" customHeight="1" x14ac:dyDescent="0.25">
      <c r="A84" s="5"/>
      <c r="B84" s="49" t="s">
        <v>251</v>
      </c>
      <c r="C84" s="65"/>
      <c r="D84" s="65"/>
      <c r="E84" s="65"/>
      <c r="F84" s="65"/>
      <c r="G84" s="65"/>
      <c r="H84" s="65"/>
      <c r="I84" s="65"/>
      <c r="J84" s="66"/>
    </row>
    <row r="85" spans="1:10" ht="15.75" customHeight="1" x14ac:dyDescent="0.25">
      <c r="A85" s="75" t="s">
        <v>124</v>
      </c>
      <c r="B85" s="102" t="s">
        <v>264</v>
      </c>
      <c r="C85" s="103"/>
      <c r="D85" s="103"/>
      <c r="E85" s="103"/>
      <c r="F85" s="103"/>
      <c r="G85" s="103"/>
      <c r="H85" s="103"/>
      <c r="I85" s="103"/>
      <c r="J85" s="104"/>
    </row>
    <row r="86" spans="1:10" ht="15" hidden="1" customHeight="1" x14ac:dyDescent="0.25">
      <c r="A86" s="76"/>
      <c r="B86" s="105"/>
      <c r="C86" s="106"/>
      <c r="D86" s="106"/>
      <c r="E86" s="106"/>
      <c r="F86" s="106"/>
      <c r="G86" s="106"/>
      <c r="H86" s="106"/>
      <c r="I86" s="106"/>
      <c r="J86" s="107"/>
    </row>
    <row r="87" spans="1:10" ht="15" hidden="1" customHeight="1" x14ac:dyDescent="0.25">
      <c r="A87" s="76"/>
      <c r="B87" s="105"/>
      <c r="C87" s="106"/>
      <c r="D87" s="106"/>
      <c r="E87" s="106"/>
      <c r="F87" s="106"/>
      <c r="G87" s="106"/>
      <c r="H87" s="106"/>
      <c r="I87" s="106"/>
      <c r="J87" s="107"/>
    </row>
    <row r="88" spans="1:10" x14ac:dyDescent="0.25">
      <c r="A88" s="77"/>
      <c r="B88" s="108"/>
      <c r="C88" s="109"/>
      <c r="D88" s="109"/>
      <c r="E88" s="109"/>
      <c r="F88" s="109"/>
      <c r="G88" s="109"/>
      <c r="H88" s="109"/>
      <c r="I88" s="109"/>
      <c r="J88" s="110"/>
    </row>
    <row r="89" spans="1:10" x14ac:dyDescent="0.25">
      <c r="A89" s="99" t="s">
        <v>144</v>
      </c>
      <c r="B89" s="102" t="s">
        <v>268</v>
      </c>
      <c r="C89" s="103"/>
      <c r="D89" s="103"/>
      <c r="E89" s="103"/>
      <c r="F89" s="103"/>
      <c r="G89" s="103"/>
      <c r="H89" s="103"/>
      <c r="I89" s="103"/>
      <c r="J89" s="104"/>
    </row>
    <row r="90" spans="1:10" x14ac:dyDescent="0.25">
      <c r="A90" s="100"/>
      <c r="B90" s="105"/>
      <c r="C90" s="106"/>
      <c r="D90" s="106"/>
      <c r="E90" s="106"/>
      <c r="F90" s="106"/>
      <c r="G90" s="106"/>
      <c r="H90" s="106"/>
      <c r="I90" s="106"/>
      <c r="J90" s="107"/>
    </row>
    <row r="91" spans="1:10" x14ac:dyDescent="0.25">
      <c r="A91" s="101"/>
      <c r="B91" s="108"/>
      <c r="C91" s="109"/>
      <c r="D91" s="109"/>
      <c r="E91" s="109"/>
      <c r="F91" s="109"/>
      <c r="G91" s="109"/>
      <c r="H91" s="109"/>
      <c r="I91" s="109"/>
      <c r="J91" s="110"/>
    </row>
    <row r="92" spans="1:10" x14ac:dyDescent="0.25">
      <c r="A92" s="1" t="s">
        <v>146</v>
      </c>
      <c r="B92" s="71" t="s">
        <v>252</v>
      </c>
      <c r="C92" s="72"/>
      <c r="D92" s="72"/>
      <c r="E92" s="72"/>
      <c r="F92" s="72"/>
      <c r="G92" s="72"/>
      <c r="H92" s="72"/>
      <c r="I92" s="72"/>
      <c r="J92" s="73"/>
    </row>
    <row r="93" spans="1:10" x14ac:dyDescent="0.25">
      <c r="C93" s="74"/>
    </row>
  </sheetData>
  <mergeCells count="20">
    <mergeCell ref="A22:F22"/>
    <mergeCell ref="A23:F23"/>
    <mergeCell ref="A1:J1"/>
    <mergeCell ref="A3:J3"/>
    <mergeCell ref="A18:J18"/>
    <mergeCell ref="A14:J14"/>
    <mergeCell ref="A7:J7"/>
    <mergeCell ref="A24:F24"/>
    <mergeCell ref="H24:J24"/>
    <mergeCell ref="A62:J63"/>
    <mergeCell ref="A61:J61"/>
    <mergeCell ref="B85:J88"/>
    <mergeCell ref="A29:J29"/>
    <mergeCell ref="A31:J31"/>
    <mergeCell ref="A89:A91"/>
    <mergeCell ref="B89:J91"/>
    <mergeCell ref="A51:F51"/>
    <mergeCell ref="A52:F52"/>
    <mergeCell ref="A53:J53"/>
    <mergeCell ref="A57:F5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B0EE9-FD4B-4980-A3D9-EECC11C99F45}">
  <dimension ref="A1:H17"/>
  <sheetViews>
    <sheetView tabSelected="1" workbookViewId="0">
      <selection activeCell="M9" sqref="M9"/>
    </sheetView>
  </sheetViews>
  <sheetFormatPr defaultRowHeight="15" x14ac:dyDescent="0.25"/>
  <cols>
    <col min="2" max="2" width="2.5703125" customWidth="1"/>
    <col min="3" max="3" width="57.5703125" customWidth="1"/>
    <col min="4" max="4" width="16.28515625" customWidth="1"/>
    <col min="5" max="5" width="2.28515625" hidden="1" customWidth="1"/>
    <col min="6" max="6" width="18.140625" customWidth="1"/>
    <col min="7" max="7" width="18.42578125" customWidth="1"/>
    <col min="8" max="8" width="7.28515625" customWidth="1"/>
  </cols>
  <sheetData>
    <row r="1" spans="1:8" x14ac:dyDescent="0.25">
      <c r="A1" s="146" t="s">
        <v>203</v>
      </c>
      <c r="B1" s="146"/>
      <c r="C1" s="146"/>
      <c r="D1" s="146"/>
      <c r="E1" s="146"/>
      <c r="F1" s="146"/>
      <c r="G1" s="146"/>
      <c r="H1" s="146"/>
    </row>
    <row r="2" spans="1:8" x14ac:dyDescent="0.25">
      <c r="A2" s="160" t="s">
        <v>186</v>
      </c>
      <c r="B2" s="161"/>
      <c r="C2" s="42" t="s">
        <v>187</v>
      </c>
      <c r="D2" s="160" t="s">
        <v>188</v>
      </c>
      <c r="E2" s="161"/>
      <c r="F2" s="42" t="s">
        <v>189</v>
      </c>
      <c r="G2" s="162" t="s">
        <v>190</v>
      </c>
      <c r="H2" s="163"/>
    </row>
    <row r="3" spans="1:8" x14ac:dyDescent="0.25">
      <c r="A3" s="164"/>
      <c r="B3" s="165"/>
      <c r="C3" s="168" t="s">
        <v>198</v>
      </c>
      <c r="D3" s="164" t="s">
        <v>191</v>
      </c>
      <c r="E3" s="165"/>
      <c r="F3" s="170"/>
      <c r="G3" s="172"/>
      <c r="H3" s="173"/>
    </row>
    <row r="4" spans="1:8" x14ac:dyDescent="0.25">
      <c r="A4" s="166"/>
      <c r="B4" s="167"/>
      <c r="C4" s="169"/>
      <c r="D4" s="166"/>
      <c r="E4" s="167"/>
      <c r="F4" s="171"/>
      <c r="G4" s="174"/>
      <c r="H4" s="175"/>
    </row>
    <row r="5" spans="1:8" x14ac:dyDescent="0.25">
      <c r="A5" s="123" t="s">
        <v>192</v>
      </c>
      <c r="B5" s="125"/>
      <c r="C5" s="123" t="s">
        <v>193</v>
      </c>
      <c r="D5" s="124"/>
      <c r="E5" s="124"/>
      <c r="F5" s="125"/>
      <c r="G5" s="30" t="s">
        <v>1</v>
      </c>
      <c r="H5" s="30" t="s">
        <v>2</v>
      </c>
    </row>
    <row r="6" spans="1:8" x14ac:dyDescent="0.25">
      <c r="A6" s="123" t="s">
        <v>5</v>
      </c>
      <c r="B6" s="125"/>
      <c r="C6" s="157" t="s">
        <v>199</v>
      </c>
      <c r="D6" s="158"/>
      <c r="E6" s="158"/>
      <c r="F6" s="159"/>
      <c r="G6" s="78">
        <f>'VZT Jurajov dvor'!G185</f>
        <v>0</v>
      </c>
      <c r="H6" s="1" t="s">
        <v>8</v>
      </c>
    </row>
    <row r="7" spans="1:8" ht="15" customHeight="1" x14ac:dyDescent="0.25">
      <c r="A7" s="123" t="s">
        <v>10</v>
      </c>
      <c r="B7" s="125"/>
      <c r="C7" s="157" t="s">
        <v>200</v>
      </c>
      <c r="D7" s="158"/>
      <c r="E7" s="158"/>
      <c r="F7" s="159"/>
      <c r="G7" s="79">
        <f>'VZT Petržalka a Hroboňova'!G24</f>
        <v>0</v>
      </c>
      <c r="H7" s="1" t="s">
        <v>8</v>
      </c>
    </row>
    <row r="8" spans="1:8" x14ac:dyDescent="0.25">
      <c r="A8" s="123" t="s">
        <v>12</v>
      </c>
      <c r="B8" s="125"/>
      <c r="C8" s="157" t="s">
        <v>201</v>
      </c>
      <c r="D8" s="158"/>
      <c r="E8" s="158"/>
      <c r="F8" s="159"/>
      <c r="G8" s="78">
        <f>'VZT Petržalka a Hroboňova'!G57</f>
        <v>0</v>
      </c>
      <c r="H8" s="3" t="s">
        <v>8</v>
      </c>
    </row>
    <row r="9" spans="1:8" x14ac:dyDescent="0.25">
      <c r="A9" s="147" t="s">
        <v>202</v>
      </c>
      <c r="B9" s="148"/>
      <c r="C9" s="148"/>
      <c r="D9" s="148"/>
      <c r="E9" s="148"/>
      <c r="F9" s="149"/>
      <c r="G9" s="153">
        <f>SUM(G6:G8)</f>
        <v>0</v>
      </c>
      <c r="H9" s="155" t="s">
        <v>8</v>
      </c>
    </row>
    <row r="10" spans="1:8" x14ac:dyDescent="0.25">
      <c r="A10" s="150"/>
      <c r="B10" s="151"/>
      <c r="C10" s="151"/>
      <c r="D10" s="151"/>
      <c r="E10" s="151"/>
      <c r="F10" s="152"/>
      <c r="G10" s="154"/>
      <c r="H10" s="156"/>
    </row>
    <row r="13" spans="1:8" x14ac:dyDescent="0.25">
      <c r="A13" s="26"/>
      <c r="B13" s="26"/>
      <c r="C13" s="43" t="s">
        <v>194</v>
      </c>
      <c r="D13" s="26"/>
      <c r="E13" s="26"/>
      <c r="F13" s="26"/>
      <c r="G13" s="26"/>
      <c r="H13" s="26"/>
    </row>
    <row r="14" spans="1:8" x14ac:dyDescent="0.25">
      <c r="A14" s="26"/>
      <c r="B14" s="26"/>
      <c r="C14" s="26"/>
      <c r="D14" s="26"/>
      <c r="E14" s="26"/>
      <c r="F14" s="26"/>
      <c r="G14" s="26"/>
      <c r="H14" s="26"/>
    </row>
    <row r="15" spans="1:8" x14ac:dyDescent="0.25">
      <c r="A15" s="26"/>
      <c r="B15" s="26"/>
      <c r="C15" s="43" t="s">
        <v>195</v>
      </c>
      <c r="D15" s="43" t="s">
        <v>196</v>
      </c>
      <c r="E15" s="43"/>
      <c r="F15" s="43"/>
      <c r="G15" s="43"/>
      <c r="H15" s="26"/>
    </row>
    <row r="16" spans="1:8" x14ac:dyDescent="0.25">
      <c r="A16" s="26"/>
      <c r="B16" s="26"/>
      <c r="C16" s="26"/>
      <c r="D16" s="26"/>
      <c r="E16" s="26"/>
      <c r="F16" s="26"/>
      <c r="G16" s="26"/>
      <c r="H16" s="26"/>
    </row>
    <row r="17" spans="1:8" x14ac:dyDescent="0.25">
      <c r="A17" s="26"/>
      <c r="B17" s="26"/>
      <c r="C17" s="43" t="s">
        <v>197</v>
      </c>
      <c r="D17" s="43" t="s">
        <v>196</v>
      </c>
      <c r="E17" s="43"/>
      <c r="F17" s="43"/>
      <c r="G17" s="43"/>
      <c r="H17" s="26"/>
    </row>
  </sheetData>
  <mergeCells count="20">
    <mergeCell ref="A1:H1"/>
    <mergeCell ref="A2:B2"/>
    <mergeCell ref="D2:E2"/>
    <mergeCell ref="G2:H2"/>
    <mergeCell ref="A3:B4"/>
    <mergeCell ref="C3:C4"/>
    <mergeCell ref="D3:E4"/>
    <mergeCell ref="F3:F4"/>
    <mergeCell ref="G3:H4"/>
    <mergeCell ref="A5:B5"/>
    <mergeCell ref="C5:F5"/>
    <mergeCell ref="A6:B6"/>
    <mergeCell ref="C6:F6"/>
    <mergeCell ref="A7:B7"/>
    <mergeCell ref="C7:F7"/>
    <mergeCell ref="A9:F10"/>
    <mergeCell ref="G9:G10"/>
    <mergeCell ref="H9:H10"/>
    <mergeCell ref="A8:B8"/>
    <mergeCell ref="C8:F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VZT Jurajov dvor</vt:lpstr>
      <vt:lpstr>VZT Petržalka a Hroboňova</vt:lpstr>
      <vt:lpstr>Sumarizácia za servis VZT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Babulic Milan</dc:creator>
  <cp:lastModifiedBy>Morvayová Alena</cp:lastModifiedBy>
  <cp:lastPrinted>2025-10-03T07:03:04Z</cp:lastPrinted>
  <dcterms:created xsi:type="dcterms:W3CDTF">2023-12-13T14:11:11Z</dcterms:created>
  <dcterms:modified xsi:type="dcterms:W3CDTF">2025-10-10T07:51:26Z</dcterms:modified>
</cp:coreProperties>
</file>