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256" windowHeight="13176"/>
  </bookViews>
  <sheets>
    <sheet name="Zadanie" sheetId="5" r:id="rId1"/>
    <sheet name="Figury" sheetId="6" r:id="rId2"/>
    <sheet name="Upozornenie" sheetId="7" r:id="rId3"/>
  </sheets>
  <definedNames>
    <definedName name="_xlnm._FilterDatabase" hidden="1">#REF!</definedName>
    <definedName name="fakt1R">#REF!</definedName>
    <definedName name="_xlnm.Print_Titles" localSheetId="1">Figury!$8:$10</definedName>
    <definedName name="_xlnm.Print_Titles" localSheetId="0">Zadanie!$8:$10</definedName>
    <definedName name="_xlnm.Print_Area" localSheetId="1">Figury!$A:$D</definedName>
    <definedName name="_xlnm.Print_Area" localSheetId="0">Zadanie!$A:$O</definedName>
  </definedNames>
  <calcPr calcId="145621"/>
</workbook>
</file>

<file path=xl/calcChain.xml><?xml version="1.0" encoding="utf-8"?>
<calcChain xmlns="http://schemas.openxmlformats.org/spreadsheetml/2006/main">
  <c r="W184" i="5" l="1"/>
  <c r="E184" i="5"/>
  <c r="N184" i="5"/>
  <c r="L184" i="5"/>
  <c r="J184" i="5"/>
  <c r="I184" i="5"/>
  <c r="H184" i="5"/>
  <c r="W182" i="5"/>
  <c r="E182" i="5"/>
  <c r="N182" i="5"/>
  <c r="L182" i="5"/>
  <c r="J182" i="5"/>
  <c r="I182" i="5"/>
  <c r="H182" i="5"/>
  <c r="W180" i="5"/>
  <c r="E180" i="5"/>
  <c r="N180" i="5"/>
  <c r="L180" i="5"/>
  <c r="J180" i="5"/>
  <c r="I180" i="5"/>
  <c r="H180" i="5"/>
  <c r="N179" i="5"/>
  <c r="L179" i="5"/>
  <c r="J179" i="5"/>
  <c r="H179" i="5"/>
  <c r="W176" i="5"/>
  <c r="E176" i="5"/>
  <c r="N176" i="5"/>
  <c r="L176" i="5"/>
  <c r="J176" i="5"/>
  <c r="I176" i="5"/>
  <c r="H176" i="5"/>
  <c r="N175" i="5"/>
  <c r="L175" i="5"/>
  <c r="J175" i="5"/>
  <c r="H175" i="5"/>
  <c r="N174" i="5"/>
  <c r="L174" i="5"/>
  <c r="J174" i="5"/>
  <c r="H174" i="5"/>
  <c r="N173" i="5"/>
  <c r="L173" i="5"/>
  <c r="J173" i="5"/>
  <c r="H173" i="5"/>
  <c r="N172" i="5"/>
  <c r="L172" i="5"/>
  <c r="J172" i="5"/>
  <c r="I172" i="5"/>
  <c r="N171" i="5"/>
  <c r="L171" i="5"/>
  <c r="J171" i="5"/>
  <c r="H171" i="5"/>
  <c r="N170" i="5"/>
  <c r="L170" i="5"/>
  <c r="J170" i="5"/>
  <c r="I170" i="5"/>
  <c r="N168" i="5"/>
  <c r="L168" i="5"/>
  <c r="J168" i="5"/>
  <c r="H168" i="5"/>
  <c r="N167" i="5"/>
  <c r="L167" i="5"/>
  <c r="J167" i="5"/>
  <c r="H167" i="5"/>
  <c r="N166" i="5"/>
  <c r="L166" i="5"/>
  <c r="J166" i="5"/>
  <c r="H166" i="5"/>
  <c r="N165" i="5"/>
  <c r="L165" i="5"/>
  <c r="J165" i="5"/>
  <c r="H165" i="5"/>
  <c r="W162" i="5"/>
  <c r="E162" i="5"/>
  <c r="N162" i="5"/>
  <c r="L162" i="5"/>
  <c r="J162" i="5"/>
  <c r="I162" i="5"/>
  <c r="H162" i="5"/>
  <c r="N161" i="5"/>
  <c r="L161" i="5"/>
  <c r="J161" i="5"/>
  <c r="H161" i="5"/>
  <c r="N160" i="5"/>
  <c r="L160" i="5"/>
  <c r="J160" i="5"/>
  <c r="I160" i="5"/>
  <c r="N159" i="5"/>
  <c r="L159" i="5"/>
  <c r="J159" i="5"/>
  <c r="H159" i="5"/>
  <c r="N158" i="5"/>
  <c r="L158" i="5"/>
  <c r="J158" i="5"/>
  <c r="I158" i="5"/>
  <c r="N157" i="5"/>
  <c r="L157" i="5"/>
  <c r="J157" i="5"/>
  <c r="H157" i="5"/>
  <c r="N156" i="5"/>
  <c r="L156" i="5"/>
  <c r="J156" i="5"/>
  <c r="I156" i="5"/>
  <c r="N155" i="5"/>
  <c r="L155" i="5"/>
  <c r="J155" i="5"/>
  <c r="H155" i="5"/>
  <c r="N154" i="5"/>
  <c r="L154" i="5"/>
  <c r="J154" i="5"/>
  <c r="I154" i="5"/>
  <c r="N153" i="5"/>
  <c r="L153" i="5"/>
  <c r="J153" i="5"/>
  <c r="H153" i="5"/>
  <c r="N152" i="5"/>
  <c r="L152" i="5"/>
  <c r="J152" i="5"/>
  <c r="I152" i="5"/>
  <c r="N151" i="5"/>
  <c r="L151" i="5"/>
  <c r="J151" i="5"/>
  <c r="H151" i="5"/>
  <c r="N150" i="5"/>
  <c r="L150" i="5"/>
  <c r="J150" i="5"/>
  <c r="I150" i="5"/>
  <c r="N149" i="5"/>
  <c r="L149" i="5"/>
  <c r="J149" i="5"/>
  <c r="H149" i="5"/>
  <c r="N148" i="5"/>
  <c r="L148" i="5"/>
  <c r="J148" i="5"/>
  <c r="I148" i="5"/>
  <c r="N147" i="5"/>
  <c r="L147" i="5"/>
  <c r="J147" i="5"/>
  <c r="I147" i="5"/>
  <c r="N146" i="5"/>
  <c r="L146" i="5"/>
  <c r="J146" i="5"/>
  <c r="H146" i="5"/>
  <c r="N145" i="5"/>
  <c r="L145" i="5"/>
  <c r="J145" i="5"/>
  <c r="I145" i="5"/>
  <c r="N144" i="5"/>
  <c r="L144" i="5"/>
  <c r="J144" i="5"/>
  <c r="H144" i="5"/>
  <c r="W140" i="5"/>
  <c r="E140" i="5"/>
  <c r="N140" i="5"/>
  <c r="L140" i="5"/>
  <c r="J140" i="5"/>
  <c r="I140" i="5"/>
  <c r="H140" i="5"/>
  <c r="W138" i="5"/>
  <c r="E138" i="5"/>
  <c r="N138" i="5"/>
  <c r="L138" i="5"/>
  <c r="J138" i="5"/>
  <c r="I138" i="5"/>
  <c r="H138" i="5"/>
  <c r="N137" i="5"/>
  <c r="L137" i="5"/>
  <c r="J137" i="5"/>
  <c r="H137" i="5"/>
  <c r="N135" i="5"/>
  <c r="L135" i="5"/>
  <c r="J135" i="5"/>
  <c r="H135" i="5"/>
  <c r="N134" i="5"/>
  <c r="L134" i="5"/>
  <c r="J134" i="5"/>
  <c r="H134" i="5"/>
  <c r="N133" i="5"/>
  <c r="L133" i="5"/>
  <c r="J133" i="5"/>
  <c r="H133" i="5"/>
  <c r="N131" i="5"/>
  <c r="L131" i="5"/>
  <c r="J131" i="5"/>
  <c r="H131" i="5"/>
  <c r="N130" i="5"/>
  <c r="L130" i="5"/>
  <c r="J130" i="5"/>
  <c r="H130" i="5"/>
  <c r="N129" i="5"/>
  <c r="L129" i="5"/>
  <c r="J129" i="5"/>
  <c r="H129" i="5"/>
  <c r="N127" i="5"/>
  <c r="L127" i="5"/>
  <c r="J127" i="5"/>
  <c r="H127" i="5"/>
  <c r="N126" i="5"/>
  <c r="L126" i="5"/>
  <c r="J126" i="5"/>
  <c r="H126" i="5"/>
  <c r="N123" i="5"/>
  <c r="L123" i="5"/>
  <c r="J123" i="5"/>
  <c r="H123" i="5"/>
  <c r="N121" i="5"/>
  <c r="L121" i="5"/>
  <c r="J121" i="5"/>
  <c r="I121" i="5"/>
  <c r="N119" i="5"/>
  <c r="L119" i="5"/>
  <c r="J119" i="5"/>
  <c r="H119" i="5"/>
  <c r="N117" i="5"/>
  <c r="L117" i="5"/>
  <c r="J117" i="5"/>
  <c r="I117" i="5"/>
  <c r="N116" i="5"/>
  <c r="L116" i="5"/>
  <c r="J116" i="5"/>
  <c r="H116" i="5"/>
  <c r="N115" i="5"/>
  <c r="L115" i="5"/>
  <c r="J115" i="5"/>
  <c r="H115" i="5"/>
  <c r="N114" i="5"/>
  <c r="L114" i="5"/>
  <c r="J114" i="5"/>
  <c r="H114" i="5"/>
  <c r="N113" i="5"/>
  <c r="L113" i="5"/>
  <c r="J113" i="5"/>
  <c r="H113" i="5"/>
  <c r="N112" i="5"/>
  <c r="L112" i="5"/>
  <c r="J112" i="5"/>
  <c r="H112" i="5"/>
  <c r="N111" i="5"/>
  <c r="L111" i="5"/>
  <c r="J111" i="5"/>
  <c r="H111" i="5"/>
  <c r="N108" i="5"/>
  <c r="L108" i="5"/>
  <c r="J108" i="5"/>
  <c r="H108" i="5"/>
  <c r="N107" i="5"/>
  <c r="L107" i="5"/>
  <c r="J107" i="5"/>
  <c r="H107" i="5"/>
  <c r="N105" i="5"/>
  <c r="L105" i="5"/>
  <c r="J105" i="5"/>
  <c r="I105" i="5"/>
  <c r="N104" i="5"/>
  <c r="L104" i="5"/>
  <c r="J104" i="5"/>
  <c r="H104" i="5"/>
  <c r="N101" i="5"/>
  <c r="L101" i="5"/>
  <c r="J101" i="5"/>
  <c r="I101" i="5"/>
  <c r="N100" i="5"/>
  <c r="L100" i="5"/>
  <c r="J100" i="5"/>
  <c r="I100" i="5"/>
  <c r="N95" i="5"/>
  <c r="L95" i="5"/>
  <c r="J95" i="5"/>
  <c r="H95" i="5"/>
  <c r="N93" i="5"/>
  <c r="L93" i="5"/>
  <c r="J93" i="5"/>
  <c r="H93" i="5"/>
  <c r="N92" i="5"/>
  <c r="L92" i="5"/>
  <c r="J92" i="5"/>
  <c r="H92" i="5"/>
  <c r="N90" i="5"/>
  <c r="L90" i="5"/>
  <c r="J90" i="5"/>
  <c r="H90" i="5"/>
  <c r="N88" i="5"/>
  <c r="L88" i="5"/>
  <c r="J88" i="5"/>
  <c r="H88" i="5"/>
  <c r="W85" i="5"/>
  <c r="E85" i="5"/>
  <c r="N85" i="5"/>
  <c r="L85" i="5"/>
  <c r="J85" i="5"/>
  <c r="I85" i="5"/>
  <c r="H85" i="5"/>
  <c r="N84" i="5"/>
  <c r="L84" i="5"/>
  <c r="J84" i="5"/>
  <c r="H84" i="5"/>
  <c r="N82" i="5"/>
  <c r="L82" i="5"/>
  <c r="J82" i="5"/>
  <c r="I82" i="5"/>
  <c r="N80" i="5"/>
  <c r="L80" i="5"/>
  <c r="J80" i="5"/>
  <c r="H80" i="5"/>
  <c r="N79" i="5"/>
  <c r="L79" i="5"/>
  <c r="J79" i="5"/>
  <c r="I79" i="5"/>
  <c r="N78" i="5"/>
  <c r="L78" i="5"/>
  <c r="J78" i="5"/>
  <c r="H78" i="5"/>
  <c r="N77" i="5"/>
  <c r="L77" i="5"/>
  <c r="J77" i="5"/>
  <c r="H77" i="5"/>
  <c r="N74" i="5"/>
  <c r="L74" i="5"/>
  <c r="J74" i="5"/>
  <c r="H74" i="5"/>
  <c r="N71" i="5"/>
  <c r="L71" i="5"/>
  <c r="J71" i="5"/>
  <c r="H71" i="5"/>
  <c r="N70" i="5"/>
  <c r="L70" i="5"/>
  <c r="J70" i="5"/>
  <c r="H70" i="5"/>
  <c r="N69" i="5"/>
  <c r="L69" i="5"/>
  <c r="J69" i="5"/>
  <c r="H69" i="5"/>
  <c r="N68" i="5"/>
  <c r="L68" i="5"/>
  <c r="J68" i="5"/>
  <c r="H68" i="5"/>
  <c r="N66" i="5"/>
  <c r="L66" i="5"/>
  <c r="J66" i="5"/>
  <c r="H66" i="5"/>
  <c r="W63" i="5"/>
  <c r="E63" i="5"/>
  <c r="N63" i="5"/>
  <c r="L63" i="5"/>
  <c r="J63" i="5"/>
  <c r="I63" i="5"/>
  <c r="H63" i="5"/>
  <c r="N62" i="5"/>
  <c r="L62" i="5"/>
  <c r="J62" i="5"/>
  <c r="H62" i="5"/>
  <c r="W59" i="5"/>
  <c r="E59" i="5"/>
  <c r="N59" i="5"/>
  <c r="L59" i="5"/>
  <c r="J59" i="5"/>
  <c r="I59" i="5"/>
  <c r="H59" i="5"/>
  <c r="N57" i="5"/>
  <c r="L57" i="5"/>
  <c r="J57" i="5"/>
  <c r="H57" i="5"/>
  <c r="W54" i="5"/>
  <c r="E54" i="5"/>
  <c r="N54" i="5"/>
  <c r="L54" i="5"/>
  <c r="J54" i="5"/>
  <c r="I54" i="5"/>
  <c r="H54" i="5"/>
  <c r="N52" i="5"/>
  <c r="L52" i="5"/>
  <c r="J52" i="5"/>
  <c r="H52" i="5"/>
  <c r="N51" i="5"/>
  <c r="L51" i="5"/>
  <c r="J51" i="5"/>
  <c r="H51" i="5"/>
  <c r="N50" i="5"/>
  <c r="L50" i="5"/>
  <c r="J50" i="5"/>
  <c r="H50" i="5"/>
  <c r="N49" i="5"/>
  <c r="L49" i="5"/>
  <c r="J49" i="5"/>
  <c r="H49" i="5"/>
  <c r="N48" i="5"/>
  <c r="L48" i="5"/>
  <c r="J48" i="5"/>
  <c r="H48" i="5"/>
  <c r="N47" i="5"/>
  <c r="L47" i="5"/>
  <c r="J47" i="5"/>
  <c r="H47" i="5"/>
  <c r="N46" i="5"/>
  <c r="L46" i="5"/>
  <c r="J46" i="5"/>
  <c r="H46" i="5"/>
  <c r="N45" i="5"/>
  <c r="L45" i="5"/>
  <c r="J45" i="5"/>
  <c r="H45" i="5"/>
  <c r="N44" i="5"/>
  <c r="L44" i="5"/>
  <c r="J44" i="5"/>
  <c r="I44" i="5"/>
  <c r="N43" i="5"/>
  <c r="L43" i="5"/>
  <c r="J43" i="5"/>
  <c r="H43" i="5"/>
  <c r="N41" i="5"/>
  <c r="L41" i="5"/>
  <c r="J41" i="5"/>
  <c r="I41" i="5"/>
  <c r="N40" i="5"/>
  <c r="L40" i="5"/>
  <c r="J40" i="5"/>
  <c r="H40" i="5"/>
  <c r="N39" i="5"/>
  <c r="L39" i="5"/>
  <c r="J39" i="5"/>
  <c r="H39" i="5"/>
  <c r="N38" i="5"/>
  <c r="L38" i="5"/>
  <c r="J38" i="5"/>
  <c r="H38" i="5"/>
  <c r="N37" i="5"/>
  <c r="L37" i="5"/>
  <c r="J37" i="5"/>
  <c r="H37" i="5"/>
  <c r="N36" i="5"/>
  <c r="L36" i="5"/>
  <c r="J36" i="5"/>
  <c r="H36" i="5"/>
  <c r="N35" i="5"/>
  <c r="L35" i="5"/>
  <c r="J35" i="5"/>
  <c r="H35" i="5"/>
  <c r="N33" i="5"/>
  <c r="L33" i="5"/>
  <c r="J33" i="5"/>
  <c r="H33" i="5"/>
  <c r="N30" i="5"/>
  <c r="L30" i="5"/>
  <c r="J30" i="5"/>
  <c r="H30" i="5"/>
  <c r="N29" i="5"/>
  <c r="L29" i="5"/>
  <c r="J29" i="5"/>
  <c r="H29" i="5"/>
  <c r="N28" i="5"/>
  <c r="L28" i="5"/>
  <c r="J28" i="5"/>
  <c r="H28" i="5"/>
  <c r="N26" i="5"/>
  <c r="L26" i="5"/>
  <c r="J26" i="5"/>
  <c r="H26" i="5"/>
  <c r="N25" i="5"/>
  <c r="L25" i="5"/>
  <c r="J25" i="5"/>
  <c r="H25" i="5"/>
  <c r="N23" i="5"/>
  <c r="L23" i="5"/>
  <c r="J23" i="5"/>
  <c r="H23" i="5"/>
  <c r="N21" i="5"/>
  <c r="L21" i="5"/>
  <c r="J21" i="5"/>
  <c r="H21" i="5"/>
  <c r="N20" i="5"/>
  <c r="L20" i="5"/>
  <c r="J20" i="5"/>
  <c r="H20" i="5"/>
  <c r="N18" i="5"/>
  <c r="L18" i="5"/>
  <c r="J18" i="5"/>
  <c r="H18" i="5"/>
  <c r="N14" i="5"/>
  <c r="L14" i="5"/>
  <c r="J14" i="5"/>
  <c r="H14" i="5"/>
  <c r="D8" i="5"/>
</calcChain>
</file>

<file path=xl/sharedStrings.xml><?xml version="1.0" encoding="utf-8"?>
<sst xmlns="http://schemas.openxmlformats.org/spreadsheetml/2006/main" count="1342" uniqueCount="431">
  <si>
    <t>a</t>
  </si>
  <si>
    <t>DPH</t>
  </si>
  <si>
    <t xml:space="preserve">Spracoval: </t>
  </si>
  <si>
    <t>V module</t>
  </si>
  <si>
    <t>Hlavička1</t>
  </si>
  <si>
    <t>Mena</t>
  </si>
  <si>
    <t>Hlavička2</t>
  </si>
  <si>
    <t>Obdobie</t>
  </si>
  <si>
    <t>Počet des.miest</t>
  </si>
  <si>
    <t>Formát</t>
  </si>
  <si>
    <t>Rozpočet</t>
  </si>
  <si>
    <t>Prehľad rozpočtových nákladov v</t>
  </si>
  <si>
    <t>EUR</t>
  </si>
  <si>
    <t xml:space="preserve">Dodávateľ: </t>
  </si>
  <si>
    <t>Čerpanie</t>
  </si>
  <si>
    <t>Súpis vykonaných prác a dodávok v</t>
  </si>
  <si>
    <t>za obdobie</t>
  </si>
  <si>
    <t>Mesiac 2011</t>
  </si>
  <si>
    <t>VK</t>
  </si>
  <si>
    <t>Prehľad kalkulovaných nákladov v</t>
  </si>
  <si>
    <t>VF</t>
  </si>
  <si>
    <t>N</t>
  </si>
  <si>
    <t>Por.</t>
  </si>
  <si>
    <t>Kód</t>
  </si>
  <si>
    <t>Kód položky</t>
  </si>
  <si>
    <t>Popis položky, stavebného dielu, remesla,</t>
  </si>
  <si>
    <t>Množstvo</t>
  </si>
  <si>
    <t>Merná</t>
  </si>
  <si>
    <t>Jednotková</t>
  </si>
  <si>
    <t>Konštrukcie</t>
  </si>
  <si>
    <t>Špecifikovaný</t>
  </si>
  <si>
    <t>Spolu</t>
  </si>
  <si>
    <t>Hmotnosť v tonách</t>
  </si>
  <si>
    <t>Suť v tonách</t>
  </si>
  <si>
    <t>Pozícia</t>
  </si>
  <si>
    <t>Vyňatý</t>
  </si>
  <si>
    <t>Vysoká sadzba</t>
  </si>
  <si>
    <t>Typ</t>
  </si>
  <si>
    <t>Nh</t>
  </si>
  <si>
    <t>X</t>
  </si>
  <si>
    <t>Y</t>
  </si>
  <si>
    <t>Klasifikácia</t>
  </si>
  <si>
    <t>Katalógové</t>
  </si>
  <si>
    <t>AC</t>
  </si>
  <si>
    <t>AD</t>
  </si>
  <si>
    <t>Jedn. cena</t>
  </si>
  <si>
    <t>Index JC</t>
  </si>
  <si>
    <t>Index mn.</t>
  </si>
  <si>
    <t>číslo</t>
  </si>
  <si>
    <t>cen.</t>
  </si>
  <si>
    <t>výkaz-výmer</t>
  </si>
  <si>
    <t>výmera</t>
  </si>
  <si>
    <t>jednotka</t>
  </si>
  <si>
    <t>cena</t>
  </si>
  <si>
    <t>a práce</t>
  </si>
  <si>
    <t>materiál</t>
  </si>
  <si>
    <t>%</t>
  </si>
  <si>
    <t>rozpočtované</t>
  </si>
  <si>
    <t>od začiatku</t>
  </si>
  <si>
    <t>dodatok</t>
  </si>
  <si>
    <t>z režimu stavba</t>
  </si>
  <si>
    <t>DPH ( materiál )</t>
  </si>
  <si>
    <t>položky</t>
  </si>
  <si>
    <t>produkcie</t>
  </si>
  <si>
    <t>ceny</t>
  </si>
  <si>
    <t>Názov figúry</t>
  </si>
  <si>
    <t>Popis figúry</t>
  </si>
  <si>
    <t>Aritmetický výraz</t>
  </si>
  <si>
    <t>Hodnota</t>
  </si>
  <si>
    <t>D</t>
  </si>
  <si>
    <t>E</t>
  </si>
  <si>
    <t xml:space="preserve">Odberateľ: Mesto Trenčín </t>
  </si>
  <si>
    <t xml:space="preserve">Spracoval:                                         </t>
  </si>
  <si>
    <t xml:space="preserve">Projektant: AG-SPOL s.r.o., </t>
  </si>
  <si>
    <t xml:space="preserve">JKSO : </t>
  </si>
  <si>
    <t>Dátum: 15.04.2020</t>
  </si>
  <si>
    <t>Stavba : Cyklotrasy</t>
  </si>
  <si>
    <t>Objekt : SO -  ul. L. Starka - k priemyselnému parku</t>
  </si>
  <si>
    <t>M</t>
  </si>
  <si>
    <t>Zaradenie</t>
  </si>
  <si>
    <t>pre KL</t>
  </si>
  <si>
    <t>Lev0</t>
  </si>
  <si>
    <t>pozícia</t>
  </si>
  <si>
    <t>PRÁCE A DODÁVKY HSV</t>
  </si>
  <si>
    <t>1 - ZEMNE PRÁCE</t>
  </si>
  <si>
    <t>272</t>
  </si>
  <si>
    <t>113106121</t>
  </si>
  <si>
    <t>Rozobratie dlažby pre chodcov z betón. dlaždíc alebo tvárnic</t>
  </si>
  <si>
    <t>m2</t>
  </si>
  <si>
    <t xml:space="preserve">                    </t>
  </si>
  <si>
    <t>45.11.11</t>
  </si>
  <si>
    <t>EK</t>
  </si>
  <si>
    <t>S</t>
  </si>
  <si>
    <t>"prídlažba"</t>
  </si>
  <si>
    <t>7,50 =   7,500</t>
  </si>
  <si>
    <t>"chodník"  38+17,00 =   55,000</t>
  </si>
  <si>
    <t>221</t>
  </si>
  <si>
    <t>113107111</t>
  </si>
  <si>
    <t>Odstránenie podkladov alebo krytov z kameniva ťaž. hr. do 10 cm, do 200 m2</t>
  </si>
  <si>
    <t>38,00+17,00 =   55,000</t>
  </si>
  <si>
    <t>113107113</t>
  </si>
  <si>
    <t>Odstránenie podkladov alebo krytov z kameniva ťaž. hr. do 30 cm, do 200 m2</t>
  </si>
  <si>
    <t>113107130</t>
  </si>
  <si>
    <t>Odstránenie podkladov alebo krytov z betónu prost. hr. do 10 cm, do 200 m2</t>
  </si>
  <si>
    <t>21,00+7,50 =   28,500</t>
  </si>
  <si>
    <t>113151114</t>
  </si>
  <si>
    <t>Frézovanie živ. krytu hr. do 5 cm, š. do 75 cm alebo do 500m2</t>
  </si>
  <si>
    <t>25,00*0,50 =   12,500</t>
  </si>
  <si>
    <t>113202111</t>
  </si>
  <si>
    <t>Vytrhanie krajníkov alebo obrubníkov stojatých</t>
  </si>
  <si>
    <t>m</t>
  </si>
  <si>
    <t>121101102</t>
  </si>
  <si>
    <t>Odstránenie ornice s premiestnením do 100 m</t>
  </si>
  <si>
    <t>m3</t>
  </si>
  <si>
    <t>45.11.21</t>
  </si>
  <si>
    <t>6,00*0,10 =   0,600</t>
  </si>
  <si>
    <t>001</t>
  </si>
  <si>
    <t>122202202</t>
  </si>
  <si>
    <t>Odkopávky pre cesty v horn. tr. 3 nad 100 do 1 000 m3</t>
  </si>
  <si>
    <t>45.11.24</t>
  </si>
  <si>
    <t>122202209</t>
  </si>
  <si>
    <t>Príplatok za lepivosť  horn. tr. 3 pre cesty</t>
  </si>
  <si>
    <t>162701105</t>
  </si>
  <si>
    <t>Vodorovné premiestnenie výkopu do 10000 m horn. tr. 1-4</t>
  </si>
  <si>
    <t>482,00-20,00 =   462,000</t>
  </si>
  <si>
    <t>"dovoz ornice"  65,00 =   65,000</t>
  </si>
  <si>
    <t>162701109</t>
  </si>
  <si>
    <t>Príplatok za každých ďalších 1000 m nad 10000 m horn. tr. 1-4</t>
  </si>
  <si>
    <t>462,00*7 =   3234,000</t>
  </si>
  <si>
    <t>167101101</t>
  </si>
  <si>
    <t>Nakladanie výkopku do 100 m3 v horn. tr. 1-4</t>
  </si>
  <si>
    <t>16710-1101</t>
  </si>
  <si>
    <t>167101102</t>
  </si>
  <si>
    <t>Nakladanie výkopku nad 100 m3 v horn. tr. 1-4</t>
  </si>
  <si>
    <t>171101104</t>
  </si>
  <si>
    <t>Násypy z hornín súdržných zhutnených do 102% PS</t>
  </si>
  <si>
    <t>171201202</t>
  </si>
  <si>
    <t>Uloženie sypaniny na skládky nad 100 do 1 000 m3</t>
  </si>
  <si>
    <t>171201211</t>
  </si>
  <si>
    <t>Poplatok za uloženie odpadu zo sypaniny na skládke</t>
  </si>
  <si>
    <t>180402111</t>
  </si>
  <si>
    <t>Založenie parkového trávnika výsevom v rovine</t>
  </si>
  <si>
    <t>MAT</t>
  </si>
  <si>
    <t>005724000</t>
  </si>
  <si>
    <t>Zmes trávna parková sídlisková</t>
  </si>
  <si>
    <t>kg</t>
  </si>
  <si>
    <t>01.11.92</t>
  </si>
  <si>
    <t>EZ</t>
  </si>
  <si>
    <t>650,00/100,00*4,00 =   26,000</t>
  </si>
  <si>
    <t>181301101</t>
  </si>
  <si>
    <t>Rozprestretie ornice, sklon do 1:5 do 500 m2 hr. do 10 cm</t>
  </si>
  <si>
    <t>18130-1101</t>
  </si>
  <si>
    <t>5812A0104</t>
  </si>
  <si>
    <t>Zemina čierna (ornica)</t>
  </si>
  <si>
    <t xml:space="preserve">  .  .  </t>
  </si>
  <si>
    <t>231</t>
  </si>
  <si>
    <t>182001111</t>
  </si>
  <si>
    <t>Plošná úprava terénu, nerovnosti do +-10 cm v rovine</t>
  </si>
  <si>
    <t>183403152</t>
  </si>
  <si>
    <t>Obrobenie pôdy vláčením v rovine</t>
  </si>
  <si>
    <t>183403153</t>
  </si>
  <si>
    <t>Obrobenie pôdy hrabanim v rovine</t>
  </si>
  <si>
    <t>183403161</t>
  </si>
  <si>
    <t>Obrobenie pôdy valcovaním v rovine</t>
  </si>
  <si>
    <t>185803111</t>
  </si>
  <si>
    <t>Ošetrenie trávnika v rovine</t>
  </si>
  <si>
    <t>185803211</t>
  </si>
  <si>
    <t>Uvalcovanie trávnika v rovine</t>
  </si>
  <si>
    <t>185803411</t>
  </si>
  <si>
    <t>Vyhrabanie trávnika v rovine</t>
  </si>
  <si>
    <t>185851111</t>
  </si>
  <si>
    <t>Dovoz vody pre zálievku rastlín do 6 km</t>
  </si>
  <si>
    <t>650,00*0,01 =   6,500</t>
  </si>
  <si>
    <t xml:space="preserve">1 - ZEMNE PRÁCE  spolu: </t>
  </si>
  <si>
    <t>2 - ZÁKLADY</t>
  </si>
  <si>
    <t>215901101</t>
  </si>
  <si>
    <t>Zhutnenie podložia z hor. súdr. do 92%PS a nesúdr. Id do 0,8</t>
  </si>
  <si>
    <t>59,00+910,00+38,00 =   1007,000</t>
  </si>
  <si>
    <t xml:space="preserve">2 - ZÁKLADY  spolu: </t>
  </si>
  <si>
    <t>4 - VODOROVNÉ KONŠTRUKCIE</t>
  </si>
  <si>
    <t>451577777</t>
  </si>
  <si>
    <t>Podklad pod dlažbu z kameniva ťaženého hr. do 10 cm</t>
  </si>
  <si>
    <t>45.23.11</t>
  </si>
  <si>
    <t xml:space="preserve">4 - VODOROVNÉ KONŠTRUKCIE  spolu: </t>
  </si>
  <si>
    <t>5 - KOMUNIKÁCIE</t>
  </si>
  <si>
    <t>564861113</t>
  </si>
  <si>
    <t>Podklad zo štrkodrte hr. 22 cm</t>
  </si>
  <si>
    <t>910,00+38,00 =   948,000</t>
  </si>
  <si>
    <t>564871111</t>
  </si>
  <si>
    <t>Podklad zo štrkodrte hr. 25 cm</t>
  </si>
  <si>
    <t>5671221145</t>
  </si>
  <si>
    <t>MSK; 31,5  Ge; STN 736126, hr. 15 cm</t>
  </si>
  <si>
    <t>45.23.14</t>
  </si>
  <si>
    <t>573111112</t>
  </si>
  <si>
    <t>Postrek živ. infiltračný s posypom kam. z asfaltu 1 kg/m2</t>
  </si>
  <si>
    <t>45.23.12</t>
  </si>
  <si>
    <t>573211111</t>
  </si>
  <si>
    <t>Postrek živičný spojovací z cestného asfaltu do 0,5 kg/m2</t>
  </si>
  <si>
    <t>59,00 =   59,000</t>
  </si>
  <si>
    <t>"preplátovanie"    25,00*0,50 =   12,500</t>
  </si>
  <si>
    <t>577144133</t>
  </si>
  <si>
    <t>Asfaltový betón AC 11 O; PMB 45/80-75; STN EN 13108-1 hr. 50 mm,</t>
  </si>
  <si>
    <t>57714-4133</t>
  </si>
  <si>
    <t>"preplátovanie"  4,00*0,50 =   2,000</t>
  </si>
  <si>
    <t>5771711252</t>
  </si>
  <si>
    <t>Betón asfaltový AC 16 L, PMB 45/80-55; STN 13108-1 hr. 80 mm</t>
  </si>
  <si>
    <t>57717-11252</t>
  </si>
  <si>
    <t>596811111</t>
  </si>
  <si>
    <t>Kladenie betónovej dlažby do lôžka z kameniva ťaženého</t>
  </si>
  <si>
    <t>592450251</t>
  </si>
  <si>
    <t>Dlažba betónová hr. 60 mm</t>
  </si>
  <si>
    <t>26.61.11</t>
  </si>
  <si>
    <t>596841111</t>
  </si>
  <si>
    <t>Kladenie betónovej dlažby do lôžka z cem. malty</t>
  </si>
  <si>
    <t>15,00*0,50 =   7,500</t>
  </si>
  <si>
    <t>592457300</t>
  </si>
  <si>
    <t>Dlažba betónová - prídlažba 50x25x8 cm</t>
  </si>
  <si>
    <t>kus</t>
  </si>
  <si>
    <t>15,00/0,25*1,01 =   60,600</t>
  </si>
  <si>
    <t>5991411111</t>
  </si>
  <si>
    <t>Výplň škár živičnou zálievkou</t>
  </si>
  <si>
    <t>59914-11111</t>
  </si>
  <si>
    <t xml:space="preserve">5 - KOMUNIKÁCIE  spolu: </t>
  </si>
  <si>
    <t>9 - OSTATNÉ KONŠTRUKCIE A PRÁCE</t>
  </si>
  <si>
    <t>913111115</t>
  </si>
  <si>
    <t>Montáž a demontáž dočasnej dopravnej značky samostatnej základnej</t>
  </si>
  <si>
    <t>91311-1115</t>
  </si>
  <si>
    <t>4*2 =   8,000</t>
  </si>
  <si>
    <t>913111211</t>
  </si>
  <si>
    <t>Príplatok k dočasnému podstavcu plastovému za prvý a ZKD deň použitia</t>
  </si>
  <si>
    <t>91311-1211</t>
  </si>
  <si>
    <t>4*2*14 =   112,000</t>
  </si>
  <si>
    <t>913321111</t>
  </si>
  <si>
    <t>Montáž a demontáž dočasnej dopravnej smerovej dosky základnej Z 4</t>
  </si>
  <si>
    <t>91332-1111</t>
  </si>
  <si>
    <t>913321211</t>
  </si>
  <si>
    <t>Príplatok k dočasnej smerovej doske základnej Z 4 za prvý a ZKD deň použitia</t>
  </si>
  <si>
    <t>91332-1211</t>
  </si>
  <si>
    <t>2*7*2 =   28,000</t>
  </si>
  <si>
    <t>914001111</t>
  </si>
  <si>
    <t>Osadenie zvislých cest. dopr. značiek na stĺpiky, konzoly alebo objekty</t>
  </si>
  <si>
    <t>"C8"   6 =   6,000</t>
  </si>
  <si>
    <t>"P1"   1 =   1,000</t>
  </si>
  <si>
    <t>"IP6"   6 =   6,000</t>
  </si>
  <si>
    <t>"IP7"  4 =   4,000</t>
  </si>
  <si>
    <t>404420405</t>
  </si>
  <si>
    <t>Značka dopravná C1 - C18 na Al podklade reflex. tr. 1 založ. Al okraj d 500</t>
  </si>
  <si>
    <t>31.50.24</t>
  </si>
  <si>
    <t>404420505</t>
  </si>
  <si>
    <t>Značka dopravná IP1 - IP2, IP3b - IP11 na Al podklade reflex. tr. 1 založ. Al okraj 500x500</t>
  </si>
  <si>
    <t>"IP6"    6 =   6,000</t>
  </si>
  <si>
    <t>"IP7"    4 =   4,000</t>
  </si>
  <si>
    <t>914511112</t>
  </si>
  <si>
    <t>Montáž stĺpika dopravných značiek dĺžky do 3,5 m s betónovým základom a pätkou</t>
  </si>
  <si>
    <t>91451-1112</t>
  </si>
  <si>
    <t>404459610</t>
  </si>
  <si>
    <t>Stĺpik Al 60/5 hladký drážkový</t>
  </si>
  <si>
    <t>3,00*12 =   36,000</t>
  </si>
  <si>
    <t>915701111</t>
  </si>
  <si>
    <t>Zhotovenie vodor. značenia krytu náterovými hmotami, čiary, zebry, šípky, nápisy</t>
  </si>
  <si>
    <t>91570-1111</t>
  </si>
  <si>
    <t>45.23.15</t>
  </si>
  <si>
    <t>915711111</t>
  </si>
  <si>
    <t>Vodorovné značenie krytov striek. farbou, deliace čiary š. 12 cm</t>
  </si>
  <si>
    <t>"V1a"   130,00 =   130,000</t>
  </si>
  <si>
    <t>"V2a"   176,00 =   176,000</t>
  </si>
  <si>
    <t>915719111</t>
  </si>
  <si>
    <t>Príplatok za reflexnú úpravu balotinovú, deliace čiaryš. 12 cm</t>
  </si>
  <si>
    <t>915721111</t>
  </si>
  <si>
    <t>Vodorovné značenie krytov striek. farbou, čiary, zebry, šípky, násypy</t>
  </si>
  <si>
    <t>915729111</t>
  </si>
  <si>
    <t>Príplatok za reflexnú úpravu balotinovú, čiary, zebry, šípky</t>
  </si>
  <si>
    <t>915791111</t>
  </si>
  <si>
    <t>Predznač. pre vodor. znač. náter. hmot., del. čiary, pásiky</t>
  </si>
  <si>
    <t>915791112</t>
  </si>
  <si>
    <t>Predznač. pre vodor. znač. náter. hmot., čiary, zebry, šípky, násypy</t>
  </si>
  <si>
    <t>916561111</t>
  </si>
  <si>
    <t>Osadenie záhonového obrubníka betónového do lôžka z betónu s bočnou oporou</t>
  </si>
  <si>
    <t>592172101</t>
  </si>
  <si>
    <t>Obrubník parkový 100x5x20</t>
  </si>
  <si>
    <t>607,90*1,01 =   613,979</t>
  </si>
  <si>
    <t>917862111</t>
  </si>
  <si>
    <t>Osadenie chodník. obrubníka betónového stojatého s oporou do lôžka z betónu</t>
  </si>
  <si>
    <t>37,00+3,00 =   40,000</t>
  </si>
  <si>
    <t>592174510</t>
  </si>
  <si>
    <t>Obrubník chodníkový ABO 2-15 100x15x25</t>
  </si>
  <si>
    <t>40,00*1,01 =   40,400</t>
  </si>
  <si>
    <t>918101111</t>
  </si>
  <si>
    <t>Lôžko pod obrubníky, krajníky, obruby z betónu tr. B 12,5 - B 15</t>
  </si>
  <si>
    <t>607,90*0,25*0,30 =   45,593</t>
  </si>
  <si>
    <t>40,00*0,35*0,30 =   4,200</t>
  </si>
  <si>
    <t>919735111</t>
  </si>
  <si>
    <t>Rezanie stávajúceho živičného krytu alebo podkladu hr. do 5 cm</t>
  </si>
  <si>
    <t>966006211</t>
  </si>
  <si>
    <t>Odstránenie zvislých dopravných značiek zo stĺpikov alebo konzol</t>
  </si>
  <si>
    <t>"P1"    1 =   1,000</t>
  </si>
  <si>
    <t>979082212</t>
  </si>
  <si>
    <t>Vodor. doprava sute po suchu do 50 m</t>
  </si>
  <si>
    <t>t</t>
  </si>
  <si>
    <t>979082213</t>
  </si>
  <si>
    <t>Vodor. doprava sute po suchu do 1 km</t>
  </si>
  <si>
    <t>979082219</t>
  </si>
  <si>
    <t>Príplatok za každý ďalší 1 km sute</t>
  </si>
  <si>
    <t>53,554*17 =   910,418</t>
  </si>
  <si>
    <t>979087212</t>
  </si>
  <si>
    <t>Nakladanie sute na dopravný prostriedok</t>
  </si>
  <si>
    <t>013</t>
  </si>
  <si>
    <t>979118705</t>
  </si>
  <si>
    <t>Poplatok za ulož.a znešk.st.odp.na urč.sklád.-asfalt.lepenka "Z"-zvláštny odpad</t>
  </si>
  <si>
    <t>97911-8705</t>
  </si>
  <si>
    <t>979131410</t>
  </si>
  <si>
    <t>Poplatok za ulož.a znešk.stav.sute na urč.sklád. -z demol.vozoviek "O"-ost.odpad</t>
  </si>
  <si>
    <t>97913-1410</t>
  </si>
  <si>
    <t>53,554-1,60 =   51,954</t>
  </si>
  <si>
    <t>998224111</t>
  </si>
  <si>
    <t>Presun hmôt pre pozemné komunikácie, kryt betónový</t>
  </si>
  <si>
    <t>99822-4111</t>
  </si>
  <si>
    <t xml:space="preserve">9 - OSTATNÉ KONŠTRUKCIE A PRÁCE  spolu: </t>
  </si>
  <si>
    <t xml:space="preserve">PRÁCE A DODÁVKY HSV  spolu: </t>
  </si>
  <si>
    <t>PRÁCE A DODÁVKY M</t>
  </si>
  <si>
    <t>M21 - 155 Elektromontáže</t>
  </si>
  <si>
    <t>921</t>
  </si>
  <si>
    <t>210010135</t>
  </si>
  <si>
    <t>Montáž ochrannej rúrky (plast-PE, novodur a pod) uložená pevne (d80)mm</t>
  </si>
  <si>
    <t>74211-0135</t>
  </si>
  <si>
    <t>45.31.1*</t>
  </si>
  <si>
    <t>MK</t>
  </si>
  <si>
    <t>345658I001</t>
  </si>
  <si>
    <t>Chránička HD-PE kábelová ohybná 032332 : FXKVR 63, čierna</t>
  </si>
  <si>
    <t>31.20.27</t>
  </si>
  <si>
    <t xml:space="preserve">032332              </t>
  </si>
  <si>
    <t>MZ</t>
  </si>
  <si>
    <t>2100308030</t>
  </si>
  <si>
    <t>Montáž výložníka</t>
  </si>
  <si>
    <t>74712-08030</t>
  </si>
  <si>
    <t>45.21.33</t>
  </si>
  <si>
    <t>3160112800</t>
  </si>
  <si>
    <t>Stožiarová výzbroj GURO EKM 2050, 2xE27/6A</t>
  </si>
  <si>
    <t>27.22.20</t>
  </si>
  <si>
    <t>3160303901</t>
  </si>
  <si>
    <t>Výložníky VUD 30-1-OP</t>
  </si>
  <si>
    <t>210040012</t>
  </si>
  <si>
    <t>Montáž oceľového stožiara osvetlovacieho vr. zemných prác</t>
  </si>
  <si>
    <t>74111-0012</t>
  </si>
  <si>
    <t>45.21.43</t>
  </si>
  <si>
    <t>316740E001</t>
  </si>
  <si>
    <t>Stožiar osvetlenia priechodu pre chodcov : OSUD-OP-06, pre výložníky V1T-OP, výška nad zemou 6m, zinkovaný</t>
  </si>
  <si>
    <t>28.11.22</t>
  </si>
  <si>
    <t xml:space="preserve">OSUD-OP-06          </t>
  </si>
  <si>
    <t>210202011</t>
  </si>
  <si>
    <t>Montáž, svietidlo uličné, cestné - 1x zdroj (výbojka do 150W) na výložník</t>
  </si>
  <si>
    <t>74186-2011</t>
  </si>
  <si>
    <t>348241510</t>
  </si>
  <si>
    <t>lm)etidlá SITECO 5NA552E1PE11 SR 100, HSE-ME 150W/220LL (176W, 17000lm)</t>
  </si>
  <si>
    <t>210220021</t>
  </si>
  <si>
    <t>Montáž uzemňovacieho vedenia v zemi, FeZn pás do 120mm2, vrátane prepojenia zvarom</t>
  </si>
  <si>
    <t>74531-0021</t>
  </si>
  <si>
    <t>3549000O35</t>
  </si>
  <si>
    <t>Plochý uzemňovací vodič (St-FT) : 5019350, typ 5052 DIN 30x4 (120mm2)</t>
  </si>
  <si>
    <t>31.20.10</t>
  </si>
  <si>
    <t xml:space="preserve">5019350             </t>
  </si>
  <si>
    <t>210220301</t>
  </si>
  <si>
    <t>Montáž bleskozvodnej svorky do 2 skrutiek (SS,SP1,SR 03)</t>
  </si>
  <si>
    <t>74524-0301</t>
  </si>
  <si>
    <t>3549040A55</t>
  </si>
  <si>
    <t>Svorka uzemňovacia (FeZn) : SR 03 E Ms, spojenie kruhových vodičov a pásoviny (2xM8) mosadzné matice</t>
  </si>
  <si>
    <t xml:space="preserve">f616216             </t>
  </si>
  <si>
    <t>210901061</t>
  </si>
  <si>
    <t>Montáž, kábel Al 1kV voľne uložený AYKY 3x25</t>
  </si>
  <si>
    <t>74223-1061</t>
  </si>
  <si>
    <t>341410M051</t>
  </si>
  <si>
    <t>Kábel Al 1kV : 1-AYKY-O 3x25</t>
  </si>
  <si>
    <t>31.30.13</t>
  </si>
  <si>
    <t xml:space="preserve">1-AYKY 3x25         </t>
  </si>
  <si>
    <t>210901090</t>
  </si>
  <si>
    <t>Montáž, kábel Al 1kV uložený pevne AYKY 4x25</t>
  </si>
  <si>
    <t>74223-1090</t>
  </si>
  <si>
    <t>341410M100</t>
  </si>
  <si>
    <t>Kábel Al 1kV : 1-AYKY-J 4x25</t>
  </si>
  <si>
    <t xml:space="preserve">1-AYKY 4x25         </t>
  </si>
  <si>
    <t>213291000</t>
  </si>
  <si>
    <t>Spracovanie východiskovej revízie a vypracovanie správy</t>
  </si>
  <si>
    <t>hod</t>
  </si>
  <si>
    <t>74381-1000</t>
  </si>
  <si>
    <t xml:space="preserve">M21 - 155 Elektromontáže  spolu: </t>
  </si>
  <si>
    <t>M46 - 202 Zemné práce pri ext. montážach</t>
  </si>
  <si>
    <t>946</t>
  </si>
  <si>
    <t>460050303</t>
  </si>
  <si>
    <t>Jama pre pätkovaný stožiar, jednoduchý J, na rovine, zemina tr.3</t>
  </si>
  <si>
    <t>19005-0303</t>
  </si>
  <si>
    <t>460200233</t>
  </si>
  <si>
    <t>Káblové ryhy šírky 50, hĺbky 50 [cm], zemina tr.3</t>
  </si>
  <si>
    <t>19020-0233</t>
  </si>
  <si>
    <t>460200263</t>
  </si>
  <si>
    <t>Káblové ryhy šírky 50, hĺbky 80 [cm], zemina tr.3</t>
  </si>
  <si>
    <t>19020-0263</t>
  </si>
  <si>
    <t>460420373</t>
  </si>
  <si>
    <t>Zriadenie kábl lôžka š.45/10cm, piesok, tehly</t>
  </si>
  <si>
    <t>19042-0373</t>
  </si>
  <si>
    <t>45.21.44</t>
  </si>
  <si>
    <t>36,00 =   36,000</t>
  </si>
  <si>
    <t>583311110</t>
  </si>
  <si>
    <t>Piesok pre lôžko a obsyp potrubia 0-4</t>
  </si>
  <si>
    <t>14.21.12</t>
  </si>
  <si>
    <t>460490012</t>
  </si>
  <si>
    <t>Zakrytie káblov výstražnou fóliou PVC šírky 33cm</t>
  </si>
  <si>
    <t>19049-0012</t>
  </si>
  <si>
    <t>283230234</t>
  </si>
  <si>
    <t>Výstražná PVC-P fólia hr.0,30mm,š.50cm bez potlače červená-silnoprúd káble</t>
  </si>
  <si>
    <t>25.21.30</t>
  </si>
  <si>
    <t>460560233</t>
  </si>
  <si>
    <t>Zásyp ryhy šírky 50, hĺbky 50 [cm], zemina tr.3</t>
  </si>
  <si>
    <t>19056-0233</t>
  </si>
  <si>
    <t>460560263</t>
  </si>
  <si>
    <t>Zásyp ryhy šírky 50, hĺbky 80 [cm], zemina tr.3</t>
  </si>
  <si>
    <t>19056-0263</t>
  </si>
  <si>
    <t>460620013</t>
  </si>
  <si>
    <t>Provizórna úprava terénu, zemina tr.3</t>
  </si>
  <si>
    <t>19062-0013</t>
  </si>
  <si>
    <t xml:space="preserve">M46 - 202 Zemné práce pri ext. montážach  spolu: </t>
  </si>
  <si>
    <t>999 - MCE ostatné</t>
  </si>
  <si>
    <t>990460101</t>
  </si>
  <si>
    <t>Presun hmôt pre M 46 do 500 m</t>
  </si>
  <si>
    <t>99800-0101</t>
  </si>
  <si>
    <t xml:space="preserve">999 - MCE ostatné  spolu: </t>
  </si>
  <si>
    <t xml:space="preserve">PRÁCE A DODÁVKY M  spolu: </t>
  </si>
  <si>
    <t>Za rozpočet celkom</t>
  </si>
  <si>
    <t>Figura</t>
  </si>
  <si>
    <t/>
  </si>
  <si>
    <t>f</t>
  </si>
  <si>
    <t>Ak niektorý z použitých parametrov, alebo rozpätie parametrov identifikuje konkrétny typ výrobku, alebo výrobok konkrétneho výrobcu, verejný obstarávateľ umožní nahradiť takýto výrobok ekvivalentným výrobkom alebo ekvivalentom technického riešenia pod podmienkou, že ekvivalentný výrobok alebo ekvivalentné technické riešenie bude spĺňať úžitkové, prevádzkové a funkčné charakteristiky, ktoré sú nevyhnutné na zabezpečenie účelu, na ktoré sú uvedené technológie a zariadenia určené. Pri výrobkoch, príslušenstvách konkrétnej značky, uchádzač môže predložiť aj ekvivalenty inej značky v rovnakej alebo vyššej kvalite. V týchto prípadoch je uchádzač povinný vo svojej ponuke presne špecifikovať o ktoré výrobky ide a musí zároveň presne uviesť ktoré výrobky použije pri plnení zákazky s verejným obstarávateľom. Zároveň uvedie ich presné parametre, vlastnosti atď., aby mohol verejný obstarávateľ posúdiť, či ponúkané riešenie bude spĺňať úžitkové, prevádzkové a funkčné charakteristiky, ktoré sú nevyhnutné na zabezpečenie účelu, na ktoré sú uvedené výrobky určené a či sú v rovnakej alebo vyššej kvalite ako tie, ktoré boli uvedené vo výkazoch-výmeroch.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</si>
</sst>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Sk&quot;_-;\-* #,##0\ &quot;Sk&quot;_-;_-* &quot;-&quot;\ &quot;Sk&quot;_-;_-@_-"/>
    <numFmt numFmtId="165" formatCode="#,##0.00000"/>
    <numFmt numFmtId="166" formatCode="#,##0.0000"/>
    <numFmt numFmtId="167" formatCode="#,##0.000"/>
    <numFmt numFmtId="168" formatCode="#,##0&quot; Sk&quot;;[Red]&quot;-&quot;#,##0&quot; Sk&quot;"/>
    <numFmt numFmtId="169" formatCode="#,##0.0"/>
    <numFmt numFmtId="170" formatCode="0.000"/>
  </numFmts>
  <fonts count="17">
    <font>
      <sz val="10"/>
      <name val="Arial"/>
      <charset val="238"/>
    </font>
    <font>
      <sz val="8"/>
      <name val="Arial Narrow"/>
      <charset val="238"/>
    </font>
    <font>
      <b/>
      <sz val="10"/>
      <name val="Arial Narrow"/>
      <charset val="238"/>
    </font>
    <font>
      <b/>
      <sz val="8"/>
      <name val="Arial Narrow"/>
      <charset val="238"/>
    </font>
    <font>
      <sz val="8"/>
      <color indexed="9"/>
      <name val="Arial Narrow"/>
      <charset val="238"/>
    </font>
    <font>
      <b/>
      <sz val="8"/>
      <color indexed="9"/>
      <name val="Arial Narrow"/>
      <charset val="238"/>
    </font>
    <font>
      <sz val="8"/>
      <color indexed="12"/>
      <name val="Arial Narrow"/>
      <charset val="238"/>
    </font>
    <font>
      <sz val="7.5"/>
      <color rgb="FFFFFFFF"/>
      <name val="Arial Narrow"/>
      <charset val="238"/>
    </font>
    <font>
      <sz val="11"/>
      <color indexed="8"/>
      <name val="Calibri"/>
      <charset val="238"/>
    </font>
    <font>
      <sz val="10"/>
      <name val="Arial CE"/>
      <charset val="238"/>
    </font>
    <font>
      <b/>
      <sz val="7"/>
      <name val="Letter Gothic CE"/>
      <charset val="238"/>
    </font>
    <font>
      <sz val="11"/>
      <color indexed="9"/>
      <name val="Calibri"/>
      <charset val="238"/>
    </font>
    <font>
      <sz val="11"/>
      <color indexed="10"/>
      <name val="Calibri"/>
      <charset val="238"/>
    </font>
    <font>
      <b/>
      <sz val="11"/>
      <color indexed="8"/>
      <name val="Calibri"/>
      <charset val="238"/>
    </font>
    <font>
      <b/>
      <sz val="18"/>
      <color indexed="62"/>
      <name val="Cambria"/>
      <charset val="238"/>
    </font>
    <font>
      <b/>
      <sz val="8"/>
      <name val="Arial Narrow"/>
      <family val="2"/>
      <charset val="238"/>
    </font>
    <font>
      <sz val="8"/>
      <color rgb="FF0000FF"/>
      <name val="Arial Narrow"/>
      <family val="2"/>
      <charset val="238"/>
    </font>
  </fonts>
  <fills count="11">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29"/>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hair">
        <color auto="1"/>
      </top>
      <bottom style="hair">
        <color auto="1"/>
      </bottom>
      <diagonal/>
    </border>
    <border>
      <left/>
      <right/>
      <top style="thin">
        <color indexed="56"/>
      </top>
      <bottom style="double">
        <color indexed="56"/>
      </bottom>
      <diagonal/>
    </border>
  </borders>
  <cellStyleXfs count="31">
    <xf numFmtId="0" fontId="0" fillId="0" borderId="0"/>
    <xf numFmtId="0" fontId="9" fillId="0" borderId="0"/>
    <xf numFmtId="0" fontId="10" fillId="0" borderId="9" applyFont="0" applyFill="0" applyBorder="0">
      <alignment vertical="center"/>
    </xf>
    <xf numFmtId="0" fontId="8" fillId="3" borderId="0" applyNumberFormat="0" applyBorder="0" applyAlignment="0" applyProtection="0"/>
    <xf numFmtId="164" fontId="9" fillId="0" borderId="0" applyFont="0" applyFill="0" applyBorder="0" applyAlignment="0" applyProtection="0"/>
    <xf numFmtId="0" fontId="8" fillId="2" borderId="0" applyNumberFormat="0" applyBorder="0" applyAlignment="0" applyProtection="0"/>
    <xf numFmtId="0" fontId="8" fillId="2" borderId="0" applyNumberFormat="0" applyBorder="0" applyAlignment="0" applyProtection="0"/>
    <xf numFmtId="168" fontId="10" fillId="0" borderId="9"/>
    <xf numFmtId="0" fontId="8" fillId="5" borderId="0" applyNumberFormat="0" applyBorder="0" applyAlignment="0" applyProtection="0"/>
    <xf numFmtId="0" fontId="8" fillId="4" borderId="0" applyNumberFormat="0" applyBorder="0" applyAlignment="0" applyProtection="0"/>
    <xf numFmtId="0" fontId="10" fillId="0" borderId="9" applyFont="0" applyFill="0"/>
    <xf numFmtId="0" fontId="10" fillId="0" borderId="9">
      <alignment vertical="center"/>
    </xf>
    <xf numFmtId="0" fontId="8" fillId="6"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11" fillId="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3" fillId="0" borderId="10" applyNumberFormat="0" applyFill="0" applyAlignment="0" applyProtection="0"/>
    <xf numFmtId="0" fontId="9" fillId="0" borderId="0"/>
    <xf numFmtId="0" fontId="14" fillId="0" borderId="0" applyNumberFormat="0" applyFill="0" applyBorder="0" applyAlignment="0" applyProtection="0"/>
    <xf numFmtId="0" fontId="10" fillId="0" borderId="1" applyBorder="0">
      <alignment vertical="center"/>
    </xf>
    <xf numFmtId="0" fontId="12" fillId="0" borderId="0" applyNumberFormat="0" applyFill="0" applyBorder="0" applyAlignment="0" applyProtection="0"/>
    <xf numFmtId="0" fontId="10" fillId="0" borderId="1">
      <alignment vertical="center"/>
    </xf>
  </cellStyleXfs>
  <cellXfs count="80">
    <xf numFmtId="0" fontId="0" fillId="0" borderId="0" xfId="0"/>
    <xf numFmtId="0" fontId="4" fillId="0" borderId="0" xfId="1" applyFont="1"/>
    <xf numFmtId="0" fontId="5" fillId="0" borderId="0" xfId="1" applyFont="1"/>
    <xf numFmtId="49" fontId="5" fillId="0" borderId="0" xfId="1" applyNumberFormat="1" applyFont="1"/>
    <xf numFmtId="0" fontId="1" fillId="0" borderId="0" xfId="0" applyFont="1" applyProtection="1"/>
    <xf numFmtId="4" fontId="1" fillId="0" borderId="0" xfId="0" applyNumberFormat="1" applyFont="1" applyProtection="1"/>
    <xf numFmtId="165" fontId="1" fillId="0" borderId="0" xfId="0" applyNumberFormat="1" applyFont="1" applyProtection="1"/>
    <xf numFmtId="167" fontId="1" fillId="0" borderId="0" xfId="0" applyNumberFormat="1" applyFont="1" applyProtection="1"/>
    <xf numFmtId="0" fontId="3" fillId="0" borderId="0" xfId="0" applyFont="1" applyProtection="1"/>
    <xf numFmtId="0" fontId="2" fillId="0" borderId="0" xfId="0" applyFont="1" applyProtection="1"/>
    <xf numFmtId="0" fontId="1" fillId="0" borderId="2" xfId="0" applyFont="1" applyBorder="1" applyAlignment="1" applyProtection="1">
      <alignment horizontal="center"/>
    </xf>
    <xf numFmtId="0" fontId="1" fillId="0" borderId="3" xfId="0" applyFont="1" applyBorder="1" applyAlignment="1" applyProtection="1">
      <alignment horizontal="center"/>
    </xf>
    <xf numFmtId="49" fontId="1" fillId="0" borderId="0" xfId="0" applyNumberFormat="1" applyFont="1" applyAlignment="1" applyProtection="1">
      <alignment horizontal="left"/>
      <protection locked="0"/>
    </xf>
    <xf numFmtId="167" fontId="1" fillId="0" borderId="0" xfId="0" applyNumberFormat="1" applyFont="1" applyAlignment="1" applyProtection="1">
      <alignment horizontal="right"/>
      <protection locked="0"/>
    </xf>
    <xf numFmtId="0" fontId="3" fillId="0" borderId="0" xfId="0" applyFont="1" applyProtection="1">
      <protection locked="0"/>
    </xf>
    <xf numFmtId="0" fontId="1" fillId="0" borderId="0" xfId="0" applyFont="1" applyProtection="1">
      <protection locked="0"/>
    </xf>
    <xf numFmtId="0" fontId="3" fillId="0" borderId="0" xfId="0" applyFont="1" applyAlignment="1" applyProtection="1">
      <alignment horizontal="right"/>
      <protection locked="0"/>
    </xf>
    <xf numFmtId="49" fontId="1" fillId="0" borderId="0" xfId="0" applyNumberFormat="1" applyFont="1" applyAlignment="1" applyProtection="1">
      <alignment horizontal="center"/>
      <protection locked="0"/>
    </xf>
    <xf numFmtId="49" fontId="1" fillId="0" borderId="0" xfId="0" applyNumberFormat="1" applyFont="1" applyAlignment="1" applyProtection="1">
      <protection locked="0"/>
    </xf>
    <xf numFmtId="167" fontId="1" fillId="0" borderId="0" xfId="0" applyNumberFormat="1" applyFont="1" applyProtection="1">
      <protection locked="0"/>
    </xf>
    <xf numFmtId="0" fontId="1" fillId="0" borderId="2" xfId="0" applyFont="1" applyBorder="1" applyAlignment="1" applyProtection="1">
      <alignment horizontal="left"/>
      <protection locked="0"/>
    </xf>
    <xf numFmtId="0" fontId="1" fillId="0" borderId="4" xfId="0" applyNumberFormat="1" applyFont="1" applyBorder="1" applyAlignment="1" applyProtection="1">
      <alignment horizontal="center"/>
      <protection locked="0"/>
    </xf>
    <xf numFmtId="0" fontId="1" fillId="0" borderId="3" xfId="0" applyFont="1" applyBorder="1" applyAlignment="1" applyProtection="1">
      <alignment horizontal="left"/>
      <protection locked="0"/>
    </xf>
    <xf numFmtId="0" fontId="1" fillId="0" borderId="3" xfId="0" applyFont="1" applyBorder="1" applyAlignment="1" applyProtection="1">
      <alignment horizontal="left" vertical="center"/>
      <protection locked="0"/>
    </xf>
    <xf numFmtId="0" fontId="1" fillId="0" borderId="5" xfId="0" applyNumberFormat="1" applyFont="1" applyBorder="1" applyAlignment="1" applyProtection="1">
      <alignment horizontal="center"/>
      <protection locked="0"/>
    </xf>
    <xf numFmtId="0" fontId="1" fillId="0" borderId="0" xfId="0" applyFont="1" applyAlignment="1" applyProtection="1">
      <alignment horizontal="right" vertical="top"/>
    </xf>
    <xf numFmtId="49" fontId="1" fillId="0" borderId="0" xfId="0" applyNumberFormat="1" applyFont="1" applyAlignment="1" applyProtection="1">
      <alignment horizontal="center" vertical="top"/>
    </xf>
    <xf numFmtId="49" fontId="1" fillId="0" borderId="0" xfId="0" applyNumberFormat="1" applyFont="1" applyAlignment="1" applyProtection="1">
      <alignment vertical="top"/>
    </xf>
    <xf numFmtId="49" fontId="1" fillId="0" borderId="0" xfId="0" applyNumberFormat="1" applyFont="1" applyAlignment="1" applyProtection="1">
      <alignment horizontal="left" vertical="top" wrapText="1"/>
    </xf>
    <xf numFmtId="167" fontId="1" fillId="0" borderId="0" xfId="0" applyNumberFormat="1" applyFont="1" applyAlignment="1" applyProtection="1">
      <alignment vertical="top"/>
    </xf>
    <xf numFmtId="0" fontId="1" fillId="0" borderId="0" xfId="0" applyFont="1" applyAlignment="1" applyProtection="1">
      <alignment vertical="top"/>
    </xf>
    <xf numFmtId="4" fontId="1" fillId="0" borderId="0" xfId="0" applyNumberFormat="1" applyFont="1" applyAlignment="1" applyProtection="1">
      <alignment vertical="top"/>
    </xf>
    <xf numFmtId="165" fontId="1" fillId="0" borderId="0" xfId="0" applyNumberFormat="1" applyFont="1" applyAlignment="1" applyProtection="1">
      <alignment vertical="top"/>
    </xf>
    <xf numFmtId="0" fontId="1" fillId="0" borderId="0" xfId="0" applyFont="1" applyAlignment="1" applyProtection="1">
      <alignment horizontal="center" vertical="top"/>
    </xf>
    <xf numFmtId="170" fontId="1" fillId="0" borderId="0" xfId="0" applyNumberFormat="1" applyFont="1" applyAlignment="1" applyProtection="1">
      <alignment vertical="top"/>
    </xf>
    <xf numFmtId="49" fontId="1" fillId="0" borderId="0" xfId="0" applyNumberFormat="1" applyFont="1" applyProtection="1"/>
    <xf numFmtId="49" fontId="1" fillId="0" borderId="0" xfId="0" applyNumberFormat="1" applyFont="1" applyAlignment="1" applyProtection="1">
      <alignment horizontal="center"/>
    </xf>
    <xf numFmtId="49" fontId="1" fillId="0" borderId="0" xfId="0" applyNumberFormat="1" applyFont="1" applyAlignment="1" applyProtection="1"/>
    <xf numFmtId="0" fontId="1" fillId="0" borderId="3" xfId="0" applyFont="1" applyBorder="1" applyAlignment="1" applyProtection="1">
      <alignment horizontal="center" vertical="center"/>
    </xf>
    <xf numFmtId="0" fontId="1" fillId="0" borderId="6" xfId="0" applyFont="1" applyBorder="1" applyAlignment="1" applyProtection="1">
      <alignment horizontal="centerContinuous"/>
    </xf>
    <xf numFmtId="0" fontId="1" fillId="0" borderId="7" xfId="0" applyFont="1" applyBorder="1" applyAlignment="1" applyProtection="1">
      <alignment horizontal="centerContinuous"/>
    </xf>
    <xf numFmtId="0" fontId="1" fillId="0" borderId="8" xfId="0" applyFont="1" applyBorder="1" applyAlignment="1" applyProtection="1">
      <alignment horizontal="centerContinuous"/>
    </xf>
    <xf numFmtId="0" fontId="1" fillId="0" borderId="4" xfId="0" applyNumberFormat="1" applyFont="1" applyBorder="1" applyAlignment="1" applyProtection="1">
      <alignment horizontal="center"/>
    </xf>
    <xf numFmtId="0" fontId="1" fillId="0" borderId="5" xfId="0" applyFont="1" applyBorder="1" applyAlignment="1" applyProtection="1">
      <alignment horizontal="center"/>
    </xf>
    <xf numFmtId="0" fontId="1" fillId="0" borderId="5" xfId="0" applyNumberFormat="1" applyFont="1" applyBorder="1" applyAlignment="1" applyProtection="1">
      <alignment horizontal="center"/>
    </xf>
    <xf numFmtId="0" fontId="1" fillId="0" borderId="2" xfId="0" applyNumberFormat="1" applyFont="1" applyBorder="1" applyAlignment="1" applyProtection="1">
      <alignment horizontal="center"/>
    </xf>
    <xf numFmtId="0" fontId="6" fillId="0" borderId="4"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3" xfId="0" applyNumberFormat="1" applyFont="1" applyBorder="1" applyAlignment="1" applyProtection="1">
      <alignment horizontal="center"/>
    </xf>
    <xf numFmtId="0" fontId="6" fillId="0" borderId="5"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1" fillId="0" borderId="3" xfId="0" applyFont="1" applyBorder="1" applyAlignment="1" applyProtection="1">
      <alignment horizontal="center"/>
      <protection locked="0"/>
    </xf>
    <xf numFmtId="167" fontId="1" fillId="0" borderId="3" xfId="0" applyNumberFormat="1" applyFont="1" applyBorder="1" applyProtection="1"/>
    <xf numFmtId="0" fontId="1" fillId="0" borderId="3" xfId="0" applyFont="1" applyBorder="1" applyProtection="1"/>
    <xf numFmtId="0" fontId="7" fillId="0" borderId="0" xfId="0" applyFont="1" applyAlignment="1">
      <alignment horizontal="center" wrapText="1"/>
    </xf>
    <xf numFmtId="0" fontId="7" fillId="0" borderId="0" xfId="0" applyFont="1" applyAlignment="1">
      <alignment horizontal="right" wrapText="1"/>
    </xf>
    <xf numFmtId="169" fontId="7" fillId="0" borderId="0" xfId="0" applyNumberFormat="1" applyFont="1" applyAlignment="1">
      <alignment horizontal="right" wrapText="1"/>
    </xf>
    <xf numFmtId="4" fontId="7" fillId="0" borderId="0" xfId="0" applyNumberFormat="1" applyFont="1" applyAlignment="1">
      <alignment horizontal="right" wrapText="1"/>
    </xf>
    <xf numFmtId="167" fontId="7" fillId="0" borderId="0" xfId="0" applyNumberFormat="1" applyFont="1" applyAlignment="1">
      <alignment horizontal="right" wrapText="1"/>
    </xf>
    <xf numFmtId="166" fontId="7" fillId="0" borderId="0" xfId="0" applyNumberFormat="1" applyFont="1" applyAlignment="1">
      <alignment horizontal="right" wrapText="1"/>
    </xf>
    <xf numFmtId="49" fontId="1" fillId="0" borderId="2" xfId="0" applyNumberFormat="1" applyFont="1" applyBorder="1" applyAlignment="1" applyProtection="1">
      <alignment horizontal="left"/>
    </xf>
    <xf numFmtId="0" fontId="1" fillId="0" borderId="2" xfId="0" applyFont="1" applyBorder="1" applyAlignment="1" applyProtection="1">
      <alignment horizontal="right"/>
    </xf>
    <xf numFmtId="49" fontId="1" fillId="0" borderId="3" xfId="0" applyNumberFormat="1" applyFont="1" applyBorder="1" applyAlignment="1" applyProtection="1">
      <alignment horizontal="left"/>
    </xf>
    <xf numFmtId="0" fontId="1" fillId="0" borderId="3" xfId="0" applyFont="1" applyBorder="1" applyAlignment="1" applyProtection="1">
      <alignment horizontal="right"/>
    </xf>
    <xf numFmtId="49" fontId="15" fillId="0" borderId="0" xfId="0" applyNumberFormat="1" applyFont="1" applyAlignment="1" applyProtection="1">
      <alignment vertical="top"/>
    </xf>
    <xf numFmtId="49" fontId="16" fillId="0" borderId="0" xfId="0" applyNumberFormat="1" applyFont="1" applyAlignment="1" applyProtection="1">
      <alignment horizontal="left" vertical="top" wrapText="1"/>
    </xf>
    <xf numFmtId="167" fontId="16" fillId="0" borderId="0" xfId="0" applyNumberFormat="1" applyFont="1" applyAlignment="1" applyProtection="1">
      <alignment vertical="top"/>
    </xf>
    <xf numFmtId="0" fontId="16" fillId="0" borderId="0" xfId="0" applyFont="1" applyAlignment="1" applyProtection="1">
      <alignment vertical="top"/>
    </xf>
    <xf numFmtId="4" fontId="16" fillId="0" borderId="0" xfId="0" applyNumberFormat="1" applyFont="1" applyAlignment="1" applyProtection="1">
      <alignment vertical="top"/>
    </xf>
    <xf numFmtId="165" fontId="16" fillId="0" borderId="0" xfId="0" applyNumberFormat="1" applyFont="1" applyAlignment="1" applyProtection="1">
      <alignment vertical="top"/>
    </xf>
    <xf numFmtId="0" fontId="16" fillId="0" borderId="0" xfId="0" applyFont="1" applyAlignment="1" applyProtection="1">
      <alignment horizontal="center" vertical="top"/>
    </xf>
    <xf numFmtId="170" fontId="16" fillId="0" borderId="0" xfId="0" applyNumberFormat="1" applyFont="1" applyAlignment="1" applyProtection="1">
      <alignment vertical="top"/>
    </xf>
    <xf numFmtId="49" fontId="4" fillId="0" borderId="0" xfId="1" applyNumberFormat="1" applyFont="1"/>
    <xf numFmtId="49" fontId="1" fillId="0" borderId="0" xfId="0" applyNumberFormat="1" applyFont="1" applyAlignment="1" applyProtection="1">
      <alignment horizontal="right" vertical="top" wrapText="1"/>
    </xf>
    <xf numFmtId="4" fontId="15" fillId="0" borderId="0" xfId="0" applyNumberFormat="1" applyFont="1" applyAlignment="1" applyProtection="1">
      <alignment vertical="top"/>
    </xf>
    <xf numFmtId="165" fontId="15" fillId="0" borderId="0" xfId="0" applyNumberFormat="1" applyFont="1" applyAlignment="1" applyProtection="1">
      <alignment vertical="top"/>
    </xf>
    <xf numFmtId="167" fontId="15" fillId="0" borderId="0" xfId="0" applyNumberFormat="1" applyFont="1" applyAlignment="1" applyProtection="1">
      <alignment vertical="top"/>
    </xf>
    <xf numFmtId="49" fontId="15" fillId="0" borderId="0" xfId="0" applyNumberFormat="1" applyFont="1" applyAlignment="1" applyProtection="1">
      <alignment horizontal="left" vertical="top" wrapText="1"/>
    </xf>
    <xf numFmtId="0" fontId="0" fillId="0" borderId="0" xfId="0" applyAlignment="1">
      <alignment vertical="top" wrapText="1"/>
    </xf>
  </cellXfs>
  <cellStyles count="31">
    <cellStyle name="1 000 Sk" xfId="11"/>
    <cellStyle name="1 000,-  Sk" xfId="2"/>
    <cellStyle name="1 000,- Kč" xfId="7"/>
    <cellStyle name="1 000,- Sk" xfId="10"/>
    <cellStyle name="1000 Sk_fakturuj99" xfId="4"/>
    <cellStyle name="20 % – Zvýraznění1" xfId="8"/>
    <cellStyle name="20 % – Zvýraznění2" xfId="9"/>
    <cellStyle name="20 % – Zvýraznění3" xfId="3"/>
    <cellStyle name="20 % – Zvýraznění4" xfId="12"/>
    <cellStyle name="20 % – Zvýraznění5" xfId="13"/>
    <cellStyle name="20 % – Zvýraznění6" xfId="14"/>
    <cellStyle name="40 % – Zvýraznění1" xfId="5"/>
    <cellStyle name="40 % – Zvýraznění2" xfId="15"/>
    <cellStyle name="40 % – Zvýraznění3" xfId="16"/>
    <cellStyle name="40 % – Zvýraznění4" xfId="17"/>
    <cellStyle name="40 % – Zvýraznění5" xfId="6"/>
    <cellStyle name="40 % – Zvýraznění6" xfId="18"/>
    <cellStyle name="60 % – Zvýraznění1" xfId="19"/>
    <cellStyle name="60 % – Zvýraznění2" xfId="20"/>
    <cellStyle name="60 % – Zvýraznění3" xfId="21"/>
    <cellStyle name="60 % – Zvýraznění4" xfId="22"/>
    <cellStyle name="60 % – Zvýraznění5" xfId="23"/>
    <cellStyle name="60 % – Zvýraznění6" xfId="24"/>
    <cellStyle name="Celkem" xfId="25"/>
    <cellStyle name="data" xfId="26"/>
    <cellStyle name="Název" xfId="27"/>
    <cellStyle name="Normálna" xfId="0" builtinId="0"/>
    <cellStyle name="normálne_KLs" xfId="1"/>
    <cellStyle name="TEXT" xfId="28"/>
    <cellStyle name="Text upozornění" xfId="29"/>
    <cellStyle name="TEXT1" xfId="3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4"/>
  <sheetViews>
    <sheetView showGridLines="0" tabSelected="1" workbookViewId="0">
      <selection activeCell="AM11" sqref="AM11"/>
    </sheetView>
  </sheetViews>
  <sheetFormatPr defaultColWidth="9.109375" defaultRowHeight="10.199999999999999"/>
  <cols>
    <col min="1" max="1" width="6.6640625" style="25" customWidth="1"/>
    <col min="2" max="2" width="3.6640625" style="26" customWidth="1"/>
    <col min="3" max="3" width="13" style="27" customWidth="1"/>
    <col min="4" max="4" width="35.6640625" style="28" customWidth="1"/>
    <col min="5" max="5" width="10.6640625" style="29" customWidth="1"/>
    <col min="6" max="6" width="5.33203125" style="30" customWidth="1"/>
    <col min="7" max="7" width="8.6640625" style="31" customWidth="1"/>
    <col min="8" max="9" width="9.6640625" style="31" hidden="1" customWidth="1"/>
    <col min="10" max="10" width="9.6640625" style="31" customWidth="1"/>
    <col min="11" max="11" width="7.44140625" style="32" hidden="1" customWidth="1"/>
    <col min="12" max="12" width="8.33203125" style="32" hidden="1" customWidth="1"/>
    <col min="13" max="13" width="9.109375" style="29" hidden="1" customWidth="1"/>
    <col min="14" max="14" width="7" style="29" hidden="1" customWidth="1"/>
    <col min="15" max="15" width="3.5546875" style="30" customWidth="1"/>
    <col min="16" max="16" width="12.6640625" style="30" hidden="1" customWidth="1"/>
    <col min="17" max="19" width="13.33203125" style="29" hidden="1" customWidth="1"/>
    <col min="20" max="20" width="10.5546875" style="33" hidden="1" customWidth="1"/>
    <col min="21" max="21" width="10.33203125" style="33" hidden="1" customWidth="1"/>
    <col min="22" max="22" width="5.6640625" style="33" hidden="1" customWidth="1"/>
    <col min="23" max="23" width="9.109375" style="34" hidden="1" customWidth="1"/>
    <col min="24" max="25" width="5.6640625" style="30" hidden="1" customWidth="1"/>
    <col min="26" max="26" width="7.5546875" style="30" hidden="1" customWidth="1"/>
    <col min="27" max="27" width="24.88671875" style="30" hidden="1" customWidth="1"/>
    <col min="28" max="28" width="4.33203125" style="30" hidden="1" customWidth="1"/>
    <col min="29" max="29" width="8.33203125" style="30" hidden="1" customWidth="1"/>
    <col min="30" max="30" width="8.6640625" style="30" hidden="1" customWidth="1"/>
    <col min="31" max="34" width="9.109375" style="30" hidden="1" customWidth="1"/>
    <col min="35" max="35" width="9.109375" style="4"/>
    <col min="36" max="37" width="0" style="4" hidden="1" customWidth="1"/>
    <col min="38" max="16384" width="9.109375" style="4"/>
  </cols>
  <sheetData>
    <row r="1" spans="1:37">
      <c r="A1" s="8" t="s">
        <v>71</v>
      </c>
      <c r="B1" s="4"/>
      <c r="C1" s="4"/>
      <c r="D1" s="4"/>
      <c r="E1" s="8" t="s">
        <v>72</v>
      </c>
      <c r="F1" s="4"/>
      <c r="G1" s="5"/>
      <c r="H1" s="4"/>
      <c r="I1" s="4"/>
      <c r="J1" s="5"/>
      <c r="K1" s="6"/>
      <c r="L1" s="4"/>
      <c r="M1" s="4"/>
      <c r="N1" s="4"/>
      <c r="O1" s="4"/>
      <c r="P1" s="4"/>
      <c r="Q1" s="7"/>
      <c r="R1" s="7"/>
      <c r="S1" s="7"/>
      <c r="T1" s="4"/>
      <c r="U1" s="4"/>
      <c r="V1" s="4"/>
      <c r="W1" s="4"/>
      <c r="X1" s="4"/>
      <c r="Y1" s="4"/>
      <c r="Z1" s="1" t="s">
        <v>3</v>
      </c>
      <c r="AA1" s="73" t="s">
        <v>4</v>
      </c>
      <c r="AB1" s="1" t="s">
        <v>5</v>
      </c>
      <c r="AC1" s="1" t="s">
        <v>6</v>
      </c>
      <c r="AD1" s="1" t="s">
        <v>7</v>
      </c>
      <c r="AE1" s="55" t="s">
        <v>8</v>
      </c>
      <c r="AF1" s="56" t="s">
        <v>9</v>
      </c>
      <c r="AG1" s="4"/>
      <c r="AH1" s="4"/>
    </row>
    <row r="2" spans="1:37">
      <c r="A2" s="8" t="s">
        <v>73</v>
      </c>
      <c r="B2" s="4"/>
      <c r="C2" s="4"/>
      <c r="D2" s="4"/>
      <c r="E2" s="8" t="s">
        <v>74</v>
      </c>
      <c r="F2" s="4"/>
      <c r="G2" s="5"/>
      <c r="H2" s="35"/>
      <c r="I2" s="4"/>
      <c r="J2" s="5"/>
      <c r="K2" s="6"/>
      <c r="L2" s="4"/>
      <c r="M2" s="4"/>
      <c r="N2" s="4"/>
      <c r="O2" s="4"/>
      <c r="P2" s="4"/>
      <c r="Q2" s="7"/>
      <c r="R2" s="7"/>
      <c r="S2" s="7"/>
      <c r="T2" s="4"/>
      <c r="U2" s="4"/>
      <c r="V2" s="4"/>
      <c r="W2" s="4"/>
      <c r="X2" s="4"/>
      <c r="Y2" s="4"/>
      <c r="Z2" s="1" t="s">
        <v>10</v>
      </c>
      <c r="AA2" s="2" t="s">
        <v>11</v>
      </c>
      <c r="AB2" s="2" t="s">
        <v>12</v>
      </c>
      <c r="AC2" s="2"/>
      <c r="AD2" s="3"/>
      <c r="AE2" s="55">
        <v>1</v>
      </c>
      <c r="AF2" s="57">
        <v>123.5</v>
      </c>
      <c r="AG2" s="4"/>
      <c r="AH2" s="4"/>
    </row>
    <row r="3" spans="1:37">
      <c r="A3" s="8" t="s">
        <v>13</v>
      </c>
      <c r="B3" s="4"/>
      <c r="C3" s="4"/>
      <c r="D3" s="4"/>
      <c r="E3" s="8" t="s">
        <v>75</v>
      </c>
      <c r="F3" s="4"/>
      <c r="G3" s="5"/>
      <c r="H3" s="4"/>
      <c r="I3" s="4"/>
      <c r="J3" s="5"/>
      <c r="K3" s="6"/>
      <c r="L3" s="4"/>
      <c r="M3" s="4"/>
      <c r="N3" s="4"/>
      <c r="O3" s="4"/>
      <c r="P3" s="4"/>
      <c r="Q3" s="7"/>
      <c r="R3" s="7"/>
      <c r="S3" s="7"/>
      <c r="T3" s="4"/>
      <c r="U3" s="4"/>
      <c r="V3" s="4"/>
      <c r="W3" s="4"/>
      <c r="X3" s="4"/>
      <c r="Y3" s="4"/>
      <c r="Z3" s="1" t="s">
        <v>14</v>
      </c>
      <c r="AA3" s="2" t="s">
        <v>15</v>
      </c>
      <c r="AB3" s="2" t="s">
        <v>12</v>
      </c>
      <c r="AC3" s="2" t="s">
        <v>16</v>
      </c>
      <c r="AD3" s="3" t="s">
        <v>17</v>
      </c>
      <c r="AE3" s="55">
        <v>2</v>
      </c>
      <c r="AF3" s="58">
        <v>123.46</v>
      </c>
      <c r="AG3" s="4"/>
      <c r="AH3" s="4"/>
    </row>
    <row r="4" spans="1:37">
      <c r="A4" s="4"/>
      <c r="B4" s="4"/>
      <c r="C4" s="4"/>
      <c r="D4" s="4"/>
      <c r="E4" s="4"/>
      <c r="F4" s="4"/>
      <c r="G4" s="4"/>
      <c r="H4" s="4"/>
      <c r="I4" s="4"/>
      <c r="J4" s="4"/>
      <c r="K4" s="4"/>
      <c r="L4" s="4"/>
      <c r="M4" s="4"/>
      <c r="N4" s="4"/>
      <c r="O4" s="4"/>
      <c r="P4" s="4"/>
      <c r="Q4" s="7"/>
      <c r="R4" s="7"/>
      <c r="S4" s="7"/>
      <c r="T4" s="4"/>
      <c r="U4" s="4"/>
      <c r="V4" s="4"/>
      <c r="W4" s="4"/>
      <c r="X4" s="4"/>
      <c r="Y4" s="4"/>
      <c r="Z4" s="1" t="s">
        <v>18</v>
      </c>
      <c r="AA4" s="2" t="s">
        <v>19</v>
      </c>
      <c r="AB4" s="2" t="s">
        <v>12</v>
      </c>
      <c r="AC4" s="2"/>
      <c r="AD4" s="3"/>
      <c r="AE4" s="55">
        <v>3</v>
      </c>
      <c r="AF4" s="59">
        <v>123.45699999999999</v>
      </c>
      <c r="AG4" s="4"/>
      <c r="AH4" s="4"/>
    </row>
    <row r="5" spans="1:37">
      <c r="A5" s="8" t="s">
        <v>76</v>
      </c>
      <c r="B5" s="4"/>
      <c r="C5" s="4"/>
      <c r="D5" s="4"/>
      <c r="E5" s="4"/>
      <c r="F5" s="4"/>
      <c r="G5" s="4"/>
      <c r="H5" s="4"/>
      <c r="I5" s="4"/>
      <c r="J5" s="4"/>
      <c r="K5" s="4"/>
      <c r="L5" s="4"/>
      <c r="M5" s="4"/>
      <c r="N5" s="4"/>
      <c r="O5" s="4"/>
      <c r="P5" s="4"/>
      <c r="Q5" s="7"/>
      <c r="R5" s="7"/>
      <c r="S5" s="7"/>
      <c r="T5" s="4"/>
      <c r="U5" s="4"/>
      <c r="V5" s="4"/>
      <c r="W5" s="4"/>
      <c r="X5" s="4"/>
      <c r="Y5" s="4"/>
      <c r="Z5" s="1" t="s">
        <v>20</v>
      </c>
      <c r="AA5" s="2" t="s">
        <v>15</v>
      </c>
      <c r="AB5" s="2" t="s">
        <v>12</v>
      </c>
      <c r="AC5" s="2" t="s">
        <v>16</v>
      </c>
      <c r="AD5" s="3" t="s">
        <v>17</v>
      </c>
      <c r="AE5" s="55">
        <v>4</v>
      </c>
      <c r="AF5" s="60">
        <v>123.4567</v>
      </c>
      <c r="AG5" s="4"/>
      <c r="AH5" s="4"/>
    </row>
    <row r="6" spans="1:37">
      <c r="A6" s="8" t="s">
        <v>77</v>
      </c>
      <c r="B6" s="4"/>
      <c r="C6" s="4"/>
      <c r="D6" s="4"/>
      <c r="E6" s="4"/>
      <c r="F6" s="4"/>
      <c r="G6" s="4"/>
      <c r="H6" s="4"/>
      <c r="I6" s="4"/>
      <c r="J6" s="4"/>
      <c r="K6" s="4"/>
      <c r="L6" s="4"/>
      <c r="M6" s="4"/>
      <c r="N6" s="4"/>
      <c r="O6" s="4"/>
      <c r="P6" s="4"/>
      <c r="Q6" s="7"/>
      <c r="R6" s="7"/>
      <c r="S6" s="7"/>
      <c r="T6" s="4"/>
      <c r="U6" s="4"/>
      <c r="V6" s="4"/>
      <c r="W6" s="4"/>
      <c r="X6" s="4"/>
      <c r="Y6" s="4"/>
      <c r="Z6" s="4"/>
      <c r="AA6" s="4"/>
      <c r="AB6" s="4"/>
      <c r="AC6" s="4"/>
      <c r="AD6" s="4"/>
      <c r="AE6" s="55" t="s">
        <v>21</v>
      </c>
      <c r="AF6" s="58">
        <v>123.46</v>
      </c>
      <c r="AG6" s="4"/>
      <c r="AH6" s="4"/>
    </row>
    <row r="7" spans="1:37">
      <c r="A7" s="8"/>
      <c r="B7" s="4"/>
      <c r="C7" s="4"/>
      <c r="D7" s="4"/>
      <c r="E7" s="4"/>
      <c r="F7" s="4"/>
      <c r="G7" s="4"/>
      <c r="H7" s="4"/>
      <c r="I7" s="4"/>
      <c r="J7" s="4"/>
      <c r="K7" s="4"/>
      <c r="L7" s="4"/>
      <c r="M7" s="4"/>
      <c r="N7" s="4"/>
      <c r="O7" s="4"/>
      <c r="P7" s="4"/>
      <c r="Q7" s="7"/>
      <c r="R7" s="7"/>
      <c r="S7" s="7"/>
      <c r="T7" s="4"/>
      <c r="U7" s="4"/>
      <c r="V7" s="4"/>
      <c r="W7" s="4"/>
      <c r="X7" s="4"/>
      <c r="Y7" s="4"/>
      <c r="Z7" s="4"/>
      <c r="AA7" s="4"/>
      <c r="AB7" s="4"/>
      <c r="AC7" s="4"/>
      <c r="AD7" s="4"/>
      <c r="AE7" s="4"/>
      <c r="AF7" s="4"/>
      <c r="AG7" s="4"/>
      <c r="AH7" s="4"/>
    </row>
    <row r="8" spans="1:37" ht="13.8">
      <c r="A8" s="4"/>
      <c r="B8" s="36"/>
      <c r="C8" s="37"/>
      <c r="D8" s="9" t="str">
        <f>CONCATENATE(AA2," ",AB2," ",AC2," ",AD2)</f>
        <v xml:space="preserve">Prehľad rozpočtových nákladov v EUR  </v>
      </c>
      <c r="E8" s="7"/>
      <c r="F8" s="4"/>
      <c r="G8" s="5"/>
      <c r="H8" s="5"/>
      <c r="I8" s="5"/>
      <c r="J8" s="5"/>
      <c r="K8" s="6"/>
      <c r="L8" s="6"/>
      <c r="M8" s="7"/>
      <c r="N8" s="7"/>
      <c r="O8" s="4"/>
      <c r="P8" s="4"/>
      <c r="Q8" s="7"/>
      <c r="R8" s="7"/>
      <c r="S8" s="7"/>
      <c r="T8" s="4"/>
      <c r="U8" s="4"/>
      <c r="V8" s="4"/>
      <c r="W8" s="4"/>
      <c r="X8" s="4"/>
      <c r="Y8" s="4"/>
      <c r="Z8" s="4"/>
      <c r="AA8" s="4"/>
      <c r="AB8" s="4"/>
      <c r="AC8" s="4"/>
      <c r="AD8" s="4"/>
      <c r="AE8" s="4"/>
      <c r="AF8" s="4"/>
      <c r="AG8" s="4"/>
      <c r="AH8" s="4"/>
    </row>
    <row r="9" spans="1:37">
      <c r="A9" s="10" t="s">
        <v>22</v>
      </c>
      <c r="B9" s="10" t="s">
        <v>23</v>
      </c>
      <c r="C9" s="10" t="s">
        <v>24</v>
      </c>
      <c r="D9" s="10" t="s">
        <v>25</v>
      </c>
      <c r="E9" s="10" t="s">
        <v>26</v>
      </c>
      <c r="F9" s="10" t="s">
        <v>27</v>
      </c>
      <c r="G9" s="10" t="s">
        <v>28</v>
      </c>
      <c r="H9" s="10" t="s">
        <v>29</v>
      </c>
      <c r="I9" s="10" t="s">
        <v>30</v>
      </c>
      <c r="J9" s="10" t="s">
        <v>31</v>
      </c>
      <c r="K9" s="39" t="s">
        <v>32</v>
      </c>
      <c r="L9" s="40"/>
      <c r="M9" s="41" t="s">
        <v>33</v>
      </c>
      <c r="N9" s="40"/>
      <c r="O9" s="10" t="s">
        <v>1</v>
      </c>
      <c r="P9" s="42" t="s">
        <v>34</v>
      </c>
      <c r="Q9" s="45" t="s">
        <v>26</v>
      </c>
      <c r="R9" s="45" t="s">
        <v>26</v>
      </c>
      <c r="S9" s="42" t="s">
        <v>26</v>
      </c>
      <c r="T9" s="46" t="s">
        <v>35</v>
      </c>
      <c r="U9" s="47" t="s">
        <v>36</v>
      </c>
      <c r="V9" s="48" t="s">
        <v>37</v>
      </c>
      <c r="W9" s="10" t="s">
        <v>38</v>
      </c>
      <c r="X9" s="10" t="s">
        <v>39</v>
      </c>
      <c r="Y9" s="10" t="s">
        <v>40</v>
      </c>
      <c r="Z9" s="61" t="s">
        <v>41</v>
      </c>
      <c r="AA9" s="61" t="s">
        <v>42</v>
      </c>
      <c r="AB9" s="10" t="s">
        <v>37</v>
      </c>
      <c r="AC9" s="10" t="s">
        <v>43</v>
      </c>
      <c r="AD9" s="10" t="s">
        <v>44</v>
      </c>
      <c r="AE9" s="62" t="s">
        <v>45</v>
      </c>
      <c r="AF9" s="62" t="s">
        <v>46</v>
      </c>
      <c r="AG9" s="62" t="s">
        <v>26</v>
      </c>
      <c r="AH9" s="62" t="s">
        <v>47</v>
      </c>
      <c r="AJ9" s="4" t="s">
        <v>79</v>
      </c>
      <c r="AK9" s="4" t="s">
        <v>81</v>
      </c>
    </row>
    <row r="10" spans="1:37">
      <c r="A10" s="11" t="s">
        <v>48</v>
      </c>
      <c r="B10" s="11" t="s">
        <v>49</v>
      </c>
      <c r="C10" s="38"/>
      <c r="D10" s="11" t="s">
        <v>50</v>
      </c>
      <c r="E10" s="11" t="s">
        <v>51</v>
      </c>
      <c r="F10" s="11" t="s">
        <v>52</v>
      </c>
      <c r="G10" s="11" t="s">
        <v>53</v>
      </c>
      <c r="H10" s="11" t="s">
        <v>54</v>
      </c>
      <c r="I10" s="11" t="s">
        <v>55</v>
      </c>
      <c r="J10" s="11"/>
      <c r="K10" s="11" t="s">
        <v>28</v>
      </c>
      <c r="L10" s="11" t="s">
        <v>31</v>
      </c>
      <c r="M10" s="43" t="s">
        <v>28</v>
      </c>
      <c r="N10" s="11" t="s">
        <v>31</v>
      </c>
      <c r="O10" s="11" t="s">
        <v>56</v>
      </c>
      <c r="P10" s="44"/>
      <c r="Q10" s="49" t="s">
        <v>57</v>
      </c>
      <c r="R10" s="49" t="s">
        <v>58</v>
      </c>
      <c r="S10" s="44" t="s">
        <v>59</v>
      </c>
      <c r="T10" s="50" t="s">
        <v>60</v>
      </c>
      <c r="U10" s="51" t="s">
        <v>61</v>
      </c>
      <c r="V10" s="52" t="s">
        <v>62</v>
      </c>
      <c r="W10" s="53"/>
      <c r="X10" s="54"/>
      <c r="Y10" s="54"/>
      <c r="Z10" s="63" t="s">
        <v>63</v>
      </c>
      <c r="AA10" s="63" t="s">
        <v>48</v>
      </c>
      <c r="AB10" s="11" t="s">
        <v>64</v>
      </c>
      <c r="AC10" s="54"/>
      <c r="AD10" s="54"/>
      <c r="AE10" s="64"/>
      <c r="AF10" s="64"/>
      <c r="AG10" s="64"/>
      <c r="AH10" s="64"/>
      <c r="AJ10" s="4" t="s">
        <v>80</v>
      </c>
      <c r="AK10" s="4" t="s">
        <v>82</v>
      </c>
    </row>
    <row r="12" spans="1:37">
      <c r="B12" s="65" t="s">
        <v>83</v>
      </c>
    </row>
    <row r="13" spans="1:37">
      <c r="B13" s="27" t="s">
        <v>84</v>
      </c>
    </row>
    <row r="14" spans="1:37">
      <c r="A14" s="25">
        <v>1</v>
      </c>
      <c r="B14" s="26" t="s">
        <v>85</v>
      </c>
      <c r="C14" s="27" t="s">
        <v>86</v>
      </c>
      <c r="D14" s="28" t="s">
        <v>87</v>
      </c>
      <c r="E14" s="29">
        <v>62.5</v>
      </c>
      <c r="F14" s="30" t="s">
        <v>88</v>
      </c>
      <c r="H14" s="31">
        <f>ROUND(E14*G14,2)</f>
        <v>0</v>
      </c>
      <c r="J14" s="31">
        <f>ROUND(E14*G14,2)</f>
        <v>0</v>
      </c>
      <c r="L14" s="32">
        <f>E14*K14</f>
        <v>0</v>
      </c>
      <c r="M14" s="29">
        <v>0.13800000000000001</v>
      </c>
      <c r="N14" s="29">
        <f>E14*M14</f>
        <v>8.625</v>
      </c>
      <c r="P14" s="30" t="s">
        <v>89</v>
      </c>
      <c r="V14" s="33" t="s">
        <v>70</v>
      </c>
      <c r="X14" s="27" t="s">
        <v>86</v>
      </c>
      <c r="Y14" s="27" t="s">
        <v>86</v>
      </c>
      <c r="Z14" s="30" t="s">
        <v>90</v>
      </c>
      <c r="AJ14" s="4" t="s">
        <v>91</v>
      </c>
      <c r="AK14" s="4" t="s">
        <v>92</v>
      </c>
    </row>
    <row r="15" spans="1:37">
      <c r="D15" s="66" t="s">
        <v>93</v>
      </c>
      <c r="E15" s="67"/>
      <c r="F15" s="68"/>
      <c r="G15" s="69"/>
      <c r="H15" s="69"/>
      <c r="I15" s="69"/>
      <c r="J15" s="69"/>
      <c r="K15" s="70"/>
      <c r="L15" s="70"/>
      <c r="M15" s="67"/>
      <c r="N15" s="67"/>
      <c r="O15" s="68"/>
      <c r="P15" s="68"/>
      <c r="Q15" s="67"/>
      <c r="R15" s="67"/>
      <c r="S15" s="67"/>
      <c r="T15" s="71"/>
      <c r="U15" s="71"/>
      <c r="V15" s="71" t="s">
        <v>0</v>
      </c>
      <c r="W15" s="72"/>
      <c r="X15" s="68"/>
    </row>
    <row r="16" spans="1:37">
      <c r="D16" s="66" t="s">
        <v>94</v>
      </c>
      <c r="E16" s="67"/>
      <c r="F16" s="68"/>
      <c r="G16" s="69"/>
      <c r="H16" s="69"/>
      <c r="I16" s="69"/>
      <c r="J16" s="69"/>
      <c r="K16" s="70"/>
      <c r="L16" s="70"/>
      <c r="M16" s="67"/>
      <c r="N16" s="67"/>
      <c r="O16" s="68"/>
      <c r="P16" s="68"/>
      <c r="Q16" s="67"/>
      <c r="R16" s="67"/>
      <c r="S16" s="67"/>
      <c r="T16" s="71"/>
      <c r="U16" s="71"/>
      <c r="V16" s="71" t="s">
        <v>0</v>
      </c>
      <c r="W16" s="72"/>
      <c r="X16" s="68"/>
    </row>
    <row r="17" spans="1:37">
      <c r="D17" s="66" t="s">
        <v>95</v>
      </c>
      <c r="E17" s="67"/>
      <c r="F17" s="68"/>
      <c r="G17" s="69"/>
      <c r="H17" s="69"/>
      <c r="I17" s="69"/>
      <c r="J17" s="69"/>
      <c r="K17" s="70"/>
      <c r="L17" s="70"/>
      <c r="M17" s="67"/>
      <c r="N17" s="67"/>
      <c r="O17" s="68"/>
      <c r="P17" s="68"/>
      <c r="Q17" s="67"/>
      <c r="R17" s="67"/>
      <c r="S17" s="67"/>
      <c r="T17" s="71"/>
      <c r="U17" s="71"/>
      <c r="V17" s="71" t="s">
        <v>0</v>
      </c>
      <c r="W17" s="72"/>
      <c r="X17" s="68"/>
    </row>
    <row r="18" spans="1:37" ht="20.399999999999999">
      <c r="A18" s="25">
        <v>2</v>
      </c>
      <c r="B18" s="26" t="s">
        <v>96</v>
      </c>
      <c r="C18" s="27" t="s">
        <v>97</v>
      </c>
      <c r="D18" s="28" t="s">
        <v>98</v>
      </c>
      <c r="E18" s="29">
        <v>55</v>
      </c>
      <c r="F18" s="30" t="s">
        <v>88</v>
      </c>
      <c r="H18" s="31">
        <f>ROUND(E18*G18,2)</f>
        <v>0</v>
      </c>
      <c r="J18" s="31">
        <f>ROUND(E18*G18,2)</f>
        <v>0</v>
      </c>
      <c r="L18" s="32">
        <f>E18*K18</f>
        <v>0</v>
      </c>
      <c r="M18" s="29">
        <v>0.16</v>
      </c>
      <c r="N18" s="29">
        <f>E18*M18</f>
        <v>8.8000000000000007</v>
      </c>
      <c r="P18" s="30" t="s">
        <v>89</v>
      </c>
      <c r="V18" s="33" t="s">
        <v>70</v>
      </c>
      <c r="X18" s="27" t="s">
        <v>97</v>
      </c>
      <c r="Y18" s="27" t="s">
        <v>97</v>
      </c>
      <c r="Z18" s="30" t="s">
        <v>90</v>
      </c>
      <c r="AJ18" s="4" t="s">
        <v>91</v>
      </c>
      <c r="AK18" s="4" t="s">
        <v>92</v>
      </c>
    </row>
    <row r="19" spans="1:37">
      <c r="D19" s="66" t="s">
        <v>99</v>
      </c>
      <c r="E19" s="67"/>
      <c r="F19" s="68"/>
      <c r="G19" s="69"/>
      <c r="H19" s="69"/>
      <c r="I19" s="69"/>
      <c r="J19" s="69"/>
      <c r="K19" s="70"/>
      <c r="L19" s="70"/>
      <c r="M19" s="67"/>
      <c r="N19" s="67"/>
      <c r="O19" s="68"/>
      <c r="P19" s="68"/>
      <c r="Q19" s="67"/>
      <c r="R19" s="67"/>
      <c r="S19" s="67"/>
      <c r="T19" s="71"/>
      <c r="U19" s="71"/>
      <c r="V19" s="71" t="s">
        <v>0</v>
      </c>
      <c r="W19" s="72"/>
      <c r="X19" s="68"/>
    </row>
    <row r="20" spans="1:37" ht="20.399999999999999">
      <c r="A20" s="25">
        <v>3</v>
      </c>
      <c r="B20" s="26" t="s">
        <v>96</v>
      </c>
      <c r="C20" s="27" t="s">
        <v>100</v>
      </c>
      <c r="D20" s="28" t="s">
        <v>101</v>
      </c>
      <c r="E20" s="29">
        <v>55</v>
      </c>
      <c r="F20" s="30" t="s">
        <v>88</v>
      </c>
      <c r="H20" s="31">
        <f>ROUND(E20*G20,2)</f>
        <v>0</v>
      </c>
      <c r="J20" s="31">
        <f>ROUND(E20*G20,2)</f>
        <v>0</v>
      </c>
      <c r="L20" s="32">
        <f>E20*K20</f>
        <v>0</v>
      </c>
      <c r="M20" s="29">
        <v>0.5</v>
      </c>
      <c r="N20" s="29">
        <f>E20*M20</f>
        <v>27.5</v>
      </c>
      <c r="P20" s="30" t="s">
        <v>89</v>
      </c>
      <c r="V20" s="33" t="s">
        <v>70</v>
      </c>
      <c r="X20" s="27" t="s">
        <v>100</v>
      </c>
      <c r="Y20" s="27" t="s">
        <v>100</v>
      </c>
      <c r="Z20" s="30" t="s">
        <v>90</v>
      </c>
      <c r="AJ20" s="4" t="s">
        <v>91</v>
      </c>
      <c r="AK20" s="4" t="s">
        <v>92</v>
      </c>
    </row>
    <row r="21" spans="1:37" ht="20.399999999999999">
      <c r="A21" s="25">
        <v>4</v>
      </c>
      <c r="B21" s="26" t="s">
        <v>96</v>
      </c>
      <c r="C21" s="27" t="s">
        <v>102</v>
      </c>
      <c r="D21" s="28" t="s">
        <v>103</v>
      </c>
      <c r="E21" s="29">
        <v>28.5</v>
      </c>
      <c r="F21" s="30" t="s">
        <v>88</v>
      </c>
      <c r="H21" s="31">
        <f>ROUND(E21*G21,2)</f>
        <v>0</v>
      </c>
      <c r="J21" s="31">
        <f>ROUND(E21*G21,2)</f>
        <v>0</v>
      </c>
      <c r="L21" s="32">
        <f>E21*K21</f>
        <v>0</v>
      </c>
      <c r="M21" s="29">
        <v>0.16</v>
      </c>
      <c r="N21" s="29">
        <f>E21*M21</f>
        <v>4.5600000000000005</v>
      </c>
      <c r="P21" s="30" t="s">
        <v>89</v>
      </c>
      <c r="V21" s="33" t="s">
        <v>70</v>
      </c>
      <c r="X21" s="27" t="s">
        <v>102</v>
      </c>
      <c r="Y21" s="27" t="s">
        <v>102</v>
      </c>
      <c r="Z21" s="30" t="s">
        <v>90</v>
      </c>
      <c r="AJ21" s="4" t="s">
        <v>91</v>
      </c>
      <c r="AK21" s="4" t="s">
        <v>92</v>
      </c>
    </row>
    <row r="22" spans="1:37">
      <c r="D22" s="66" t="s">
        <v>104</v>
      </c>
      <c r="E22" s="67"/>
      <c r="F22" s="68"/>
      <c r="G22" s="69"/>
      <c r="H22" s="69"/>
      <c r="I22" s="69"/>
      <c r="J22" s="69"/>
      <c r="K22" s="70"/>
      <c r="L22" s="70"/>
      <c r="M22" s="67"/>
      <c r="N22" s="67"/>
      <c r="O22" s="68"/>
      <c r="P22" s="68"/>
      <c r="Q22" s="67"/>
      <c r="R22" s="67"/>
      <c r="S22" s="67"/>
      <c r="T22" s="71"/>
      <c r="U22" s="71"/>
      <c r="V22" s="71" t="s">
        <v>0</v>
      </c>
      <c r="W22" s="72"/>
      <c r="X22" s="68"/>
    </row>
    <row r="23" spans="1:37">
      <c r="A23" s="25">
        <v>5</v>
      </c>
      <c r="B23" s="26" t="s">
        <v>96</v>
      </c>
      <c r="C23" s="27" t="s">
        <v>105</v>
      </c>
      <c r="D23" s="28" t="s">
        <v>106</v>
      </c>
      <c r="E23" s="29">
        <v>12.5</v>
      </c>
      <c r="F23" s="30" t="s">
        <v>88</v>
      </c>
      <c r="H23" s="31">
        <f>ROUND(E23*G23,2)</f>
        <v>0</v>
      </c>
      <c r="J23" s="31">
        <f>ROUND(E23*G23,2)</f>
        <v>0</v>
      </c>
      <c r="L23" s="32">
        <f>E23*K23</f>
        <v>0</v>
      </c>
      <c r="M23" s="29">
        <v>0.128</v>
      </c>
      <c r="N23" s="29">
        <f>E23*M23</f>
        <v>1.6</v>
      </c>
      <c r="P23" s="30" t="s">
        <v>89</v>
      </c>
      <c r="V23" s="33" t="s">
        <v>70</v>
      </c>
      <c r="X23" s="27" t="s">
        <v>105</v>
      </c>
      <c r="Y23" s="27" t="s">
        <v>105</v>
      </c>
      <c r="Z23" s="30" t="s">
        <v>90</v>
      </c>
      <c r="AJ23" s="4" t="s">
        <v>91</v>
      </c>
      <c r="AK23" s="4" t="s">
        <v>92</v>
      </c>
    </row>
    <row r="24" spans="1:37">
      <c r="D24" s="66" t="s">
        <v>107</v>
      </c>
      <c r="E24" s="67"/>
      <c r="F24" s="68"/>
      <c r="G24" s="69"/>
      <c r="H24" s="69"/>
      <c r="I24" s="69"/>
      <c r="J24" s="69"/>
      <c r="K24" s="70"/>
      <c r="L24" s="70"/>
      <c r="M24" s="67"/>
      <c r="N24" s="67"/>
      <c r="O24" s="68"/>
      <c r="P24" s="68"/>
      <c r="Q24" s="67"/>
      <c r="R24" s="67"/>
      <c r="S24" s="67"/>
      <c r="T24" s="71"/>
      <c r="U24" s="71"/>
      <c r="V24" s="71" t="s">
        <v>0</v>
      </c>
      <c r="W24" s="72"/>
      <c r="X24" s="68"/>
    </row>
    <row r="25" spans="1:37">
      <c r="A25" s="25">
        <v>6</v>
      </c>
      <c r="B25" s="26" t="s">
        <v>85</v>
      </c>
      <c r="C25" s="27" t="s">
        <v>108</v>
      </c>
      <c r="D25" s="28" t="s">
        <v>109</v>
      </c>
      <c r="E25" s="29">
        <v>17</v>
      </c>
      <c r="F25" s="30" t="s">
        <v>110</v>
      </c>
      <c r="H25" s="31">
        <f>ROUND(E25*G25,2)</f>
        <v>0</v>
      </c>
      <c r="J25" s="31">
        <f>ROUND(E25*G25,2)</f>
        <v>0</v>
      </c>
      <c r="L25" s="32">
        <f>E25*K25</f>
        <v>0</v>
      </c>
      <c r="M25" s="29">
        <v>0.14499999999999999</v>
      </c>
      <c r="N25" s="29">
        <f>E25*M25</f>
        <v>2.4649999999999999</v>
      </c>
      <c r="P25" s="30" t="s">
        <v>89</v>
      </c>
      <c r="V25" s="33" t="s">
        <v>70</v>
      </c>
      <c r="X25" s="27" t="s">
        <v>108</v>
      </c>
      <c r="Y25" s="27" t="s">
        <v>108</v>
      </c>
      <c r="Z25" s="30" t="s">
        <v>90</v>
      </c>
      <c r="AJ25" s="4" t="s">
        <v>91</v>
      </c>
      <c r="AK25" s="4" t="s">
        <v>92</v>
      </c>
    </row>
    <row r="26" spans="1:37">
      <c r="A26" s="25">
        <v>7</v>
      </c>
      <c r="B26" s="26" t="s">
        <v>85</v>
      </c>
      <c r="C26" s="27" t="s">
        <v>111</v>
      </c>
      <c r="D26" s="28" t="s">
        <v>112</v>
      </c>
      <c r="E26" s="29">
        <v>0.6</v>
      </c>
      <c r="F26" s="30" t="s">
        <v>113</v>
      </c>
      <c r="H26" s="31">
        <f>ROUND(E26*G26,2)</f>
        <v>0</v>
      </c>
      <c r="J26" s="31">
        <f>ROUND(E26*G26,2)</f>
        <v>0</v>
      </c>
      <c r="L26" s="32">
        <f>E26*K26</f>
        <v>0</v>
      </c>
      <c r="N26" s="29">
        <f>E26*M26</f>
        <v>0</v>
      </c>
      <c r="P26" s="30" t="s">
        <v>89</v>
      </c>
      <c r="V26" s="33" t="s">
        <v>70</v>
      </c>
      <c r="X26" s="27" t="s">
        <v>111</v>
      </c>
      <c r="Y26" s="27" t="s">
        <v>111</v>
      </c>
      <c r="Z26" s="30" t="s">
        <v>114</v>
      </c>
      <c r="AJ26" s="4" t="s">
        <v>91</v>
      </c>
      <c r="AK26" s="4" t="s">
        <v>92</v>
      </c>
    </row>
    <row r="27" spans="1:37">
      <c r="D27" s="66" t="s">
        <v>115</v>
      </c>
      <c r="E27" s="67"/>
      <c r="F27" s="68"/>
      <c r="G27" s="69"/>
      <c r="H27" s="69"/>
      <c r="I27" s="69"/>
      <c r="J27" s="69"/>
      <c r="K27" s="70"/>
      <c r="L27" s="70"/>
      <c r="M27" s="67"/>
      <c r="N27" s="67"/>
      <c r="O27" s="68"/>
      <c r="P27" s="68"/>
      <c r="Q27" s="67"/>
      <c r="R27" s="67"/>
      <c r="S27" s="67"/>
      <c r="T27" s="71"/>
      <c r="U27" s="71"/>
      <c r="V27" s="71" t="s">
        <v>0</v>
      </c>
      <c r="W27" s="72"/>
      <c r="X27" s="68"/>
    </row>
    <row r="28" spans="1:37">
      <c r="A28" s="25">
        <v>8</v>
      </c>
      <c r="B28" s="26" t="s">
        <v>116</v>
      </c>
      <c r="C28" s="27" t="s">
        <v>117</v>
      </c>
      <c r="D28" s="28" t="s">
        <v>118</v>
      </c>
      <c r="E28" s="29">
        <v>482</v>
      </c>
      <c r="F28" s="30" t="s">
        <v>113</v>
      </c>
      <c r="H28" s="31">
        <f>ROUND(E28*G28,2)</f>
        <v>0</v>
      </c>
      <c r="J28" s="31">
        <f>ROUND(E28*G28,2)</f>
        <v>0</v>
      </c>
      <c r="L28" s="32">
        <f>E28*K28</f>
        <v>0</v>
      </c>
      <c r="N28" s="29">
        <f>E28*M28</f>
        <v>0</v>
      </c>
      <c r="P28" s="30" t="s">
        <v>89</v>
      </c>
      <c r="V28" s="33" t="s">
        <v>70</v>
      </c>
      <c r="X28" s="27" t="s">
        <v>117</v>
      </c>
      <c r="Y28" s="27" t="s">
        <v>117</v>
      </c>
      <c r="Z28" s="30" t="s">
        <v>119</v>
      </c>
      <c r="AJ28" s="4" t="s">
        <v>91</v>
      </c>
      <c r="AK28" s="4" t="s">
        <v>92</v>
      </c>
    </row>
    <row r="29" spans="1:37">
      <c r="A29" s="25">
        <v>9</v>
      </c>
      <c r="B29" s="26" t="s">
        <v>116</v>
      </c>
      <c r="C29" s="27" t="s">
        <v>120</v>
      </c>
      <c r="D29" s="28" t="s">
        <v>121</v>
      </c>
      <c r="E29" s="29">
        <v>482</v>
      </c>
      <c r="F29" s="30" t="s">
        <v>113</v>
      </c>
      <c r="H29" s="31">
        <f>ROUND(E29*G29,2)</f>
        <v>0</v>
      </c>
      <c r="J29" s="31">
        <f>ROUND(E29*G29,2)</f>
        <v>0</v>
      </c>
      <c r="L29" s="32">
        <f>E29*K29</f>
        <v>0</v>
      </c>
      <c r="N29" s="29">
        <f>E29*M29</f>
        <v>0</v>
      </c>
      <c r="P29" s="30" t="s">
        <v>89</v>
      </c>
      <c r="V29" s="33" t="s">
        <v>70</v>
      </c>
      <c r="X29" s="27" t="s">
        <v>120</v>
      </c>
      <c r="Y29" s="27" t="s">
        <v>120</v>
      </c>
      <c r="Z29" s="30" t="s">
        <v>119</v>
      </c>
      <c r="AJ29" s="4" t="s">
        <v>91</v>
      </c>
      <c r="AK29" s="4" t="s">
        <v>92</v>
      </c>
    </row>
    <row r="30" spans="1:37">
      <c r="A30" s="25">
        <v>10</v>
      </c>
      <c r="B30" s="26" t="s">
        <v>85</v>
      </c>
      <c r="C30" s="27" t="s">
        <v>122</v>
      </c>
      <c r="D30" s="28" t="s">
        <v>123</v>
      </c>
      <c r="E30" s="29">
        <v>527</v>
      </c>
      <c r="F30" s="30" t="s">
        <v>113</v>
      </c>
      <c r="H30" s="31">
        <f>ROUND(E30*G30,2)</f>
        <v>0</v>
      </c>
      <c r="J30" s="31">
        <f>ROUND(E30*G30,2)</f>
        <v>0</v>
      </c>
      <c r="L30" s="32">
        <f>E30*K30</f>
        <v>0</v>
      </c>
      <c r="N30" s="29">
        <f>E30*M30</f>
        <v>0</v>
      </c>
      <c r="P30" s="30" t="s">
        <v>89</v>
      </c>
      <c r="V30" s="33" t="s">
        <v>70</v>
      </c>
      <c r="X30" s="27" t="s">
        <v>122</v>
      </c>
      <c r="Y30" s="27" t="s">
        <v>122</v>
      </c>
      <c r="Z30" s="30" t="s">
        <v>114</v>
      </c>
      <c r="AJ30" s="4" t="s">
        <v>91</v>
      </c>
      <c r="AK30" s="4" t="s">
        <v>92</v>
      </c>
    </row>
    <row r="31" spans="1:37">
      <c r="D31" s="66" t="s">
        <v>124</v>
      </c>
      <c r="E31" s="67"/>
      <c r="F31" s="68"/>
      <c r="G31" s="69"/>
      <c r="H31" s="69"/>
      <c r="I31" s="69"/>
      <c r="J31" s="69"/>
      <c r="K31" s="70"/>
      <c r="L31" s="70"/>
      <c r="M31" s="67"/>
      <c r="N31" s="67"/>
      <c r="O31" s="68"/>
      <c r="P31" s="68"/>
      <c r="Q31" s="67"/>
      <c r="R31" s="67"/>
      <c r="S31" s="67"/>
      <c r="T31" s="71"/>
      <c r="U31" s="71"/>
      <c r="V31" s="71" t="s">
        <v>0</v>
      </c>
      <c r="W31" s="72"/>
      <c r="X31" s="68"/>
    </row>
    <row r="32" spans="1:37">
      <c r="D32" s="66" t="s">
        <v>125</v>
      </c>
      <c r="E32" s="67"/>
      <c r="F32" s="68"/>
      <c r="G32" s="69"/>
      <c r="H32" s="69"/>
      <c r="I32" s="69"/>
      <c r="J32" s="69"/>
      <c r="K32" s="70"/>
      <c r="L32" s="70"/>
      <c r="M32" s="67"/>
      <c r="N32" s="67"/>
      <c r="O32" s="68"/>
      <c r="P32" s="68"/>
      <c r="Q32" s="67"/>
      <c r="R32" s="67"/>
      <c r="S32" s="67"/>
      <c r="T32" s="71"/>
      <c r="U32" s="71"/>
      <c r="V32" s="71" t="s">
        <v>0</v>
      </c>
      <c r="W32" s="72"/>
      <c r="X32" s="68"/>
    </row>
    <row r="33" spans="1:37">
      <c r="A33" s="25">
        <v>11</v>
      </c>
      <c r="B33" s="26" t="s">
        <v>85</v>
      </c>
      <c r="C33" s="27" t="s">
        <v>126</v>
      </c>
      <c r="D33" s="28" t="s">
        <v>127</v>
      </c>
      <c r="E33" s="29">
        <v>3234</v>
      </c>
      <c r="F33" s="30" t="s">
        <v>113</v>
      </c>
      <c r="H33" s="31">
        <f>ROUND(E33*G33,2)</f>
        <v>0</v>
      </c>
      <c r="J33" s="31">
        <f>ROUND(E33*G33,2)</f>
        <v>0</v>
      </c>
      <c r="L33" s="32">
        <f>E33*K33</f>
        <v>0</v>
      </c>
      <c r="N33" s="29">
        <f>E33*M33</f>
        <v>0</v>
      </c>
      <c r="P33" s="30" t="s">
        <v>89</v>
      </c>
      <c r="V33" s="33" t="s">
        <v>70</v>
      </c>
      <c r="X33" s="27" t="s">
        <v>126</v>
      </c>
      <c r="Y33" s="27" t="s">
        <v>126</v>
      </c>
      <c r="Z33" s="30" t="s">
        <v>114</v>
      </c>
      <c r="AJ33" s="4" t="s">
        <v>91</v>
      </c>
      <c r="AK33" s="4" t="s">
        <v>92</v>
      </c>
    </row>
    <row r="34" spans="1:37">
      <c r="D34" s="66" t="s">
        <v>128</v>
      </c>
      <c r="E34" s="67"/>
      <c r="F34" s="68"/>
      <c r="G34" s="69"/>
      <c r="H34" s="69"/>
      <c r="I34" s="69"/>
      <c r="J34" s="69"/>
      <c r="K34" s="70"/>
      <c r="L34" s="70"/>
      <c r="M34" s="67"/>
      <c r="N34" s="67"/>
      <c r="O34" s="68"/>
      <c r="P34" s="68"/>
      <c r="Q34" s="67"/>
      <c r="R34" s="67"/>
      <c r="S34" s="67"/>
      <c r="T34" s="71"/>
      <c r="U34" s="71"/>
      <c r="V34" s="71" t="s">
        <v>0</v>
      </c>
      <c r="W34" s="72"/>
      <c r="X34" s="68"/>
    </row>
    <row r="35" spans="1:37">
      <c r="A35" s="25">
        <v>12</v>
      </c>
      <c r="B35" s="26" t="s">
        <v>85</v>
      </c>
      <c r="C35" s="27" t="s">
        <v>129</v>
      </c>
      <c r="D35" s="28" t="s">
        <v>130</v>
      </c>
      <c r="E35" s="29">
        <v>65</v>
      </c>
      <c r="F35" s="30" t="s">
        <v>113</v>
      </c>
      <c r="H35" s="31">
        <f t="shared" ref="H35:H40" si="0">ROUND(E35*G35,2)</f>
        <v>0</v>
      </c>
      <c r="J35" s="31">
        <f t="shared" ref="J35:J41" si="1">ROUND(E35*G35,2)</f>
        <v>0</v>
      </c>
      <c r="L35" s="32">
        <f t="shared" ref="L35:L41" si="2">E35*K35</f>
        <v>0</v>
      </c>
      <c r="N35" s="29">
        <f t="shared" ref="N35:N41" si="3">E35*M35</f>
        <v>0</v>
      </c>
      <c r="P35" s="30" t="s">
        <v>89</v>
      </c>
      <c r="V35" s="33" t="s">
        <v>70</v>
      </c>
      <c r="X35" s="27" t="s">
        <v>131</v>
      </c>
      <c r="Y35" s="27" t="s">
        <v>129</v>
      </c>
      <c r="Z35" s="30" t="s">
        <v>114</v>
      </c>
      <c r="AJ35" s="4" t="s">
        <v>91</v>
      </c>
      <c r="AK35" s="4" t="s">
        <v>92</v>
      </c>
    </row>
    <row r="36" spans="1:37">
      <c r="A36" s="25">
        <v>13</v>
      </c>
      <c r="B36" s="26" t="s">
        <v>85</v>
      </c>
      <c r="C36" s="27" t="s">
        <v>132</v>
      </c>
      <c r="D36" s="28" t="s">
        <v>133</v>
      </c>
      <c r="E36" s="29">
        <v>462</v>
      </c>
      <c r="F36" s="30" t="s">
        <v>113</v>
      </c>
      <c r="H36" s="31">
        <f t="shared" si="0"/>
        <v>0</v>
      </c>
      <c r="J36" s="31">
        <f t="shared" si="1"/>
        <v>0</v>
      </c>
      <c r="L36" s="32">
        <f t="shared" si="2"/>
        <v>0</v>
      </c>
      <c r="N36" s="29">
        <f t="shared" si="3"/>
        <v>0</v>
      </c>
      <c r="P36" s="30" t="s">
        <v>89</v>
      </c>
      <c r="V36" s="33" t="s">
        <v>70</v>
      </c>
      <c r="X36" s="27" t="s">
        <v>132</v>
      </c>
      <c r="Y36" s="27" t="s">
        <v>132</v>
      </c>
      <c r="Z36" s="30" t="s">
        <v>114</v>
      </c>
      <c r="AJ36" s="4" t="s">
        <v>91</v>
      </c>
      <c r="AK36" s="4" t="s">
        <v>92</v>
      </c>
    </row>
    <row r="37" spans="1:37">
      <c r="A37" s="25">
        <v>14</v>
      </c>
      <c r="B37" s="26" t="s">
        <v>116</v>
      </c>
      <c r="C37" s="27" t="s">
        <v>134</v>
      </c>
      <c r="D37" s="28" t="s">
        <v>135</v>
      </c>
      <c r="E37" s="29">
        <v>20</v>
      </c>
      <c r="F37" s="30" t="s">
        <v>113</v>
      </c>
      <c r="H37" s="31">
        <f t="shared" si="0"/>
        <v>0</v>
      </c>
      <c r="J37" s="31">
        <f t="shared" si="1"/>
        <v>0</v>
      </c>
      <c r="L37" s="32">
        <f t="shared" si="2"/>
        <v>0</v>
      </c>
      <c r="N37" s="29">
        <f t="shared" si="3"/>
        <v>0</v>
      </c>
      <c r="P37" s="30" t="s">
        <v>89</v>
      </c>
      <c r="V37" s="33" t="s">
        <v>70</v>
      </c>
      <c r="X37" s="27" t="s">
        <v>134</v>
      </c>
      <c r="Y37" s="27" t="s">
        <v>134</v>
      </c>
      <c r="Z37" s="30" t="s">
        <v>119</v>
      </c>
      <c r="AJ37" s="4" t="s">
        <v>91</v>
      </c>
      <c r="AK37" s="4" t="s">
        <v>92</v>
      </c>
    </row>
    <row r="38" spans="1:37">
      <c r="A38" s="25">
        <v>15</v>
      </c>
      <c r="B38" s="26" t="s">
        <v>116</v>
      </c>
      <c r="C38" s="27" t="s">
        <v>136</v>
      </c>
      <c r="D38" s="28" t="s">
        <v>137</v>
      </c>
      <c r="E38" s="29">
        <v>462</v>
      </c>
      <c r="F38" s="30" t="s">
        <v>113</v>
      </c>
      <c r="H38" s="31">
        <f t="shared" si="0"/>
        <v>0</v>
      </c>
      <c r="J38" s="31">
        <f t="shared" si="1"/>
        <v>0</v>
      </c>
      <c r="L38" s="32">
        <f t="shared" si="2"/>
        <v>0</v>
      </c>
      <c r="N38" s="29">
        <f t="shared" si="3"/>
        <v>0</v>
      </c>
      <c r="P38" s="30" t="s">
        <v>89</v>
      </c>
      <c r="V38" s="33" t="s">
        <v>70</v>
      </c>
      <c r="X38" s="27" t="s">
        <v>136</v>
      </c>
      <c r="Y38" s="27" t="s">
        <v>136</v>
      </c>
      <c r="Z38" s="30" t="s">
        <v>114</v>
      </c>
      <c r="AJ38" s="4" t="s">
        <v>91</v>
      </c>
      <c r="AK38" s="4" t="s">
        <v>92</v>
      </c>
    </row>
    <row r="39" spans="1:37">
      <c r="A39" s="25">
        <v>16</v>
      </c>
      <c r="B39" s="26" t="s">
        <v>85</v>
      </c>
      <c r="C39" s="27" t="s">
        <v>138</v>
      </c>
      <c r="D39" s="28" t="s">
        <v>139</v>
      </c>
      <c r="E39" s="29">
        <v>462</v>
      </c>
      <c r="F39" s="30" t="s">
        <v>113</v>
      </c>
      <c r="H39" s="31">
        <f t="shared" si="0"/>
        <v>0</v>
      </c>
      <c r="J39" s="31">
        <f t="shared" si="1"/>
        <v>0</v>
      </c>
      <c r="L39" s="32">
        <f t="shared" si="2"/>
        <v>0</v>
      </c>
      <c r="N39" s="29">
        <f t="shared" si="3"/>
        <v>0</v>
      </c>
      <c r="P39" s="30" t="s">
        <v>89</v>
      </c>
      <c r="V39" s="33" t="s">
        <v>70</v>
      </c>
      <c r="X39" s="27" t="s">
        <v>138</v>
      </c>
      <c r="Y39" s="27" t="s">
        <v>138</v>
      </c>
      <c r="Z39" s="30" t="s">
        <v>119</v>
      </c>
      <c r="AJ39" s="4" t="s">
        <v>91</v>
      </c>
      <c r="AK39" s="4" t="s">
        <v>92</v>
      </c>
    </row>
    <row r="40" spans="1:37">
      <c r="A40" s="25">
        <v>17</v>
      </c>
      <c r="B40" s="26" t="s">
        <v>85</v>
      </c>
      <c r="C40" s="27" t="s">
        <v>140</v>
      </c>
      <c r="D40" s="28" t="s">
        <v>141</v>
      </c>
      <c r="E40" s="29">
        <v>650</v>
      </c>
      <c r="F40" s="30" t="s">
        <v>88</v>
      </c>
      <c r="H40" s="31">
        <f t="shared" si="0"/>
        <v>0</v>
      </c>
      <c r="J40" s="31">
        <f t="shared" si="1"/>
        <v>0</v>
      </c>
      <c r="L40" s="32">
        <f t="shared" si="2"/>
        <v>0</v>
      </c>
      <c r="N40" s="29">
        <f t="shared" si="3"/>
        <v>0</v>
      </c>
      <c r="P40" s="30" t="s">
        <v>89</v>
      </c>
      <c r="V40" s="33" t="s">
        <v>70</v>
      </c>
      <c r="X40" s="27" t="s">
        <v>140</v>
      </c>
      <c r="Y40" s="27" t="s">
        <v>140</v>
      </c>
      <c r="Z40" s="30" t="s">
        <v>114</v>
      </c>
      <c r="AJ40" s="4" t="s">
        <v>91</v>
      </c>
      <c r="AK40" s="4" t="s">
        <v>92</v>
      </c>
    </row>
    <row r="41" spans="1:37">
      <c r="A41" s="25">
        <v>18</v>
      </c>
      <c r="B41" s="26" t="s">
        <v>142</v>
      </c>
      <c r="C41" s="27" t="s">
        <v>143</v>
      </c>
      <c r="D41" s="28" t="s">
        <v>144</v>
      </c>
      <c r="E41" s="29">
        <v>26</v>
      </c>
      <c r="F41" s="30" t="s">
        <v>145</v>
      </c>
      <c r="I41" s="31">
        <f>ROUND(E41*G41,2)</f>
        <v>0</v>
      </c>
      <c r="J41" s="31">
        <f t="shared" si="1"/>
        <v>0</v>
      </c>
      <c r="K41" s="32">
        <v>1E-3</v>
      </c>
      <c r="L41" s="32">
        <f t="shared" si="2"/>
        <v>2.6000000000000002E-2</v>
      </c>
      <c r="N41" s="29">
        <f t="shared" si="3"/>
        <v>0</v>
      </c>
      <c r="P41" s="30" t="s">
        <v>89</v>
      </c>
      <c r="V41" s="33" t="s">
        <v>69</v>
      </c>
      <c r="X41" s="27" t="s">
        <v>143</v>
      </c>
      <c r="Y41" s="27" t="s">
        <v>143</v>
      </c>
      <c r="Z41" s="30" t="s">
        <v>146</v>
      </c>
      <c r="AA41" s="27" t="s">
        <v>89</v>
      </c>
      <c r="AJ41" s="4" t="s">
        <v>147</v>
      </c>
      <c r="AK41" s="4" t="s">
        <v>92</v>
      </c>
    </row>
    <row r="42" spans="1:37">
      <c r="D42" s="66" t="s">
        <v>148</v>
      </c>
      <c r="E42" s="67"/>
      <c r="F42" s="68"/>
      <c r="G42" s="69"/>
      <c r="H42" s="69"/>
      <c r="I42" s="69"/>
      <c r="J42" s="69"/>
      <c r="K42" s="70"/>
      <c r="L42" s="70"/>
      <c r="M42" s="67"/>
      <c r="N42" s="67"/>
      <c r="O42" s="68"/>
      <c r="P42" s="68"/>
      <c r="Q42" s="67"/>
      <c r="R42" s="67"/>
      <c r="S42" s="67"/>
      <c r="T42" s="71"/>
      <c r="U42" s="71"/>
      <c r="V42" s="71" t="s">
        <v>0</v>
      </c>
      <c r="W42" s="72"/>
      <c r="X42" s="68"/>
    </row>
    <row r="43" spans="1:37">
      <c r="A43" s="25">
        <v>19</v>
      </c>
      <c r="B43" s="26" t="s">
        <v>116</v>
      </c>
      <c r="C43" s="27" t="s">
        <v>149</v>
      </c>
      <c r="D43" s="28" t="s">
        <v>150</v>
      </c>
      <c r="E43" s="29">
        <v>650</v>
      </c>
      <c r="F43" s="30" t="s">
        <v>88</v>
      </c>
      <c r="H43" s="31">
        <f>ROUND(E43*G43,2)</f>
        <v>0</v>
      </c>
      <c r="J43" s="31">
        <f t="shared" ref="J43:J52" si="4">ROUND(E43*G43,2)</f>
        <v>0</v>
      </c>
      <c r="L43" s="32">
        <f t="shared" ref="L43:L52" si="5">E43*K43</f>
        <v>0</v>
      </c>
      <c r="N43" s="29">
        <f t="shared" ref="N43:N52" si="6">E43*M43</f>
        <v>0</v>
      </c>
      <c r="P43" s="30" t="s">
        <v>89</v>
      </c>
      <c r="V43" s="33" t="s">
        <v>70</v>
      </c>
      <c r="X43" s="27" t="s">
        <v>151</v>
      </c>
      <c r="Y43" s="27" t="s">
        <v>149</v>
      </c>
      <c r="Z43" s="30" t="s">
        <v>114</v>
      </c>
      <c r="AJ43" s="4" t="s">
        <v>91</v>
      </c>
      <c r="AK43" s="4" t="s">
        <v>92</v>
      </c>
    </row>
    <row r="44" spans="1:37">
      <c r="A44" s="25">
        <v>20</v>
      </c>
      <c r="B44" s="26" t="s">
        <v>142</v>
      </c>
      <c r="C44" s="27" t="s">
        <v>152</v>
      </c>
      <c r="D44" s="28" t="s">
        <v>153</v>
      </c>
      <c r="E44" s="29">
        <v>65</v>
      </c>
      <c r="F44" s="30" t="s">
        <v>113</v>
      </c>
      <c r="I44" s="31">
        <f>ROUND(E44*G44,2)</f>
        <v>0</v>
      </c>
      <c r="J44" s="31">
        <f t="shared" si="4"/>
        <v>0</v>
      </c>
      <c r="K44" s="32">
        <v>1.4</v>
      </c>
      <c r="L44" s="32">
        <f t="shared" si="5"/>
        <v>91</v>
      </c>
      <c r="N44" s="29">
        <f t="shared" si="6"/>
        <v>0</v>
      </c>
      <c r="P44" s="30" t="s">
        <v>89</v>
      </c>
      <c r="V44" s="33" t="s">
        <v>69</v>
      </c>
      <c r="X44" s="27" t="s">
        <v>152</v>
      </c>
      <c r="Y44" s="27" t="s">
        <v>152</v>
      </c>
      <c r="Z44" s="30" t="s">
        <v>154</v>
      </c>
      <c r="AA44" s="27" t="s">
        <v>89</v>
      </c>
      <c r="AJ44" s="4" t="s">
        <v>147</v>
      </c>
      <c r="AK44" s="4" t="s">
        <v>92</v>
      </c>
    </row>
    <row r="45" spans="1:37">
      <c r="A45" s="25">
        <v>21</v>
      </c>
      <c r="B45" s="26" t="s">
        <v>155</v>
      </c>
      <c r="C45" s="27" t="s">
        <v>156</v>
      </c>
      <c r="D45" s="28" t="s">
        <v>157</v>
      </c>
      <c r="E45" s="29">
        <v>650</v>
      </c>
      <c r="F45" s="30" t="s">
        <v>88</v>
      </c>
      <c r="H45" s="31">
        <f t="shared" ref="H45:H52" si="7">ROUND(E45*G45,2)</f>
        <v>0</v>
      </c>
      <c r="J45" s="31">
        <f t="shared" si="4"/>
        <v>0</v>
      </c>
      <c r="L45" s="32">
        <f t="shared" si="5"/>
        <v>0</v>
      </c>
      <c r="N45" s="29">
        <f t="shared" si="6"/>
        <v>0</v>
      </c>
      <c r="P45" s="30" t="s">
        <v>89</v>
      </c>
      <c r="V45" s="33" t="s">
        <v>70</v>
      </c>
      <c r="X45" s="27" t="s">
        <v>156</v>
      </c>
      <c r="Y45" s="27" t="s">
        <v>156</v>
      </c>
      <c r="Z45" s="30" t="s">
        <v>114</v>
      </c>
      <c r="AJ45" s="4" t="s">
        <v>91</v>
      </c>
      <c r="AK45" s="4" t="s">
        <v>92</v>
      </c>
    </row>
    <row r="46" spans="1:37">
      <c r="A46" s="25">
        <v>22</v>
      </c>
      <c r="B46" s="26" t="s">
        <v>155</v>
      </c>
      <c r="C46" s="27" t="s">
        <v>158</v>
      </c>
      <c r="D46" s="28" t="s">
        <v>159</v>
      </c>
      <c r="E46" s="29">
        <v>650</v>
      </c>
      <c r="F46" s="30" t="s">
        <v>88</v>
      </c>
      <c r="H46" s="31">
        <f t="shared" si="7"/>
        <v>0</v>
      </c>
      <c r="J46" s="31">
        <f t="shared" si="4"/>
        <v>0</v>
      </c>
      <c r="L46" s="32">
        <f t="shared" si="5"/>
        <v>0</v>
      </c>
      <c r="N46" s="29">
        <f t="shared" si="6"/>
        <v>0</v>
      </c>
      <c r="P46" s="30" t="s">
        <v>89</v>
      </c>
      <c r="V46" s="33" t="s">
        <v>70</v>
      </c>
      <c r="X46" s="27" t="s">
        <v>158</v>
      </c>
      <c r="Y46" s="27" t="s">
        <v>158</v>
      </c>
      <c r="Z46" s="30" t="s">
        <v>114</v>
      </c>
      <c r="AJ46" s="4" t="s">
        <v>91</v>
      </c>
      <c r="AK46" s="4" t="s">
        <v>92</v>
      </c>
    </row>
    <row r="47" spans="1:37">
      <c r="A47" s="25">
        <v>23</v>
      </c>
      <c r="B47" s="26" t="s">
        <v>155</v>
      </c>
      <c r="C47" s="27" t="s">
        <v>160</v>
      </c>
      <c r="D47" s="28" t="s">
        <v>161</v>
      </c>
      <c r="E47" s="29">
        <v>650</v>
      </c>
      <c r="F47" s="30" t="s">
        <v>88</v>
      </c>
      <c r="H47" s="31">
        <f t="shared" si="7"/>
        <v>0</v>
      </c>
      <c r="J47" s="31">
        <f t="shared" si="4"/>
        <v>0</v>
      </c>
      <c r="L47" s="32">
        <f t="shared" si="5"/>
        <v>0</v>
      </c>
      <c r="N47" s="29">
        <f t="shared" si="6"/>
        <v>0</v>
      </c>
      <c r="P47" s="30" t="s">
        <v>89</v>
      </c>
      <c r="V47" s="33" t="s">
        <v>70</v>
      </c>
      <c r="X47" s="27" t="s">
        <v>160</v>
      </c>
      <c r="Y47" s="27" t="s">
        <v>160</v>
      </c>
      <c r="Z47" s="30" t="s">
        <v>114</v>
      </c>
      <c r="AJ47" s="4" t="s">
        <v>91</v>
      </c>
      <c r="AK47" s="4" t="s">
        <v>92</v>
      </c>
    </row>
    <row r="48" spans="1:37">
      <c r="A48" s="25">
        <v>24</v>
      </c>
      <c r="B48" s="26" t="s">
        <v>155</v>
      </c>
      <c r="C48" s="27" t="s">
        <v>162</v>
      </c>
      <c r="D48" s="28" t="s">
        <v>163</v>
      </c>
      <c r="E48" s="29">
        <v>650</v>
      </c>
      <c r="F48" s="30" t="s">
        <v>88</v>
      </c>
      <c r="H48" s="31">
        <f t="shared" si="7"/>
        <v>0</v>
      </c>
      <c r="J48" s="31">
        <f t="shared" si="4"/>
        <v>0</v>
      </c>
      <c r="L48" s="32">
        <f t="shared" si="5"/>
        <v>0</v>
      </c>
      <c r="N48" s="29">
        <f t="shared" si="6"/>
        <v>0</v>
      </c>
      <c r="P48" s="30" t="s">
        <v>89</v>
      </c>
      <c r="V48" s="33" t="s">
        <v>70</v>
      </c>
      <c r="X48" s="27" t="s">
        <v>162</v>
      </c>
      <c r="Y48" s="27" t="s">
        <v>162</v>
      </c>
      <c r="Z48" s="30" t="s">
        <v>114</v>
      </c>
      <c r="AJ48" s="4" t="s">
        <v>91</v>
      </c>
      <c r="AK48" s="4" t="s">
        <v>92</v>
      </c>
    </row>
    <row r="49" spans="1:37">
      <c r="A49" s="25">
        <v>25</v>
      </c>
      <c r="B49" s="26" t="s">
        <v>155</v>
      </c>
      <c r="C49" s="27" t="s">
        <v>164</v>
      </c>
      <c r="D49" s="28" t="s">
        <v>165</v>
      </c>
      <c r="E49" s="29">
        <v>650</v>
      </c>
      <c r="F49" s="30" t="s">
        <v>88</v>
      </c>
      <c r="H49" s="31">
        <f t="shared" si="7"/>
        <v>0</v>
      </c>
      <c r="J49" s="31">
        <f t="shared" si="4"/>
        <v>0</v>
      </c>
      <c r="L49" s="32">
        <f t="shared" si="5"/>
        <v>0</v>
      </c>
      <c r="N49" s="29">
        <f t="shared" si="6"/>
        <v>0</v>
      </c>
      <c r="P49" s="30" t="s">
        <v>89</v>
      </c>
      <c r="V49" s="33" t="s">
        <v>70</v>
      </c>
      <c r="X49" s="27" t="s">
        <v>164</v>
      </c>
      <c r="Y49" s="27" t="s">
        <v>164</v>
      </c>
      <c r="Z49" s="30" t="s">
        <v>114</v>
      </c>
      <c r="AJ49" s="4" t="s">
        <v>91</v>
      </c>
      <c r="AK49" s="4" t="s">
        <v>92</v>
      </c>
    </row>
    <row r="50" spans="1:37">
      <c r="A50" s="25">
        <v>26</v>
      </c>
      <c r="B50" s="26" t="s">
        <v>155</v>
      </c>
      <c r="C50" s="27" t="s">
        <v>166</v>
      </c>
      <c r="D50" s="28" t="s">
        <v>167</v>
      </c>
      <c r="E50" s="29">
        <v>650</v>
      </c>
      <c r="F50" s="30" t="s">
        <v>88</v>
      </c>
      <c r="H50" s="31">
        <f t="shared" si="7"/>
        <v>0</v>
      </c>
      <c r="J50" s="31">
        <f t="shared" si="4"/>
        <v>0</v>
      </c>
      <c r="L50" s="32">
        <f t="shared" si="5"/>
        <v>0</v>
      </c>
      <c r="N50" s="29">
        <f t="shared" si="6"/>
        <v>0</v>
      </c>
      <c r="P50" s="30" t="s">
        <v>89</v>
      </c>
      <c r="V50" s="33" t="s">
        <v>70</v>
      </c>
      <c r="X50" s="27" t="s">
        <v>166</v>
      </c>
      <c r="Y50" s="27" t="s">
        <v>166</v>
      </c>
      <c r="Z50" s="30" t="s">
        <v>114</v>
      </c>
      <c r="AJ50" s="4" t="s">
        <v>91</v>
      </c>
      <c r="AK50" s="4" t="s">
        <v>92</v>
      </c>
    </row>
    <row r="51" spans="1:37">
      <c r="A51" s="25">
        <v>27</v>
      </c>
      <c r="B51" s="26" t="s">
        <v>155</v>
      </c>
      <c r="C51" s="27" t="s">
        <v>168</v>
      </c>
      <c r="D51" s="28" t="s">
        <v>169</v>
      </c>
      <c r="E51" s="29">
        <v>650</v>
      </c>
      <c r="F51" s="30" t="s">
        <v>88</v>
      </c>
      <c r="H51" s="31">
        <f t="shared" si="7"/>
        <v>0</v>
      </c>
      <c r="J51" s="31">
        <f t="shared" si="4"/>
        <v>0</v>
      </c>
      <c r="L51" s="32">
        <f t="shared" si="5"/>
        <v>0</v>
      </c>
      <c r="N51" s="29">
        <f t="shared" si="6"/>
        <v>0</v>
      </c>
      <c r="P51" s="30" t="s">
        <v>89</v>
      </c>
      <c r="V51" s="33" t="s">
        <v>70</v>
      </c>
      <c r="X51" s="27" t="s">
        <v>168</v>
      </c>
      <c r="Y51" s="27" t="s">
        <v>168</v>
      </c>
      <c r="Z51" s="30" t="s">
        <v>114</v>
      </c>
      <c r="AJ51" s="4" t="s">
        <v>91</v>
      </c>
      <c r="AK51" s="4" t="s">
        <v>92</v>
      </c>
    </row>
    <row r="52" spans="1:37">
      <c r="A52" s="25">
        <v>28</v>
      </c>
      <c r="B52" s="26" t="s">
        <v>155</v>
      </c>
      <c r="C52" s="27" t="s">
        <v>170</v>
      </c>
      <c r="D52" s="28" t="s">
        <v>171</v>
      </c>
      <c r="E52" s="29">
        <v>6.5</v>
      </c>
      <c r="F52" s="30" t="s">
        <v>113</v>
      </c>
      <c r="H52" s="31">
        <f t="shared" si="7"/>
        <v>0</v>
      </c>
      <c r="J52" s="31">
        <f t="shared" si="4"/>
        <v>0</v>
      </c>
      <c r="L52" s="32">
        <f t="shared" si="5"/>
        <v>0</v>
      </c>
      <c r="N52" s="29">
        <f t="shared" si="6"/>
        <v>0</v>
      </c>
      <c r="P52" s="30" t="s">
        <v>89</v>
      </c>
      <c r="V52" s="33" t="s">
        <v>70</v>
      </c>
      <c r="X52" s="27" t="s">
        <v>170</v>
      </c>
      <c r="Y52" s="27" t="s">
        <v>170</v>
      </c>
      <c r="Z52" s="30" t="s">
        <v>114</v>
      </c>
      <c r="AJ52" s="4" t="s">
        <v>91</v>
      </c>
      <c r="AK52" s="4" t="s">
        <v>92</v>
      </c>
    </row>
    <row r="53" spans="1:37">
      <c r="D53" s="66" t="s">
        <v>172</v>
      </c>
      <c r="E53" s="67"/>
      <c r="F53" s="68"/>
      <c r="G53" s="69"/>
      <c r="H53" s="69"/>
      <c r="I53" s="69"/>
      <c r="J53" s="69"/>
      <c r="K53" s="70"/>
      <c r="L53" s="70"/>
      <c r="M53" s="67"/>
      <c r="N53" s="67"/>
      <c r="O53" s="68"/>
      <c r="P53" s="68"/>
      <c r="Q53" s="67"/>
      <c r="R53" s="67"/>
      <c r="S53" s="67"/>
      <c r="T53" s="71"/>
      <c r="U53" s="71"/>
      <c r="V53" s="71" t="s">
        <v>0</v>
      </c>
      <c r="W53" s="72"/>
      <c r="X53" s="68"/>
    </row>
    <row r="54" spans="1:37">
      <c r="D54" s="74" t="s">
        <v>173</v>
      </c>
      <c r="E54" s="75">
        <f>J54</f>
        <v>0</v>
      </c>
      <c r="H54" s="75">
        <f>SUM(H12:H53)</f>
        <v>0</v>
      </c>
      <c r="I54" s="75">
        <f>SUM(I12:I53)</f>
        <v>0</v>
      </c>
      <c r="J54" s="75">
        <f>SUM(J12:J53)</f>
        <v>0</v>
      </c>
      <c r="L54" s="76">
        <f>SUM(L12:L53)</f>
        <v>91.025999999999996</v>
      </c>
      <c r="N54" s="77">
        <f>SUM(N12:N53)</f>
        <v>53.55</v>
      </c>
      <c r="W54" s="34">
        <f>SUM(W12:W53)</f>
        <v>0</v>
      </c>
    </row>
    <row r="56" spans="1:37">
      <c r="B56" s="27" t="s">
        <v>174</v>
      </c>
    </row>
    <row r="57" spans="1:37">
      <c r="A57" s="25">
        <v>29</v>
      </c>
      <c r="B57" s="26" t="s">
        <v>116</v>
      </c>
      <c r="C57" s="27" t="s">
        <v>175</v>
      </c>
      <c r="D57" s="28" t="s">
        <v>176</v>
      </c>
      <c r="E57" s="29">
        <v>1007</v>
      </c>
      <c r="F57" s="30" t="s">
        <v>88</v>
      </c>
      <c r="H57" s="31">
        <f>ROUND(E57*G57,2)</f>
        <v>0</v>
      </c>
      <c r="J57" s="31">
        <f>ROUND(E57*G57,2)</f>
        <v>0</v>
      </c>
      <c r="L57" s="32">
        <f>E57*K57</f>
        <v>0</v>
      </c>
      <c r="N57" s="29">
        <f>E57*M57</f>
        <v>0</v>
      </c>
      <c r="P57" s="30" t="s">
        <v>89</v>
      </c>
      <c r="V57" s="33" t="s">
        <v>70</v>
      </c>
      <c r="X57" s="27" t="s">
        <v>175</v>
      </c>
      <c r="Y57" s="27" t="s">
        <v>175</v>
      </c>
      <c r="Z57" s="30" t="s">
        <v>114</v>
      </c>
      <c r="AJ57" s="4" t="s">
        <v>91</v>
      </c>
      <c r="AK57" s="4" t="s">
        <v>92</v>
      </c>
    </row>
    <row r="58" spans="1:37">
      <c r="D58" s="66" t="s">
        <v>177</v>
      </c>
      <c r="E58" s="67"/>
      <c r="F58" s="68"/>
      <c r="G58" s="69"/>
      <c r="H58" s="69"/>
      <c r="I58" s="69"/>
      <c r="J58" s="69"/>
      <c r="K58" s="70"/>
      <c r="L58" s="70"/>
      <c r="M58" s="67"/>
      <c r="N58" s="67"/>
      <c r="O58" s="68"/>
      <c r="P58" s="68"/>
      <c r="Q58" s="67"/>
      <c r="R58" s="67"/>
      <c r="S58" s="67"/>
      <c r="T58" s="71"/>
      <c r="U58" s="71"/>
      <c r="V58" s="71" t="s">
        <v>0</v>
      </c>
      <c r="W58" s="72"/>
      <c r="X58" s="68"/>
    </row>
    <row r="59" spans="1:37">
      <c r="D59" s="74" t="s">
        <v>178</v>
      </c>
      <c r="E59" s="75">
        <f>J59</f>
        <v>0</v>
      </c>
      <c r="H59" s="75">
        <f>SUM(H56:H58)</f>
        <v>0</v>
      </c>
      <c r="I59" s="75">
        <f>SUM(I56:I58)</f>
        <v>0</v>
      </c>
      <c r="J59" s="75">
        <f>SUM(J56:J58)</f>
        <v>0</v>
      </c>
      <c r="L59" s="76">
        <f>SUM(L56:L58)</f>
        <v>0</v>
      </c>
      <c r="N59" s="77">
        <f>SUM(N56:N58)</f>
        <v>0</v>
      </c>
      <c r="W59" s="34">
        <f>SUM(W56:W58)</f>
        <v>0</v>
      </c>
    </row>
    <row r="61" spans="1:37">
      <c r="B61" s="27" t="s">
        <v>179</v>
      </c>
    </row>
    <row r="62" spans="1:37">
      <c r="A62" s="25">
        <v>30</v>
      </c>
      <c r="B62" s="26" t="s">
        <v>96</v>
      </c>
      <c r="C62" s="27" t="s">
        <v>180</v>
      </c>
      <c r="D62" s="28" t="s">
        <v>181</v>
      </c>
      <c r="E62" s="29">
        <v>38</v>
      </c>
      <c r="F62" s="30" t="s">
        <v>88</v>
      </c>
      <c r="H62" s="31">
        <f>ROUND(E62*G62,2)</f>
        <v>0</v>
      </c>
      <c r="J62" s="31">
        <f>ROUND(E62*G62,2)</f>
        <v>0</v>
      </c>
      <c r="K62" s="32">
        <v>0.16192000000000001</v>
      </c>
      <c r="L62" s="32">
        <f>E62*K62</f>
        <v>6.1529600000000002</v>
      </c>
      <c r="N62" s="29">
        <f>E62*M62</f>
        <v>0</v>
      </c>
      <c r="P62" s="30" t="s">
        <v>89</v>
      </c>
      <c r="V62" s="33" t="s">
        <v>70</v>
      </c>
      <c r="X62" s="27" t="s">
        <v>180</v>
      </c>
      <c r="Y62" s="27" t="s">
        <v>180</v>
      </c>
      <c r="Z62" s="30" t="s">
        <v>182</v>
      </c>
      <c r="AJ62" s="4" t="s">
        <v>91</v>
      </c>
      <c r="AK62" s="4" t="s">
        <v>92</v>
      </c>
    </row>
    <row r="63" spans="1:37">
      <c r="D63" s="74" t="s">
        <v>183</v>
      </c>
      <c r="E63" s="75">
        <f>J63</f>
        <v>0</v>
      </c>
      <c r="H63" s="75">
        <f>SUM(H61:H62)</f>
        <v>0</v>
      </c>
      <c r="I63" s="75">
        <f>SUM(I61:I62)</f>
        <v>0</v>
      </c>
      <c r="J63" s="75">
        <f>SUM(J61:J62)</f>
        <v>0</v>
      </c>
      <c r="L63" s="76">
        <f>SUM(L61:L62)</f>
        <v>6.1529600000000002</v>
      </c>
      <c r="N63" s="77">
        <f>SUM(N61:N62)</f>
        <v>0</v>
      </c>
      <c r="W63" s="34">
        <f>SUM(W61:W62)</f>
        <v>0</v>
      </c>
    </row>
    <row r="65" spans="1:37">
      <c r="B65" s="27" t="s">
        <v>184</v>
      </c>
    </row>
    <row r="66" spans="1:37">
      <c r="A66" s="25">
        <v>31</v>
      </c>
      <c r="B66" s="26" t="s">
        <v>96</v>
      </c>
      <c r="C66" s="27" t="s">
        <v>185</v>
      </c>
      <c r="D66" s="28" t="s">
        <v>186</v>
      </c>
      <c r="E66" s="29">
        <v>948</v>
      </c>
      <c r="F66" s="30" t="s">
        <v>88</v>
      </c>
      <c r="H66" s="31">
        <f>ROUND(E66*G66,2)</f>
        <v>0</v>
      </c>
      <c r="J66" s="31">
        <f>ROUND(E66*G66,2)</f>
        <v>0</v>
      </c>
      <c r="K66" s="32">
        <v>0.40714</v>
      </c>
      <c r="L66" s="32">
        <f>E66*K66</f>
        <v>385.96872000000002</v>
      </c>
      <c r="N66" s="29">
        <f>E66*M66</f>
        <v>0</v>
      </c>
      <c r="P66" s="30" t="s">
        <v>89</v>
      </c>
      <c r="V66" s="33" t="s">
        <v>70</v>
      </c>
      <c r="X66" s="27" t="s">
        <v>185</v>
      </c>
      <c r="Y66" s="27" t="s">
        <v>185</v>
      </c>
      <c r="Z66" s="30" t="s">
        <v>182</v>
      </c>
      <c r="AJ66" s="4" t="s">
        <v>91</v>
      </c>
      <c r="AK66" s="4" t="s">
        <v>92</v>
      </c>
    </row>
    <row r="67" spans="1:37">
      <c r="D67" s="66" t="s">
        <v>187</v>
      </c>
      <c r="E67" s="67"/>
      <c r="F67" s="68"/>
      <c r="G67" s="69"/>
      <c r="H67" s="69"/>
      <c r="I67" s="69"/>
      <c r="J67" s="69"/>
      <c r="K67" s="70"/>
      <c r="L67" s="70"/>
      <c r="M67" s="67"/>
      <c r="N67" s="67"/>
      <c r="O67" s="68"/>
      <c r="P67" s="68"/>
      <c r="Q67" s="67"/>
      <c r="R67" s="67"/>
      <c r="S67" s="67"/>
      <c r="T67" s="71"/>
      <c r="U67" s="71"/>
      <c r="V67" s="71" t="s">
        <v>0</v>
      </c>
      <c r="W67" s="72"/>
      <c r="X67" s="68"/>
    </row>
    <row r="68" spans="1:37">
      <c r="A68" s="25">
        <v>32</v>
      </c>
      <c r="B68" s="26" t="s">
        <v>96</v>
      </c>
      <c r="C68" s="27" t="s">
        <v>188</v>
      </c>
      <c r="D68" s="28" t="s">
        <v>189</v>
      </c>
      <c r="E68" s="29">
        <v>59</v>
      </c>
      <c r="F68" s="30" t="s">
        <v>88</v>
      </c>
      <c r="H68" s="31">
        <f>ROUND(E68*G68,2)</f>
        <v>0</v>
      </c>
      <c r="J68" s="31">
        <f>ROUND(E68*G68,2)</f>
        <v>0</v>
      </c>
      <c r="K68" s="32">
        <v>0.46166000000000001</v>
      </c>
      <c r="L68" s="32">
        <f>E68*K68</f>
        <v>27.237940000000002</v>
      </c>
      <c r="N68" s="29">
        <f>E68*M68</f>
        <v>0</v>
      </c>
      <c r="P68" s="30" t="s">
        <v>89</v>
      </c>
      <c r="V68" s="33" t="s">
        <v>70</v>
      </c>
      <c r="X68" s="27" t="s">
        <v>188</v>
      </c>
      <c r="Y68" s="27" t="s">
        <v>188</v>
      </c>
      <c r="Z68" s="30" t="s">
        <v>182</v>
      </c>
      <c r="AJ68" s="4" t="s">
        <v>91</v>
      </c>
      <c r="AK68" s="4" t="s">
        <v>92</v>
      </c>
    </row>
    <row r="69" spans="1:37">
      <c r="A69" s="25">
        <v>33</v>
      </c>
      <c r="B69" s="26" t="s">
        <v>96</v>
      </c>
      <c r="C69" s="27" t="s">
        <v>190</v>
      </c>
      <c r="D69" s="28" t="s">
        <v>191</v>
      </c>
      <c r="E69" s="29">
        <v>59</v>
      </c>
      <c r="F69" s="30" t="s">
        <v>88</v>
      </c>
      <c r="H69" s="31">
        <f>ROUND(E69*G69,2)</f>
        <v>0</v>
      </c>
      <c r="J69" s="31">
        <f>ROUND(E69*G69,2)</f>
        <v>0</v>
      </c>
      <c r="K69" s="32">
        <v>0.38302000000000003</v>
      </c>
      <c r="L69" s="32">
        <f>E69*K69</f>
        <v>22.598180000000003</v>
      </c>
      <c r="N69" s="29">
        <f>E69*M69</f>
        <v>0</v>
      </c>
      <c r="P69" s="30" t="s">
        <v>89</v>
      </c>
      <c r="V69" s="33" t="s">
        <v>70</v>
      </c>
      <c r="X69" s="27" t="s">
        <v>190</v>
      </c>
      <c r="Y69" s="27" t="s">
        <v>190</v>
      </c>
      <c r="Z69" s="30" t="s">
        <v>192</v>
      </c>
      <c r="AJ69" s="4" t="s">
        <v>91</v>
      </c>
      <c r="AK69" s="4" t="s">
        <v>92</v>
      </c>
    </row>
    <row r="70" spans="1:37">
      <c r="A70" s="25">
        <v>34</v>
      </c>
      <c r="B70" s="26" t="s">
        <v>85</v>
      </c>
      <c r="C70" s="27" t="s">
        <v>193</v>
      </c>
      <c r="D70" s="28" t="s">
        <v>194</v>
      </c>
      <c r="E70" s="29">
        <v>910</v>
      </c>
      <c r="F70" s="30" t="s">
        <v>88</v>
      </c>
      <c r="H70" s="31">
        <f>ROUND(E70*G70,2)</f>
        <v>0</v>
      </c>
      <c r="J70" s="31">
        <f>ROUND(E70*G70,2)</f>
        <v>0</v>
      </c>
      <c r="K70" s="32">
        <v>6.0099999999999997E-3</v>
      </c>
      <c r="L70" s="32">
        <f>E70*K70</f>
        <v>5.4691000000000001</v>
      </c>
      <c r="N70" s="29">
        <f>E70*M70</f>
        <v>0</v>
      </c>
      <c r="P70" s="30" t="s">
        <v>89</v>
      </c>
      <c r="V70" s="33" t="s">
        <v>70</v>
      </c>
      <c r="X70" s="27" t="s">
        <v>193</v>
      </c>
      <c r="Y70" s="27" t="s">
        <v>193</v>
      </c>
      <c r="Z70" s="30" t="s">
        <v>195</v>
      </c>
      <c r="AJ70" s="4" t="s">
        <v>91</v>
      </c>
      <c r="AK70" s="4" t="s">
        <v>92</v>
      </c>
    </row>
    <row r="71" spans="1:37">
      <c r="A71" s="25">
        <v>35</v>
      </c>
      <c r="B71" s="26" t="s">
        <v>96</v>
      </c>
      <c r="C71" s="27" t="s">
        <v>196</v>
      </c>
      <c r="D71" s="28" t="s">
        <v>197</v>
      </c>
      <c r="E71" s="29">
        <v>71.5</v>
      </c>
      <c r="F71" s="30" t="s">
        <v>88</v>
      </c>
      <c r="H71" s="31">
        <f>ROUND(E71*G71,2)</f>
        <v>0</v>
      </c>
      <c r="J71" s="31">
        <f>ROUND(E71*G71,2)</f>
        <v>0</v>
      </c>
      <c r="K71" s="32">
        <v>6.0999999999999997E-4</v>
      </c>
      <c r="L71" s="32">
        <f>E71*K71</f>
        <v>4.3615000000000001E-2</v>
      </c>
      <c r="N71" s="29">
        <f>E71*M71</f>
        <v>0</v>
      </c>
      <c r="P71" s="30" t="s">
        <v>89</v>
      </c>
      <c r="V71" s="33" t="s">
        <v>70</v>
      </c>
      <c r="X71" s="27" t="s">
        <v>196</v>
      </c>
      <c r="Y71" s="27" t="s">
        <v>196</v>
      </c>
      <c r="Z71" s="30" t="s">
        <v>195</v>
      </c>
      <c r="AJ71" s="4" t="s">
        <v>91</v>
      </c>
      <c r="AK71" s="4" t="s">
        <v>92</v>
      </c>
    </row>
    <row r="72" spans="1:37">
      <c r="D72" s="66" t="s">
        <v>198</v>
      </c>
      <c r="E72" s="67"/>
      <c r="F72" s="68"/>
      <c r="G72" s="69"/>
      <c r="H72" s="69"/>
      <c r="I72" s="69"/>
      <c r="J72" s="69"/>
      <c r="K72" s="70"/>
      <c r="L72" s="70"/>
      <c r="M72" s="67"/>
      <c r="N72" s="67"/>
      <c r="O72" s="68"/>
      <c r="P72" s="68"/>
      <c r="Q72" s="67"/>
      <c r="R72" s="67"/>
      <c r="S72" s="67"/>
      <c r="T72" s="71"/>
      <c r="U72" s="71"/>
      <c r="V72" s="71" t="s">
        <v>0</v>
      </c>
      <c r="W72" s="72"/>
      <c r="X72" s="68"/>
    </row>
    <row r="73" spans="1:37">
      <c r="D73" s="66" t="s">
        <v>199</v>
      </c>
      <c r="E73" s="67"/>
      <c r="F73" s="68"/>
      <c r="G73" s="69"/>
      <c r="H73" s="69"/>
      <c r="I73" s="69"/>
      <c r="J73" s="69"/>
      <c r="K73" s="70"/>
      <c r="L73" s="70"/>
      <c r="M73" s="67"/>
      <c r="N73" s="67"/>
      <c r="O73" s="68"/>
      <c r="P73" s="68"/>
      <c r="Q73" s="67"/>
      <c r="R73" s="67"/>
      <c r="S73" s="67"/>
      <c r="T73" s="71"/>
      <c r="U73" s="71"/>
      <c r="V73" s="71" t="s">
        <v>0</v>
      </c>
      <c r="W73" s="72"/>
      <c r="X73" s="68"/>
    </row>
    <row r="74" spans="1:37" ht="20.399999999999999">
      <c r="A74" s="25">
        <v>36</v>
      </c>
      <c r="B74" s="26" t="s">
        <v>96</v>
      </c>
      <c r="C74" s="27" t="s">
        <v>200</v>
      </c>
      <c r="D74" s="28" t="s">
        <v>201</v>
      </c>
      <c r="E74" s="29">
        <v>61</v>
      </c>
      <c r="F74" s="30" t="s">
        <v>88</v>
      </c>
      <c r="H74" s="31">
        <f>ROUND(E74*G74,2)</f>
        <v>0</v>
      </c>
      <c r="J74" s="31">
        <f>ROUND(E74*G74,2)</f>
        <v>0</v>
      </c>
      <c r="K74" s="32">
        <v>0.12341000000000001</v>
      </c>
      <c r="L74" s="32">
        <f>E74*K74</f>
        <v>7.5280100000000001</v>
      </c>
      <c r="N74" s="29">
        <f>E74*M74</f>
        <v>0</v>
      </c>
      <c r="P74" s="30" t="s">
        <v>89</v>
      </c>
      <c r="V74" s="33" t="s">
        <v>70</v>
      </c>
      <c r="X74" s="27" t="s">
        <v>202</v>
      </c>
      <c r="Y74" s="27" t="s">
        <v>200</v>
      </c>
      <c r="Z74" s="30" t="s">
        <v>195</v>
      </c>
      <c r="AJ74" s="4" t="s">
        <v>91</v>
      </c>
      <c r="AK74" s="4" t="s">
        <v>92</v>
      </c>
    </row>
    <row r="75" spans="1:37">
      <c r="D75" s="66" t="s">
        <v>198</v>
      </c>
      <c r="E75" s="67"/>
      <c r="F75" s="68"/>
      <c r="G75" s="69"/>
      <c r="H75" s="69"/>
      <c r="I75" s="69"/>
      <c r="J75" s="69"/>
      <c r="K75" s="70"/>
      <c r="L75" s="70"/>
      <c r="M75" s="67"/>
      <c r="N75" s="67"/>
      <c r="O75" s="68"/>
      <c r="P75" s="68"/>
      <c r="Q75" s="67"/>
      <c r="R75" s="67"/>
      <c r="S75" s="67"/>
      <c r="T75" s="71"/>
      <c r="U75" s="71"/>
      <c r="V75" s="71" t="s">
        <v>0</v>
      </c>
      <c r="W75" s="72"/>
      <c r="X75" s="68"/>
    </row>
    <row r="76" spans="1:37">
      <c r="D76" s="66" t="s">
        <v>203</v>
      </c>
      <c r="E76" s="67"/>
      <c r="F76" s="68"/>
      <c r="G76" s="69"/>
      <c r="H76" s="69"/>
      <c r="I76" s="69"/>
      <c r="J76" s="69"/>
      <c r="K76" s="70"/>
      <c r="L76" s="70"/>
      <c r="M76" s="67"/>
      <c r="N76" s="67"/>
      <c r="O76" s="68"/>
      <c r="P76" s="68"/>
      <c r="Q76" s="67"/>
      <c r="R76" s="67"/>
      <c r="S76" s="67"/>
      <c r="T76" s="71"/>
      <c r="U76" s="71"/>
      <c r="V76" s="71" t="s">
        <v>0</v>
      </c>
      <c r="W76" s="72"/>
      <c r="X76" s="68"/>
    </row>
    <row r="77" spans="1:37" ht="20.399999999999999">
      <c r="A77" s="25">
        <v>37</v>
      </c>
      <c r="B77" s="26" t="s">
        <v>96</v>
      </c>
      <c r="C77" s="27" t="s">
        <v>204</v>
      </c>
      <c r="D77" s="28" t="s">
        <v>205</v>
      </c>
      <c r="E77" s="29">
        <v>910</v>
      </c>
      <c r="F77" s="30" t="s">
        <v>88</v>
      </c>
      <c r="H77" s="31">
        <f>ROUND(E77*G77,2)</f>
        <v>0</v>
      </c>
      <c r="J77" s="31">
        <f>ROUND(E77*G77,2)</f>
        <v>0</v>
      </c>
      <c r="K77" s="32">
        <v>0.19936000000000001</v>
      </c>
      <c r="L77" s="32">
        <f>E77*K77</f>
        <v>181.41760000000002</v>
      </c>
      <c r="N77" s="29">
        <f>E77*M77</f>
        <v>0</v>
      </c>
      <c r="P77" s="30" t="s">
        <v>89</v>
      </c>
      <c r="V77" s="33" t="s">
        <v>70</v>
      </c>
      <c r="X77" s="27" t="s">
        <v>206</v>
      </c>
      <c r="Y77" s="27" t="s">
        <v>204</v>
      </c>
      <c r="Z77" s="30" t="s">
        <v>195</v>
      </c>
      <c r="AJ77" s="4" t="s">
        <v>91</v>
      </c>
      <c r="AK77" s="4" t="s">
        <v>92</v>
      </c>
    </row>
    <row r="78" spans="1:37">
      <c r="A78" s="25">
        <v>38</v>
      </c>
      <c r="B78" s="26" t="s">
        <v>85</v>
      </c>
      <c r="C78" s="27" t="s">
        <v>207</v>
      </c>
      <c r="D78" s="28" t="s">
        <v>208</v>
      </c>
      <c r="E78" s="29">
        <v>38</v>
      </c>
      <c r="F78" s="30" t="s">
        <v>88</v>
      </c>
      <c r="H78" s="31">
        <f>ROUND(E78*G78,2)</f>
        <v>0</v>
      </c>
      <c r="J78" s="31">
        <f>ROUND(E78*G78,2)</f>
        <v>0</v>
      </c>
      <c r="K78" s="32">
        <v>0.13192999999999999</v>
      </c>
      <c r="L78" s="32">
        <f>E78*K78</f>
        <v>5.0133399999999995</v>
      </c>
      <c r="N78" s="29">
        <f>E78*M78</f>
        <v>0</v>
      </c>
      <c r="P78" s="30" t="s">
        <v>89</v>
      </c>
      <c r="V78" s="33" t="s">
        <v>70</v>
      </c>
      <c r="X78" s="27" t="s">
        <v>207</v>
      </c>
      <c r="Y78" s="27" t="s">
        <v>207</v>
      </c>
      <c r="Z78" s="30" t="s">
        <v>195</v>
      </c>
      <c r="AJ78" s="4" t="s">
        <v>91</v>
      </c>
      <c r="AK78" s="4" t="s">
        <v>92</v>
      </c>
    </row>
    <row r="79" spans="1:37">
      <c r="A79" s="25">
        <v>39</v>
      </c>
      <c r="B79" s="26" t="s">
        <v>142</v>
      </c>
      <c r="C79" s="27" t="s">
        <v>209</v>
      </c>
      <c r="D79" s="28" t="s">
        <v>210</v>
      </c>
      <c r="E79" s="29">
        <v>38.380000000000003</v>
      </c>
      <c r="F79" s="30" t="s">
        <v>88</v>
      </c>
      <c r="I79" s="31">
        <f>ROUND(E79*G79,2)</f>
        <v>0</v>
      </c>
      <c r="J79" s="31">
        <f>ROUND(E79*G79,2)</f>
        <v>0</v>
      </c>
      <c r="K79" s="32">
        <v>0.12959999999999999</v>
      </c>
      <c r="L79" s="32">
        <f>E79*K79</f>
        <v>4.9740479999999998</v>
      </c>
      <c r="N79" s="29">
        <f>E79*M79</f>
        <v>0</v>
      </c>
      <c r="P79" s="30" t="s">
        <v>89</v>
      </c>
      <c r="V79" s="33" t="s">
        <v>69</v>
      </c>
      <c r="X79" s="27" t="s">
        <v>209</v>
      </c>
      <c r="Y79" s="27" t="s">
        <v>209</v>
      </c>
      <c r="Z79" s="30" t="s">
        <v>211</v>
      </c>
      <c r="AA79" s="27" t="s">
        <v>89</v>
      </c>
      <c r="AJ79" s="4" t="s">
        <v>147</v>
      </c>
      <c r="AK79" s="4" t="s">
        <v>92</v>
      </c>
    </row>
    <row r="80" spans="1:37">
      <c r="A80" s="25">
        <v>40</v>
      </c>
      <c r="B80" s="26" t="s">
        <v>85</v>
      </c>
      <c r="C80" s="27" t="s">
        <v>212</v>
      </c>
      <c r="D80" s="28" t="s">
        <v>213</v>
      </c>
      <c r="E80" s="29">
        <v>7.5</v>
      </c>
      <c r="F80" s="30" t="s">
        <v>88</v>
      </c>
      <c r="H80" s="31">
        <f>ROUND(E80*G80,2)</f>
        <v>0</v>
      </c>
      <c r="J80" s="31">
        <f>ROUND(E80*G80,2)</f>
        <v>0</v>
      </c>
      <c r="K80" s="32">
        <v>0.16849</v>
      </c>
      <c r="L80" s="32">
        <f>E80*K80</f>
        <v>1.2636750000000001</v>
      </c>
      <c r="N80" s="29">
        <f>E80*M80</f>
        <v>0</v>
      </c>
      <c r="P80" s="30" t="s">
        <v>89</v>
      </c>
      <c r="V80" s="33" t="s">
        <v>70</v>
      </c>
      <c r="X80" s="27" t="s">
        <v>212</v>
      </c>
      <c r="Y80" s="27" t="s">
        <v>212</v>
      </c>
      <c r="Z80" s="30" t="s">
        <v>195</v>
      </c>
      <c r="AJ80" s="4" t="s">
        <v>91</v>
      </c>
      <c r="AK80" s="4" t="s">
        <v>92</v>
      </c>
    </row>
    <row r="81" spans="1:37">
      <c r="D81" s="66" t="s">
        <v>214</v>
      </c>
      <c r="E81" s="67"/>
      <c r="F81" s="68"/>
      <c r="G81" s="69"/>
      <c r="H81" s="69"/>
      <c r="I81" s="69"/>
      <c r="J81" s="69"/>
      <c r="K81" s="70"/>
      <c r="L81" s="70"/>
      <c r="M81" s="67"/>
      <c r="N81" s="67"/>
      <c r="O81" s="68"/>
      <c r="P81" s="68"/>
      <c r="Q81" s="67"/>
      <c r="R81" s="67"/>
      <c r="S81" s="67"/>
      <c r="T81" s="71"/>
      <c r="U81" s="71"/>
      <c r="V81" s="71" t="s">
        <v>0</v>
      </c>
      <c r="W81" s="72"/>
      <c r="X81" s="68"/>
    </row>
    <row r="82" spans="1:37">
      <c r="A82" s="25">
        <v>41</v>
      </c>
      <c r="B82" s="26" t="s">
        <v>142</v>
      </c>
      <c r="C82" s="27" t="s">
        <v>215</v>
      </c>
      <c r="D82" s="28" t="s">
        <v>216</v>
      </c>
      <c r="E82" s="29">
        <v>60.6</v>
      </c>
      <c r="F82" s="30" t="s">
        <v>217</v>
      </c>
      <c r="I82" s="31">
        <f>ROUND(E82*G82,2)</f>
        <v>0</v>
      </c>
      <c r="J82" s="31">
        <f>ROUND(E82*G82,2)</f>
        <v>0</v>
      </c>
      <c r="K82" s="32">
        <v>2.2499999999999999E-2</v>
      </c>
      <c r="L82" s="32">
        <f>E82*K82</f>
        <v>1.3634999999999999</v>
      </c>
      <c r="N82" s="29">
        <f>E82*M82</f>
        <v>0</v>
      </c>
      <c r="P82" s="30" t="s">
        <v>89</v>
      </c>
      <c r="V82" s="33" t="s">
        <v>69</v>
      </c>
      <c r="X82" s="27" t="s">
        <v>215</v>
      </c>
      <c r="Y82" s="27" t="s">
        <v>215</v>
      </c>
      <c r="Z82" s="30" t="s">
        <v>211</v>
      </c>
      <c r="AA82" s="27" t="s">
        <v>89</v>
      </c>
      <c r="AJ82" s="4" t="s">
        <v>147</v>
      </c>
      <c r="AK82" s="4" t="s">
        <v>92</v>
      </c>
    </row>
    <row r="83" spans="1:37">
      <c r="D83" s="66" t="s">
        <v>218</v>
      </c>
      <c r="E83" s="67"/>
      <c r="F83" s="68"/>
      <c r="G83" s="69"/>
      <c r="H83" s="69"/>
      <c r="I83" s="69"/>
      <c r="J83" s="69"/>
      <c r="K83" s="70"/>
      <c r="L83" s="70"/>
      <c r="M83" s="67"/>
      <c r="N83" s="67"/>
      <c r="O83" s="68"/>
      <c r="P83" s="68"/>
      <c r="Q83" s="67"/>
      <c r="R83" s="67"/>
      <c r="S83" s="67"/>
      <c r="T83" s="71"/>
      <c r="U83" s="71"/>
      <c r="V83" s="71" t="s">
        <v>0</v>
      </c>
      <c r="W83" s="72"/>
      <c r="X83" s="68"/>
    </row>
    <row r="84" spans="1:37">
      <c r="A84" s="25">
        <v>42</v>
      </c>
      <c r="B84" s="26" t="s">
        <v>96</v>
      </c>
      <c r="C84" s="27" t="s">
        <v>219</v>
      </c>
      <c r="D84" s="28" t="s">
        <v>220</v>
      </c>
      <c r="E84" s="29">
        <v>20</v>
      </c>
      <c r="F84" s="30" t="s">
        <v>110</v>
      </c>
      <c r="H84" s="31">
        <f>ROUND(E84*G84,2)</f>
        <v>0</v>
      </c>
      <c r="J84" s="31">
        <f>ROUND(E84*G84,2)</f>
        <v>0</v>
      </c>
      <c r="K84" s="32">
        <v>3.5999999999999999E-3</v>
      </c>
      <c r="L84" s="32">
        <f>E84*K84</f>
        <v>7.1999999999999995E-2</v>
      </c>
      <c r="N84" s="29">
        <f>E84*M84</f>
        <v>0</v>
      </c>
      <c r="P84" s="30" t="s">
        <v>89</v>
      </c>
      <c r="V84" s="33" t="s">
        <v>70</v>
      </c>
      <c r="X84" s="27" t="s">
        <v>221</v>
      </c>
      <c r="Y84" s="27" t="s">
        <v>219</v>
      </c>
      <c r="Z84" s="30" t="s">
        <v>195</v>
      </c>
      <c r="AJ84" s="4" t="s">
        <v>91</v>
      </c>
      <c r="AK84" s="4" t="s">
        <v>92</v>
      </c>
    </row>
    <row r="85" spans="1:37">
      <c r="D85" s="74" t="s">
        <v>222</v>
      </c>
      <c r="E85" s="75">
        <f>J85</f>
        <v>0</v>
      </c>
      <c r="H85" s="75">
        <f>SUM(H65:H84)</f>
        <v>0</v>
      </c>
      <c r="I85" s="75">
        <f>SUM(I65:I84)</f>
        <v>0</v>
      </c>
      <c r="J85" s="75">
        <f>SUM(J65:J84)</f>
        <v>0</v>
      </c>
      <c r="L85" s="76">
        <f>SUM(L65:L84)</f>
        <v>642.94972800000016</v>
      </c>
      <c r="N85" s="77">
        <f>SUM(N65:N84)</f>
        <v>0</v>
      </c>
      <c r="W85" s="34">
        <f>SUM(W65:W84)</f>
        <v>0</v>
      </c>
    </row>
    <row r="87" spans="1:37">
      <c r="B87" s="27" t="s">
        <v>223</v>
      </c>
    </row>
    <row r="88" spans="1:37" ht="20.399999999999999">
      <c r="A88" s="25">
        <v>43</v>
      </c>
      <c r="B88" s="26" t="s">
        <v>96</v>
      </c>
      <c r="C88" s="27" t="s">
        <v>224</v>
      </c>
      <c r="D88" s="28" t="s">
        <v>225</v>
      </c>
      <c r="E88" s="29">
        <v>8</v>
      </c>
      <c r="F88" s="30" t="s">
        <v>217</v>
      </c>
      <c r="H88" s="31">
        <f>ROUND(E88*G88,2)</f>
        <v>0</v>
      </c>
      <c r="J88" s="31">
        <f>ROUND(E88*G88,2)</f>
        <v>0</v>
      </c>
      <c r="L88" s="32">
        <f>E88*K88</f>
        <v>0</v>
      </c>
      <c r="N88" s="29">
        <f>E88*M88</f>
        <v>0</v>
      </c>
      <c r="P88" s="30" t="s">
        <v>89</v>
      </c>
      <c r="V88" s="33" t="s">
        <v>70</v>
      </c>
      <c r="X88" s="27" t="s">
        <v>226</v>
      </c>
      <c r="Y88" s="27" t="s">
        <v>224</v>
      </c>
      <c r="Z88" s="30" t="s">
        <v>195</v>
      </c>
      <c r="AJ88" s="4" t="s">
        <v>91</v>
      </c>
      <c r="AK88" s="4" t="s">
        <v>92</v>
      </c>
    </row>
    <row r="89" spans="1:37">
      <c r="D89" s="66" t="s">
        <v>227</v>
      </c>
      <c r="E89" s="67"/>
      <c r="F89" s="68"/>
      <c r="G89" s="69"/>
      <c r="H89" s="69"/>
      <c r="I89" s="69"/>
      <c r="J89" s="69"/>
      <c r="K89" s="70"/>
      <c r="L89" s="70"/>
      <c r="M89" s="67"/>
      <c r="N89" s="67"/>
      <c r="O89" s="68"/>
      <c r="P89" s="68"/>
      <c r="Q89" s="67"/>
      <c r="R89" s="67"/>
      <c r="S89" s="67"/>
      <c r="T89" s="71"/>
      <c r="U89" s="71"/>
      <c r="V89" s="71" t="s">
        <v>0</v>
      </c>
      <c r="W89" s="72"/>
      <c r="X89" s="68"/>
    </row>
    <row r="90" spans="1:37" ht="20.399999999999999">
      <c r="A90" s="25">
        <v>44</v>
      </c>
      <c r="B90" s="26" t="s">
        <v>96</v>
      </c>
      <c r="C90" s="27" t="s">
        <v>228</v>
      </c>
      <c r="D90" s="28" t="s">
        <v>229</v>
      </c>
      <c r="E90" s="29">
        <v>112</v>
      </c>
      <c r="F90" s="30" t="s">
        <v>217</v>
      </c>
      <c r="H90" s="31">
        <f>ROUND(E90*G90,2)</f>
        <v>0</v>
      </c>
      <c r="J90" s="31">
        <f>ROUND(E90*G90,2)</f>
        <v>0</v>
      </c>
      <c r="L90" s="32">
        <f>E90*K90</f>
        <v>0</v>
      </c>
      <c r="N90" s="29">
        <f>E90*M90</f>
        <v>0</v>
      </c>
      <c r="P90" s="30" t="s">
        <v>89</v>
      </c>
      <c r="V90" s="33" t="s">
        <v>70</v>
      </c>
      <c r="X90" s="27" t="s">
        <v>230</v>
      </c>
      <c r="Y90" s="27" t="s">
        <v>228</v>
      </c>
      <c r="Z90" s="30" t="s">
        <v>195</v>
      </c>
      <c r="AJ90" s="4" t="s">
        <v>91</v>
      </c>
      <c r="AK90" s="4" t="s">
        <v>92</v>
      </c>
    </row>
    <row r="91" spans="1:37">
      <c r="D91" s="66" t="s">
        <v>231</v>
      </c>
      <c r="E91" s="67"/>
      <c r="F91" s="68"/>
      <c r="G91" s="69"/>
      <c r="H91" s="69"/>
      <c r="I91" s="69"/>
      <c r="J91" s="69"/>
      <c r="K91" s="70"/>
      <c r="L91" s="70"/>
      <c r="M91" s="67"/>
      <c r="N91" s="67"/>
      <c r="O91" s="68"/>
      <c r="P91" s="68"/>
      <c r="Q91" s="67"/>
      <c r="R91" s="67"/>
      <c r="S91" s="67"/>
      <c r="T91" s="71"/>
      <c r="U91" s="71"/>
      <c r="V91" s="71" t="s">
        <v>0</v>
      </c>
      <c r="W91" s="72"/>
      <c r="X91" s="68"/>
    </row>
    <row r="92" spans="1:37" ht="20.399999999999999">
      <c r="A92" s="25">
        <v>45</v>
      </c>
      <c r="B92" s="26" t="s">
        <v>96</v>
      </c>
      <c r="C92" s="27" t="s">
        <v>232</v>
      </c>
      <c r="D92" s="28" t="s">
        <v>233</v>
      </c>
      <c r="E92" s="29">
        <v>5</v>
      </c>
      <c r="F92" s="30" t="s">
        <v>217</v>
      </c>
      <c r="H92" s="31">
        <f>ROUND(E92*G92,2)</f>
        <v>0</v>
      </c>
      <c r="J92" s="31">
        <f>ROUND(E92*G92,2)</f>
        <v>0</v>
      </c>
      <c r="L92" s="32">
        <f>E92*K92</f>
        <v>0</v>
      </c>
      <c r="N92" s="29">
        <f>E92*M92</f>
        <v>0</v>
      </c>
      <c r="P92" s="30" t="s">
        <v>89</v>
      </c>
      <c r="V92" s="33" t="s">
        <v>70</v>
      </c>
      <c r="X92" s="27" t="s">
        <v>234</v>
      </c>
      <c r="Y92" s="27" t="s">
        <v>232</v>
      </c>
      <c r="Z92" s="30" t="s">
        <v>195</v>
      </c>
      <c r="AJ92" s="4" t="s">
        <v>91</v>
      </c>
      <c r="AK92" s="4" t="s">
        <v>92</v>
      </c>
    </row>
    <row r="93" spans="1:37" ht="20.399999999999999">
      <c r="A93" s="25">
        <v>46</v>
      </c>
      <c r="B93" s="26" t="s">
        <v>96</v>
      </c>
      <c r="C93" s="27" t="s">
        <v>235</v>
      </c>
      <c r="D93" s="28" t="s">
        <v>236</v>
      </c>
      <c r="E93" s="29">
        <v>28</v>
      </c>
      <c r="F93" s="30" t="s">
        <v>217</v>
      </c>
      <c r="H93" s="31">
        <f>ROUND(E93*G93,2)</f>
        <v>0</v>
      </c>
      <c r="J93" s="31">
        <f>ROUND(E93*G93,2)</f>
        <v>0</v>
      </c>
      <c r="L93" s="32">
        <f>E93*K93</f>
        <v>0</v>
      </c>
      <c r="N93" s="29">
        <f>E93*M93</f>
        <v>0</v>
      </c>
      <c r="P93" s="30" t="s">
        <v>89</v>
      </c>
      <c r="V93" s="33" t="s">
        <v>70</v>
      </c>
      <c r="X93" s="27" t="s">
        <v>237</v>
      </c>
      <c r="Y93" s="27" t="s">
        <v>235</v>
      </c>
      <c r="Z93" s="30" t="s">
        <v>195</v>
      </c>
      <c r="AJ93" s="4" t="s">
        <v>91</v>
      </c>
      <c r="AK93" s="4" t="s">
        <v>92</v>
      </c>
    </row>
    <row r="94" spans="1:37">
      <c r="D94" s="66" t="s">
        <v>238</v>
      </c>
      <c r="E94" s="67"/>
      <c r="F94" s="68"/>
      <c r="G94" s="69"/>
      <c r="H94" s="69"/>
      <c r="I94" s="69"/>
      <c r="J94" s="69"/>
      <c r="K94" s="70"/>
      <c r="L94" s="70"/>
      <c r="M94" s="67"/>
      <c r="N94" s="67"/>
      <c r="O94" s="68"/>
      <c r="P94" s="68"/>
      <c r="Q94" s="67"/>
      <c r="R94" s="67"/>
      <c r="S94" s="67"/>
      <c r="T94" s="71"/>
      <c r="U94" s="71"/>
      <c r="V94" s="71" t="s">
        <v>0</v>
      </c>
      <c r="W94" s="72"/>
      <c r="X94" s="68"/>
    </row>
    <row r="95" spans="1:37" ht="20.399999999999999">
      <c r="A95" s="25">
        <v>47</v>
      </c>
      <c r="B95" s="26" t="s">
        <v>96</v>
      </c>
      <c r="C95" s="27" t="s">
        <v>239</v>
      </c>
      <c r="D95" s="28" t="s">
        <v>240</v>
      </c>
      <c r="E95" s="29">
        <v>17</v>
      </c>
      <c r="F95" s="30" t="s">
        <v>217</v>
      </c>
      <c r="H95" s="31">
        <f>ROUND(E95*G95,2)</f>
        <v>0</v>
      </c>
      <c r="J95" s="31">
        <f>ROUND(E95*G95,2)</f>
        <v>0</v>
      </c>
      <c r="K95" s="32">
        <v>0.2457</v>
      </c>
      <c r="L95" s="32">
        <f>E95*K95</f>
        <v>4.1768999999999998</v>
      </c>
      <c r="N95" s="29">
        <f>E95*M95</f>
        <v>0</v>
      </c>
      <c r="P95" s="30" t="s">
        <v>89</v>
      </c>
      <c r="V95" s="33" t="s">
        <v>70</v>
      </c>
      <c r="X95" s="27" t="s">
        <v>239</v>
      </c>
      <c r="Y95" s="27" t="s">
        <v>239</v>
      </c>
      <c r="Z95" s="30" t="s">
        <v>195</v>
      </c>
      <c r="AJ95" s="4" t="s">
        <v>91</v>
      </c>
      <c r="AK95" s="4" t="s">
        <v>92</v>
      </c>
    </row>
    <row r="96" spans="1:37">
      <c r="D96" s="66" t="s">
        <v>241</v>
      </c>
      <c r="E96" s="67"/>
      <c r="F96" s="68"/>
      <c r="G96" s="69"/>
      <c r="H96" s="69"/>
      <c r="I96" s="69"/>
      <c r="J96" s="69"/>
      <c r="K96" s="70"/>
      <c r="L96" s="70"/>
      <c r="M96" s="67"/>
      <c r="N96" s="67"/>
      <c r="O96" s="68"/>
      <c r="P96" s="68"/>
      <c r="Q96" s="67"/>
      <c r="R96" s="67"/>
      <c r="S96" s="67"/>
      <c r="T96" s="71"/>
      <c r="U96" s="71"/>
      <c r="V96" s="71" t="s">
        <v>0</v>
      </c>
      <c r="W96" s="72"/>
      <c r="X96" s="68"/>
    </row>
    <row r="97" spans="1:37">
      <c r="D97" s="66" t="s">
        <v>242</v>
      </c>
      <c r="E97" s="67"/>
      <c r="F97" s="68"/>
      <c r="G97" s="69"/>
      <c r="H97" s="69"/>
      <c r="I97" s="69"/>
      <c r="J97" s="69"/>
      <c r="K97" s="70"/>
      <c r="L97" s="70"/>
      <c r="M97" s="67"/>
      <c r="N97" s="67"/>
      <c r="O97" s="68"/>
      <c r="P97" s="68"/>
      <c r="Q97" s="67"/>
      <c r="R97" s="67"/>
      <c r="S97" s="67"/>
      <c r="T97" s="71"/>
      <c r="U97" s="71"/>
      <c r="V97" s="71" t="s">
        <v>0</v>
      </c>
      <c r="W97" s="72"/>
      <c r="X97" s="68"/>
    </row>
    <row r="98" spans="1:37">
      <c r="D98" s="66" t="s">
        <v>243</v>
      </c>
      <c r="E98" s="67"/>
      <c r="F98" s="68"/>
      <c r="G98" s="69"/>
      <c r="H98" s="69"/>
      <c r="I98" s="69"/>
      <c r="J98" s="69"/>
      <c r="K98" s="70"/>
      <c r="L98" s="70"/>
      <c r="M98" s="67"/>
      <c r="N98" s="67"/>
      <c r="O98" s="68"/>
      <c r="P98" s="68"/>
      <c r="Q98" s="67"/>
      <c r="R98" s="67"/>
      <c r="S98" s="67"/>
      <c r="T98" s="71"/>
      <c r="U98" s="71"/>
      <c r="V98" s="71" t="s">
        <v>0</v>
      </c>
      <c r="W98" s="72"/>
      <c r="X98" s="68"/>
    </row>
    <row r="99" spans="1:37">
      <c r="D99" s="66" t="s">
        <v>244</v>
      </c>
      <c r="E99" s="67"/>
      <c r="F99" s="68"/>
      <c r="G99" s="69"/>
      <c r="H99" s="69"/>
      <c r="I99" s="69"/>
      <c r="J99" s="69"/>
      <c r="K99" s="70"/>
      <c r="L99" s="70"/>
      <c r="M99" s="67"/>
      <c r="N99" s="67"/>
      <c r="O99" s="68"/>
      <c r="P99" s="68"/>
      <c r="Q99" s="67"/>
      <c r="R99" s="67"/>
      <c r="S99" s="67"/>
      <c r="T99" s="71"/>
      <c r="U99" s="71"/>
      <c r="V99" s="71" t="s">
        <v>0</v>
      </c>
      <c r="W99" s="72"/>
      <c r="X99" s="68"/>
    </row>
    <row r="100" spans="1:37" ht="20.399999999999999">
      <c r="A100" s="25">
        <v>48</v>
      </c>
      <c r="B100" s="26" t="s">
        <v>142</v>
      </c>
      <c r="C100" s="27" t="s">
        <v>245</v>
      </c>
      <c r="D100" s="28" t="s">
        <v>246</v>
      </c>
      <c r="E100" s="29">
        <v>6</v>
      </c>
      <c r="F100" s="30" t="s">
        <v>217</v>
      </c>
      <c r="I100" s="31">
        <f>ROUND(E100*G100,2)</f>
        <v>0</v>
      </c>
      <c r="J100" s="31">
        <f>ROUND(E100*G100,2)</f>
        <v>0</v>
      </c>
      <c r="K100" s="32">
        <v>1.4E-3</v>
      </c>
      <c r="L100" s="32">
        <f>E100*K100</f>
        <v>8.3999999999999995E-3</v>
      </c>
      <c r="N100" s="29">
        <f>E100*M100</f>
        <v>0</v>
      </c>
      <c r="P100" s="30" t="s">
        <v>89</v>
      </c>
      <c r="V100" s="33" t="s">
        <v>69</v>
      </c>
      <c r="X100" s="27" t="s">
        <v>245</v>
      </c>
      <c r="Y100" s="27" t="s">
        <v>245</v>
      </c>
      <c r="Z100" s="30" t="s">
        <v>247</v>
      </c>
      <c r="AA100" s="27" t="s">
        <v>89</v>
      </c>
      <c r="AJ100" s="4" t="s">
        <v>147</v>
      </c>
      <c r="AK100" s="4" t="s">
        <v>92</v>
      </c>
    </row>
    <row r="101" spans="1:37" ht="20.399999999999999">
      <c r="A101" s="25">
        <v>49</v>
      </c>
      <c r="B101" s="26" t="s">
        <v>142</v>
      </c>
      <c r="C101" s="27" t="s">
        <v>248</v>
      </c>
      <c r="D101" s="28" t="s">
        <v>249</v>
      </c>
      <c r="E101" s="29">
        <v>10</v>
      </c>
      <c r="F101" s="30" t="s">
        <v>217</v>
      </c>
      <c r="I101" s="31">
        <f>ROUND(E101*G101,2)</f>
        <v>0</v>
      </c>
      <c r="J101" s="31">
        <f>ROUND(E101*G101,2)</f>
        <v>0</v>
      </c>
      <c r="K101" s="32">
        <v>1.4E-3</v>
      </c>
      <c r="L101" s="32">
        <f>E101*K101</f>
        <v>1.4E-2</v>
      </c>
      <c r="N101" s="29">
        <f>E101*M101</f>
        <v>0</v>
      </c>
      <c r="P101" s="30" t="s">
        <v>89</v>
      </c>
      <c r="V101" s="33" t="s">
        <v>69</v>
      </c>
      <c r="X101" s="27" t="s">
        <v>248</v>
      </c>
      <c r="Y101" s="27" t="s">
        <v>248</v>
      </c>
      <c r="Z101" s="30" t="s">
        <v>247</v>
      </c>
      <c r="AA101" s="27" t="s">
        <v>89</v>
      </c>
      <c r="AJ101" s="4" t="s">
        <v>147</v>
      </c>
      <c r="AK101" s="4" t="s">
        <v>92</v>
      </c>
    </row>
    <row r="102" spans="1:37">
      <c r="D102" s="66" t="s">
        <v>250</v>
      </c>
      <c r="E102" s="67"/>
      <c r="F102" s="68"/>
      <c r="G102" s="69"/>
      <c r="H102" s="69"/>
      <c r="I102" s="69"/>
      <c r="J102" s="69"/>
      <c r="K102" s="70"/>
      <c r="L102" s="70"/>
      <c r="M102" s="67"/>
      <c r="N102" s="67"/>
      <c r="O102" s="68"/>
      <c r="P102" s="68"/>
      <c r="Q102" s="67"/>
      <c r="R102" s="67"/>
      <c r="S102" s="67"/>
      <c r="T102" s="71"/>
      <c r="U102" s="71"/>
      <c r="V102" s="71" t="s">
        <v>0</v>
      </c>
      <c r="W102" s="72"/>
      <c r="X102" s="68"/>
    </row>
    <row r="103" spans="1:37">
      <c r="D103" s="66" t="s">
        <v>251</v>
      </c>
      <c r="E103" s="67"/>
      <c r="F103" s="68"/>
      <c r="G103" s="69"/>
      <c r="H103" s="69"/>
      <c r="I103" s="69"/>
      <c r="J103" s="69"/>
      <c r="K103" s="70"/>
      <c r="L103" s="70"/>
      <c r="M103" s="67"/>
      <c r="N103" s="67"/>
      <c r="O103" s="68"/>
      <c r="P103" s="68"/>
      <c r="Q103" s="67"/>
      <c r="R103" s="67"/>
      <c r="S103" s="67"/>
      <c r="T103" s="71"/>
      <c r="U103" s="71"/>
      <c r="V103" s="71" t="s">
        <v>0</v>
      </c>
      <c r="W103" s="72"/>
      <c r="X103" s="68"/>
    </row>
    <row r="104" spans="1:37" ht="20.399999999999999">
      <c r="A104" s="25">
        <v>50</v>
      </c>
      <c r="B104" s="26" t="s">
        <v>96</v>
      </c>
      <c r="C104" s="27" t="s">
        <v>252</v>
      </c>
      <c r="D104" s="28" t="s">
        <v>253</v>
      </c>
      <c r="E104" s="29">
        <v>12</v>
      </c>
      <c r="F104" s="30" t="s">
        <v>217</v>
      </c>
      <c r="H104" s="31">
        <f>ROUND(E104*G104,2)</f>
        <v>0</v>
      </c>
      <c r="J104" s="31">
        <f>ROUND(E104*G104,2)</f>
        <v>0</v>
      </c>
      <c r="K104" s="32">
        <v>0.11241</v>
      </c>
      <c r="L104" s="32">
        <f>E104*K104</f>
        <v>1.3489199999999999</v>
      </c>
      <c r="N104" s="29">
        <f>E104*M104</f>
        <v>0</v>
      </c>
      <c r="P104" s="30" t="s">
        <v>89</v>
      </c>
      <c r="V104" s="33" t="s">
        <v>70</v>
      </c>
      <c r="X104" s="27" t="s">
        <v>254</v>
      </c>
      <c r="Y104" s="27" t="s">
        <v>252</v>
      </c>
      <c r="Z104" s="30" t="s">
        <v>195</v>
      </c>
      <c r="AJ104" s="4" t="s">
        <v>91</v>
      </c>
      <c r="AK104" s="4" t="s">
        <v>92</v>
      </c>
    </row>
    <row r="105" spans="1:37">
      <c r="A105" s="25">
        <v>51</v>
      </c>
      <c r="B105" s="26" t="s">
        <v>142</v>
      </c>
      <c r="C105" s="27" t="s">
        <v>255</v>
      </c>
      <c r="D105" s="28" t="s">
        <v>256</v>
      </c>
      <c r="E105" s="29">
        <v>36</v>
      </c>
      <c r="F105" s="30" t="s">
        <v>110</v>
      </c>
      <c r="I105" s="31">
        <f>ROUND(E105*G105,2)</f>
        <v>0</v>
      </c>
      <c r="J105" s="31">
        <f>ROUND(E105*G105,2)</f>
        <v>0</v>
      </c>
      <c r="K105" s="32">
        <v>1.2999999999999999E-3</v>
      </c>
      <c r="L105" s="32">
        <f>E105*K105</f>
        <v>4.6799999999999994E-2</v>
      </c>
      <c r="N105" s="29">
        <f>E105*M105</f>
        <v>0</v>
      </c>
      <c r="P105" s="30" t="s">
        <v>89</v>
      </c>
      <c r="V105" s="33" t="s">
        <v>69</v>
      </c>
      <c r="X105" s="27" t="s">
        <v>255</v>
      </c>
      <c r="Y105" s="27" t="s">
        <v>255</v>
      </c>
      <c r="Z105" s="30" t="s">
        <v>247</v>
      </c>
      <c r="AA105" s="27" t="s">
        <v>89</v>
      </c>
      <c r="AJ105" s="4" t="s">
        <v>147</v>
      </c>
      <c r="AK105" s="4" t="s">
        <v>92</v>
      </c>
    </row>
    <row r="106" spans="1:37">
      <c r="D106" s="66" t="s">
        <v>257</v>
      </c>
      <c r="E106" s="67"/>
      <c r="F106" s="68"/>
      <c r="G106" s="69"/>
      <c r="H106" s="69"/>
      <c r="I106" s="69"/>
      <c r="J106" s="69"/>
      <c r="K106" s="70"/>
      <c r="L106" s="70"/>
      <c r="M106" s="67"/>
      <c r="N106" s="67"/>
      <c r="O106" s="68"/>
      <c r="P106" s="68"/>
      <c r="Q106" s="67"/>
      <c r="R106" s="67"/>
      <c r="S106" s="67"/>
      <c r="T106" s="71"/>
      <c r="U106" s="71"/>
      <c r="V106" s="71" t="s">
        <v>0</v>
      </c>
      <c r="W106" s="72"/>
      <c r="X106" s="68"/>
    </row>
    <row r="107" spans="1:37" ht="20.399999999999999">
      <c r="A107" s="25">
        <v>52</v>
      </c>
      <c r="B107" s="26" t="s">
        <v>96</v>
      </c>
      <c r="C107" s="27" t="s">
        <v>258</v>
      </c>
      <c r="D107" s="28" t="s">
        <v>259</v>
      </c>
      <c r="E107" s="29">
        <v>40</v>
      </c>
      <c r="F107" s="30" t="s">
        <v>88</v>
      </c>
      <c r="H107" s="31">
        <f>ROUND(E107*G107,2)</f>
        <v>0</v>
      </c>
      <c r="J107" s="31">
        <f>ROUND(E107*G107,2)</f>
        <v>0</v>
      </c>
      <c r="K107" s="32">
        <v>1.3999999999999999E-4</v>
      </c>
      <c r="L107" s="32">
        <f>E107*K107</f>
        <v>5.5999999999999991E-3</v>
      </c>
      <c r="N107" s="29">
        <f>E107*M107</f>
        <v>0</v>
      </c>
      <c r="P107" s="30" t="s">
        <v>89</v>
      </c>
      <c r="V107" s="33" t="s">
        <v>70</v>
      </c>
      <c r="X107" s="27" t="s">
        <v>260</v>
      </c>
      <c r="Y107" s="27" t="s">
        <v>258</v>
      </c>
      <c r="Z107" s="30" t="s">
        <v>261</v>
      </c>
      <c r="AJ107" s="4" t="s">
        <v>91</v>
      </c>
      <c r="AK107" s="4" t="s">
        <v>92</v>
      </c>
    </row>
    <row r="108" spans="1:37">
      <c r="A108" s="25">
        <v>53</v>
      </c>
      <c r="B108" s="26" t="s">
        <v>96</v>
      </c>
      <c r="C108" s="27" t="s">
        <v>262</v>
      </c>
      <c r="D108" s="28" t="s">
        <v>263</v>
      </c>
      <c r="E108" s="29">
        <v>306</v>
      </c>
      <c r="F108" s="30" t="s">
        <v>110</v>
      </c>
      <c r="H108" s="31">
        <f>ROUND(E108*G108,2)</f>
        <v>0</v>
      </c>
      <c r="J108" s="31">
        <f>ROUND(E108*G108,2)</f>
        <v>0</v>
      </c>
      <c r="K108" s="32">
        <v>9.0000000000000006E-5</v>
      </c>
      <c r="L108" s="32">
        <f>E108*K108</f>
        <v>2.7540000000000002E-2</v>
      </c>
      <c r="N108" s="29">
        <f>E108*M108</f>
        <v>0</v>
      </c>
      <c r="P108" s="30" t="s">
        <v>89</v>
      </c>
      <c r="V108" s="33" t="s">
        <v>70</v>
      </c>
      <c r="X108" s="27" t="s">
        <v>262</v>
      </c>
      <c r="Y108" s="27" t="s">
        <v>262</v>
      </c>
      <c r="Z108" s="30" t="s">
        <v>261</v>
      </c>
      <c r="AJ108" s="4" t="s">
        <v>91</v>
      </c>
      <c r="AK108" s="4" t="s">
        <v>92</v>
      </c>
    </row>
    <row r="109" spans="1:37">
      <c r="D109" s="66" t="s">
        <v>264</v>
      </c>
      <c r="E109" s="67"/>
      <c r="F109" s="68"/>
      <c r="G109" s="69"/>
      <c r="H109" s="69"/>
      <c r="I109" s="69"/>
      <c r="J109" s="69"/>
      <c r="K109" s="70"/>
      <c r="L109" s="70"/>
      <c r="M109" s="67"/>
      <c r="N109" s="67"/>
      <c r="O109" s="68"/>
      <c r="P109" s="68"/>
      <c r="Q109" s="67"/>
      <c r="R109" s="67"/>
      <c r="S109" s="67"/>
      <c r="T109" s="71"/>
      <c r="U109" s="71"/>
      <c r="V109" s="71" t="s">
        <v>0</v>
      </c>
      <c r="W109" s="72"/>
      <c r="X109" s="68"/>
    </row>
    <row r="110" spans="1:37">
      <c r="D110" s="66" t="s">
        <v>265</v>
      </c>
      <c r="E110" s="67"/>
      <c r="F110" s="68"/>
      <c r="G110" s="69"/>
      <c r="H110" s="69"/>
      <c r="I110" s="69"/>
      <c r="J110" s="69"/>
      <c r="K110" s="70"/>
      <c r="L110" s="70"/>
      <c r="M110" s="67"/>
      <c r="N110" s="67"/>
      <c r="O110" s="68"/>
      <c r="P110" s="68"/>
      <c r="Q110" s="67"/>
      <c r="R110" s="67"/>
      <c r="S110" s="67"/>
      <c r="T110" s="71"/>
      <c r="U110" s="71"/>
      <c r="V110" s="71" t="s">
        <v>0</v>
      </c>
      <c r="W110" s="72"/>
      <c r="X110" s="68"/>
    </row>
    <row r="111" spans="1:37">
      <c r="A111" s="25">
        <v>54</v>
      </c>
      <c r="B111" s="26" t="s">
        <v>96</v>
      </c>
      <c r="C111" s="27" t="s">
        <v>266</v>
      </c>
      <c r="D111" s="28" t="s">
        <v>267</v>
      </c>
      <c r="E111" s="29">
        <v>306</v>
      </c>
      <c r="F111" s="30" t="s">
        <v>110</v>
      </c>
      <c r="H111" s="31">
        <f t="shared" ref="H111:H116" si="8">ROUND(E111*G111,2)</f>
        <v>0</v>
      </c>
      <c r="J111" s="31">
        <f t="shared" ref="J111:J117" si="9">ROUND(E111*G111,2)</f>
        <v>0</v>
      </c>
      <c r="K111" s="32">
        <v>4.0000000000000003E-5</v>
      </c>
      <c r="L111" s="32">
        <f t="shared" ref="L111:L117" si="10">E111*K111</f>
        <v>1.2240000000000001E-2</v>
      </c>
      <c r="N111" s="29">
        <f t="shared" ref="N111:N117" si="11">E111*M111</f>
        <v>0</v>
      </c>
      <c r="P111" s="30" t="s">
        <v>89</v>
      </c>
      <c r="V111" s="33" t="s">
        <v>70</v>
      </c>
      <c r="X111" s="27" t="s">
        <v>266</v>
      </c>
      <c r="Y111" s="27" t="s">
        <v>266</v>
      </c>
      <c r="Z111" s="30" t="s">
        <v>261</v>
      </c>
      <c r="AJ111" s="4" t="s">
        <v>91</v>
      </c>
      <c r="AK111" s="4" t="s">
        <v>92</v>
      </c>
    </row>
    <row r="112" spans="1:37" ht="20.399999999999999">
      <c r="A112" s="25">
        <v>55</v>
      </c>
      <c r="B112" s="26" t="s">
        <v>96</v>
      </c>
      <c r="C112" s="27" t="s">
        <v>268</v>
      </c>
      <c r="D112" s="28" t="s">
        <v>269</v>
      </c>
      <c r="E112" s="29">
        <v>20</v>
      </c>
      <c r="F112" s="30" t="s">
        <v>88</v>
      </c>
      <c r="H112" s="31">
        <f t="shared" si="8"/>
        <v>0</v>
      </c>
      <c r="J112" s="31">
        <f t="shared" si="9"/>
        <v>0</v>
      </c>
      <c r="K112" s="32">
        <v>6.6E-4</v>
      </c>
      <c r="L112" s="32">
        <f t="shared" si="10"/>
        <v>1.32E-2</v>
      </c>
      <c r="N112" s="29">
        <f t="shared" si="11"/>
        <v>0</v>
      </c>
      <c r="P112" s="30" t="s">
        <v>89</v>
      </c>
      <c r="V112" s="33" t="s">
        <v>70</v>
      </c>
      <c r="X112" s="27" t="s">
        <v>268</v>
      </c>
      <c r="Y112" s="27" t="s">
        <v>268</v>
      </c>
      <c r="Z112" s="30" t="s">
        <v>261</v>
      </c>
      <c r="AJ112" s="4" t="s">
        <v>91</v>
      </c>
      <c r="AK112" s="4" t="s">
        <v>92</v>
      </c>
    </row>
    <row r="113" spans="1:37">
      <c r="A113" s="25">
        <v>56</v>
      </c>
      <c r="B113" s="26" t="s">
        <v>96</v>
      </c>
      <c r="C113" s="27" t="s">
        <v>270</v>
      </c>
      <c r="D113" s="28" t="s">
        <v>271</v>
      </c>
      <c r="E113" s="29">
        <v>20</v>
      </c>
      <c r="F113" s="30" t="s">
        <v>88</v>
      </c>
      <c r="H113" s="31">
        <f t="shared" si="8"/>
        <v>0</v>
      </c>
      <c r="J113" s="31">
        <f t="shared" si="9"/>
        <v>0</v>
      </c>
      <c r="K113" s="32">
        <v>3.2000000000000003E-4</v>
      </c>
      <c r="L113" s="32">
        <f t="shared" si="10"/>
        <v>6.4000000000000003E-3</v>
      </c>
      <c r="N113" s="29">
        <f t="shared" si="11"/>
        <v>0</v>
      </c>
      <c r="P113" s="30" t="s">
        <v>89</v>
      </c>
      <c r="V113" s="33" t="s">
        <v>70</v>
      </c>
      <c r="X113" s="27" t="s">
        <v>270</v>
      </c>
      <c r="Y113" s="27" t="s">
        <v>270</v>
      </c>
      <c r="Z113" s="30" t="s">
        <v>261</v>
      </c>
      <c r="AJ113" s="4" t="s">
        <v>91</v>
      </c>
      <c r="AK113" s="4" t="s">
        <v>92</v>
      </c>
    </row>
    <row r="114" spans="1:37">
      <c r="A114" s="25">
        <v>57</v>
      </c>
      <c r="B114" s="26" t="s">
        <v>96</v>
      </c>
      <c r="C114" s="27" t="s">
        <v>272</v>
      </c>
      <c r="D114" s="28" t="s">
        <v>273</v>
      </c>
      <c r="E114" s="29">
        <v>306</v>
      </c>
      <c r="F114" s="30" t="s">
        <v>110</v>
      </c>
      <c r="H114" s="31">
        <f t="shared" si="8"/>
        <v>0</v>
      </c>
      <c r="J114" s="31">
        <f t="shared" si="9"/>
        <v>0</v>
      </c>
      <c r="L114" s="32">
        <f t="shared" si="10"/>
        <v>0</v>
      </c>
      <c r="N114" s="29">
        <f t="shared" si="11"/>
        <v>0</v>
      </c>
      <c r="P114" s="30" t="s">
        <v>89</v>
      </c>
      <c r="V114" s="33" t="s">
        <v>70</v>
      </c>
      <c r="X114" s="27" t="s">
        <v>272</v>
      </c>
      <c r="Y114" s="27" t="s">
        <v>272</v>
      </c>
      <c r="Z114" s="30" t="s">
        <v>261</v>
      </c>
      <c r="AJ114" s="4" t="s">
        <v>91</v>
      </c>
      <c r="AK114" s="4" t="s">
        <v>92</v>
      </c>
    </row>
    <row r="115" spans="1:37" ht="20.399999999999999">
      <c r="A115" s="25">
        <v>58</v>
      </c>
      <c r="B115" s="26" t="s">
        <v>96</v>
      </c>
      <c r="C115" s="27" t="s">
        <v>274</v>
      </c>
      <c r="D115" s="28" t="s">
        <v>275</v>
      </c>
      <c r="E115" s="29">
        <v>20</v>
      </c>
      <c r="F115" s="30" t="s">
        <v>88</v>
      </c>
      <c r="H115" s="31">
        <f t="shared" si="8"/>
        <v>0</v>
      </c>
      <c r="J115" s="31">
        <f t="shared" si="9"/>
        <v>0</v>
      </c>
      <c r="L115" s="32">
        <f t="shared" si="10"/>
        <v>0</v>
      </c>
      <c r="N115" s="29">
        <f t="shared" si="11"/>
        <v>0</v>
      </c>
      <c r="P115" s="30" t="s">
        <v>89</v>
      </c>
      <c r="V115" s="33" t="s">
        <v>70</v>
      </c>
      <c r="X115" s="27" t="s">
        <v>274</v>
      </c>
      <c r="Y115" s="27" t="s">
        <v>274</v>
      </c>
      <c r="Z115" s="30" t="s">
        <v>261</v>
      </c>
      <c r="AJ115" s="4" t="s">
        <v>91</v>
      </c>
      <c r="AK115" s="4" t="s">
        <v>92</v>
      </c>
    </row>
    <row r="116" spans="1:37" ht="20.399999999999999">
      <c r="A116" s="25">
        <v>59</v>
      </c>
      <c r="B116" s="26" t="s">
        <v>96</v>
      </c>
      <c r="C116" s="27" t="s">
        <v>276</v>
      </c>
      <c r="D116" s="28" t="s">
        <v>277</v>
      </c>
      <c r="E116" s="29">
        <v>607.9</v>
      </c>
      <c r="F116" s="30" t="s">
        <v>110</v>
      </c>
      <c r="H116" s="31">
        <f t="shared" si="8"/>
        <v>0</v>
      </c>
      <c r="J116" s="31">
        <f t="shared" si="9"/>
        <v>0</v>
      </c>
      <c r="K116" s="32">
        <v>0.10562000000000001</v>
      </c>
      <c r="L116" s="32">
        <f t="shared" si="10"/>
        <v>64.206398000000007</v>
      </c>
      <c r="N116" s="29">
        <f t="shared" si="11"/>
        <v>0</v>
      </c>
      <c r="P116" s="30" t="s">
        <v>89</v>
      </c>
      <c r="V116" s="33" t="s">
        <v>70</v>
      </c>
      <c r="X116" s="27" t="s">
        <v>276</v>
      </c>
      <c r="Y116" s="27" t="s">
        <v>276</v>
      </c>
      <c r="Z116" s="30" t="s">
        <v>195</v>
      </c>
      <c r="AJ116" s="4" t="s">
        <v>91</v>
      </c>
      <c r="AK116" s="4" t="s">
        <v>92</v>
      </c>
    </row>
    <row r="117" spans="1:37">
      <c r="A117" s="25">
        <v>60</v>
      </c>
      <c r="B117" s="26" t="s">
        <v>142</v>
      </c>
      <c r="C117" s="27" t="s">
        <v>278</v>
      </c>
      <c r="D117" s="28" t="s">
        <v>279</v>
      </c>
      <c r="E117" s="29">
        <v>613.97900000000004</v>
      </c>
      <c r="F117" s="30" t="s">
        <v>217</v>
      </c>
      <c r="I117" s="31">
        <f>ROUND(E117*G117,2)</f>
        <v>0</v>
      </c>
      <c r="J117" s="31">
        <f t="shared" si="9"/>
        <v>0</v>
      </c>
      <c r="K117" s="32">
        <v>2.9000000000000001E-2</v>
      </c>
      <c r="L117" s="32">
        <f t="shared" si="10"/>
        <v>17.805391000000004</v>
      </c>
      <c r="N117" s="29">
        <f t="shared" si="11"/>
        <v>0</v>
      </c>
      <c r="P117" s="30" t="s">
        <v>89</v>
      </c>
      <c r="V117" s="33" t="s">
        <v>69</v>
      </c>
      <c r="X117" s="27" t="s">
        <v>278</v>
      </c>
      <c r="Y117" s="27" t="s">
        <v>278</v>
      </c>
      <c r="Z117" s="30" t="s">
        <v>211</v>
      </c>
      <c r="AA117" s="27" t="s">
        <v>89</v>
      </c>
      <c r="AJ117" s="4" t="s">
        <v>147</v>
      </c>
      <c r="AK117" s="4" t="s">
        <v>92</v>
      </c>
    </row>
    <row r="118" spans="1:37">
      <c r="D118" s="66" t="s">
        <v>280</v>
      </c>
      <c r="E118" s="67"/>
      <c r="F118" s="68"/>
      <c r="G118" s="69"/>
      <c r="H118" s="69"/>
      <c r="I118" s="69"/>
      <c r="J118" s="69"/>
      <c r="K118" s="70"/>
      <c r="L118" s="70"/>
      <c r="M118" s="67"/>
      <c r="N118" s="67"/>
      <c r="O118" s="68"/>
      <c r="P118" s="68"/>
      <c r="Q118" s="67"/>
      <c r="R118" s="67"/>
      <c r="S118" s="67"/>
      <c r="T118" s="71"/>
      <c r="U118" s="71"/>
      <c r="V118" s="71" t="s">
        <v>0</v>
      </c>
      <c r="W118" s="72"/>
      <c r="X118" s="68"/>
    </row>
    <row r="119" spans="1:37" ht="20.399999999999999">
      <c r="A119" s="25">
        <v>61</v>
      </c>
      <c r="B119" s="26" t="s">
        <v>96</v>
      </c>
      <c r="C119" s="27" t="s">
        <v>281</v>
      </c>
      <c r="D119" s="28" t="s">
        <v>282</v>
      </c>
      <c r="E119" s="29">
        <v>40</v>
      </c>
      <c r="F119" s="30" t="s">
        <v>110</v>
      </c>
      <c r="H119" s="31">
        <f>ROUND(E119*G119,2)</f>
        <v>0</v>
      </c>
      <c r="J119" s="31">
        <f>ROUND(E119*G119,2)</f>
        <v>0</v>
      </c>
      <c r="K119" s="32">
        <v>0.13553000000000001</v>
      </c>
      <c r="L119" s="32">
        <f>E119*K119</f>
        <v>5.4212000000000007</v>
      </c>
      <c r="N119" s="29">
        <f>E119*M119</f>
        <v>0</v>
      </c>
      <c r="P119" s="30" t="s">
        <v>89</v>
      </c>
      <c r="V119" s="33" t="s">
        <v>70</v>
      </c>
      <c r="X119" s="27" t="s">
        <v>281</v>
      </c>
      <c r="Y119" s="27" t="s">
        <v>281</v>
      </c>
      <c r="Z119" s="30" t="s">
        <v>195</v>
      </c>
      <c r="AJ119" s="4" t="s">
        <v>91</v>
      </c>
      <c r="AK119" s="4" t="s">
        <v>92</v>
      </c>
    </row>
    <row r="120" spans="1:37">
      <c r="D120" s="66" t="s">
        <v>283</v>
      </c>
      <c r="E120" s="67"/>
      <c r="F120" s="68"/>
      <c r="G120" s="69"/>
      <c r="H120" s="69"/>
      <c r="I120" s="69"/>
      <c r="J120" s="69"/>
      <c r="K120" s="70"/>
      <c r="L120" s="70"/>
      <c r="M120" s="67"/>
      <c r="N120" s="67"/>
      <c r="O120" s="68"/>
      <c r="P120" s="68"/>
      <c r="Q120" s="67"/>
      <c r="R120" s="67"/>
      <c r="S120" s="67"/>
      <c r="T120" s="71"/>
      <c r="U120" s="71"/>
      <c r="V120" s="71" t="s">
        <v>0</v>
      </c>
      <c r="W120" s="72"/>
      <c r="X120" s="68"/>
    </row>
    <row r="121" spans="1:37">
      <c r="A121" s="25">
        <v>62</v>
      </c>
      <c r="B121" s="26" t="s">
        <v>142</v>
      </c>
      <c r="C121" s="27" t="s">
        <v>284</v>
      </c>
      <c r="D121" s="28" t="s">
        <v>285</v>
      </c>
      <c r="E121" s="29">
        <v>40.4</v>
      </c>
      <c r="F121" s="30" t="s">
        <v>217</v>
      </c>
      <c r="I121" s="31">
        <f>ROUND(E121*G121,2)</f>
        <v>0</v>
      </c>
      <c r="J121" s="31">
        <f>ROUND(E121*G121,2)</f>
        <v>0</v>
      </c>
      <c r="K121" s="32">
        <v>8.1000000000000003E-2</v>
      </c>
      <c r="L121" s="32">
        <f>E121*K121</f>
        <v>3.2724000000000002</v>
      </c>
      <c r="N121" s="29">
        <f>E121*M121</f>
        <v>0</v>
      </c>
      <c r="P121" s="30" t="s">
        <v>89</v>
      </c>
      <c r="V121" s="33" t="s">
        <v>69</v>
      </c>
      <c r="X121" s="27" t="s">
        <v>284</v>
      </c>
      <c r="Y121" s="27" t="s">
        <v>284</v>
      </c>
      <c r="Z121" s="30" t="s">
        <v>211</v>
      </c>
      <c r="AA121" s="27" t="s">
        <v>89</v>
      </c>
      <c r="AJ121" s="4" t="s">
        <v>147</v>
      </c>
      <c r="AK121" s="4" t="s">
        <v>92</v>
      </c>
    </row>
    <row r="122" spans="1:37">
      <c r="D122" s="66" t="s">
        <v>286</v>
      </c>
      <c r="E122" s="67"/>
      <c r="F122" s="68"/>
      <c r="G122" s="69"/>
      <c r="H122" s="69"/>
      <c r="I122" s="69"/>
      <c r="J122" s="69"/>
      <c r="K122" s="70"/>
      <c r="L122" s="70"/>
      <c r="M122" s="67"/>
      <c r="N122" s="67"/>
      <c r="O122" s="68"/>
      <c r="P122" s="68"/>
      <c r="Q122" s="67"/>
      <c r="R122" s="67"/>
      <c r="S122" s="67"/>
      <c r="T122" s="71"/>
      <c r="U122" s="71"/>
      <c r="V122" s="71" t="s">
        <v>0</v>
      </c>
      <c r="W122" s="72"/>
      <c r="X122" s="68"/>
    </row>
    <row r="123" spans="1:37">
      <c r="A123" s="25">
        <v>63</v>
      </c>
      <c r="B123" s="26" t="s">
        <v>96</v>
      </c>
      <c r="C123" s="27" t="s">
        <v>287</v>
      </c>
      <c r="D123" s="28" t="s">
        <v>288</v>
      </c>
      <c r="E123" s="29">
        <v>49.792999999999999</v>
      </c>
      <c r="F123" s="30" t="s">
        <v>113</v>
      </c>
      <c r="H123" s="31">
        <f>ROUND(E123*G123,2)</f>
        <v>0</v>
      </c>
      <c r="J123" s="31">
        <f>ROUND(E123*G123,2)</f>
        <v>0</v>
      </c>
      <c r="K123" s="32">
        <v>2.3628499999999999</v>
      </c>
      <c r="L123" s="32">
        <f>E123*K123</f>
        <v>117.65339005</v>
      </c>
      <c r="N123" s="29">
        <f>E123*M123</f>
        <v>0</v>
      </c>
      <c r="P123" s="30" t="s">
        <v>89</v>
      </c>
      <c r="V123" s="33" t="s">
        <v>70</v>
      </c>
      <c r="X123" s="27" t="s">
        <v>287</v>
      </c>
      <c r="Y123" s="27" t="s">
        <v>287</v>
      </c>
      <c r="Z123" s="30" t="s">
        <v>195</v>
      </c>
      <c r="AJ123" s="4" t="s">
        <v>91</v>
      </c>
      <c r="AK123" s="4" t="s">
        <v>92</v>
      </c>
    </row>
    <row r="124" spans="1:37">
      <c r="D124" s="66" t="s">
        <v>289</v>
      </c>
      <c r="E124" s="67"/>
      <c r="F124" s="68"/>
      <c r="G124" s="69"/>
      <c r="H124" s="69"/>
      <c r="I124" s="69"/>
      <c r="J124" s="69"/>
      <c r="K124" s="70"/>
      <c r="L124" s="70"/>
      <c r="M124" s="67"/>
      <c r="N124" s="67"/>
      <c r="O124" s="68"/>
      <c r="P124" s="68"/>
      <c r="Q124" s="67"/>
      <c r="R124" s="67"/>
      <c r="S124" s="67"/>
      <c r="T124" s="71"/>
      <c r="U124" s="71"/>
      <c r="V124" s="71" t="s">
        <v>0</v>
      </c>
      <c r="W124" s="72"/>
      <c r="X124" s="68"/>
    </row>
    <row r="125" spans="1:37">
      <c r="D125" s="66" t="s">
        <v>290</v>
      </c>
      <c r="E125" s="67"/>
      <c r="F125" s="68"/>
      <c r="G125" s="69"/>
      <c r="H125" s="69"/>
      <c r="I125" s="69"/>
      <c r="J125" s="69"/>
      <c r="K125" s="70"/>
      <c r="L125" s="70"/>
      <c r="M125" s="67"/>
      <c r="N125" s="67"/>
      <c r="O125" s="68"/>
      <c r="P125" s="68"/>
      <c r="Q125" s="67"/>
      <c r="R125" s="67"/>
      <c r="S125" s="67"/>
      <c r="T125" s="71"/>
      <c r="U125" s="71"/>
      <c r="V125" s="71" t="s">
        <v>0</v>
      </c>
      <c r="W125" s="72"/>
      <c r="X125" s="68"/>
    </row>
    <row r="126" spans="1:37">
      <c r="A126" s="25">
        <v>64</v>
      </c>
      <c r="B126" s="26" t="s">
        <v>85</v>
      </c>
      <c r="C126" s="27" t="s">
        <v>291</v>
      </c>
      <c r="D126" s="28" t="s">
        <v>292</v>
      </c>
      <c r="E126" s="29">
        <v>15</v>
      </c>
      <c r="F126" s="30" t="s">
        <v>110</v>
      </c>
      <c r="H126" s="31">
        <f>ROUND(E126*G126,2)</f>
        <v>0</v>
      </c>
      <c r="J126" s="31">
        <f>ROUND(E126*G126,2)</f>
        <v>0</v>
      </c>
      <c r="K126" s="32">
        <v>2.0000000000000002E-5</v>
      </c>
      <c r="L126" s="32">
        <f>E126*K126</f>
        <v>3.0000000000000003E-4</v>
      </c>
      <c r="N126" s="29">
        <f>E126*M126</f>
        <v>0</v>
      </c>
      <c r="P126" s="30" t="s">
        <v>89</v>
      </c>
      <c r="V126" s="33" t="s">
        <v>70</v>
      </c>
      <c r="X126" s="27" t="s">
        <v>291</v>
      </c>
      <c r="Y126" s="27" t="s">
        <v>291</v>
      </c>
      <c r="Z126" s="30" t="s">
        <v>195</v>
      </c>
      <c r="AJ126" s="4" t="s">
        <v>91</v>
      </c>
      <c r="AK126" s="4" t="s">
        <v>92</v>
      </c>
    </row>
    <row r="127" spans="1:37">
      <c r="A127" s="25">
        <v>65</v>
      </c>
      <c r="B127" s="26" t="s">
        <v>96</v>
      </c>
      <c r="C127" s="27" t="s">
        <v>293</v>
      </c>
      <c r="D127" s="28" t="s">
        <v>294</v>
      </c>
      <c r="E127" s="29">
        <v>1</v>
      </c>
      <c r="F127" s="30" t="s">
        <v>217</v>
      </c>
      <c r="H127" s="31">
        <f>ROUND(E127*G127,2)</f>
        <v>0</v>
      </c>
      <c r="J127" s="31">
        <f>ROUND(E127*G127,2)</f>
        <v>0</v>
      </c>
      <c r="L127" s="32">
        <f>E127*K127</f>
        <v>0</v>
      </c>
      <c r="M127" s="29">
        <v>4.0000000000000001E-3</v>
      </c>
      <c r="N127" s="29">
        <f>E127*M127</f>
        <v>4.0000000000000001E-3</v>
      </c>
      <c r="P127" s="30" t="s">
        <v>89</v>
      </c>
      <c r="V127" s="33" t="s">
        <v>70</v>
      </c>
      <c r="X127" s="27" t="s">
        <v>293</v>
      </c>
      <c r="Y127" s="27" t="s">
        <v>293</v>
      </c>
      <c r="Z127" s="30" t="s">
        <v>90</v>
      </c>
      <c r="AJ127" s="4" t="s">
        <v>91</v>
      </c>
      <c r="AK127" s="4" t="s">
        <v>92</v>
      </c>
    </row>
    <row r="128" spans="1:37">
      <c r="D128" s="66" t="s">
        <v>295</v>
      </c>
      <c r="E128" s="67"/>
      <c r="F128" s="68"/>
      <c r="G128" s="69"/>
      <c r="H128" s="69"/>
      <c r="I128" s="69"/>
      <c r="J128" s="69"/>
      <c r="K128" s="70"/>
      <c r="L128" s="70"/>
      <c r="M128" s="67"/>
      <c r="N128" s="67"/>
      <c r="O128" s="68"/>
      <c r="P128" s="68"/>
      <c r="Q128" s="67"/>
      <c r="R128" s="67"/>
      <c r="S128" s="67"/>
      <c r="T128" s="71"/>
      <c r="U128" s="71"/>
      <c r="V128" s="71" t="s">
        <v>0</v>
      </c>
      <c r="W128" s="72"/>
      <c r="X128" s="68"/>
    </row>
    <row r="129" spans="1:37">
      <c r="A129" s="25">
        <v>66</v>
      </c>
      <c r="B129" s="26" t="s">
        <v>85</v>
      </c>
      <c r="C129" s="27" t="s">
        <v>296</v>
      </c>
      <c r="D129" s="28" t="s">
        <v>297</v>
      </c>
      <c r="E129" s="29">
        <v>53.554000000000002</v>
      </c>
      <c r="F129" s="30" t="s">
        <v>298</v>
      </c>
      <c r="H129" s="31">
        <f>ROUND(E129*G129,2)</f>
        <v>0</v>
      </c>
      <c r="J129" s="31">
        <f>ROUND(E129*G129,2)</f>
        <v>0</v>
      </c>
      <c r="L129" s="32">
        <f>E129*K129</f>
        <v>0</v>
      </c>
      <c r="N129" s="29">
        <f>E129*M129</f>
        <v>0</v>
      </c>
      <c r="P129" s="30" t="s">
        <v>89</v>
      </c>
      <c r="V129" s="33" t="s">
        <v>70</v>
      </c>
      <c r="X129" s="27" t="s">
        <v>296</v>
      </c>
      <c r="Y129" s="27" t="s">
        <v>296</v>
      </c>
      <c r="Z129" s="30" t="s">
        <v>90</v>
      </c>
      <c r="AJ129" s="4" t="s">
        <v>91</v>
      </c>
      <c r="AK129" s="4" t="s">
        <v>92</v>
      </c>
    </row>
    <row r="130" spans="1:37">
      <c r="A130" s="25">
        <v>67</v>
      </c>
      <c r="B130" s="26" t="s">
        <v>85</v>
      </c>
      <c r="C130" s="27" t="s">
        <v>299</v>
      </c>
      <c r="D130" s="28" t="s">
        <v>300</v>
      </c>
      <c r="E130" s="29">
        <v>53.554000000000002</v>
      </c>
      <c r="F130" s="30" t="s">
        <v>298</v>
      </c>
      <c r="H130" s="31">
        <f>ROUND(E130*G130,2)</f>
        <v>0</v>
      </c>
      <c r="J130" s="31">
        <f>ROUND(E130*G130,2)</f>
        <v>0</v>
      </c>
      <c r="L130" s="32">
        <f>E130*K130</f>
        <v>0</v>
      </c>
      <c r="N130" s="29">
        <f>E130*M130</f>
        <v>0</v>
      </c>
      <c r="P130" s="30" t="s">
        <v>89</v>
      </c>
      <c r="V130" s="33" t="s">
        <v>70</v>
      </c>
      <c r="X130" s="27" t="s">
        <v>299</v>
      </c>
      <c r="Y130" s="27" t="s">
        <v>299</v>
      </c>
      <c r="Z130" s="30" t="s">
        <v>90</v>
      </c>
      <c r="AJ130" s="4" t="s">
        <v>91</v>
      </c>
      <c r="AK130" s="4" t="s">
        <v>92</v>
      </c>
    </row>
    <row r="131" spans="1:37">
      <c r="A131" s="25">
        <v>68</v>
      </c>
      <c r="B131" s="26" t="s">
        <v>85</v>
      </c>
      <c r="C131" s="27" t="s">
        <v>301</v>
      </c>
      <c r="D131" s="28" t="s">
        <v>302</v>
      </c>
      <c r="E131" s="29">
        <v>910.41800000000001</v>
      </c>
      <c r="F131" s="30" t="s">
        <v>298</v>
      </c>
      <c r="H131" s="31">
        <f>ROUND(E131*G131,2)</f>
        <v>0</v>
      </c>
      <c r="J131" s="31">
        <f>ROUND(E131*G131,2)</f>
        <v>0</v>
      </c>
      <c r="L131" s="32">
        <f>E131*K131</f>
        <v>0</v>
      </c>
      <c r="N131" s="29">
        <f>E131*M131</f>
        <v>0</v>
      </c>
      <c r="P131" s="30" t="s">
        <v>89</v>
      </c>
      <c r="V131" s="33" t="s">
        <v>70</v>
      </c>
      <c r="X131" s="27" t="s">
        <v>301</v>
      </c>
      <c r="Y131" s="27" t="s">
        <v>301</v>
      </c>
      <c r="Z131" s="30" t="s">
        <v>90</v>
      </c>
      <c r="AJ131" s="4" t="s">
        <v>91</v>
      </c>
      <c r="AK131" s="4" t="s">
        <v>92</v>
      </c>
    </row>
    <row r="132" spans="1:37">
      <c r="D132" s="66" t="s">
        <v>303</v>
      </c>
      <c r="E132" s="67"/>
      <c r="F132" s="68"/>
      <c r="G132" s="69"/>
      <c r="H132" s="69"/>
      <c r="I132" s="69"/>
      <c r="J132" s="69"/>
      <c r="K132" s="70"/>
      <c r="L132" s="70"/>
      <c r="M132" s="67"/>
      <c r="N132" s="67"/>
      <c r="O132" s="68"/>
      <c r="P132" s="68"/>
      <c r="Q132" s="67"/>
      <c r="R132" s="67"/>
      <c r="S132" s="67"/>
      <c r="T132" s="71"/>
      <c r="U132" s="71"/>
      <c r="V132" s="71" t="s">
        <v>0</v>
      </c>
      <c r="W132" s="72"/>
      <c r="X132" s="68"/>
    </row>
    <row r="133" spans="1:37">
      <c r="A133" s="25">
        <v>69</v>
      </c>
      <c r="B133" s="26" t="s">
        <v>85</v>
      </c>
      <c r="C133" s="27" t="s">
        <v>304</v>
      </c>
      <c r="D133" s="28" t="s">
        <v>305</v>
      </c>
      <c r="E133" s="29">
        <v>53.554000000000002</v>
      </c>
      <c r="F133" s="30" t="s">
        <v>298</v>
      </c>
      <c r="H133" s="31">
        <f>ROUND(E133*G133,2)</f>
        <v>0</v>
      </c>
      <c r="J133" s="31">
        <f>ROUND(E133*G133,2)</f>
        <v>0</v>
      </c>
      <c r="L133" s="32">
        <f>E133*K133</f>
        <v>0</v>
      </c>
      <c r="N133" s="29">
        <f>E133*M133</f>
        <v>0</v>
      </c>
      <c r="P133" s="30" t="s">
        <v>89</v>
      </c>
      <c r="V133" s="33" t="s">
        <v>70</v>
      </c>
      <c r="X133" s="27" t="s">
        <v>304</v>
      </c>
      <c r="Y133" s="27" t="s">
        <v>304</v>
      </c>
      <c r="Z133" s="30" t="s">
        <v>90</v>
      </c>
      <c r="AJ133" s="4" t="s">
        <v>91</v>
      </c>
      <c r="AK133" s="4" t="s">
        <v>92</v>
      </c>
    </row>
    <row r="134" spans="1:37" ht="20.399999999999999">
      <c r="A134" s="25">
        <v>70</v>
      </c>
      <c r="B134" s="26" t="s">
        <v>306</v>
      </c>
      <c r="C134" s="27" t="s">
        <v>307</v>
      </c>
      <c r="D134" s="28" t="s">
        <v>308</v>
      </c>
      <c r="E134" s="29">
        <v>1.6</v>
      </c>
      <c r="F134" s="30" t="s">
        <v>298</v>
      </c>
      <c r="H134" s="31">
        <f>ROUND(E134*G134,2)</f>
        <v>0</v>
      </c>
      <c r="J134" s="31">
        <f>ROUND(E134*G134,2)</f>
        <v>0</v>
      </c>
      <c r="L134" s="32">
        <f>E134*K134</f>
        <v>0</v>
      </c>
      <c r="N134" s="29">
        <f>E134*M134</f>
        <v>0</v>
      </c>
      <c r="P134" s="30" t="s">
        <v>89</v>
      </c>
      <c r="V134" s="33" t="s">
        <v>70</v>
      </c>
      <c r="X134" s="27" t="s">
        <v>309</v>
      </c>
      <c r="Y134" s="27" t="s">
        <v>307</v>
      </c>
      <c r="Z134" s="30" t="s">
        <v>90</v>
      </c>
      <c r="AJ134" s="4" t="s">
        <v>91</v>
      </c>
      <c r="AK134" s="4" t="s">
        <v>92</v>
      </c>
    </row>
    <row r="135" spans="1:37" ht="20.399999999999999">
      <c r="A135" s="25">
        <v>71</v>
      </c>
      <c r="B135" s="26" t="s">
        <v>85</v>
      </c>
      <c r="C135" s="27" t="s">
        <v>310</v>
      </c>
      <c r="D135" s="28" t="s">
        <v>311</v>
      </c>
      <c r="E135" s="29">
        <v>51.954000000000001</v>
      </c>
      <c r="F135" s="30" t="s">
        <v>298</v>
      </c>
      <c r="H135" s="31">
        <f>ROUND(E135*G135,2)</f>
        <v>0</v>
      </c>
      <c r="J135" s="31">
        <f>ROUND(E135*G135,2)</f>
        <v>0</v>
      </c>
      <c r="L135" s="32">
        <f>E135*K135</f>
        <v>0</v>
      </c>
      <c r="N135" s="29">
        <f>E135*M135</f>
        <v>0</v>
      </c>
      <c r="P135" s="30" t="s">
        <v>89</v>
      </c>
      <c r="V135" s="33" t="s">
        <v>70</v>
      </c>
      <c r="X135" s="27" t="s">
        <v>312</v>
      </c>
      <c r="Y135" s="27" t="s">
        <v>310</v>
      </c>
      <c r="Z135" s="30" t="s">
        <v>90</v>
      </c>
      <c r="AJ135" s="4" t="s">
        <v>91</v>
      </c>
      <c r="AK135" s="4" t="s">
        <v>92</v>
      </c>
    </row>
    <row r="136" spans="1:37">
      <c r="D136" s="66" t="s">
        <v>313</v>
      </c>
      <c r="E136" s="67"/>
      <c r="F136" s="68"/>
      <c r="G136" s="69"/>
      <c r="H136" s="69"/>
      <c r="I136" s="69"/>
      <c r="J136" s="69"/>
      <c r="K136" s="70"/>
      <c r="L136" s="70"/>
      <c r="M136" s="67"/>
      <c r="N136" s="67"/>
      <c r="O136" s="68"/>
      <c r="P136" s="68"/>
      <c r="Q136" s="67"/>
      <c r="R136" s="67"/>
      <c r="S136" s="67"/>
      <c r="T136" s="71"/>
      <c r="U136" s="71"/>
      <c r="V136" s="71" t="s">
        <v>0</v>
      </c>
      <c r="W136" s="72"/>
      <c r="X136" s="68"/>
    </row>
    <row r="137" spans="1:37">
      <c r="A137" s="25">
        <v>72</v>
      </c>
      <c r="B137" s="26" t="s">
        <v>96</v>
      </c>
      <c r="C137" s="27" t="s">
        <v>314</v>
      </c>
      <c r="D137" s="28" t="s">
        <v>315</v>
      </c>
      <c r="E137" s="29">
        <v>955.81500000000005</v>
      </c>
      <c r="F137" s="30" t="s">
        <v>298</v>
      </c>
      <c r="H137" s="31">
        <f>ROUND(E137*G137,2)</f>
        <v>0</v>
      </c>
      <c r="J137" s="31">
        <f>ROUND(E137*G137,2)</f>
        <v>0</v>
      </c>
      <c r="L137" s="32">
        <f>E137*K137</f>
        <v>0</v>
      </c>
      <c r="N137" s="29">
        <f>E137*M137</f>
        <v>0</v>
      </c>
      <c r="P137" s="30" t="s">
        <v>89</v>
      </c>
      <c r="V137" s="33" t="s">
        <v>70</v>
      </c>
      <c r="X137" s="27" t="s">
        <v>316</v>
      </c>
      <c r="Y137" s="27" t="s">
        <v>314</v>
      </c>
      <c r="Z137" s="30" t="s">
        <v>195</v>
      </c>
      <c r="AJ137" s="4" t="s">
        <v>91</v>
      </c>
      <c r="AK137" s="4" t="s">
        <v>92</v>
      </c>
    </row>
    <row r="138" spans="1:37">
      <c r="D138" s="74" t="s">
        <v>317</v>
      </c>
      <c r="E138" s="75">
        <f>J138</f>
        <v>0</v>
      </c>
      <c r="H138" s="75">
        <f>SUM(H87:H137)</f>
        <v>0</v>
      </c>
      <c r="I138" s="75">
        <f>SUM(I87:I137)</f>
        <v>0</v>
      </c>
      <c r="J138" s="75">
        <f>SUM(J87:J137)</f>
        <v>0</v>
      </c>
      <c r="L138" s="76">
        <f>SUM(L87:L137)</f>
        <v>214.01907905000002</v>
      </c>
      <c r="N138" s="77">
        <f>SUM(N87:N137)</f>
        <v>4.0000000000000001E-3</v>
      </c>
      <c r="W138" s="34">
        <f>SUM(W87:W137)</f>
        <v>0</v>
      </c>
    </row>
    <row r="140" spans="1:37">
      <c r="D140" s="74" t="s">
        <v>318</v>
      </c>
      <c r="E140" s="77">
        <f>J140</f>
        <v>0</v>
      </c>
      <c r="H140" s="75">
        <f>+H54+H59+H63+H85+H138</f>
        <v>0</v>
      </c>
      <c r="I140" s="75">
        <f>+I54+I59+I63+I85+I138</f>
        <v>0</v>
      </c>
      <c r="J140" s="75">
        <f>+J54+J59+J63+J85+J138</f>
        <v>0</v>
      </c>
      <c r="L140" s="76">
        <f>+L54+L59+L63+L85+L138</f>
        <v>954.14776705000008</v>
      </c>
      <c r="N140" s="77">
        <f>+N54+N59+N63+N85+N138</f>
        <v>53.553999999999995</v>
      </c>
      <c r="W140" s="34">
        <f>+W54+W59+W63+W85+W138</f>
        <v>0</v>
      </c>
    </row>
    <row r="142" spans="1:37">
      <c r="B142" s="65" t="s">
        <v>319</v>
      </c>
    </row>
    <row r="143" spans="1:37">
      <c r="B143" s="27" t="s">
        <v>320</v>
      </c>
    </row>
    <row r="144" spans="1:37" ht="20.399999999999999">
      <c r="A144" s="25">
        <v>73</v>
      </c>
      <c r="B144" s="26" t="s">
        <v>321</v>
      </c>
      <c r="C144" s="27" t="s">
        <v>322</v>
      </c>
      <c r="D144" s="28" t="s">
        <v>323</v>
      </c>
      <c r="E144" s="29">
        <v>36</v>
      </c>
      <c r="F144" s="30" t="s">
        <v>110</v>
      </c>
      <c r="H144" s="31">
        <f>ROUND(E144*G144,2)</f>
        <v>0</v>
      </c>
      <c r="J144" s="31">
        <f t="shared" ref="J144:J161" si="12">ROUND(E144*G144,2)</f>
        <v>0</v>
      </c>
      <c r="L144" s="32">
        <f t="shared" ref="L144:L161" si="13">E144*K144</f>
        <v>0</v>
      </c>
      <c r="N144" s="29">
        <f t="shared" ref="N144:N161" si="14">E144*M144</f>
        <v>0</v>
      </c>
      <c r="P144" s="30" t="s">
        <v>89</v>
      </c>
      <c r="V144" s="33" t="s">
        <v>78</v>
      </c>
      <c r="X144" s="27" t="s">
        <v>324</v>
      </c>
      <c r="Y144" s="27" t="s">
        <v>322</v>
      </c>
      <c r="Z144" s="30" t="s">
        <v>325</v>
      </c>
      <c r="AJ144" s="4" t="s">
        <v>326</v>
      </c>
      <c r="AK144" s="4" t="s">
        <v>92</v>
      </c>
    </row>
    <row r="145" spans="1:37">
      <c r="A145" s="25">
        <v>74</v>
      </c>
      <c r="B145" s="26" t="s">
        <v>142</v>
      </c>
      <c r="C145" s="27" t="s">
        <v>327</v>
      </c>
      <c r="D145" s="28" t="s">
        <v>328</v>
      </c>
      <c r="E145" s="29">
        <v>36</v>
      </c>
      <c r="F145" s="30" t="s">
        <v>110</v>
      </c>
      <c r="I145" s="31">
        <f>ROUND(E145*G145,2)</f>
        <v>0</v>
      </c>
      <c r="J145" s="31">
        <f t="shared" si="12"/>
        <v>0</v>
      </c>
      <c r="L145" s="32">
        <f t="shared" si="13"/>
        <v>0</v>
      </c>
      <c r="N145" s="29">
        <f t="shared" si="14"/>
        <v>0</v>
      </c>
      <c r="P145" s="30" t="s">
        <v>89</v>
      </c>
      <c r="V145" s="33" t="s">
        <v>69</v>
      </c>
      <c r="X145" s="27" t="s">
        <v>327</v>
      </c>
      <c r="Y145" s="27" t="s">
        <v>327</v>
      </c>
      <c r="Z145" s="30" t="s">
        <v>329</v>
      </c>
      <c r="AA145" s="27" t="s">
        <v>330</v>
      </c>
      <c r="AJ145" s="4" t="s">
        <v>331</v>
      </c>
      <c r="AK145" s="4" t="s">
        <v>92</v>
      </c>
    </row>
    <row r="146" spans="1:37">
      <c r="A146" s="25">
        <v>75</v>
      </c>
      <c r="B146" s="26" t="s">
        <v>321</v>
      </c>
      <c r="C146" s="27" t="s">
        <v>332</v>
      </c>
      <c r="D146" s="28" t="s">
        <v>333</v>
      </c>
      <c r="E146" s="29">
        <v>2</v>
      </c>
      <c r="F146" s="30" t="s">
        <v>217</v>
      </c>
      <c r="H146" s="31">
        <f>ROUND(E146*G146,2)</f>
        <v>0</v>
      </c>
      <c r="J146" s="31">
        <f t="shared" si="12"/>
        <v>0</v>
      </c>
      <c r="L146" s="32">
        <f t="shared" si="13"/>
        <v>0</v>
      </c>
      <c r="N146" s="29">
        <f t="shared" si="14"/>
        <v>0</v>
      </c>
      <c r="P146" s="30" t="s">
        <v>89</v>
      </c>
      <c r="V146" s="33" t="s">
        <v>78</v>
      </c>
      <c r="X146" s="27" t="s">
        <v>334</v>
      </c>
      <c r="Y146" s="27" t="s">
        <v>332</v>
      </c>
      <c r="Z146" s="30" t="s">
        <v>335</v>
      </c>
      <c r="AJ146" s="4" t="s">
        <v>326</v>
      </c>
      <c r="AK146" s="4" t="s">
        <v>92</v>
      </c>
    </row>
    <row r="147" spans="1:37">
      <c r="A147" s="25">
        <v>76</v>
      </c>
      <c r="B147" s="26" t="s">
        <v>142</v>
      </c>
      <c r="C147" s="27" t="s">
        <v>336</v>
      </c>
      <c r="D147" s="28" t="s">
        <v>337</v>
      </c>
      <c r="E147" s="29">
        <v>2</v>
      </c>
      <c r="F147" s="30" t="s">
        <v>217</v>
      </c>
      <c r="I147" s="31">
        <f>ROUND(E147*G147,2)</f>
        <v>0</v>
      </c>
      <c r="J147" s="31">
        <f t="shared" si="12"/>
        <v>0</v>
      </c>
      <c r="K147" s="32">
        <v>1E-3</v>
      </c>
      <c r="L147" s="32">
        <f t="shared" si="13"/>
        <v>2E-3</v>
      </c>
      <c r="N147" s="29">
        <f t="shared" si="14"/>
        <v>0</v>
      </c>
      <c r="P147" s="30" t="s">
        <v>89</v>
      </c>
      <c r="V147" s="33" t="s">
        <v>69</v>
      </c>
      <c r="X147" s="27" t="s">
        <v>336</v>
      </c>
      <c r="Y147" s="27" t="s">
        <v>336</v>
      </c>
      <c r="Z147" s="30" t="s">
        <v>338</v>
      </c>
      <c r="AA147" s="27" t="s">
        <v>89</v>
      </c>
      <c r="AJ147" s="4" t="s">
        <v>331</v>
      </c>
      <c r="AK147" s="4" t="s">
        <v>92</v>
      </c>
    </row>
    <row r="148" spans="1:37">
      <c r="A148" s="25">
        <v>77</v>
      </c>
      <c r="B148" s="26" t="s">
        <v>142</v>
      </c>
      <c r="C148" s="27" t="s">
        <v>339</v>
      </c>
      <c r="D148" s="28" t="s">
        <v>340</v>
      </c>
      <c r="E148" s="29">
        <v>2</v>
      </c>
      <c r="F148" s="30" t="s">
        <v>217</v>
      </c>
      <c r="I148" s="31">
        <f>ROUND(E148*G148,2)</f>
        <v>0</v>
      </c>
      <c r="J148" s="31">
        <f t="shared" si="12"/>
        <v>0</v>
      </c>
      <c r="L148" s="32">
        <f t="shared" si="13"/>
        <v>0</v>
      </c>
      <c r="N148" s="29">
        <f t="shared" si="14"/>
        <v>0</v>
      </c>
      <c r="P148" s="30" t="s">
        <v>89</v>
      </c>
      <c r="V148" s="33" t="s">
        <v>69</v>
      </c>
      <c r="X148" s="27" t="s">
        <v>339</v>
      </c>
      <c r="Y148" s="27" t="s">
        <v>339</v>
      </c>
      <c r="Z148" s="30" t="s">
        <v>154</v>
      </c>
      <c r="AA148" s="27" t="s">
        <v>89</v>
      </c>
      <c r="AJ148" s="4" t="s">
        <v>331</v>
      </c>
      <c r="AK148" s="4" t="s">
        <v>92</v>
      </c>
    </row>
    <row r="149" spans="1:37">
      <c r="A149" s="25">
        <v>78</v>
      </c>
      <c r="B149" s="26" t="s">
        <v>321</v>
      </c>
      <c r="C149" s="27" t="s">
        <v>341</v>
      </c>
      <c r="D149" s="28" t="s">
        <v>342</v>
      </c>
      <c r="E149" s="29">
        <v>2</v>
      </c>
      <c r="F149" s="30" t="s">
        <v>217</v>
      </c>
      <c r="H149" s="31">
        <f>ROUND(E149*G149,2)</f>
        <v>0</v>
      </c>
      <c r="J149" s="31">
        <f t="shared" si="12"/>
        <v>0</v>
      </c>
      <c r="L149" s="32">
        <f t="shared" si="13"/>
        <v>0</v>
      </c>
      <c r="N149" s="29">
        <f t="shared" si="14"/>
        <v>0</v>
      </c>
      <c r="P149" s="30" t="s">
        <v>89</v>
      </c>
      <c r="V149" s="33" t="s">
        <v>78</v>
      </c>
      <c r="X149" s="27" t="s">
        <v>343</v>
      </c>
      <c r="Y149" s="27" t="s">
        <v>341</v>
      </c>
      <c r="Z149" s="30" t="s">
        <v>344</v>
      </c>
      <c r="AJ149" s="4" t="s">
        <v>326</v>
      </c>
      <c r="AK149" s="4" t="s">
        <v>92</v>
      </c>
    </row>
    <row r="150" spans="1:37" ht="20.399999999999999">
      <c r="A150" s="25">
        <v>79</v>
      </c>
      <c r="B150" s="26" t="s">
        <v>142</v>
      </c>
      <c r="C150" s="27" t="s">
        <v>345</v>
      </c>
      <c r="D150" s="28" t="s">
        <v>346</v>
      </c>
      <c r="E150" s="29">
        <v>2</v>
      </c>
      <c r="F150" s="30" t="s">
        <v>217</v>
      </c>
      <c r="I150" s="31">
        <f>ROUND(E150*G150,2)</f>
        <v>0</v>
      </c>
      <c r="J150" s="31">
        <f t="shared" si="12"/>
        <v>0</v>
      </c>
      <c r="K150" s="32">
        <v>0.10299999999999999</v>
      </c>
      <c r="L150" s="32">
        <f t="shared" si="13"/>
        <v>0.20599999999999999</v>
      </c>
      <c r="N150" s="29">
        <f t="shared" si="14"/>
        <v>0</v>
      </c>
      <c r="P150" s="30" t="s">
        <v>89</v>
      </c>
      <c r="V150" s="33" t="s">
        <v>69</v>
      </c>
      <c r="X150" s="27" t="s">
        <v>345</v>
      </c>
      <c r="Y150" s="27" t="s">
        <v>345</v>
      </c>
      <c r="Z150" s="30" t="s">
        <v>347</v>
      </c>
      <c r="AA150" s="27" t="s">
        <v>348</v>
      </c>
      <c r="AJ150" s="4" t="s">
        <v>331</v>
      </c>
      <c r="AK150" s="4" t="s">
        <v>92</v>
      </c>
    </row>
    <row r="151" spans="1:37" ht="20.399999999999999">
      <c r="A151" s="25">
        <v>80</v>
      </c>
      <c r="B151" s="26" t="s">
        <v>321</v>
      </c>
      <c r="C151" s="27" t="s">
        <v>349</v>
      </c>
      <c r="D151" s="28" t="s">
        <v>350</v>
      </c>
      <c r="E151" s="29">
        <v>2</v>
      </c>
      <c r="F151" s="30" t="s">
        <v>217</v>
      </c>
      <c r="H151" s="31">
        <f>ROUND(E151*G151,2)</f>
        <v>0</v>
      </c>
      <c r="J151" s="31">
        <f t="shared" si="12"/>
        <v>0</v>
      </c>
      <c r="L151" s="32">
        <f t="shared" si="13"/>
        <v>0</v>
      </c>
      <c r="N151" s="29">
        <f t="shared" si="14"/>
        <v>0</v>
      </c>
      <c r="P151" s="30" t="s">
        <v>89</v>
      </c>
      <c r="V151" s="33" t="s">
        <v>78</v>
      </c>
      <c r="X151" s="27" t="s">
        <v>351</v>
      </c>
      <c r="Y151" s="27" t="s">
        <v>349</v>
      </c>
      <c r="Z151" s="30" t="s">
        <v>325</v>
      </c>
      <c r="AJ151" s="4" t="s">
        <v>326</v>
      </c>
      <c r="AK151" s="4" t="s">
        <v>92</v>
      </c>
    </row>
    <row r="152" spans="1:37" ht="20.399999999999999">
      <c r="A152" s="25">
        <v>81</v>
      </c>
      <c r="B152" s="26" t="s">
        <v>142</v>
      </c>
      <c r="C152" s="27" t="s">
        <v>352</v>
      </c>
      <c r="D152" s="28" t="s">
        <v>353</v>
      </c>
      <c r="E152" s="29">
        <v>2</v>
      </c>
      <c r="F152" s="30" t="s">
        <v>217</v>
      </c>
      <c r="I152" s="31">
        <f>ROUND(E152*G152,2)</f>
        <v>0</v>
      </c>
      <c r="J152" s="31">
        <f t="shared" si="12"/>
        <v>0</v>
      </c>
      <c r="L152" s="32">
        <f t="shared" si="13"/>
        <v>0</v>
      </c>
      <c r="N152" s="29">
        <f t="shared" si="14"/>
        <v>0</v>
      </c>
      <c r="P152" s="30" t="s">
        <v>89</v>
      </c>
      <c r="V152" s="33" t="s">
        <v>69</v>
      </c>
      <c r="X152" s="27" t="s">
        <v>352</v>
      </c>
      <c r="Y152" s="27" t="s">
        <v>352</v>
      </c>
      <c r="Z152" s="30" t="s">
        <v>154</v>
      </c>
      <c r="AA152" s="27" t="s">
        <v>89</v>
      </c>
      <c r="AJ152" s="4" t="s">
        <v>331</v>
      </c>
      <c r="AK152" s="4" t="s">
        <v>92</v>
      </c>
    </row>
    <row r="153" spans="1:37" ht="20.399999999999999">
      <c r="A153" s="25">
        <v>82</v>
      </c>
      <c r="B153" s="26" t="s">
        <v>321</v>
      </c>
      <c r="C153" s="27" t="s">
        <v>354</v>
      </c>
      <c r="D153" s="28" t="s">
        <v>355</v>
      </c>
      <c r="E153" s="29">
        <v>36</v>
      </c>
      <c r="F153" s="30" t="s">
        <v>110</v>
      </c>
      <c r="H153" s="31">
        <f>ROUND(E153*G153,2)</f>
        <v>0</v>
      </c>
      <c r="J153" s="31">
        <f t="shared" si="12"/>
        <v>0</v>
      </c>
      <c r="L153" s="32">
        <f t="shared" si="13"/>
        <v>0</v>
      </c>
      <c r="N153" s="29">
        <f t="shared" si="14"/>
        <v>0</v>
      </c>
      <c r="P153" s="30" t="s">
        <v>89</v>
      </c>
      <c r="V153" s="33" t="s">
        <v>78</v>
      </c>
      <c r="X153" s="27" t="s">
        <v>356</v>
      </c>
      <c r="Y153" s="27" t="s">
        <v>354</v>
      </c>
      <c r="Z153" s="30" t="s">
        <v>325</v>
      </c>
      <c r="AJ153" s="4" t="s">
        <v>326</v>
      </c>
      <c r="AK153" s="4" t="s">
        <v>92</v>
      </c>
    </row>
    <row r="154" spans="1:37" ht="20.399999999999999">
      <c r="A154" s="25">
        <v>83</v>
      </c>
      <c r="B154" s="26" t="s">
        <v>142</v>
      </c>
      <c r="C154" s="27" t="s">
        <v>357</v>
      </c>
      <c r="D154" s="28" t="s">
        <v>358</v>
      </c>
      <c r="E154" s="29">
        <v>36</v>
      </c>
      <c r="F154" s="30" t="s">
        <v>110</v>
      </c>
      <c r="I154" s="31">
        <f>ROUND(E154*G154,2)</f>
        <v>0</v>
      </c>
      <c r="J154" s="31">
        <f t="shared" si="12"/>
        <v>0</v>
      </c>
      <c r="L154" s="32">
        <f t="shared" si="13"/>
        <v>0</v>
      </c>
      <c r="N154" s="29">
        <f t="shared" si="14"/>
        <v>0</v>
      </c>
      <c r="P154" s="30" t="s">
        <v>89</v>
      </c>
      <c r="V154" s="33" t="s">
        <v>69</v>
      </c>
      <c r="X154" s="27" t="s">
        <v>357</v>
      </c>
      <c r="Y154" s="27" t="s">
        <v>357</v>
      </c>
      <c r="Z154" s="30" t="s">
        <v>359</v>
      </c>
      <c r="AA154" s="27" t="s">
        <v>360</v>
      </c>
      <c r="AJ154" s="4" t="s">
        <v>331</v>
      </c>
      <c r="AK154" s="4" t="s">
        <v>92</v>
      </c>
    </row>
    <row r="155" spans="1:37">
      <c r="A155" s="25">
        <v>84</v>
      </c>
      <c r="B155" s="26" t="s">
        <v>321</v>
      </c>
      <c r="C155" s="27" t="s">
        <v>361</v>
      </c>
      <c r="D155" s="28" t="s">
        <v>362</v>
      </c>
      <c r="E155" s="29">
        <v>4</v>
      </c>
      <c r="F155" s="30" t="s">
        <v>217</v>
      </c>
      <c r="H155" s="31">
        <f>ROUND(E155*G155,2)</f>
        <v>0</v>
      </c>
      <c r="J155" s="31">
        <f t="shared" si="12"/>
        <v>0</v>
      </c>
      <c r="L155" s="32">
        <f t="shared" si="13"/>
        <v>0</v>
      </c>
      <c r="N155" s="29">
        <f t="shared" si="14"/>
        <v>0</v>
      </c>
      <c r="P155" s="30" t="s">
        <v>89</v>
      </c>
      <c r="V155" s="33" t="s">
        <v>78</v>
      </c>
      <c r="X155" s="27" t="s">
        <v>363</v>
      </c>
      <c r="Y155" s="27" t="s">
        <v>361</v>
      </c>
      <c r="Z155" s="30" t="s">
        <v>325</v>
      </c>
      <c r="AJ155" s="4" t="s">
        <v>326</v>
      </c>
      <c r="AK155" s="4" t="s">
        <v>92</v>
      </c>
    </row>
    <row r="156" spans="1:37" ht="20.399999999999999">
      <c r="A156" s="25">
        <v>85</v>
      </c>
      <c r="B156" s="26" t="s">
        <v>142</v>
      </c>
      <c r="C156" s="27" t="s">
        <v>364</v>
      </c>
      <c r="D156" s="28" t="s">
        <v>365</v>
      </c>
      <c r="E156" s="29">
        <v>4</v>
      </c>
      <c r="F156" s="30" t="s">
        <v>217</v>
      </c>
      <c r="I156" s="31">
        <f>ROUND(E156*G156,2)</f>
        <v>0</v>
      </c>
      <c r="J156" s="31">
        <f t="shared" si="12"/>
        <v>0</v>
      </c>
      <c r="L156" s="32">
        <f t="shared" si="13"/>
        <v>0</v>
      </c>
      <c r="N156" s="29">
        <f t="shared" si="14"/>
        <v>0</v>
      </c>
      <c r="P156" s="30" t="s">
        <v>89</v>
      </c>
      <c r="V156" s="33" t="s">
        <v>69</v>
      </c>
      <c r="X156" s="27" t="s">
        <v>364</v>
      </c>
      <c r="Y156" s="27" t="s">
        <v>364</v>
      </c>
      <c r="Z156" s="30" t="s">
        <v>359</v>
      </c>
      <c r="AA156" s="27" t="s">
        <v>366</v>
      </c>
      <c r="AJ156" s="4" t="s">
        <v>331</v>
      </c>
      <c r="AK156" s="4" t="s">
        <v>92</v>
      </c>
    </row>
    <row r="157" spans="1:37">
      <c r="A157" s="25">
        <v>86</v>
      </c>
      <c r="B157" s="26" t="s">
        <v>321</v>
      </c>
      <c r="C157" s="27" t="s">
        <v>367</v>
      </c>
      <c r="D157" s="28" t="s">
        <v>368</v>
      </c>
      <c r="E157" s="29">
        <v>14</v>
      </c>
      <c r="F157" s="30" t="s">
        <v>110</v>
      </c>
      <c r="H157" s="31">
        <f>ROUND(E157*G157,2)</f>
        <v>0</v>
      </c>
      <c r="J157" s="31">
        <f t="shared" si="12"/>
        <v>0</v>
      </c>
      <c r="L157" s="32">
        <f t="shared" si="13"/>
        <v>0</v>
      </c>
      <c r="N157" s="29">
        <f t="shared" si="14"/>
        <v>0</v>
      </c>
      <c r="P157" s="30" t="s">
        <v>89</v>
      </c>
      <c r="V157" s="33" t="s">
        <v>78</v>
      </c>
      <c r="X157" s="27" t="s">
        <v>369</v>
      </c>
      <c r="Y157" s="27" t="s">
        <v>367</v>
      </c>
      <c r="Z157" s="30" t="s">
        <v>325</v>
      </c>
      <c r="AJ157" s="4" t="s">
        <v>326</v>
      </c>
      <c r="AK157" s="4" t="s">
        <v>92</v>
      </c>
    </row>
    <row r="158" spans="1:37">
      <c r="A158" s="25">
        <v>87</v>
      </c>
      <c r="B158" s="26" t="s">
        <v>142</v>
      </c>
      <c r="C158" s="27" t="s">
        <v>370</v>
      </c>
      <c r="D158" s="28" t="s">
        <v>371</v>
      </c>
      <c r="E158" s="29">
        <v>14</v>
      </c>
      <c r="F158" s="30" t="s">
        <v>110</v>
      </c>
      <c r="I158" s="31">
        <f>ROUND(E158*G158,2)</f>
        <v>0</v>
      </c>
      <c r="J158" s="31">
        <f t="shared" si="12"/>
        <v>0</v>
      </c>
      <c r="L158" s="32">
        <f t="shared" si="13"/>
        <v>0</v>
      </c>
      <c r="N158" s="29">
        <f t="shared" si="14"/>
        <v>0</v>
      </c>
      <c r="P158" s="30" t="s">
        <v>89</v>
      </c>
      <c r="V158" s="33" t="s">
        <v>69</v>
      </c>
      <c r="X158" s="27" t="s">
        <v>370</v>
      </c>
      <c r="Y158" s="27" t="s">
        <v>370</v>
      </c>
      <c r="Z158" s="30" t="s">
        <v>372</v>
      </c>
      <c r="AA158" s="27" t="s">
        <v>373</v>
      </c>
      <c r="AJ158" s="4" t="s">
        <v>331</v>
      </c>
      <c r="AK158" s="4" t="s">
        <v>92</v>
      </c>
    </row>
    <row r="159" spans="1:37">
      <c r="A159" s="25">
        <v>88</v>
      </c>
      <c r="B159" s="26" t="s">
        <v>321</v>
      </c>
      <c r="C159" s="27" t="s">
        <v>374</v>
      </c>
      <c r="D159" s="28" t="s">
        <v>375</v>
      </c>
      <c r="E159" s="29">
        <v>22</v>
      </c>
      <c r="F159" s="30" t="s">
        <v>110</v>
      </c>
      <c r="H159" s="31">
        <f>ROUND(E159*G159,2)</f>
        <v>0</v>
      </c>
      <c r="J159" s="31">
        <f t="shared" si="12"/>
        <v>0</v>
      </c>
      <c r="L159" s="32">
        <f t="shared" si="13"/>
        <v>0</v>
      </c>
      <c r="N159" s="29">
        <f t="shared" si="14"/>
        <v>0</v>
      </c>
      <c r="P159" s="30" t="s">
        <v>89</v>
      </c>
      <c r="V159" s="33" t="s">
        <v>78</v>
      </c>
      <c r="X159" s="27" t="s">
        <v>376</v>
      </c>
      <c r="Y159" s="27" t="s">
        <v>374</v>
      </c>
      <c r="Z159" s="30" t="s">
        <v>325</v>
      </c>
      <c r="AJ159" s="4" t="s">
        <v>326</v>
      </c>
      <c r="AK159" s="4" t="s">
        <v>92</v>
      </c>
    </row>
    <row r="160" spans="1:37">
      <c r="A160" s="25">
        <v>89</v>
      </c>
      <c r="B160" s="26" t="s">
        <v>142</v>
      </c>
      <c r="C160" s="27" t="s">
        <v>377</v>
      </c>
      <c r="D160" s="28" t="s">
        <v>378</v>
      </c>
      <c r="E160" s="29">
        <v>36</v>
      </c>
      <c r="F160" s="30" t="s">
        <v>110</v>
      </c>
      <c r="I160" s="31">
        <f>ROUND(E160*G160,2)</f>
        <v>0</v>
      </c>
      <c r="J160" s="31">
        <f t="shared" si="12"/>
        <v>0</v>
      </c>
      <c r="L160" s="32">
        <f t="shared" si="13"/>
        <v>0</v>
      </c>
      <c r="N160" s="29">
        <f t="shared" si="14"/>
        <v>0</v>
      </c>
      <c r="P160" s="30" t="s">
        <v>89</v>
      </c>
      <c r="V160" s="33" t="s">
        <v>69</v>
      </c>
      <c r="X160" s="27" t="s">
        <v>377</v>
      </c>
      <c r="Y160" s="27" t="s">
        <v>377</v>
      </c>
      <c r="Z160" s="30" t="s">
        <v>372</v>
      </c>
      <c r="AA160" s="27" t="s">
        <v>379</v>
      </c>
      <c r="AJ160" s="4" t="s">
        <v>331</v>
      </c>
      <c r="AK160" s="4" t="s">
        <v>92</v>
      </c>
    </row>
    <row r="161" spans="1:37">
      <c r="A161" s="25">
        <v>90</v>
      </c>
      <c r="B161" s="26" t="s">
        <v>321</v>
      </c>
      <c r="C161" s="27" t="s">
        <v>380</v>
      </c>
      <c r="D161" s="28" t="s">
        <v>381</v>
      </c>
      <c r="E161" s="29">
        <v>8</v>
      </c>
      <c r="F161" s="30" t="s">
        <v>382</v>
      </c>
      <c r="H161" s="31">
        <f>ROUND(E161*G161,2)</f>
        <v>0</v>
      </c>
      <c r="J161" s="31">
        <f t="shared" si="12"/>
        <v>0</v>
      </c>
      <c r="L161" s="32">
        <f t="shared" si="13"/>
        <v>0</v>
      </c>
      <c r="N161" s="29">
        <f t="shared" si="14"/>
        <v>0</v>
      </c>
      <c r="P161" s="30" t="s">
        <v>89</v>
      </c>
      <c r="V161" s="33" t="s">
        <v>78</v>
      </c>
      <c r="X161" s="27" t="s">
        <v>383</v>
      </c>
      <c r="Y161" s="27" t="s">
        <v>380</v>
      </c>
      <c r="Z161" s="30" t="s">
        <v>325</v>
      </c>
      <c r="AJ161" s="4" t="s">
        <v>326</v>
      </c>
      <c r="AK161" s="4" t="s">
        <v>92</v>
      </c>
    </row>
    <row r="162" spans="1:37">
      <c r="D162" s="74" t="s">
        <v>384</v>
      </c>
      <c r="E162" s="75">
        <f>J162</f>
        <v>0</v>
      </c>
      <c r="H162" s="75">
        <f>SUM(H142:H161)</f>
        <v>0</v>
      </c>
      <c r="I162" s="75">
        <f>SUM(I142:I161)</f>
        <v>0</v>
      </c>
      <c r="J162" s="75">
        <f>SUM(J142:J161)</f>
        <v>0</v>
      </c>
      <c r="L162" s="76">
        <f>SUM(L142:L161)</f>
        <v>0.20799999999999999</v>
      </c>
      <c r="N162" s="77">
        <f>SUM(N142:N161)</f>
        <v>0</v>
      </c>
      <c r="W162" s="34">
        <f>SUM(W142:W161)</f>
        <v>0</v>
      </c>
    </row>
    <row r="164" spans="1:37">
      <c r="B164" s="27" t="s">
        <v>385</v>
      </c>
    </row>
    <row r="165" spans="1:37">
      <c r="A165" s="25">
        <v>91</v>
      </c>
      <c r="B165" s="26" t="s">
        <v>386</v>
      </c>
      <c r="C165" s="27" t="s">
        <v>387</v>
      </c>
      <c r="D165" s="28" t="s">
        <v>388</v>
      </c>
      <c r="E165" s="29">
        <v>2</v>
      </c>
      <c r="F165" s="30" t="s">
        <v>217</v>
      </c>
      <c r="H165" s="31">
        <f>ROUND(E165*G165,2)</f>
        <v>0</v>
      </c>
      <c r="J165" s="31">
        <f>ROUND(E165*G165,2)</f>
        <v>0</v>
      </c>
      <c r="L165" s="32">
        <f>E165*K165</f>
        <v>0</v>
      </c>
      <c r="N165" s="29">
        <f>E165*M165</f>
        <v>0</v>
      </c>
      <c r="P165" s="30" t="s">
        <v>89</v>
      </c>
      <c r="V165" s="33" t="s">
        <v>78</v>
      </c>
      <c r="X165" s="27" t="s">
        <v>389</v>
      </c>
      <c r="Y165" s="27" t="s">
        <v>387</v>
      </c>
      <c r="Z165" s="30" t="s">
        <v>114</v>
      </c>
      <c r="AJ165" s="4" t="s">
        <v>326</v>
      </c>
      <c r="AK165" s="4" t="s">
        <v>92</v>
      </c>
    </row>
    <row r="166" spans="1:37">
      <c r="A166" s="25">
        <v>92</v>
      </c>
      <c r="B166" s="26" t="s">
        <v>386</v>
      </c>
      <c r="C166" s="27" t="s">
        <v>390</v>
      </c>
      <c r="D166" s="28" t="s">
        <v>391</v>
      </c>
      <c r="E166" s="29">
        <v>14</v>
      </c>
      <c r="F166" s="30" t="s">
        <v>110</v>
      </c>
      <c r="H166" s="31">
        <f>ROUND(E166*G166,2)</f>
        <v>0</v>
      </c>
      <c r="J166" s="31">
        <f>ROUND(E166*G166,2)</f>
        <v>0</v>
      </c>
      <c r="L166" s="32">
        <f>E166*K166</f>
        <v>0</v>
      </c>
      <c r="N166" s="29">
        <f>E166*M166</f>
        <v>0</v>
      </c>
      <c r="P166" s="30" t="s">
        <v>89</v>
      </c>
      <c r="V166" s="33" t="s">
        <v>78</v>
      </c>
      <c r="X166" s="27" t="s">
        <v>392</v>
      </c>
      <c r="Y166" s="27" t="s">
        <v>390</v>
      </c>
      <c r="Z166" s="30" t="s">
        <v>114</v>
      </c>
      <c r="AJ166" s="4" t="s">
        <v>326</v>
      </c>
      <c r="AK166" s="4" t="s">
        <v>92</v>
      </c>
    </row>
    <row r="167" spans="1:37">
      <c r="A167" s="25">
        <v>93</v>
      </c>
      <c r="B167" s="26" t="s">
        <v>386</v>
      </c>
      <c r="C167" s="27" t="s">
        <v>393</v>
      </c>
      <c r="D167" s="28" t="s">
        <v>394</v>
      </c>
      <c r="E167" s="29">
        <v>22</v>
      </c>
      <c r="F167" s="30" t="s">
        <v>110</v>
      </c>
      <c r="H167" s="31">
        <f>ROUND(E167*G167,2)</f>
        <v>0</v>
      </c>
      <c r="J167" s="31">
        <f>ROUND(E167*G167,2)</f>
        <v>0</v>
      </c>
      <c r="L167" s="32">
        <f>E167*K167</f>
        <v>0</v>
      </c>
      <c r="N167" s="29">
        <f>E167*M167</f>
        <v>0</v>
      </c>
      <c r="P167" s="30" t="s">
        <v>89</v>
      </c>
      <c r="V167" s="33" t="s">
        <v>78</v>
      </c>
      <c r="X167" s="27" t="s">
        <v>395</v>
      </c>
      <c r="Y167" s="27" t="s">
        <v>393</v>
      </c>
      <c r="Z167" s="30" t="s">
        <v>114</v>
      </c>
      <c r="AJ167" s="4" t="s">
        <v>326</v>
      </c>
      <c r="AK167" s="4" t="s">
        <v>92</v>
      </c>
    </row>
    <row r="168" spans="1:37">
      <c r="A168" s="25">
        <v>94</v>
      </c>
      <c r="B168" s="26" t="s">
        <v>386</v>
      </c>
      <c r="C168" s="27" t="s">
        <v>396</v>
      </c>
      <c r="D168" s="28" t="s">
        <v>397</v>
      </c>
      <c r="E168" s="29">
        <v>36</v>
      </c>
      <c r="F168" s="30" t="s">
        <v>110</v>
      </c>
      <c r="H168" s="31">
        <f>ROUND(E168*G168,2)</f>
        <v>0</v>
      </c>
      <c r="J168" s="31">
        <f>ROUND(E168*G168,2)</f>
        <v>0</v>
      </c>
      <c r="L168" s="32">
        <f>E168*K168</f>
        <v>0</v>
      </c>
      <c r="N168" s="29">
        <f>E168*M168</f>
        <v>0</v>
      </c>
      <c r="P168" s="30" t="s">
        <v>89</v>
      </c>
      <c r="V168" s="33" t="s">
        <v>78</v>
      </c>
      <c r="X168" s="27" t="s">
        <v>398</v>
      </c>
      <c r="Y168" s="27" t="s">
        <v>396</v>
      </c>
      <c r="Z168" s="30" t="s">
        <v>399</v>
      </c>
      <c r="AJ168" s="4" t="s">
        <v>326</v>
      </c>
      <c r="AK168" s="4" t="s">
        <v>92</v>
      </c>
    </row>
    <row r="169" spans="1:37">
      <c r="D169" s="66" t="s">
        <v>400</v>
      </c>
      <c r="E169" s="67"/>
      <c r="F169" s="68"/>
      <c r="G169" s="69"/>
      <c r="H169" s="69"/>
      <c r="I169" s="69"/>
      <c r="J169" s="69"/>
      <c r="K169" s="70"/>
      <c r="L169" s="70"/>
      <c r="M169" s="67"/>
      <c r="N169" s="67"/>
      <c r="O169" s="68"/>
      <c r="P169" s="68"/>
      <c r="Q169" s="67"/>
      <c r="R169" s="67"/>
      <c r="S169" s="67"/>
      <c r="T169" s="71"/>
      <c r="U169" s="71"/>
      <c r="V169" s="71" t="s">
        <v>0</v>
      </c>
      <c r="W169" s="72"/>
      <c r="X169" s="68"/>
    </row>
    <row r="170" spans="1:37">
      <c r="A170" s="25">
        <v>95</v>
      </c>
      <c r="B170" s="26" t="s">
        <v>142</v>
      </c>
      <c r="C170" s="27" t="s">
        <v>401</v>
      </c>
      <c r="D170" s="28" t="s">
        <v>402</v>
      </c>
      <c r="E170" s="29">
        <v>3</v>
      </c>
      <c r="F170" s="30" t="s">
        <v>298</v>
      </c>
      <c r="I170" s="31">
        <f>ROUND(E170*G170,2)</f>
        <v>0</v>
      </c>
      <c r="J170" s="31">
        <f t="shared" ref="J170:J175" si="15">ROUND(E170*G170,2)</f>
        <v>0</v>
      </c>
      <c r="K170" s="32">
        <v>1</v>
      </c>
      <c r="L170" s="32">
        <f t="shared" ref="L170:L175" si="16">E170*K170</f>
        <v>3</v>
      </c>
      <c r="N170" s="29">
        <f t="shared" ref="N170:N175" si="17">E170*M170</f>
        <v>0</v>
      </c>
      <c r="P170" s="30" t="s">
        <v>89</v>
      </c>
      <c r="V170" s="33" t="s">
        <v>69</v>
      </c>
      <c r="X170" s="27" t="s">
        <v>401</v>
      </c>
      <c r="Y170" s="27" t="s">
        <v>401</v>
      </c>
      <c r="Z170" s="30" t="s">
        <v>403</v>
      </c>
      <c r="AA170" s="27" t="s">
        <v>89</v>
      </c>
      <c r="AJ170" s="4" t="s">
        <v>331</v>
      </c>
      <c r="AK170" s="4" t="s">
        <v>92</v>
      </c>
    </row>
    <row r="171" spans="1:37">
      <c r="A171" s="25">
        <v>96</v>
      </c>
      <c r="B171" s="26" t="s">
        <v>386</v>
      </c>
      <c r="C171" s="27" t="s">
        <v>404</v>
      </c>
      <c r="D171" s="28" t="s">
        <v>405</v>
      </c>
      <c r="E171" s="29">
        <v>36</v>
      </c>
      <c r="F171" s="30" t="s">
        <v>110</v>
      </c>
      <c r="H171" s="31">
        <f>ROUND(E171*G171,2)</f>
        <v>0</v>
      </c>
      <c r="J171" s="31">
        <f t="shared" si="15"/>
        <v>0</v>
      </c>
      <c r="L171" s="32">
        <f t="shared" si="16"/>
        <v>0</v>
      </c>
      <c r="N171" s="29">
        <f t="shared" si="17"/>
        <v>0</v>
      </c>
      <c r="P171" s="30" t="s">
        <v>89</v>
      </c>
      <c r="V171" s="33" t="s">
        <v>78</v>
      </c>
      <c r="X171" s="27" t="s">
        <v>406</v>
      </c>
      <c r="Y171" s="27" t="s">
        <v>404</v>
      </c>
      <c r="Z171" s="30" t="s">
        <v>399</v>
      </c>
      <c r="AJ171" s="4" t="s">
        <v>326</v>
      </c>
      <c r="AK171" s="4" t="s">
        <v>92</v>
      </c>
    </row>
    <row r="172" spans="1:37" ht="20.399999999999999">
      <c r="A172" s="25">
        <v>97</v>
      </c>
      <c r="B172" s="26" t="s">
        <v>142</v>
      </c>
      <c r="C172" s="27" t="s">
        <v>407</v>
      </c>
      <c r="D172" s="28" t="s">
        <v>408</v>
      </c>
      <c r="E172" s="29">
        <v>36</v>
      </c>
      <c r="F172" s="30" t="s">
        <v>110</v>
      </c>
      <c r="I172" s="31">
        <f>ROUND(E172*G172,2)</f>
        <v>0</v>
      </c>
      <c r="J172" s="31">
        <f t="shared" si="15"/>
        <v>0</v>
      </c>
      <c r="K172" s="32">
        <v>2.1000000000000001E-4</v>
      </c>
      <c r="L172" s="32">
        <f t="shared" si="16"/>
        <v>7.5600000000000007E-3</v>
      </c>
      <c r="N172" s="29">
        <f t="shared" si="17"/>
        <v>0</v>
      </c>
      <c r="P172" s="30" t="s">
        <v>89</v>
      </c>
      <c r="V172" s="33" t="s">
        <v>69</v>
      </c>
      <c r="X172" s="27" t="s">
        <v>407</v>
      </c>
      <c r="Y172" s="27" t="s">
        <v>407</v>
      </c>
      <c r="Z172" s="30" t="s">
        <v>409</v>
      </c>
      <c r="AA172" s="27" t="s">
        <v>89</v>
      </c>
      <c r="AJ172" s="4" t="s">
        <v>331</v>
      </c>
      <c r="AK172" s="4" t="s">
        <v>92</v>
      </c>
    </row>
    <row r="173" spans="1:37">
      <c r="A173" s="25">
        <v>98</v>
      </c>
      <c r="B173" s="26" t="s">
        <v>386</v>
      </c>
      <c r="C173" s="27" t="s">
        <v>410</v>
      </c>
      <c r="D173" s="28" t="s">
        <v>411</v>
      </c>
      <c r="E173" s="29">
        <v>14</v>
      </c>
      <c r="F173" s="30" t="s">
        <v>110</v>
      </c>
      <c r="H173" s="31">
        <f>ROUND(E173*G173,2)</f>
        <v>0</v>
      </c>
      <c r="J173" s="31">
        <f t="shared" si="15"/>
        <v>0</v>
      </c>
      <c r="L173" s="32">
        <f t="shared" si="16"/>
        <v>0</v>
      </c>
      <c r="N173" s="29">
        <f t="shared" si="17"/>
        <v>0</v>
      </c>
      <c r="P173" s="30" t="s">
        <v>89</v>
      </c>
      <c r="V173" s="33" t="s">
        <v>78</v>
      </c>
      <c r="X173" s="27" t="s">
        <v>412</v>
      </c>
      <c r="Y173" s="27" t="s">
        <v>410</v>
      </c>
      <c r="Z173" s="30" t="s">
        <v>114</v>
      </c>
      <c r="AJ173" s="4" t="s">
        <v>326</v>
      </c>
      <c r="AK173" s="4" t="s">
        <v>92</v>
      </c>
    </row>
    <row r="174" spans="1:37">
      <c r="A174" s="25">
        <v>99</v>
      </c>
      <c r="B174" s="26" t="s">
        <v>386</v>
      </c>
      <c r="C174" s="27" t="s">
        <v>413</v>
      </c>
      <c r="D174" s="28" t="s">
        <v>414</v>
      </c>
      <c r="E174" s="29">
        <v>22</v>
      </c>
      <c r="F174" s="30" t="s">
        <v>110</v>
      </c>
      <c r="H174" s="31">
        <f>ROUND(E174*G174,2)</f>
        <v>0</v>
      </c>
      <c r="J174" s="31">
        <f t="shared" si="15"/>
        <v>0</v>
      </c>
      <c r="L174" s="32">
        <f t="shared" si="16"/>
        <v>0</v>
      </c>
      <c r="N174" s="29">
        <f t="shared" si="17"/>
        <v>0</v>
      </c>
      <c r="P174" s="30" t="s">
        <v>89</v>
      </c>
      <c r="V174" s="33" t="s">
        <v>78</v>
      </c>
      <c r="X174" s="27" t="s">
        <v>415</v>
      </c>
      <c r="Y174" s="27" t="s">
        <v>413</v>
      </c>
      <c r="Z174" s="30" t="s">
        <v>114</v>
      </c>
      <c r="AJ174" s="4" t="s">
        <v>326</v>
      </c>
      <c r="AK174" s="4" t="s">
        <v>92</v>
      </c>
    </row>
    <row r="175" spans="1:37">
      <c r="A175" s="25">
        <v>100</v>
      </c>
      <c r="B175" s="26" t="s">
        <v>386</v>
      </c>
      <c r="C175" s="27" t="s">
        <v>416</v>
      </c>
      <c r="D175" s="28" t="s">
        <v>417</v>
      </c>
      <c r="E175" s="29">
        <v>49</v>
      </c>
      <c r="F175" s="30" t="s">
        <v>88</v>
      </c>
      <c r="H175" s="31">
        <f>ROUND(E175*G175,2)</f>
        <v>0</v>
      </c>
      <c r="J175" s="31">
        <f t="shared" si="15"/>
        <v>0</v>
      </c>
      <c r="L175" s="32">
        <f t="shared" si="16"/>
        <v>0</v>
      </c>
      <c r="N175" s="29">
        <f t="shared" si="17"/>
        <v>0</v>
      </c>
      <c r="P175" s="30" t="s">
        <v>89</v>
      </c>
      <c r="V175" s="33" t="s">
        <v>78</v>
      </c>
      <c r="X175" s="27" t="s">
        <v>418</v>
      </c>
      <c r="Y175" s="27" t="s">
        <v>416</v>
      </c>
      <c r="Z175" s="30" t="s">
        <v>114</v>
      </c>
      <c r="AJ175" s="4" t="s">
        <v>326</v>
      </c>
      <c r="AK175" s="4" t="s">
        <v>92</v>
      </c>
    </row>
    <row r="176" spans="1:37">
      <c r="D176" s="74" t="s">
        <v>419</v>
      </c>
      <c r="E176" s="75">
        <f>J176</f>
        <v>0</v>
      </c>
      <c r="H176" s="75">
        <f>SUM(H164:H175)</f>
        <v>0</v>
      </c>
      <c r="I176" s="75">
        <f>SUM(I164:I175)</f>
        <v>0</v>
      </c>
      <c r="J176" s="75">
        <f>SUM(J164:J175)</f>
        <v>0</v>
      </c>
      <c r="L176" s="76">
        <f>SUM(L164:L175)</f>
        <v>3.0075599999999998</v>
      </c>
      <c r="N176" s="77">
        <f>SUM(N164:N175)</f>
        <v>0</v>
      </c>
      <c r="W176" s="34">
        <f>SUM(W164:W175)</f>
        <v>0</v>
      </c>
    </row>
    <row r="178" spans="1:37">
      <c r="B178" s="27" t="s">
        <v>420</v>
      </c>
    </row>
    <row r="179" spans="1:37">
      <c r="A179" s="25">
        <v>101</v>
      </c>
      <c r="B179" s="26" t="s">
        <v>386</v>
      </c>
      <c r="C179" s="27" t="s">
        <v>421</v>
      </c>
      <c r="D179" s="28" t="s">
        <v>422</v>
      </c>
      <c r="E179" s="29">
        <v>3.008</v>
      </c>
      <c r="F179" s="30" t="s">
        <v>298</v>
      </c>
      <c r="H179" s="31">
        <f>ROUND(E179*G179,2)</f>
        <v>0</v>
      </c>
      <c r="J179" s="31">
        <f>ROUND(E179*G179,2)</f>
        <v>0</v>
      </c>
      <c r="L179" s="32">
        <f>E179*K179</f>
        <v>0</v>
      </c>
      <c r="N179" s="29">
        <f>E179*M179</f>
        <v>0</v>
      </c>
      <c r="P179" s="30" t="s">
        <v>89</v>
      </c>
      <c r="V179" s="33" t="s">
        <v>78</v>
      </c>
      <c r="X179" s="27" t="s">
        <v>423</v>
      </c>
      <c r="Y179" s="27" t="s">
        <v>421</v>
      </c>
      <c r="Z179" s="30" t="s">
        <v>399</v>
      </c>
      <c r="AJ179" s="4" t="s">
        <v>326</v>
      </c>
      <c r="AK179" s="4" t="s">
        <v>92</v>
      </c>
    </row>
    <row r="180" spans="1:37">
      <c r="D180" s="74" t="s">
        <v>424</v>
      </c>
      <c r="E180" s="75">
        <f>J180</f>
        <v>0</v>
      </c>
      <c r="H180" s="75">
        <f>SUM(H178:H179)</f>
        <v>0</v>
      </c>
      <c r="I180" s="75">
        <f>SUM(I178:I179)</f>
        <v>0</v>
      </c>
      <c r="J180" s="75">
        <f>SUM(J178:J179)</f>
        <v>0</v>
      </c>
      <c r="L180" s="76">
        <f>SUM(L178:L179)</f>
        <v>0</v>
      </c>
      <c r="N180" s="77">
        <f>SUM(N178:N179)</f>
        <v>0</v>
      </c>
      <c r="W180" s="34">
        <f>SUM(W178:W179)</f>
        <v>0</v>
      </c>
    </row>
    <row r="182" spans="1:37">
      <c r="D182" s="74" t="s">
        <v>425</v>
      </c>
      <c r="E182" s="75">
        <f>J182</f>
        <v>0</v>
      </c>
      <c r="H182" s="75">
        <f>+H162+H176+H180</f>
        <v>0</v>
      </c>
      <c r="I182" s="75">
        <f>+I162+I176+I180</f>
        <v>0</v>
      </c>
      <c r="J182" s="75">
        <f>+J162+J176+J180</f>
        <v>0</v>
      </c>
      <c r="L182" s="76">
        <f>+L162+L176+L180</f>
        <v>3.21556</v>
      </c>
      <c r="N182" s="77">
        <f>+N162+N176+N180</f>
        <v>0</v>
      </c>
      <c r="W182" s="34">
        <f>+W162+W176+W180</f>
        <v>0</v>
      </c>
    </row>
    <row r="184" spans="1:37">
      <c r="D184" s="78" t="s">
        <v>426</v>
      </c>
      <c r="E184" s="75">
        <f>J184</f>
        <v>0</v>
      </c>
      <c r="H184" s="75">
        <f>+H140+H182</f>
        <v>0</v>
      </c>
      <c r="I184" s="75">
        <f>+I140+I182</f>
        <v>0</v>
      </c>
      <c r="J184" s="75">
        <f>+J140+J182</f>
        <v>0</v>
      </c>
      <c r="L184" s="76">
        <f>+L140+L182</f>
        <v>957.36332705000007</v>
      </c>
      <c r="N184" s="77">
        <f>+N140+N182</f>
        <v>53.553999999999995</v>
      </c>
      <c r="W184" s="34">
        <f>+W140+W182</f>
        <v>0</v>
      </c>
    </row>
  </sheetData>
  <printOptions horizontalCentered="1"/>
  <pageMargins left="0.39305555555555599" right="0.35416666666666702" top="0.62916666666666698" bottom="0.59027777777777801" header="0.51180555555555596" footer="0.35416666666666702"/>
  <pageSetup paperSize="9" orientation="portrait" r:id="rId1"/>
  <headerFooter alignWithMargins="0">
    <oddFooter>&amp;R&amp;"Arial Narrow,Obyčejné"&amp;8Strana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topLeftCell="A61" workbookViewId="0">
      <selection activeCell="B2" sqref="B2"/>
    </sheetView>
  </sheetViews>
  <sheetFormatPr defaultColWidth="9.109375" defaultRowHeight="10.199999999999999"/>
  <cols>
    <col min="1" max="1" width="15.6640625" style="12" customWidth="1"/>
    <col min="2" max="3" width="45.6640625" style="12" customWidth="1"/>
    <col min="4" max="4" width="11.33203125" style="13" customWidth="1"/>
    <col min="5" max="16384" width="9.109375" style="4"/>
  </cols>
  <sheetData>
    <row r="1" spans="1:6">
      <c r="A1" s="14" t="s">
        <v>71</v>
      </c>
      <c r="B1" s="15"/>
      <c r="C1" s="15"/>
      <c r="D1" s="16" t="s">
        <v>2</v>
      </c>
    </row>
    <row r="2" spans="1:6">
      <c r="A2" s="14" t="s">
        <v>73</v>
      </c>
      <c r="B2" s="15"/>
      <c r="C2" s="15"/>
      <c r="D2" s="16" t="s">
        <v>74</v>
      </c>
    </row>
    <row r="3" spans="1:6">
      <c r="A3" s="14" t="s">
        <v>13</v>
      </c>
      <c r="B3" s="15"/>
      <c r="C3" s="15"/>
      <c r="D3" s="16" t="s">
        <v>75</v>
      </c>
    </row>
    <row r="4" spans="1:6">
      <c r="A4" s="15"/>
      <c r="B4" s="15"/>
      <c r="C4" s="15"/>
      <c r="D4" s="15"/>
    </row>
    <row r="5" spans="1:6">
      <c r="A5" s="14" t="s">
        <v>76</v>
      </c>
      <c r="B5" s="15"/>
      <c r="C5" s="15"/>
      <c r="D5" s="15"/>
    </row>
    <row r="6" spans="1:6">
      <c r="A6" s="14" t="s">
        <v>77</v>
      </c>
      <c r="B6" s="15"/>
      <c r="C6" s="15"/>
      <c r="D6" s="15"/>
    </row>
    <row r="7" spans="1:6">
      <c r="A7" s="14"/>
      <c r="B7" s="15"/>
      <c r="C7" s="15"/>
      <c r="D7" s="15"/>
    </row>
    <row r="8" spans="1:6">
      <c r="A8" s="4"/>
      <c r="B8" s="17"/>
      <c r="C8" s="18"/>
      <c r="D8" s="19"/>
    </row>
    <row r="9" spans="1:6">
      <c r="A9" s="20" t="s">
        <v>65</v>
      </c>
      <c r="B9" s="20" t="s">
        <v>66</v>
      </c>
      <c r="C9" s="20" t="s">
        <v>67</v>
      </c>
      <c r="D9" s="21" t="s">
        <v>68</v>
      </c>
      <c r="F9" s="4" t="s">
        <v>427</v>
      </c>
    </row>
    <row r="10" spans="1:6">
      <c r="A10" s="22"/>
      <c r="B10" s="22"/>
      <c r="C10" s="23"/>
      <c r="D10" s="24"/>
    </row>
    <row r="12" spans="1:6">
      <c r="A12" s="12" t="s">
        <v>428</v>
      </c>
      <c r="B12" s="12" t="s">
        <v>428</v>
      </c>
      <c r="C12" s="12" t="s">
        <v>428</v>
      </c>
      <c r="F12" s="4" t="s">
        <v>429</v>
      </c>
    </row>
  </sheetData>
  <printOptions horizontalCentered="1"/>
  <pageMargins left="0.39305555555555599" right="0.35416666666666702" top="0.62916666666666698" bottom="0.59027777777777801" header="0.51180555555555596" footer="0.35416666666666702"/>
  <pageSetup paperSize="9" orientation="landscape"/>
  <headerFooter alignWithMargins="0">
    <oddFooter>&amp;R&amp;"Arial Narrow,Obyčejné"&amp;8Strana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4" sqref="A14"/>
    </sheetView>
  </sheetViews>
  <sheetFormatPr defaultRowHeight="13.2"/>
  <cols>
    <col min="1" max="1" width="61.5546875" customWidth="1"/>
  </cols>
  <sheetData>
    <row r="1" spans="1:1" ht="256.8" customHeight="1">
      <c r="A1" s="79" t="s">
        <v>430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4</vt:i4>
      </vt:variant>
    </vt:vector>
  </HeadingPairs>
  <TitlesOfParts>
    <vt:vector size="7" baseType="lpstr">
      <vt:lpstr>Zadanie</vt:lpstr>
      <vt:lpstr>Figury</vt:lpstr>
      <vt:lpstr>Upozornenie</vt:lpstr>
      <vt:lpstr>Figury!Názvy_tlače</vt:lpstr>
      <vt:lpstr>Zadanie!Názvy_tlače</vt:lpstr>
      <vt:lpstr>Figury!Oblasť_tlače</vt:lpstr>
      <vt:lpstr>Zadanie!Oblasť_tlače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JaroM</dc:creator>
  <cp:lastModifiedBy>Golejovci</cp:lastModifiedBy>
  <cp:lastPrinted>2016-04-18T11:45:00Z</cp:lastPrinted>
  <dcterms:created xsi:type="dcterms:W3CDTF">1999-04-06T07:39:00Z</dcterms:created>
  <dcterms:modified xsi:type="dcterms:W3CDTF">2020-05-05T06:52:37Z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1033-11.2.0.8893</vt:lpwstr>
  </property>
</Properties>
</file>