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nbssk.sharepoint.com/sites/Upratovanieastravovanie/Zdielane dokumenty/upratovanie/SP - Upratovanie/protofinal4 (pohovor áno) + zmluva1/"/>
    </mc:Choice>
  </mc:AlternateContent>
  <xr:revisionPtr revIDLastSave="750" documentId="8_{91C2BA67-7D47-4552-9513-271F01BAC417}" xr6:coauthVersionLast="47" xr6:coauthVersionMax="47" xr10:uidLastSave="{D273651C-B4C0-42DF-A8BE-37E85C436ACB}"/>
  <bookViews>
    <workbookView xWindow="-120" yWindow="-120" windowWidth="29040" windowHeight="15720" xr2:uid="{00000000-000D-0000-FFFF-FFFF00000000}"/>
  </bookViews>
  <sheets>
    <sheet name="Cena ponuky" sheetId="4" r:id="rId1"/>
    <sheet name="Podklad pre vypocet" sheetId="3" r:id="rId2"/>
  </sheets>
  <definedNames>
    <definedName name="_xlnm.Print_Area" localSheetId="1">'Podklad pre vypocet'!$B$2:$F$27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G10" i="4"/>
  <c r="G11" i="4"/>
  <c r="G12" i="4"/>
  <c r="G13" i="4"/>
  <c r="G14" i="4"/>
  <c r="G15" i="4"/>
  <c r="G16" i="4"/>
  <c r="G17" i="4"/>
  <c r="G18" i="4"/>
  <c r="G19" i="4"/>
  <c r="G20" i="4"/>
  <c r="G21" i="4"/>
  <c r="G22" i="4"/>
  <c r="G23" i="4"/>
  <c r="G8" i="4"/>
  <c r="E23" i="3" l="1"/>
  <c r="E24" i="3"/>
  <c r="E25" i="3"/>
  <c r="E21" i="3"/>
  <c r="E22" i="3" l="1"/>
  <c r="E26" i="3" s="1"/>
  <c r="G25" i="4"/>
</calcChain>
</file>

<file path=xl/sharedStrings.xml><?xml version="1.0" encoding="utf-8"?>
<sst xmlns="http://schemas.openxmlformats.org/spreadsheetml/2006/main" count="104" uniqueCount="87">
  <si>
    <t>Príloha 2 k Súťažným podkladom</t>
  </si>
  <si>
    <t>Cena ponuky</t>
  </si>
  <si>
    <t>Predmet zákazky: Upratovanie a čistenie administratívnych, sociálnych a spoločných priestorov v ústredí NBS</t>
  </si>
  <si>
    <t>P.č.</t>
  </si>
  <si>
    <t>Názov položky</t>
  </si>
  <si>
    <t>Merná jednotka</t>
  </si>
  <si>
    <t xml:space="preserve">Počet merných jednotiek </t>
  </si>
  <si>
    <t>Jednotková cena mernej jednotky</t>
  </si>
  <si>
    <t>Celková cena za položku v eur bez DPH</t>
  </si>
  <si>
    <r>
      <t xml:space="preserve">Pravidelné denné upratovanie a čistenie kancelárskych priestorov s vyššou periodicitou - </t>
    </r>
    <r>
      <rPr>
        <b/>
        <sz val="11"/>
        <color theme="1"/>
        <rFont val="Cambria"/>
        <family val="1"/>
        <charset val="238"/>
      </rPr>
      <t>mesačný paušál</t>
    </r>
  </si>
  <si>
    <t>mesiac</t>
  </si>
  <si>
    <r>
      <t xml:space="preserve">Pravidelné denné upratovanie a čistenie kancelárskych priestorov s vyššou periodicitou - </t>
    </r>
    <r>
      <rPr>
        <b/>
        <sz val="11"/>
        <color theme="1"/>
        <rFont val="Cambria"/>
        <family val="1"/>
        <charset val="238"/>
      </rPr>
      <t xml:space="preserve">mesačný paušál </t>
    </r>
    <r>
      <rPr>
        <sz val="11"/>
        <color theme="1"/>
        <rFont val="Cambria"/>
        <family val="1"/>
        <charset val="238"/>
      </rPr>
      <t xml:space="preserve">- </t>
    </r>
    <r>
      <rPr>
        <b/>
        <sz val="11"/>
        <color theme="1"/>
        <rFont val="Cambria"/>
        <family val="1"/>
        <charset val="238"/>
      </rPr>
      <t>OPCIA</t>
    </r>
  </si>
  <si>
    <t xml:space="preserve">Pravidelné umývanie okien a presklených výplní s nižšou periodicitou </t>
  </si>
  <si>
    <t>počet</t>
  </si>
  <si>
    <r>
      <t xml:space="preserve">Pravidelné umývanie okien a presklených výplní s nižšou periodicitou - </t>
    </r>
    <r>
      <rPr>
        <b/>
        <sz val="11"/>
        <color theme="1"/>
        <rFont val="Cambria"/>
        <family val="1"/>
        <charset val="238"/>
      </rPr>
      <t>OPCIA</t>
    </r>
  </si>
  <si>
    <t>osobohodina</t>
  </si>
  <si>
    <r>
      <t xml:space="preserve">Mimoriadne čistiace a upratovacie služby poskytované na základe doručenej písomnej objednávky - </t>
    </r>
    <r>
      <rPr>
        <b/>
        <sz val="11"/>
        <color theme="1"/>
        <rFont val="Cambria"/>
        <family val="1"/>
        <charset val="238"/>
      </rPr>
      <t>Upratovacie a čistiace práce na požiadanie</t>
    </r>
  </si>
  <si>
    <r>
      <t xml:space="preserve">Mimoriadne čistiace a upratovacie služby poskytované na základe doručenej písomnej objednávky - </t>
    </r>
    <r>
      <rPr>
        <b/>
        <sz val="11"/>
        <color theme="1"/>
        <rFont val="Cambria"/>
        <family val="1"/>
        <charset val="238"/>
      </rPr>
      <t>Upratovacie a čistiace práce na požiadanie - OPCIA</t>
    </r>
  </si>
  <si>
    <r>
      <t>Mimoriadne čistiace a upratovacie služby poskytované na základe doručenej písomnej objednávky -</t>
    </r>
    <r>
      <rPr>
        <b/>
        <sz val="11"/>
        <color theme="1"/>
        <rFont val="Cambria"/>
        <family val="1"/>
        <charset val="238"/>
      </rPr>
      <t xml:space="preserve"> Strojové čistenie dlažby </t>
    </r>
  </si>
  <si>
    <r>
      <t xml:space="preserve">Mimoriadne čistiace a upratovacie služby poskytované na základe doručenej písomnej objednávky - </t>
    </r>
    <r>
      <rPr>
        <b/>
        <sz val="11"/>
        <color theme="1"/>
        <rFont val="Cambria"/>
        <family val="1"/>
        <charset val="238"/>
      </rPr>
      <t>Strojové čistenie dlažby - OPCIA</t>
    </r>
  </si>
  <si>
    <r>
      <t xml:space="preserve">Mimoriadne čistiace a upratovacie služby poskytované na základe doručenej písomnej objednávky- </t>
    </r>
    <r>
      <rPr>
        <b/>
        <sz val="11"/>
        <color theme="1"/>
        <rFont val="Cambria"/>
        <family val="1"/>
        <charset val="238"/>
      </rPr>
      <t>Tepovanie čalúnených stoličiek</t>
    </r>
  </si>
  <si>
    <t>ks</t>
  </si>
  <si>
    <r>
      <t xml:space="preserve">Mimoriadne čistiace a upratovacie služby poskytované na základe doručenej písomnej objednávky - </t>
    </r>
    <r>
      <rPr>
        <b/>
        <sz val="11"/>
        <color theme="1"/>
        <rFont val="Cambria"/>
        <family val="1"/>
        <charset val="238"/>
      </rPr>
      <t>Tepovanie čalúnených stoličiek - OPCIA</t>
    </r>
  </si>
  <si>
    <r>
      <t xml:space="preserve">Mimoriadne čistiace a upratovacie služby poskytované na základe doručenej písomnej objednávky - </t>
    </r>
    <r>
      <rPr>
        <b/>
        <sz val="11"/>
        <color theme="1"/>
        <rFont val="Cambria"/>
        <family val="1"/>
        <charset val="238"/>
      </rPr>
      <t>Čistenie a ošetrovanie kožených stoličiek</t>
    </r>
  </si>
  <si>
    <r>
      <t xml:space="preserve">Mimoriadne čistiace a upratovacie služby poskytované na základe doručenej písomnej objednávky - </t>
    </r>
    <r>
      <rPr>
        <b/>
        <sz val="11"/>
        <color theme="1"/>
        <rFont val="Cambria"/>
        <family val="1"/>
        <charset val="238"/>
      </rPr>
      <t>Čistenie a ošetrovanie kožených stoličiek - OPCIA</t>
    </r>
  </si>
  <si>
    <r>
      <t xml:space="preserve">Mimoriadne čistiace a upratovacie služby poskytované na základe doručenej písomnej objednávky - </t>
    </r>
    <r>
      <rPr>
        <b/>
        <sz val="11"/>
        <color theme="1"/>
        <rFont val="Cambria"/>
        <family val="1"/>
        <charset val="238"/>
      </rPr>
      <t>Upratovanie medzi jednotlivými akciami v zasadacích miestnostiach podľa dodaného harmonogramu</t>
    </r>
  </si>
  <si>
    <r>
      <t xml:space="preserve">Mimoriadne čistiace a upratovacie služby poskytované na základe doručenej písomnej objednávky - </t>
    </r>
    <r>
      <rPr>
        <b/>
        <sz val="11"/>
        <color theme="1"/>
        <rFont val="Cambria"/>
        <family val="1"/>
        <charset val="238"/>
      </rPr>
      <t>Upratovanie medzi jednotlivými akciami v zasadacích miestnostiach podľa dodaného harmonogramu - OPCIA</t>
    </r>
  </si>
  <si>
    <t>BONUS</t>
  </si>
  <si>
    <t>Celková cena za predmet zákazky v EUR bez DPH</t>
  </si>
  <si>
    <t>UCHÁDZAČ VYPLNÍ LEN POLIA PODFARBENÉ ŽLTOU FARBOU</t>
  </si>
  <si>
    <t>CENA ZA POLOŽKU 2 Pravidelné denné upratovanie a čistenie kancelárskych priestorov s vyššou periodicitou - mesačný paušál - OPCIA nemôže byť nižšia ako POLOŽKA 1 Pravidelné denné upratovanie a čistenie kancelárskych priestorov s vyššou periodicitou - mesačný paušál</t>
  </si>
  <si>
    <t xml:space="preserve">CENA ZA POLOŽKU 4 Pravidelné umývanie okien a presklených výplní s nižšou periodicitou - OPCIA nemôže byť nižšia ako CENA ZA POLOŽKU 3 Pravidelné umývanie okien a presklených výplní s nižšou periodicitou </t>
  </si>
  <si>
    <t>CENA ZA POLOŽKU 6 Mimoriadne čistiace a upratovacie služby poskytované na základe doručenej písomnej objednávky - Upratovacia pohotovosť - OPCIA nemôže byť nižšia ako CENA ZA POLOŽKU 5 Mimoriadne čistiace a upratovacie služby poskytované na základe doručenej písomnej objednávky - Upratovacia pohotovosť</t>
  </si>
  <si>
    <t>CENA ZA POLOŽKU 8 Mimoriadne čistiace a upratovacie služby poskytované na základe doručenej písomnej objednávky - Upratovacie a čistiace práce na požiadanie - OPCIA nemôže byť nižšia ako CENA ZA POLOŽKU 7 Mimoriadne čistiace a upratovacie služby poskytované na základe doručenej písomnej objednávky - Upratovacie a čistiace práce na požiadanie</t>
  </si>
  <si>
    <t xml:space="preserve">CENA ZA POLOŽKU 10 Strojové čistenie dlažby - OPCIA nemôže byť nižšia ako CENA ZA POLOŽKU 9 Strojové čistenie dlažby </t>
  </si>
  <si>
    <t>CENA ZA POLOŽKU 12 Tepovanie čalúnených stoličiek - OPCIA nemôže byť nižšia ako CENA ZA POLOŽKU 11 Tepovanie čalúnených stoličiek</t>
  </si>
  <si>
    <t>CENA ZA POLOŽKU 14 Čistenie a ošetrovanie kožených stoličiek - OPCIA nemôže byť nižšia ako CENA ZA POLOŽKU 13 Čistenie a ošetrovanie kožených stoličiek</t>
  </si>
  <si>
    <t>CENA ZA POLOŽKU 16 Upratovanie medzi jednotlivými akciami v zasadacích miestnostiach podľa dodaného harmonogramu - OPCIA nemôže byť nižšia ako CENA ZA POLOŽKU 15 Upratovanie medzi jednotlivými akciami v zasadacích miestnostiach podľa dodaného harmonogramu</t>
  </si>
  <si>
    <t>BUNKY PODFARBENÉ ORANŽOVOU FARBOU SA VYPOČÍTAJÚ AUTOMATICKY</t>
  </si>
  <si>
    <t>Verejný obstarávateľ môže počas zmluvného plnenia vyplatiť BONUS za výsledky hodnotenia spokojnosti s poskytnutými upratovacími službami v celkovej sume 22 800 eur bez DPH v rámci štyroch bonusových platieb t. j. každá bonusová platba predstavuje sumu 5700 eur bez DPH. Na účely vyhodnotenia kritérií sa suma celkovej bonusovej platby pripočíta k celkovej Cene ponuky každého uchádzača.</t>
  </si>
  <si>
    <t xml:space="preserve">Celková cena za predmet zákazky obsahuje všetky náklady súvisiace s poskytovaním predmetných služieb v rozsahu opisu predmetu zákazky, vrátane mzdových nákladov, zisku, réžijných nákladov vrátane cestovných nákladov, nákladov na spotrebný materiál (mopy, návleky na mopy, handry, utierky, vrecia na odpad, vrecia do vysávačov a pod.), nákladov na pracovné pomôcky a náradie (upratovacie vozíky, vysávače, vozíky pre triedenie odpadového plastu a papiera, zmesového odpadu a bioodpadu, držiaky mopov, zmetáky, vedrá, rebríky a pod.). V cene nie sú zahrnuté náklady na hygienický sortiment (toaletný papier, mydlo, papierové utierky, hygienické sáčky, vrecia do košov, WC blok, WC súprava / kefa); tieto si verejný obstarávateľ zabezpečí vo vlastnej réžii. Uchádzač si nebude uplatňovať žiadne ďalšie náklady.					</t>
  </si>
  <si>
    <t>V prípade pochybností verejného obstarávateľa o dodržaní minimálnych mzdových požiadaviek podľa ďalšieho hárku tohto súboru zo strany uchádzača, má verejný obstarávateľ právo vyžiadať si od uchádzača  predloženie spôsobu výpočtu ceny za predmet zákazky uchádzača v min. rozsahu podľa podkladu pre výpočet (ďalší hárok tohto súboru).</t>
  </si>
  <si>
    <t>Podklad pre výpočet ceny za predmet zákazky</t>
  </si>
  <si>
    <t>Pol. č.</t>
  </si>
  <si>
    <t>Vstupné údaje pre výpočet ceny za predmet zákazky</t>
  </si>
  <si>
    <t>Poznámky</t>
  </si>
  <si>
    <t>zmluvné obdobie v mesiacoch</t>
  </si>
  <si>
    <t>požadovaný počet pracovníkov na poskytovanie upratovacích služieb</t>
  </si>
  <si>
    <t>min. mzda 1 pracovníka počas celého zmluvného obdobia v EUR</t>
  </si>
  <si>
    <t xml:space="preserve">verejný obstarávateľ požaduje, aby poskytovateľ predmetných služieb všetkým pracovníkom, prostredníctvom ktorých bude zabezpečovať predmetné plnenie, poskytoval počas celého zmluvného obdobia mzdu najmenej vo výške minimálneho mzdového nároku pre 2. stupeň náročnosti práce v úrovni roku 2026, t. j. 1031 EUR </t>
  </si>
  <si>
    <t>výška odvodov zamestnávateľa z hrubej mzdy</t>
  </si>
  <si>
    <t>36,42 % z hrubej mzdy</t>
  </si>
  <si>
    <t>príspevok na stravovanie</t>
  </si>
  <si>
    <t>predpoklad na celé zmluvné obdobie</t>
  </si>
  <si>
    <t>sociálny fond - príspevky na rekreáciu, dopravu do zamestnania, DDS atď./1 pracovník/1 rok</t>
  </si>
  <si>
    <t>275 EUR/1 rok/1 pracovník - predpoklad na celé zmluvné obdobie</t>
  </si>
  <si>
    <t>počet pracovných dní za celé zmluvné obdobie</t>
  </si>
  <si>
    <t>výpočet: 4 x 365 - 4 x 52 víkendov x 2 dni</t>
  </si>
  <si>
    <t>Hodiny mimo základného rámca</t>
  </si>
  <si>
    <t>spočítanie mimoriadnych služieb v hodinách</t>
  </si>
  <si>
    <t>predpokladaný počet odpracovaných dní za celé zmluvné obdobie</t>
  </si>
  <si>
    <t>výpočet: 1044 dní - 4 x(25 dní-riadna dovolenka + 10 dní-sviatky + 10 dní-prekážky v práci + 10 dní-PN)</t>
  </si>
  <si>
    <t>predpokladaný počet odpracovaných hodín za celé zmluvné obdobie</t>
  </si>
  <si>
    <t>výpočet: 824 dní x 7,5 hod. x 32 časový fond pracovníkov</t>
  </si>
  <si>
    <t>Kalkulácia celkovej ceny za predmet zákazky</t>
  </si>
  <si>
    <t>Suma v EUR</t>
  </si>
  <si>
    <t>základná mzda všetkých pracovníkov (32) za celé zmluvné obdobie</t>
  </si>
  <si>
    <t>výpočet: mesačná mzda (pol. č. XY zo vstupných údajov) x 32 časových fondov zamestnancov x 48 mesiacov</t>
  </si>
  <si>
    <t>odvody zamestnávateľa zo základnej mzdy</t>
  </si>
  <si>
    <t>výpočet: výška odvodov zamestnávateľa z hrubej mzdy (pol. č. 5 zo vstupných údajov) x základná mzda všetkých pracovníkov</t>
  </si>
  <si>
    <t>výpočet: príspevok na stravovanie (z pol. č. 6 zo vstupných údajov) x 618 dní x 32 pracovníkov</t>
  </si>
  <si>
    <t>predpokladané náklady na hodiny mimo základného rámca</t>
  </si>
  <si>
    <t>výpočet: hodinová sadzba vypočítaná ((E15:160hodín)+2eurá/hod)*5500</t>
  </si>
  <si>
    <t>sociálny fond - príspevky na rekreáciu, dopravu do zamestnania, DDS atď.</t>
  </si>
  <si>
    <t>výpočet: suma príspevku x 32 pracovníkov</t>
  </si>
  <si>
    <t>Celkové mzdové náklady vrátane príspevkov na 32 pracovníkov</t>
  </si>
  <si>
    <t>= minimálne mzdové požiadavky</t>
  </si>
  <si>
    <t>g</t>
  </si>
  <si>
    <r>
      <t xml:space="preserve">Mimoriadne čistiace a upratovacie služby poskytované na základe objednávky - </t>
    </r>
    <r>
      <rPr>
        <b/>
        <sz val="11"/>
        <color theme="1"/>
        <rFont val="Cambria"/>
        <family val="1"/>
        <charset val="238"/>
      </rPr>
      <t>Upratovacia pohotovosť</t>
    </r>
  </si>
  <si>
    <r>
      <t xml:space="preserve">Mimoriadne čistiace a upratovacie služby poskytované na základe objednávky - </t>
    </r>
    <r>
      <rPr>
        <b/>
        <sz val="11"/>
        <color theme="1"/>
        <rFont val="Cambria"/>
        <family val="1"/>
        <charset val="238"/>
      </rPr>
      <t>Upratovacia pohotovosť - OPCIA</t>
    </r>
  </si>
  <si>
    <t>Predmet zákazky:  Upratovanie a čistenie administratívnych, sociálnych a spoločných priestorov v ústredí NBS</t>
  </si>
  <si>
    <t>24 + 24 Opcia</t>
  </si>
  <si>
    <t>V ... dňa ...</t>
  </si>
  <si>
    <t>Podpis oprávnenej osoby uchádzača</t>
  </si>
  <si>
    <t>Obchodné meno uchádzača</t>
  </si>
  <si>
    <t>IČO uchádzača</t>
  </si>
  <si>
    <t>verejný obstarávateľ požaduje na základe svojich skúseností zabezpečenie upratovacích služieb v požadovanom rozsahu a kvalite prostredníctvom časového fondu 32 pracovníkov s denným nástupom, pričom pri výpočte merných jednotiek (človekohodín) v pol. č. 8 sa počítalo s ich čerpaním riadnej dovolenky, preplácaných sviatkov pripadajúcich na pracovný týždeň, neprítomnosti z dôvodu prekážok v práci a práceneschopnosti v uvedenom rozsahu)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</si>
</sst>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charset val="238"/>
      <scheme val="minor"/>
    </font>
    <font>
      <sz val="11"/>
      <color theme="1"/>
      <name val="Tahoma"/>
      <family val="2"/>
      <charset val="238"/>
    </font>
    <font>
      <b/>
      <sz val="11"/>
      <color theme="1"/>
      <name val="Tahoma"/>
      <family val="2"/>
      <charset val="238"/>
    </font>
    <font>
      <sz val="11"/>
      <color theme="1"/>
      <name val="Cambria"/>
      <family val="1"/>
      <charset val="238"/>
    </font>
    <font>
      <b/>
      <sz val="11"/>
      <color theme="1"/>
      <name val="Cambria"/>
      <family val="1"/>
      <charset val="238"/>
    </font>
    <font>
      <b/>
      <sz val="12"/>
      <color theme="1"/>
      <name val="Cambria"/>
      <family val="1"/>
      <charset val="238"/>
    </font>
    <font>
      <b/>
      <sz val="10"/>
      <name val="Cambria"/>
      <family val="1"/>
      <charset val="238"/>
    </font>
    <font>
      <b/>
      <i/>
      <sz val="10"/>
      <color theme="4" tint="-0.249977111117893"/>
      <name val="Cambria"/>
      <family val="1"/>
      <charset val="238"/>
    </font>
    <font>
      <sz val="10"/>
      <name val="Cambria"/>
      <family val="1"/>
      <charset val="238"/>
    </font>
    <font>
      <b/>
      <sz val="11"/>
      <name val="Cambria"/>
      <family val="1"/>
      <charset val="238"/>
    </font>
    <font>
      <b/>
      <i/>
      <sz val="10"/>
      <color theme="1"/>
      <name val="Cambria"/>
      <family val="1"/>
      <charset val="238"/>
    </font>
    <font>
      <b/>
      <sz val="10"/>
      <color theme="1"/>
      <name val="Cambria"/>
      <family val="1"/>
      <charset val="238"/>
    </font>
    <font>
      <sz val="10"/>
      <color theme="1"/>
      <name val="Cambria"/>
      <family val="1"/>
      <charset val="238"/>
    </font>
    <font>
      <sz val="10"/>
      <color theme="1"/>
      <name val="Tahoma"/>
      <family val="2"/>
      <charset val="238"/>
    </font>
  </fonts>
  <fills count="6">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31">
    <xf numFmtId="0" fontId="0" fillId="0" borderId="0" xfId="0"/>
    <xf numFmtId="0" fontId="1" fillId="0" borderId="0" xfId="0" applyFont="1" applyAlignment="1">
      <alignment vertical="center"/>
    </xf>
    <xf numFmtId="3" fontId="1" fillId="0" borderId="0" xfId="0" applyNumberFormat="1" applyFont="1" applyAlignment="1">
      <alignment vertical="center"/>
    </xf>
    <xf numFmtId="0" fontId="2" fillId="0" borderId="0" xfId="0" applyFont="1" applyAlignment="1">
      <alignment horizontal="center" vertical="center"/>
    </xf>
    <xf numFmtId="0" fontId="1" fillId="0" borderId="0" xfId="0" applyFont="1" applyAlignment="1">
      <alignment horizontal="right" vertical="center"/>
    </xf>
    <xf numFmtId="9" fontId="2" fillId="0" borderId="0" xfId="0" applyNumberFormat="1" applyFont="1" applyAlignment="1">
      <alignment vertical="center"/>
    </xf>
    <xf numFmtId="0" fontId="3" fillId="0" borderId="0" xfId="0" applyFont="1"/>
    <xf numFmtId="0" fontId="3" fillId="0" borderId="0" xfId="0" applyFont="1" applyAlignment="1">
      <alignment vertical="center"/>
    </xf>
    <xf numFmtId="3" fontId="3" fillId="0" borderId="0" xfId="0" applyNumberFormat="1" applyFont="1" applyAlignment="1">
      <alignment vertical="center"/>
    </xf>
    <xf numFmtId="0" fontId="3" fillId="0" borderId="1" xfId="0" applyFont="1" applyBorder="1" applyAlignment="1">
      <alignment horizontal="center" vertical="center"/>
    </xf>
    <xf numFmtId="0" fontId="3" fillId="0" borderId="1" xfId="0" quotePrefix="1" applyFont="1" applyBorder="1" applyAlignment="1">
      <alignment horizontal="left" vertical="center" wrapText="1"/>
    </xf>
    <xf numFmtId="3" fontId="3" fillId="0" borderId="1" xfId="0" applyNumberFormat="1" applyFont="1" applyBorder="1" applyAlignment="1">
      <alignment horizontal="center" vertical="center"/>
    </xf>
    <xf numFmtId="4" fontId="4" fillId="2" borderId="1" xfId="0" applyNumberFormat="1" applyFont="1" applyFill="1" applyBorder="1" applyAlignment="1">
      <alignment horizontal="center" vertical="center"/>
    </xf>
    <xf numFmtId="3" fontId="3" fillId="0" borderId="0" xfId="0" applyNumberFormat="1" applyFont="1" applyAlignment="1">
      <alignment horizontal="center"/>
    </xf>
    <xf numFmtId="3" fontId="3" fillId="0" borderId="0" xfId="0" applyNumberFormat="1" applyFont="1"/>
    <xf numFmtId="0" fontId="3" fillId="0" borderId="0" xfId="0" quotePrefix="1" applyFont="1" applyAlignment="1">
      <alignment vertical="center"/>
    </xf>
    <xf numFmtId="3" fontId="3" fillId="0" borderId="0" xfId="0" applyNumberFormat="1" applyFont="1" applyAlignment="1">
      <alignment horizontal="right" vertical="center"/>
    </xf>
    <xf numFmtId="0" fontId="7" fillId="0" borderId="0" xfId="0" quotePrefix="1" applyFont="1" applyAlignment="1">
      <alignment horizontal="left"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3" fontId="4" fillId="3" borderId="1" xfId="0" applyNumberFormat="1" applyFont="1" applyFill="1" applyBorder="1" applyAlignment="1">
      <alignment horizontal="center" vertical="center" wrapText="1"/>
    </xf>
    <xf numFmtId="3" fontId="4" fillId="3" borderId="1" xfId="0" quotePrefix="1" applyNumberFormat="1" applyFont="1" applyFill="1" applyBorder="1" applyAlignment="1">
      <alignment horizontal="center" vertical="center" wrapText="1"/>
    </xf>
    <xf numFmtId="0" fontId="4" fillId="3" borderId="1" xfId="0" quotePrefix="1" applyFont="1" applyFill="1" applyBorder="1" applyAlignment="1">
      <alignment horizontal="center" vertical="center" wrapText="1"/>
    </xf>
    <xf numFmtId="0" fontId="4" fillId="3" borderId="1" xfId="0" applyFont="1" applyFill="1" applyBorder="1" applyAlignment="1">
      <alignment horizontal="center" vertical="center" wrapText="1"/>
    </xf>
    <xf numFmtId="4" fontId="3" fillId="4" borderId="1" xfId="0" applyNumberFormat="1" applyFont="1" applyFill="1" applyBorder="1" applyAlignment="1">
      <alignment vertical="center"/>
    </xf>
    <xf numFmtId="4" fontId="4" fillId="4" borderId="1" xfId="0" applyNumberFormat="1" applyFont="1" applyFill="1" applyBorder="1" applyAlignment="1">
      <alignment vertical="center"/>
    </xf>
    <xf numFmtId="0" fontId="3" fillId="0" borderId="6" xfId="0" applyFont="1" applyBorder="1"/>
    <xf numFmtId="0" fontId="4" fillId="0" borderId="3" xfId="0" applyFont="1" applyBorder="1"/>
    <xf numFmtId="0" fontId="3" fillId="0" borderId="4" xfId="0" applyFont="1" applyBorder="1"/>
    <xf numFmtId="0" fontId="3" fillId="0" borderId="4" xfId="0" applyFont="1" applyBorder="1" applyAlignment="1">
      <alignment horizontal="center"/>
    </xf>
    <xf numFmtId="0" fontId="3" fillId="0" borderId="2" xfId="0" applyFont="1" applyBorder="1"/>
    <xf numFmtId="0" fontId="3" fillId="0" borderId="6" xfId="0" quotePrefix="1" applyFont="1" applyBorder="1" applyAlignment="1">
      <alignment vertical="center"/>
    </xf>
    <xf numFmtId="3" fontId="3" fillId="0" borderId="6" xfId="0" applyNumberFormat="1" applyFont="1" applyBorder="1" applyAlignment="1">
      <alignment vertical="center"/>
    </xf>
    <xf numFmtId="3" fontId="3" fillId="0" borderId="6" xfId="0" applyNumberFormat="1" applyFont="1" applyBorder="1" applyAlignment="1">
      <alignment horizontal="right" vertical="center"/>
    </xf>
    <xf numFmtId="0" fontId="3" fillId="0" borderId="11" xfId="0" quotePrefix="1" applyFont="1" applyBorder="1" applyAlignment="1">
      <alignment vertical="center"/>
    </xf>
    <xf numFmtId="3" fontId="3" fillId="0" borderId="11" xfId="0" applyNumberFormat="1" applyFont="1" applyBorder="1" applyAlignment="1">
      <alignment vertical="center"/>
    </xf>
    <xf numFmtId="3" fontId="3" fillId="0" borderId="11" xfId="0" applyNumberFormat="1" applyFont="1" applyBorder="1" applyAlignment="1">
      <alignment horizontal="right" vertical="center"/>
    </xf>
    <xf numFmtId="0" fontId="3" fillId="0" borderId="11" xfId="0" applyFont="1" applyBorder="1"/>
    <xf numFmtId="0" fontId="3" fillId="0" borderId="7" xfId="0" quotePrefix="1" applyFont="1" applyBorder="1" applyAlignment="1">
      <alignment vertical="center"/>
    </xf>
    <xf numFmtId="0" fontId="3" fillId="0" borderId="12" xfId="0" quotePrefix="1" applyFont="1" applyBorder="1" applyAlignment="1">
      <alignment horizontal="left"/>
    </xf>
    <xf numFmtId="0" fontId="10" fillId="0" borderId="5" xfId="0" quotePrefix="1" applyFont="1" applyBorder="1" applyAlignment="1">
      <alignment horizontal="left" vertical="center"/>
    </xf>
    <xf numFmtId="0" fontId="0" fillId="0" borderId="6" xfId="0" applyBorder="1"/>
    <xf numFmtId="0" fontId="0" fillId="0" borderId="7" xfId="0" applyBorder="1"/>
    <xf numFmtId="0" fontId="10" fillId="0" borderId="8" xfId="0" quotePrefix="1" applyFont="1" applyBorder="1" applyAlignment="1">
      <alignment horizontal="left" vertical="center"/>
    </xf>
    <xf numFmtId="0" fontId="0" fillId="0" borderId="9" xfId="0" applyBorder="1"/>
    <xf numFmtId="0" fontId="10" fillId="0" borderId="10" xfId="0" quotePrefix="1" applyFont="1" applyBorder="1" applyAlignment="1">
      <alignment horizontal="left" vertical="center"/>
    </xf>
    <xf numFmtId="0" fontId="0" fillId="0" borderId="11" xfId="0" applyBorder="1"/>
    <xf numFmtId="0" fontId="0" fillId="0" borderId="12" xfId="0" applyBorder="1"/>
    <xf numFmtId="0" fontId="10" fillId="0" borderId="10" xfId="0" applyFont="1" applyBorder="1" applyAlignment="1">
      <alignment vertical="center"/>
    </xf>
    <xf numFmtId="3" fontId="6" fillId="0" borderId="1" xfId="0" quotePrefix="1" applyNumberFormat="1" applyFont="1" applyFill="1" applyBorder="1" applyAlignment="1">
      <alignment horizontal="left" vertical="center"/>
    </xf>
    <xf numFmtId="3" fontId="8" fillId="3" borderId="2" xfId="0" applyNumberFormat="1" applyFont="1" applyFill="1" applyBorder="1" applyAlignment="1">
      <alignment vertical="center"/>
    </xf>
    <xf numFmtId="0" fontId="11" fillId="3" borderId="1" xfId="0" applyFont="1" applyFill="1" applyBorder="1" applyAlignment="1">
      <alignment vertical="center"/>
    </xf>
    <xf numFmtId="0" fontId="12" fillId="3" borderId="4" xfId="0" applyFont="1" applyFill="1" applyBorder="1" applyAlignment="1">
      <alignment vertical="center"/>
    </xf>
    <xf numFmtId="3" fontId="12" fillId="3" borderId="4" xfId="0" applyNumberFormat="1" applyFont="1" applyFill="1" applyBorder="1" applyAlignment="1">
      <alignment vertical="center"/>
    </xf>
    <xf numFmtId="3" fontId="12" fillId="3" borderId="2" xfId="0" applyNumberFormat="1" applyFont="1" applyFill="1" applyBorder="1" applyAlignment="1">
      <alignment vertical="center"/>
    </xf>
    <xf numFmtId="0" fontId="11" fillId="3" borderId="1" xfId="0" applyFont="1" applyFill="1" applyBorder="1" applyAlignment="1">
      <alignment horizontal="center" vertical="center"/>
    </xf>
    <xf numFmtId="3" fontId="11" fillId="3" borderId="1" xfId="0" quotePrefix="1" applyNumberFormat="1" applyFont="1" applyFill="1" applyBorder="1" applyAlignment="1">
      <alignment horizontal="center" vertical="center"/>
    </xf>
    <xf numFmtId="0" fontId="12" fillId="0" borderId="1" xfId="0" quotePrefix="1" applyFont="1" applyFill="1" applyBorder="1" applyAlignment="1">
      <alignment horizontal="left" vertical="center" wrapText="1"/>
    </xf>
    <xf numFmtId="3"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10" fontId="11" fillId="0" borderId="1" xfId="0" applyNumberFormat="1" applyFont="1" applyFill="1" applyBorder="1" applyAlignment="1">
      <alignment horizontal="center" vertical="center"/>
    </xf>
    <xf numFmtId="4" fontId="12" fillId="0" borderId="1" xfId="0" applyNumberFormat="1" applyFont="1" applyFill="1" applyBorder="1" applyAlignment="1">
      <alignment horizontal="right" vertical="center"/>
    </xf>
    <xf numFmtId="0" fontId="11" fillId="0" borderId="1" xfId="0" quotePrefix="1" applyFont="1" applyFill="1" applyBorder="1" applyAlignment="1">
      <alignment horizontal="left" vertical="center"/>
    </xf>
    <xf numFmtId="4" fontId="11" fillId="0" borderId="1" xfId="0" applyNumberFormat="1" applyFont="1" applyFill="1" applyBorder="1" applyAlignment="1">
      <alignment horizontal="righ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3" fontId="3" fillId="2" borderId="4" xfId="0" quotePrefix="1" applyNumberFormat="1" applyFont="1" applyFill="1" applyBorder="1" applyAlignment="1">
      <alignment horizontal="center"/>
    </xf>
    <xf numFmtId="3" fontId="3" fillId="2" borderId="2" xfId="0" quotePrefix="1" applyNumberFormat="1" applyFont="1" applyFill="1" applyBorder="1" applyAlignment="1">
      <alignment horizontal="center"/>
    </xf>
    <xf numFmtId="0" fontId="12" fillId="0" borderId="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9" xfId="0" applyFont="1" applyFill="1" applyBorder="1" applyAlignment="1">
      <alignment horizontal="center" vertical="center"/>
    </xf>
    <xf numFmtId="0" fontId="13" fillId="0" borderId="8" xfId="0" applyFont="1" applyFill="1" applyBorder="1" applyAlignment="1">
      <alignment vertical="center"/>
    </xf>
    <xf numFmtId="0" fontId="13" fillId="0" borderId="0" xfId="0" applyFont="1" applyFill="1" applyBorder="1" applyAlignment="1">
      <alignment vertical="center"/>
    </xf>
    <xf numFmtId="3" fontId="13" fillId="0" borderId="0" xfId="0" applyNumberFormat="1" applyFont="1" applyFill="1" applyBorder="1" applyAlignment="1">
      <alignment vertical="center"/>
    </xf>
    <xf numFmtId="3" fontId="13" fillId="0" borderId="9" xfId="0" applyNumberFormat="1" applyFont="1" applyFill="1" applyBorder="1" applyAlignment="1">
      <alignment vertical="center"/>
    </xf>
    <xf numFmtId="0" fontId="12" fillId="0" borderId="0" xfId="0" applyFont="1" applyFill="1" applyBorder="1" applyAlignment="1">
      <alignment horizontal="center" vertical="center" wrapText="1"/>
    </xf>
    <xf numFmtId="3" fontId="12" fillId="0" borderId="0" xfId="0" applyNumberFormat="1" applyFont="1" applyFill="1" applyBorder="1" applyAlignment="1">
      <alignment horizontal="right" vertical="center"/>
    </xf>
    <xf numFmtId="3" fontId="8" fillId="0" borderId="9" xfId="0" applyNumberFormat="1" applyFont="1" applyFill="1" applyBorder="1" applyAlignment="1">
      <alignment vertical="center"/>
    </xf>
    <xf numFmtId="0" fontId="11"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1" fillId="5" borderId="1" xfId="0" applyFont="1" applyFill="1" applyBorder="1" applyAlignment="1">
      <alignment vertical="center"/>
    </xf>
    <xf numFmtId="3" fontId="11" fillId="5" borderId="1" xfId="0" quotePrefix="1" applyNumberFormat="1" applyFont="1" applyFill="1" applyBorder="1" applyAlignment="1">
      <alignment horizontal="center" vertical="center"/>
    </xf>
    <xf numFmtId="3" fontId="6" fillId="5" borderId="1" xfId="0" quotePrefix="1" applyNumberFormat="1" applyFont="1" applyFill="1" applyBorder="1" applyAlignment="1">
      <alignment horizontal="center" vertical="center"/>
    </xf>
    <xf numFmtId="3" fontId="8" fillId="0" borderId="1" xfId="0" quotePrefix="1" applyNumberFormat="1" applyFont="1" applyFill="1" applyBorder="1" applyAlignment="1">
      <alignment horizontal="left" vertical="center" wrapText="1"/>
    </xf>
    <xf numFmtId="3" fontId="8" fillId="0" borderId="1" xfId="0" applyNumberFormat="1" applyFont="1" applyFill="1" applyBorder="1" applyAlignment="1">
      <alignment vertical="center"/>
    </xf>
    <xf numFmtId="3" fontId="8" fillId="0" borderId="1" xfId="0" quotePrefix="1" applyNumberFormat="1" applyFont="1" applyFill="1" applyBorder="1" applyAlignment="1">
      <alignment horizontal="left" vertical="center"/>
    </xf>
    <xf numFmtId="3" fontId="8" fillId="0" borderId="1" xfId="0" applyNumberFormat="1" applyFont="1" applyFill="1" applyBorder="1" applyAlignment="1">
      <alignment vertical="center" wrapText="1"/>
    </xf>
    <xf numFmtId="4" fontId="3" fillId="0" borderId="0" xfId="0" applyNumberFormat="1" applyFont="1" applyAlignment="1">
      <alignment vertical="center"/>
    </xf>
    <xf numFmtId="0" fontId="4" fillId="3" borderId="4" xfId="0" applyFont="1" applyFill="1" applyBorder="1" applyAlignment="1" applyProtection="1">
      <protection locked="0"/>
    </xf>
    <xf numFmtId="0" fontId="3" fillId="3" borderId="13" xfId="0" applyFont="1" applyFill="1" applyBorder="1" applyAlignment="1" applyProtection="1">
      <protection locked="0"/>
    </xf>
    <xf numFmtId="0" fontId="3" fillId="3" borderId="2" xfId="0" applyFont="1" applyFill="1" applyBorder="1" applyAlignment="1" applyProtection="1">
      <protection locked="0"/>
    </xf>
    <xf numFmtId="164" fontId="4" fillId="2" borderId="1" xfId="0" applyNumberFormat="1" applyFont="1" applyFill="1" applyBorder="1" applyAlignment="1">
      <alignment horizontal="center" vertical="center"/>
    </xf>
    <xf numFmtId="0" fontId="9" fillId="0" borderId="3" xfId="0" quotePrefix="1"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3" borderId="3" xfId="0" applyFont="1" applyFill="1" applyBorder="1" applyAlignment="1" applyProtection="1">
      <alignment horizontal="left"/>
      <protection locked="0"/>
    </xf>
    <xf numFmtId="0" fontId="3" fillId="3" borderId="4" xfId="0" applyFont="1" applyFill="1" applyBorder="1" applyAlignment="1" applyProtection="1">
      <alignment horizontal="left"/>
      <protection locked="0"/>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3" fillId="3" borderId="6" xfId="0" applyNumberFormat="1" applyFont="1" applyFill="1" applyBorder="1" applyAlignment="1">
      <alignment horizontal="center" vertical="center"/>
    </xf>
    <xf numFmtId="3" fontId="3" fillId="3" borderId="7"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3" fillId="3" borderId="12" xfId="0" applyNumberFormat="1" applyFont="1" applyFill="1" applyBorder="1" applyAlignment="1">
      <alignment horizontal="center" vertical="center"/>
    </xf>
    <xf numFmtId="3" fontId="11" fillId="3" borderId="3" xfId="0" quotePrefix="1" applyNumberFormat="1" applyFont="1" applyFill="1" applyBorder="1" applyAlignment="1">
      <alignment horizontal="center" vertical="center"/>
    </xf>
    <xf numFmtId="3" fontId="11" fillId="3" borderId="4" xfId="0" applyNumberFormat="1" applyFont="1" applyFill="1" applyBorder="1" applyAlignment="1">
      <alignment horizontal="center" vertical="center"/>
    </xf>
    <xf numFmtId="0" fontId="11" fillId="3" borderId="1" xfId="0" quotePrefix="1" applyFont="1" applyFill="1" applyBorder="1" applyAlignment="1">
      <alignment horizontal="center" vertical="center"/>
    </xf>
    <xf numFmtId="0" fontId="11" fillId="3" borderId="1"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FF99"/>
      <color rgb="FFCCFF33"/>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9CE7C-7BF8-4EA5-B36B-A99F87E9919E}">
  <sheetPr codeName="Sheet1">
    <pageSetUpPr fitToPage="1"/>
  </sheetPr>
  <dimension ref="B1:V47"/>
  <sheetViews>
    <sheetView tabSelected="1" zoomScale="70" zoomScaleNormal="70" workbookViewId="0">
      <selection activeCell="J9" sqref="J9"/>
    </sheetView>
  </sheetViews>
  <sheetFormatPr defaultRowHeight="15" x14ac:dyDescent="0.25"/>
  <cols>
    <col min="3" max="3" width="102.140625" customWidth="1"/>
    <col min="4" max="4" width="16.140625" customWidth="1"/>
    <col min="5" max="5" width="13.5703125" customWidth="1"/>
    <col min="6" max="6" width="19.7109375" customWidth="1"/>
    <col min="7" max="7" width="21.85546875" customWidth="1"/>
  </cols>
  <sheetData>
    <row r="1" spans="2:8" x14ac:dyDescent="0.25">
      <c r="B1" s="27" t="s">
        <v>0</v>
      </c>
      <c r="C1" s="28"/>
      <c r="D1" s="29"/>
      <c r="E1" s="28"/>
      <c r="F1" s="28"/>
      <c r="G1" s="30"/>
    </row>
    <row r="2" spans="2:8" ht="15.75" x14ac:dyDescent="0.25">
      <c r="B2" s="98" t="s">
        <v>1</v>
      </c>
      <c r="C2" s="99"/>
      <c r="D2" s="99"/>
      <c r="E2" s="99"/>
      <c r="F2" s="99"/>
      <c r="G2" s="100"/>
    </row>
    <row r="3" spans="2:8" ht="15" customHeight="1" x14ac:dyDescent="0.25">
      <c r="B3" s="107" t="s">
        <v>84</v>
      </c>
      <c r="C3" s="108"/>
      <c r="D3" s="111"/>
      <c r="E3" s="112"/>
      <c r="F3" s="112"/>
      <c r="G3" s="113"/>
    </row>
    <row r="4" spans="2:8" x14ac:dyDescent="0.25">
      <c r="B4" s="114" t="s">
        <v>85</v>
      </c>
      <c r="C4" s="115"/>
      <c r="D4" s="64"/>
      <c r="E4" s="65"/>
      <c r="F4" s="66"/>
      <c r="G4" s="67"/>
    </row>
    <row r="5" spans="2:8" x14ac:dyDescent="0.25">
      <c r="B5" s="116" t="s">
        <v>2</v>
      </c>
      <c r="C5" s="117"/>
      <c r="D5" s="120"/>
      <c r="E5" s="120"/>
      <c r="F5" s="120"/>
      <c r="G5" s="121"/>
    </row>
    <row r="6" spans="2:8" x14ac:dyDescent="0.25">
      <c r="B6" s="118"/>
      <c r="C6" s="119"/>
      <c r="D6" s="122"/>
      <c r="E6" s="122"/>
      <c r="F6" s="122"/>
      <c r="G6" s="123"/>
    </row>
    <row r="7" spans="2:8" ht="56.25" customHeight="1" x14ac:dyDescent="0.25">
      <c r="B7" s="18" t="s">
        <v>3</v>
      </c>
      <c r="C7" s="19" t="s">
        <v>4</v>
      </c>
      <c r="D7" s="20" t="s">
        <v>5</v>
      </c>
      <c r="E7" s="21" t="s">
        <v>6</v>
      </c>
      <c r="F7" s="22" t="s">
        <v>7</v>
      </c>
      <c r="G7" s="23" t="s">
        <v>8</v>
      </c>
    </row>
    <row r="8" spans="2:8" s="7" customFormat="1" ht="30.75" customHeight="1" x14ac:dyDescent="0.25">
      <c r="B8" s="9">
        <v>1</v>
      </c>
      <c r="C8" s="10" t="s">
        <v>9</v>
      </c>
      <c r="D8" s="11" t="s">
        <v>10</v>
      </c>
      <c r="E8" s="11">
        <v>24</v>
      </c>
      <c r="F8" s="91"/>
      <c r="G8" s="24">
        <f>ROUND(E8*F8, 2)</f>
        <v>0</v>
      </c>
      <c r="H8" s="87"/>
    </row>
    <row r="9" spans="2:8" s="7" customFormat="1" ht="30.75" customHeight="1" x14ac:dyDescent="0.25">
      <c r="B9" s="9">
        <v>2</v>
      </c>
      <c r="C9" s="10" t="s">
        <v>11</v>
      </c>
      <c r="D9" s="11" t="s">
        <v>10</v>
      </c>
      <c r="E9" s="11">
        <v>24</v>
      </c>
      <c r="F9" s="12"/>
      <c r="G9" s="24">
        <f t="shared" ref="G9:G23" si="0">ROUND(E9*F9, 2)</f>
        <v>0</v>
      </c>
    </row>
    <row r="10" spans="2:8" s="7" customFormat="1" ht="30.75" customHeight="1" x14ac:dyDescent="0.25">
      <c r="B10" s="9">
        <v>3</v>
      </c>
      <c r="C10" s="10" t="s">
        <v>12</v>
      </c>
      <c r="D10" s="11" t="s">
        <v>13</v>
      </c>
      <c r="E10" s="11">
        <v>2</v>
      </c>
      <c r="F10" s="12"/>
      <c r="G10" s="24">
        <f t="shared" si="0"/>
        <v>0</v>
      </c>
    </row>
    <row r="11" spans="2:8" s="7" customFormat="1" ht="30.75" customHeight="1" x14ac:dyDescent="0.25">
      <c r="B11" s="9">
        <v>4</v>
      </c>
      <c r="C11" s="10" t="s">
        <v>14</v>
      </c>
      <c r="D11" s="11" t="s">
        <v>13</v>
      </c>
      <c r="E11" s="11">
        <v>2</v>
      </c>
      <c r="F11" s="12"/>
      <c r="G11" s="24">
        <f t="shared" si="0"/>
        <v>0</v>
      </c>
    </row>
    <row r="12" spans="2:8" s="7" customFormat="1" ht="30.75" customHeight="1" x14ac:dyDescent="0.25">
      <c r="B12" s="9">
        <v>5</v>
      </c>
      <c r="C12" s="10" t="s">
        <v>78</v>
      </c>
      <c r="D12" s="11" t="s">
        <v>15</v>
      </c>
      <c r="E12" s="11">
        <v>1200</v>
      </c>
      <c r="F12" s="12"/>
      <c r="G12" s="24">
        <f t="shared" si="0"/>
        <v>0</v>
      </c>
    </row>
    <row r="13" spans="2:8" s="7" customFormat="1" ht="30.75" customHeight="1" x14ac:dyDescent="0.25">
      <c r="B13" s="9">
        <v>6</v>
      </c>
      <c r="C13" s="10" t="s">
        <v>79</v>
      </c>
      <c r="D13" s="11" t="s">
        <v>15</v>
      </c>
      <c r="E13" s="11">
        <v>1200</v>
      </c>
      <c r="F13" s="12"/>
      <c r="G13" s="24">
        <f t="shared" si="0"/>
        <v>0</v>
      </c>
    </row>
    <row r="14" spans="2:8" s="7" customFormat="1" ht="30.75" customHeight="1" x14ac:dyDescent="0.25">
      <c r="B14" s="9">
        <v>7</v>
      </c>
      <c r="C14" s="10" t="s">
        <v>16</v>
      </c>
      <c r="D14" s="11" t="s">
        <v>15</v>
      </c>
      <c r="E14" s="11">
        <v>1200</v>
      </c>
      <c r="F14" s="12"/>
      <c r="G14" s="24">
        <f t="shared" si="0"/>
        <v>0</v>
      </c>
    </row>
    <row r="15" spans="2:8" s="7" customFormat="1" ht="30.75" customHeight="1" x14ac:dyDescent="0.25">
      <c r="B15" s="9">
        <v>8</v>
      </c>
      <c r="C15" s="10" t="s">
        <v>17</v>
      </c>
      <c r="D15" s="11" t="s">
        <v>15</v>
      </c>
      <c r="E15" s="11">
        <v>1200</v>
      </c>
      <c r="F15" s="12"/>
      <c r="G15" s="24">
        <f t="shared" si="0"/>
        <v>0</v>
      </c>
    </row>
    <row r="16" spans="2:8" s="7" customFormat="1" ht="30.75" customHeight="1" x14ac:dyDescent="0.25">
      <c r="B16" s="9">
        <v>9</v>
      </c>
      <c r="C16" s="10" t="s">
        <v>18</v>
      </c>
      <c r="D16" s="11" t="s">
        <v>13</v>
      </c>
      <c r="E16" s="11">
        <v>24</v>
      </c>
      <c r="F16" s="12"/>
      <c r="G16" s="24">
        <f t="shared" si="0"/>
        <v>0</v>
      </c>
    </row>
    <row r="17" spans="2:22" s="7" customFormat="1" ht="30.75" customHeight="1" x14ac:dyDescent="0.25">
      <c r="B17" s="9">
        <v>10</v>
      </c>
      <c r="C17" s="10" t="s">
        <v>19</v>
      </c>
      <c r="D17" s="11" t="s">
        <v>13</v>
      </c>
      <c r="E17" s="11">
        <v>24</v>
      </c>
      <c r="F17" s="12"/>
      <c r="G17" s="24">
        <f t="shared" si="0"/>
        <v>0</v>
      </c>
    </row>
    <row r="18" spans="2:22" s="7" customFormat="1" ht="30.75" customHeight="1" x14ac:dyDescent="0.25">
      <c r="B18" s="9">
        <v>11</v>
      </c>
      <c r="C18" s="10" t="s">
        <v>20</v>
      </c>
      <c r="D18" s="11" t="s">
        <v>21</v>
      </c>
      <c r="E18" s="11">
        <v>150</v>
      </c>
      <c r="F18" s="12"/>
      <c r="G18" s="24">
        <f t="shared" si="0"/>
        <v>0</v>
      </c>
    </row>
    <row r="19" spans="2:22" s="7" customFormat="1" ht="30.75" customHeight="1" x14ac:dyDescent="0.25">
      <c r="B19" s="9">
        <v>12</v>
      </c>
      <c r="C19" s="10" t="s">
        <v>22</v>
      </c>
      <c r="D19" s="11" t="s">
        <v>21</v>
      </c>
      <c r="E19" s="11">
        <v>150</v>
      </c>
      <c r="F19" s="12"/>
      <c r="G19" s="24">
        <f t="shared" si="0"/>
        <v>0</v>
      </c>
    </row>
    <row r="20" spans="2:22" s="7" customFormat="1" ht="30.75" customHeight="1" x14ac:dyDescent="0.25">
      <c r="B20" s="9">
        <v>13</v>
      </c>
      <c r="C20" s="10" t="s">
        <v>23</v>
      </c>
      <c r="D20" s="11" t="s">
        <v>21</v>
      </c>
      <c r="E20" s="11">
        <v>150</v>
      </c>
      <c r="F20" s="12"/>
      <c r="G20" s="24">
        <f t="shared" si="0"/>
        <v>0</v>
      </c>
    </row>
    <row r="21" spans="2:22" s="7" customFormat="1" ht="30.75" customHeight="1" x14ac:dyDescent="0.25">
      <c r="B21" s="9">
        <v>14</v>
      </c>
      <c r="C21" s="10" t="s">
        <v>24</v>
      </c>
      <c r="D21" s="11" t="s">
        <v>21</v>
      </c>
      <c r="E21" s="11">
        <v>150</v>
      </c>
      <c r="F21" s="12"/>
      <c r="G21" s="24">
        <f t="shared" si="0"/>
        <v>0</v>
      </c>
    </row>
    <row r="22" spans="2:22" s="7" customFormat="1" ht="30.75" customHeight="1" x14ac:dyDescent="0.25">
      <c r="B22" s="9">
        <v>15</v>
      </c>
      <c r="C22" s="10" t="s">
        <v>25</v>
      </c>
      <c r="D22" s="11" t="s">
        <v>15</v>
      </c>
      <c r="E22" s="11">
        <v>2000</v>
      </c>
      <c r="F22" s="12"/>
      <c r="G22" s="24">
        <f t="shared" si="0"/>
        <v>0</v>
      </c>
    </row>
    <row r="23" spans="2:22" s="7" customFormat="1" ht="45.75" customHeight="1" x14ac:dyDescent="0.25">
      <c r="B23" s="9">
        <v>16</v>
      </c>
      <c r="C23" s="10" t="s">
        <v>26</v>
      </c>
      <c r="D23" s="11" t="s">
        <v>15</v>
      </c>
      <c r="E23" s="11">
        <v>2000</v>
      </c>
      <c r="F23" s="12"/>
      <c r="G23" s="24">
        <f t="shared" si="0"/>
        <v>0</v>
      </c>
    </row>
    <row r="24" spans="2:22" x14ac:dyDescent="0.25">
      <c r="B24" s="101" t="s">
        <v>27</v>
      </c>
      <c r="C24" s="102"/>
      <c r="D24" s="102"/>
      <c r="E24" s="102"/>
      <c r="F24" s="103"/>
      <c r="G24" s="25">
        <v>22800</v>
      </c>
    </row>
    <row r="25" spans="2:22" x14ac:dyDescent="0.25">
      <c r="B25" s="104" t="s">
        <v>28</v>
      </c>
      <c r="C25" s="105"/>
      <c r="D25" s="105"/>
      <c r="E25" s="105"/>
      <c r="F25" s="106"/>
      <c r="G25" s="25">
        <f>SUM(G8:G24)</f>
        <v>22800</v>
      </c>
    </row>
    <row r="26" spans="2:22" x14ac:dyDescent="0.25">
      <c r="B26" s="15"/>
      <c r="C26" s="15"/>
      <c r="D26" s="8"/>
      <c r="E26" s="16"/>
      <c r="F26" s="6"/>
      <c r="G26" s="6"/>
    </row>
    <row r="27" spans="2:22" x14ac:dyDescent="0.25">
      <c r="B27" s="109" t="s">
        <v>82</v>
      </c>
      <c r="C27" s="110"/>
      <c r="D27" s="110"/>
      <c r="E27" s="88" t="s">
        <v>83</v>
      </c>
      <c r="F27" s="89"/>
      <c r="G27" s="90"/>
    </row>
    <row r="28" spans="2:22" x14ac:dyDescent="0.25">
      <c r="B28" s="15"/>
      <c r="C28" s="15"/>
      <c r="D28" s="8"/>
      <c r="E28" s="16"/>
      <c r="F28" s="6"/>
      <c r="G28" s="6"/>
    </row>
    <row r="29" spans="2:22" x14ac:dyDescent="0.25">
      <c r="B29" s="15"/>
      <c r="C29" s="15"/>
      <c r="D29" s="8"/>
      <c r="E29" s="16"/>
      <c r="F29" s="6"/>
      <c r="G29" s="6"/>
    </row>
    <row r="30" spans="2:22" x14ac:dyDescent="0.25">
      <c r="B30" s="40" t="s">
        <v>29</v>
      </c>
      <c r="C30" s="31"/>
      <c r="D30" s="32"/>
      <c r="E30" s="33"/>
      <c r="F30" s="26"/>
      <c r="G30" s="26"/>
      <c r="H30" s="41"/>
      <c r="I30" s="41"/>
      <c r="J30" s="41"/>
      <c r="K30" s="41"/>
      <c r="L30" s="41"/>
      <c r="M30" s="41"/>
      <c r="N30" s="41"/>
      <c r="O30" s="41"/>
      <c r="P30" s="41"/>
      <c r="Q30" s="41"/>
      <c r="R30" s="41"/>
      <c r="S30" s="41"/>
      <c r="T30" s="41"/>
      <c r="U30" s="41"/>
      <c r="V30" s="42"/>
    </row>
    <row r="31" spans="2:22" x14ac:dyDescent="0.25">
      <c r="B31" s="43" t="s">
        <v>30</v>
      </c>
      <c r="C31" s="15"/>
      <c r="D31" s="8"/>
      <c r="E31" s="16"/>
      <c r="F31" s="6"/>
      <c r="G31" s="6"/>
      <c r="V31" s="44"/>
    </row>
    <row r="32" spans="2:22" x14ac:dyDescent="0.25">
      <c r="B32" s="43" t="s">
        <v>31</v>
      </c>
      <c r="C32" s="15"/>
      <c r="D32" s="8"/>
      <c r="E32" s="16"/>
      <c r="F32" s="6"/>
      <c r="G32" s="6"/>
      <c r="V32" s="44"/>
    </row>
    <row r="33" spans="2:22" x14ac:dyDescent="0.25">
      <c r="B33" s="43" t="s">
        <v>32</v>
      </c>
      <c r="C33" s="15"/>
      <c r="D33" s="8"/>
      <c r="E33" s="16"/>
      <c r="F33" s="6"/>
      <c r="G33" s="6"/>
      <c r="V33" s="44"/>
    </row>
    <row r="34" spans="2:22" x14ac:dyDescent="0.25">
      <c r="B34" s="43" t="s">
        <v>33</v>
      </c>
      <c r="C34" s="15"/>
      <c r="D34" s="8"/>
      <c r="E34" s="16"/>
      <c r="F34" s="6"/>
      <c r="G34" s="6"/>
      <c r="V34" s="44"/>
    </row>
    <row r="35" spans="2:22" x14ac:dyDescent="0.25">
      <c r="B35" s="43" t="s">
        <v>34</v>
      </c>
      <c r="C35" s="15"/>
      <c r="D35" s="8"/>
      <c r="E35" s="16"/>
      <c r="F35" s="6"/>
      <c r="G35" s="6"/>
      <c r="V35" s="44"/>
    </row>
    <row r="36" spans="2:22" x14ac:dyDescent="0.25">
      <c r="B36" s="43" t="s">
        <v>35</v>
      </c>
      <c r="C36" s="15"/>
      <c r="D36" s="8"/>
      <c r="E36" s="16"/>
      <c r="F36" s="6"/>
      <c r="G36" s="6"/>
      <c r="V36" s="44"/>
    </row>
    <row r="37" spans="2:22" x14ac:dyDescent="0.25">
      <c r="B37" s="43" t="s">
        <v>36</v>
      </c>
      <c r="C37" s="15"/>
      <c r="D37" s="8"/>
      <c r="E37" s="16"/>
      <c r="F37" s="6"/>
      <c r="G37" s="6"/>
      <c r="V37" s="44"/>
    </row>
    <row r="38" spans="2:22" x14ac:dyDescent="0.25">
      <c r="B38" s="45" t="s">
        <v>37</v>
      </c>
      <c r="C38" s="34"/>
      <c r="D38" s="35"/>
      <c r="E38" s="36"/>
      <c r="F38" s="37"/>
      <c r="G38" s="37"/>
      <c r="H38" s="46"/>
      <c r="I38" s="46"/>
      <c r="J38" s="46"/>
      <c r="K38" s="46"/>
      <c r="L38" s="46"/>
      <c r="M38" s="46"/>
      <c r="N38" s="46"/>
      <c r="O38" s="46"/>
      <c r="P38" s="46"/>
      <c r="Q38" s="46"/>
      <c r="R38" s="46"/>
      <c r="S38" s="46"/>
      <c r="T38" s="46"/>
      <c r="U38" s="46"/>
      <c r="V38" s="47"/>
    </row>
    <row r="39" spans="2:22" x14ac:dyDescent="0.25">
      <c r="B39" s="17"/>
      <c r="C39" s="15"/>
      <c r="D39" s="8"/>
      <c r="E39" s="16"/>
      <c r="F39" s="6"/>
      <c r="G39" s="6"/>
    </row>
    <row r="40" spans="2:22" x14ac:dyDescent="0.25">
      <c r="B40" s="40" t="s">
        <v>29</v>
      </c>
      <c r="C40" s="38"/>
      <c r="D40" s="8"/>
      <c r="E40" s="16"/>
      <c r="F40" s="6"/>
      <c r="G40" s="6"/>
    </row>
    <row r="41" spans="2:22" x14ac:dyDescent="0.25">
      <c r="B41" s="48" t="s">
        <v>38</v>
      </c>
      <c r="C41" s="39"/>
      <c r="D41" s="13"/>
      <c r="E41" s="14"/>
      <c r="F41" s="6"/>
      <c r="G41" s="6"/>
    </row>
    <row r="43" spans="2:22" ht="46.5" customHeight="1" x14ac:dyDescent="0.25">
      <c r="B43" s="95" t="s">
        <v>39</v>
      </c>
      <c r="C43" s="96"/>
      <c r="D43" s="96"/>
      <c r="E43" s="96"/>
      <c r="F43" s="96"/>
      <c r="G43" s="97"/>
    </row>
    <row r="45" spans="2:22" ht="87.75" customHeight="1" x14ac:dyDescent="0.25">
      <c r="B45" s="92" t="s">
        <v>40</v>
      </c>
      <c r="C45" s="93"/>
      <c r="D45" s="93"/>
      <c r="E45" s="93"/>
      <c r="F45" s="93"/>
      <c r="G45" s="94"/>
    </row>
    <row r="47" spans="2:22" ht="42" customHeight="1" x14ac:dyDescent="0.25">
      <c r="B47" s="92" t="s">
        <v>41</v>
      </c>
      <c r="C47" s="93"/>
      <c r="D47" s="93"/>
      <c r="E47" s="93"/>
      <c r="F47" s="93"/>
      <c r="G47" s="94"/>
    </row>
  </sheetData>
  <mergeCells count="12">
    <mergeCell ref="B45:G45"/>
    <mergeCell ref="B47:G47"/>
    <mergeCell ref="B43:G43"/>
    <mergeCell ref="B2:G2"/>
    <mergeCell ref="B24:F24"/>
    <mergeCell ref="B25:F25"/>
    <mergeCell ref="B3:C3"/>
    <mergeCell ref="B27:D27"/>
    <mergeCell ref="D3:G3"/>
    <mergeCell ref="B4:C4"/>
    <mergeCell ref="B5:C6"/>
    <mergeCell ref="D5:G6"/>
  </mergeCells>
  <dataValidations count="16">
    <dataValidation type="decimal" operator="lessThanOrEqual" allowBlank="1" showInputMessage="1" showErrorMessage="1" error="jednotková cena za položku č. 1 musí byť rovná alebo nižšia než jednotková cena za položku č. 2" sqref="F8" xr:uid="{CCB7575A-B7A1-4643-B7D3-1272EFBE2A7C}">
      <formula1>F9</formula1>
    </dataValidation>
    <dataValidation type="decimal" operator="greaterThanOrEqual" allowBlank="1" showInputMessage="1" showErrorMessage="1" error="Jednotková za položku č. 2 nemôže byť nižšia ako jednotková cena za položku č. 1" sqref="F9" xr:uid="{EBFEB065-3B3B-4B77-9936-9A66FA2517FE}">
      <formula1>F8</formula1>
    </dataValidation>
    <dataValidation type="decimal" operator="lessThanOrEqual" allowBlank="1" showInputMessage="1" showErrorMessage="1" error="Jenotková cena za položku č. 3 nemôže byť vyššia ako jednotková cena za položku č. 4" sqref="F10" xr:uid="{BE8244F1-A55C-4C4D-BD4E-EBBBEC9FDCFF}">
      <formula1>F11</formula1>
    </dataValidation>
    <dataValidation type="decimal" operator="lessThanOrEqual" allowBlank="1" showInputMessage="1" showErrorMessage="1" error="Jednotková cena za položku č. 4 musí byť rovnaká alebo vyššia ako jednotková cena za položku č. 3" sqref="F11" xr:uid="{C0C9471E-9E57-4354-97C5-06D011ED377F}">
      <formula1>F10</formula1>
    </dataValidation>
    <dataValidation type="decimal" operator="greaterThanOrEqual" allowBlank="1" showInputMessage="1" showErrorMessage="1" error="Jednotková cena za položku č. 6 musí byť rovnaká alebo vyššia než jednotková cena za položku č. 5" sqref="F13" xr:uid="{8B6218FD-7D20-4D84-AF5B-C95A12797E6B}">
      <formula1>F12</formula1>
    </dataValidation>
    <dataValidation type="decimal" operator="greaterThanOrEqual" allowBlank="1" showInputMessage="1" showErrorMessage="1" error="Jednotková cena za položku č. 8 musí byť rovnaká alebo vyššia než jednotková cena za položku č. 7" sqref="F15" xr:uid="{2883DFA9-2A55-4B60-85CE-2BD2877443E9}">
      <formula1>F14</formula1>
    </dataValidation>
    <dataValidation type="decimal" operator="greaterThanOrEqual" allowBlank="1" showInputMessage="1" showErrorMessage="1" error="Jednotková cena za položku č. 10 musí byť rovnaká alebo vyššia, než jednotková cena za položku č. 9." sqref="F17" xr:uid="{AD16D802-6492-44D2-9F17-E87CBE58967B}">
      <formula1>F16</formula1>
    </dataValidation>
    <dataValidation type="decimal" operator="lessThanOrEqual" allowBlank="1" showInputMessage="1" showErrorMessage="1" error="Jednotková cena za položku č. 12 nemôže byť nižšia ako jednotková cena za položku č. 11." sqref="F19" xr:uid="{2F93D6A1-831E-4D29-896C-17D0929B00BF}">
      <formula1>F18</formula1>
    </dataValidation>
    <dataValidation type="decimal" operator="greaterThanOrEqual" allowBlank="1" showInputMessage="1" showErrorMessage="1" error="Jednotková cena za položku č. 16 nemôže byť nižšia ako jednotková cena za položku č. 15." sqref="F23" xr:uid="{9F85B9A6-2A58-4AE3-9CB3-7280F059D594}">
      <formula1>F22</formula1>
    </dataValidation>
    <dataValidation type="decimal" operator="lessThanOrEqual" allowBlank="1" showInputMessage="1" showErrorMessage="1" error="Jednotková cena za položku č. 15 nemôže byť vyššia ako jednotková cena za položku č. 16." sqref="F22" xr:uid="{0A24F00D-B16E-4755-B911-85CB7BD6E888}">
      <formula1>F23</formula1>
    </dataValidation>
    <dataValidation type="decimal" operator="greaterThanOrEqual" allowBlank="1" showInputMessage="1" showErrorMessage="1" error="Jednotková cena za položku č. 14 nemôže byť nižšia ako jednotková cena za položku č. 13." sqref="F21" xr:uid="{607B8CEC-D814-49C3-89F4-455898950F62}">
      <formula1>F20</formula1>
    </dataValidation>
    <dataValidation type="decimal" operator="lessThanOrEqual" allowBlank="1" showInputMessage="1" showErrorMessage="1" error="Jednotková cena za položku č. 5 nemôže byť vyššia ako jednotková cena za položku č. 6" sqref="F12" xr:uid="{2D4FADD6-D837-4AC0-A5B2-24A073E84A79}">
      <formula1>F13</formula1>
    </dataValidation>
    <dataValidation type="decimal" operator="lessThanOrEqual" allowBlank="1" showInputMessage="1" showErrorMessage="1" error="Jednotková cena za položku č. 8 nemôže byť nižšia ako jednotková cena za položku č. 7." sqref="F14" xr:uid="{40D73BDF-4C2B-4AF9-917F-59B48C3257B8}">
      <formula1>F15</formula1>
    </dataValidation>
    <dataValidation type="decimal" operator="lessThanOrEqual" allowBlank="1" showInputMessage="1" showErrorMessage="1" error="Jednotková cena za položku č. 9 nemôže byť vyššia ako jednotková cena za pložku č. 10" sqref="F16" xr:uid="{9C4C8F93-7B8C-450D-A8AE-703096F3D244}">
      <formula1>F17</formula1>
    </dataValidation>
    <dataValidation type="decimal" operator="lessThanOrEqual" allowBlank="1" showInputMessage="1" showErrorMessage="1" error="Jednotková cena za položku č. 13 nemôže byť vyššia ako jednotková cena za položku 14" sqref="F20" xr:uid="{4DAC1F06-F997-4939-B869-104F0D380769}">
      <formula1>F21</formula1>
    </dataValidation>
    <dataValidation type="decimal" operator="greaterThanOrEqual" allowBlank="1" showInputMessage="1" showErrorMessage="1" sqref="F18" xr:uid="{C2374DF9-B7FC-49E9-AD39-0EE087BB90E2}">
      <formula1>F19</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T34"/>
  <sheetViews>
    <sheetView zoomScale="90" zoomScaleNormal="90" workbookViewId="0">
      <selection activeCell="I13" sqref="I13"/>
    </sheetView>
  </sheetViews>
  <sheetFormatPr defaultColWidth="9.140625" defaultRowHeight="14.25" x14ac:dyDescent="0.25"/>
  <cols>
    <col min="1" max="1" width="9.140625" style="1"/>
    <col min="2" max="2" width="10.7109375" style="1" bestFit="1" customWidth="1"/>
    <col min="3" max="3" width="10.28515625" style="1" customWidth="1"/>
    <col min="4" max="4" width="74.7109375" style="1" customWidth="1"/>
    <col min="5" max="5" width="19.42578125" style="2" customWidth="1"/>
    <col min="6" max="6" width="112.85546875" style="2" customWidth="1"/>
    <col min="7" max="7" width="10.7109375" style="1" customWidth="1"/>
    <col min="8" max="9" width="9.140625" style="1" customWidth="1"/>
    <col min="10" max="16384" width="9.140625" style="1"/>
  </cols>
  <sheetData>
    <row r="1" spans="3:6" x14ac:dyDescent="0.25">
      <c r="C1" s="7"/>
      <c r="D1" s="7"/>
      <c r="E1" s="8"/>
      <c r="F1" s="8"/>
    </row>
    <row r="2" spans="3:6" x14ac:dyDescent="0.25">
      <c r="C2" s="128" t="s">
        <v>42</v>
      </c>
      <c r="D2" s="129"/>
      <c r="E2" s="129"/>
      <c r="F2" s="130"/>
    </row>
    <row r="3" spans="3:6" x14ac:dyDescent="0.25">
      <c r="C3" s="68"/>
      <c r="D3" s="69"/>
      <c r="E3" s="69"/>
      <c r="F3" s="70"/>
    </row>
    <row r="4" spans="3:6" x14ac:dyDescent="0.25">
      <c r="C4" s="51" t="s">
        <v>80</v>
      </c>
      <c r="D4" s="52"/>
      <c r="E4" s="53"/>
      <c r="F4" s="54"/>
    </row>
    <row r="5" spans="3:6" x14ac:dyDescent="0.25">
      <c r="C5" s="71"/>
      <c r="D5" s="72"/>
      <c r="E5" s="73"/>
      <c r="F5" s="74"/>
    </row>
    <row r="6" spans="3:6" x14ac:dyDescent="0.25">
      <c r="C6" s="71"/>
      <c r="D6" s="72"/>
      <c r="E6" s="73"/>
      <c r="F6" s="74"/>
    </row>
    <row r="7" spans="3:6" x14ac:dyDescent="0.25">
      <c r="C7" s="55" t="s">
        <v>43</v>
      </c>
      <c r="D7" s="126" t="s">
        <v>44</v>
      </c>
      <c r="E7" s="127"/>
      <c r="F7" s="56" t="s">
        <v>45</v>
      </c>
    </row>
    <row r="8" spans="3:6" x14ac:dyDescent="0.25">
      <c r="C8" s="79">
        <v>1</v>
      </c>
      <c r="D8" s="57" t="s">
        <v>46</v>
      </c>
      <c r="E8" s="58">
        <v>48</v>
      </c>
      <c r="F8" s="83" t="s">
        <v>81</v>
      </c>
    </row>
    <row r="9" spans="3:6" ht="51" x14ac:dyDescent="0.25">
      <c r="C9" s="79">
        <v>2</v>
      </c>
      <c r="D9" s="57" t="s">
        <v>47</v>
      </c>
      <c r="E9" s="58">
        <v>32</v>
      </c>
      <c r="F9" s="83" t="s">
        <v>86</v>
      </c>
    </row>
    <row r="10" spans="3:6" ht="38.25" x14ac:dyDescent="0.25">
      <c r="C10" s="79">
        <v>3</v>
      </c>
      <c r="D10" s="57" t="s">
        <v>48</v>
      </c>
      <c r="E10" s="59">
        <v>0</v>
      </c>
      <c r="F10" s="83" t="s">
        <v>49</v>
      </c>
    </row>
    <row r="11" spans="3:6" x14ac:dyDescent="0.25">
      <c r="C11" s="79">
        <v>5</v>
      </c>
      <c r="D11" s="57" t="s">
        <v>50</v>
      </c>
      <c r="E11" s="60">
        <v>0</v>
      </c>
      <c r="F11" s="83" t="s">
        <v>51</v>
      </c>
    </row>
    <row r="12" spans="3:6" x14ac:dyDescent="0.25">
      <c r="C12" s="79">
        <v>6</v>
      </c>
      <c r="D12" s="57" t="s">
        <v>52</v>
      </c>
      <c r="E12" s="59">
        <v>0</v>
      </c>
      <c r="F12" s="83" t="s">
        <v>53</v>
      </c>
    </row>
    <row r="13" spans="3:6" ht="25.5" x14ac:dyDescent="0.25">
      <c r="C13" s="79">
        <v>7</v>
      </c>
      <c r="D13" s="57" t="s">
        <v>54</v>
      </c>
      <c r="E13" s="59">
        <v>0</v>
      </c>
      <c r="F13" s="83" t="s">
        <v>55</v>
      </c>
    </row>
    <row r="14" spans="3:6" x14ac:dyDescent="0.25">
      <c r="C14" s="79">
        <v>8</v>
      </c>
      <c r="D14" s="57" t="s">
        <v>56</v>
      </c>
      <c r="E14" s="58">
        <v>0</v>
      </c>
      <c r="F14" s="84" t="s">
        <v>57</v>
      </c>
    </row>
    <row r="15" spans="3:6" x14ac:dyDescent="0.25">
      <c r="C15" s="79">
        <v>9</v>
      </c>
      <c r="D15" s="57" t="s">
        <v>58</v>
      </c>
      <c r="E15" s="58">
        <v>0</v>
      </c>
      <c r="F15" s="84" t="s">
        <v>59</v>
      </c>
    </row>
    <row r="16" spans="3:6" x14ac:dyDescent="0.25">
      <c r="C16" s="79">
        <v>10</v>
      </c>
      <c r="D16" s="57" t="s">
        <v>60</v>
      </c>
      <c r="E16" s="58">
        <v>0</v>
      </c>
      <c r="F16" s="85" t="s">
        <v>61</v>
      </c>
    </row>
    <row r="17" spans="2:6" x14ac:dyDescent="0.25">
      <c r="B17" s="5"/>
      <c r="C17" s="79">
        <v>11</v>
      </c>
      <c r="D17" s="57" t="s">
        <v>62</v>
      </c>
      <c r="E17" s="58">
        <v>0</v>
      </c>
      <c r="F17" s="85" t="s">
        <v>63</v>
      </c>
    </row>
    <row r="18" spans="2:6" ht="30.75" customHeight="1" x14ac:dyDescent="0.25">
      <c r="C18" s="68"/>
      <c r="D18" s="75"/>
      <c r="E18" s="76"/>
      <c r="F18" s="77"/>
    </row>
    <row r="19" spans="2:6" x14ac:dyDescent="0.25">
      <c r="C19" s="124" t="s">
        <v>64</v>
      </c>
      <c r="D19" s="125"/>
      <c r="E19" s="125"/>
      <c r="F19" s="50"/>
    </row>
    <row r="20" spans="2:6" ht="15.75" customHeight="1" x14ac:dyDescent="0.25">
      <c r="C20" s="78" t="s">
        <v>43</v>
      </c>
      <c r="D20" s="80" t="s">
        <v>4</v>
      </c>
      <c r="E20" s="81" t="s">
        <v>65</v>
      </c>
      <c r="F20" s="82" t="s">
        <v>45</v>
      </c>
    </row>
    <row r="21" spans="2:6" ht="30" customHeight="1" x14ac:dyDescent="0.25">
      <c r="C21" s="79">
        <v>1</v>
      </c>
      <c r="D21" s="57" t="s">
        <v>66</v>
      </c>
      <c r="E21" s="61">
        <f>E10*E9*E8</f>
        <v>0</v>
      </c>
      <c r="F21" s="83" t="s">
        <v>67</v>
      </c>
    </row>
    <row r="22" spans="2:6" ht="30" customHeight="1" x14ac:dyDescent="0.25">
      <c r="C22" s="79">
        <v>2</v>
      </c>
      <c r="D22" s="57" t="s">
        <v>68</v>
      </c>
      <c r="E22" s="61">
        <f>E21*E11</f>
        <v>0</v>
      </c>
      <c r="F22" s="83" t="s">
        <v>69</v>
      </c>
    </row>
    <row r="23" spans="2:6" ht="30" customHeight="1" x14ac:dyDescent="0.25">
      <c r="C23" s="79">
        <v>3</v>
      </c>
      <c r="D23" s="57" t="s">
        <v>52</v>
      </c>
      <c r="E23" s="61">
        <f>E12*618*32</f>
        <v>0</v>
      </c>
      <c r="F23" s="86" t="s">
        <v>70</v>
      </c>
    </row>
    <row r="24" spans="2:6" ht="30" customHeight="1" x14ac:dyDescent="0.25">
      <c r="C24" s="79">
        <v>4</v>
      </c>
      <c r="D24" s="57" t="s">
        <v>71</v>
      </c>
      <c r="E24" s="61">
        <f>E15*8.44375</f>
        <v>0</v>
      </c>
      <c r="F24" s="86" t="s">
        <v>72</v>
      </c>
    </row>
    <row r="25" spans="2:6" ht="30" customHeight="1" x14ac:dyDescent="0.25">
      <c r="C25" s="79">
        <v>5</v>
      </c>
      <c r="D25" s="57" t="s">
        <v>73</v>
      </c>
      <c r="E25" s="61">
        <f>E9*E13*4</f>
        <v>0</v>
      </c>
      <c r="F25" s="83" t="s">
        <v>74</v>
      </c>
    </row>
    <row r="26" spans="2:6" ht="30" customHeight="1" x14ac:dyDescent="0.25">
      <c r="C26" s="79">
        <v>6</v>
      </c>
      <c r="D26" s="62" t="s">
        <v>75</v>
      </c>
      <c r="E26" s="63">
        <f>SUM(E25,E21,E22,E23,E24)</f>
        <v>0</v>
      </c>
      <c r="F26" s="49" t="s">
        <v>76</v>
      </c>
    </row>
    <row r="27" spans="2:6" x14ac:dyDescent="0.25">
      <c r="C27" s="3"/>
      <c r="D27" s="3"/>
      <c r="E27" s="4"/>
    </row>
    <row r="30" spans="2:6" ht="20.25" customHeight="1" x14ac:dyDescent="0.25"/>
    <row r="31" spans="2:6" ht="20.25" customHeight="1" x14ac:dyDescent="0.25"/>
    <row r="32" spans="2:6" ht="20.25" customHeight="1" x14ac:dyDescent="0.25"/>
    <row r="34" spans="20:20" x14ac:dyDescent="0.25">
      <c r="T34" s="1" t="s">
        <v>77</v>
      </c>
    </row>
  </sheetData>
  <mergeCells count="3">
    <mergeCell ref="C19:E19"/>
    <mergeCell ref="D7:E7"/>
    <mergeCell ref="C2:F2"/>
  </mergeCells>
  <printOptions horizontalCentered="1"/>
  <pageMargins left="0.70866141732283472" right="0.70866141732283472" top="0.74803149606299213" bottom="0.74803149606299213" header="0.31496062992125984" footer="0.31496062992125984"/>
  <pageSetup paperSize="8" scale="8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69DD162E9FA6147A825613B30D08327" ma:contentTypeVersion="4" ma:contentTypeDescription="Umožňuje vytvoriť nový dokument." ma:contentTypeScope="" ma:versionID="1ea517cdf5b7d1df85d8ddf74222d271">
  <xsd:schema xmlns:xsd="http://www.w3.org/2001/XMLSchema" xmlns:xs="http://www.w3.org/2001/XMLSchema" xmlns:p="http://schemas.microsoft.com/office/2006/metadata/properties" xmlns:ns2="9f41e8b7-d4e3-41e0-807b-6eaeab6bd56f" targetNamespace="http://schemas.microsoft.com/office/2006/metadata/properties" ma:root="true" ma:fieldsID="6e80677d1bfaa0f806c074e4d7f0e4ac" ns2:_="">
    <xsd:import namespace="9f41e8b7-d4e3-41e0-807b-6eaeab6bd56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41e8b7-d4e3-41e0-807b-6eaeab6bd5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8DF3B7-4026-4E33-9A47-461F1D115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41e8b7-d4e3-41e0-807b-6eaeab6bd5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B76135-6159-45B9-BC9A-016580C9E954}">
  <ds:schemaRefs>
    <ds:schemaRef ds:uri="http://schemas.microsoft.com/office/2006/metadata/properties"/>
    <ds:schemaRef ds:uri="http://purl.org/dc/terms/"/>
    <ds:schemaRef ds:uri="http://schemas.microsoft.com/office/2006/documentManagement/types"/>
    <ds:schemaRef ds:uri="http://www.w3.org/XML/1998/namespace"/>
    <ds:schemaRef ds:uri="9f41e8b7-d4e3-41e0-807b-6eaeab6bd56f"/>
    <ds:schemaRef ds:uri="http://purl.org/dc/dcmitype/"/>
    <ds:schemaRef ds:uri="http://schemas.microsoft.com/office/infopath/2007/PartnerControl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6873CBD6-29F4-4AAB-AB7A-98398E8C0BD5}">
  <ds:schemaRefs>
    <ds:schemaRef ds:uri="http://schemas.microsoft.com/sharepoint/v3/contenttype/forms"/>
  </ds:schemaRefs>
</ds:datastoreItem>
</file>

<file path=docMetadata/LabelInfo.xml><?xml version="1.0" encoding="utf-8"?>
<clbl:labelList xmlns:clbl="http://schemas.microsoft.com/office/2020/mipLabelMetadata">
  <clbl:label id="{b38b69c2-5d85-4d56-8293-be9e8cd95707}" enabled="0" method="" siteId="{b38b69c2-5d85-4d56-8293-be9e8cd9570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Cena ponuky</vt:lpstr>
      <vt:lpstr>Podklad pre vypocet</vt:lpstr>
      <vt:lpstr>'Podklad pre vypocet'!Print_Area</vt:lpstr>
    </vt:vector>
  </TitlesOfParts>
  <Manager/>
  <Company>Jadrová a vyraďovacia spoločnosť, a. 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karol.ivancik@nbs.sk</dc:creator>
  <cp:keywords/>
  <dc:description/>
  <cp:lastModifiedBy>Ivančík Karol</cp:lastModifiedBy>
  <cp:revision/>
  <dcterms:created xsi:type="dcterms:W3CDTF">2020-02-13T06:44:07Z</dcterms:created>
  <dcterms:modified xsi:type="dcterms:W3CDTF">2025-11-21T16:49:02Z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0x010100E69DD162E9FA6147A825613B30D08327</vt:lpwstr>
  </property>
</Properties>
</file>