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váreň rozbory\Tendre_ponuky\TENDRE_VO_ponuky\DNS_MT\DNS_1_Stavebný_materiál_1–Úprava\"/>
    </mc:Choice>
  </mc:AlternateContent>
  <bookViews>
    <workbookView xWindow="480" yWindow="210" windowWidth="27795" windowHeight="12015"/>
  </bookViews>
  <sheets>
    <sheet name="Stavebný_MT_1" sheetId="1" r:id="rId1"/>
  </sheets>
  <definedNames>
    <definedName name="_xlnm._FilterDatabase" localSheetId="0" hidden="1">Stavebný_MT_1!$A$1:$J$25</definedName>
    <definedName name="_xlnm.Print_Titles" localSheetId="0">Stavebný_MT_1!$1:$2</definedName>
    <definedName name="_xlnm.Print_Area" localSheetId="0">Stavebný_MT_1!$A$1:$J$34</definedName>
  </definedNames>
  <calcPr calcId="162913" iterateCount="1"/>
</workbook>
</file>

<file path=xl/calcChain.xml><?xml version="1.0" encoding="utf-8"?>
<calcChain xmlns="http://schemas.openxmlformats.org/spreadsheetml/2006/main">
  <c r="H33" i="1" l="1"/>
  <c r="H29" i="1"/>
  <c r="J50" i="1" l="1"/>
  <c r="J49" i="1"/>
  <c r="J48" i="1"/>
  <c r="J47" i="1" l="1"/>
  <c r="J37" i="1"/>
  <c r="J38" i="1"/>
  <c r="J39" i="1"/>
  <c r="J40" i="1"/>
  <c r="J41" i="1"/>
  <c r="J42" i="1"/>
  <c r="J43" i="1"/>
  <c r="J44" i="1"/>
  <c r="J45" i="1"/>
  <c r="J46" i="1"/>
  <c r="J51" i="1"/>
  <c r="J36" i="1"/>
  <c r="J35" i="1" l="1"/>
  <c r="H34" i="1"/>
  <c r="J34" i="1" s="1"/>
  <c r="H31" i="1"/>
  <c r="H32" i="1" s="1"/>
  <c r="J32" i="1" s="1"/>
  <c r="H30" i="1"/>
  <c r="J30" i="1" s="1"/>
  <c r="H26" i="1"/>
  <c r="H27" i="1" s="1"/>
  <c r="H23" i="1"/>
  <c r="H24" i="1" s="1"/>
  <c r="J24" i="1" s="1"/>
  <c r="H22" i="1"/>
  <c r="J22" i="1" s="1"/>
  <c r="H21" i="1"/>
  <c r="J21" i="1" s="1"/>
  <c r="H20" i="1"/>
  <c r="J20" i="1" s="1"/>
  <c r="H18" i="1"/>
  <c r="J18" i="1" s="1"/>
  <c r="H17" i="1"/>
  <c r="J17" i="1" s="1"/>
  <c r="H16" i="1"/>
  <c r="J16" i="1" s="1"/>
  <c r="H14" i="1"/>
  <c r="J14" i="1" s="1"/>
  <c r="H13" i="1"/>
  <c r="J13" i="1" s="1"/>
  <c r="H12" i="1"/>
  <c r="J12" i="1" s="1"/>
  <c r="H7" i="1"/>
  <c r="H8" i="1" s="1"/>
  <c r="J8" i="1" s="1"/>
  <c r="H10" i="1" l="1"/>
  <c r="J10" i="1" s="1"/>
  <c r="H9" i="1"/>
  <c r="J9" i="1" s="1"/>
  <c r="J27" i="1"/>
  <c r="H28" i="1"/>
  <c r="J28" i="1" s="1"/>
  <c r="H25" i="1"/>
  <c r="J25" i="1" s="1"/>
  <c r="J6" i="1" l="1"/>
  <c r="J54" i="1" s="1"/>
</calcChain>
</file>

<file path=xl/sharedStrings.xml><?xml version="1.0" encoding="utf-8"?>
<sst xmlns="http://schemas.openxmlformats.org/spreadsheetml/2006/main" count="206" uniqueCount="84">
  <si>
    <t>Č.</t>
  </si>
  <si>
    <t>Kód položky</t>
  </si>
  <si>
    <t>Objekt</t>
  </si>
  <si>
    <t>Popis</t>
  </si>
  <si>
    <t>Poznámka</t>
  </si>
  <si>
    <t>MJ</t>
  </si>
  <si>
    <t>NORMA/MJ</t>
  </si>
  <si>
    <t>Množstvo celkom</t>
  </si>
  <si>
    <t>1</t>
  </si>
  <si>
    <t>2</t>
  </si>
  <si>
    <t>3</t>
  </si>
  <si>
    <t>Objekt:   I. Zvýšenie energetickej účinnosti existujúceho objektu krytej plavárne E3 stavebnoarch.časť</t>
  </si>
  <si>
    <t>Objekt:   II. Riešenie havarijného stavu plav. bazénu a časti podláh na 1.N.P.krytej plavárne E3 stavebnoarch.</t>
  </si>
  <si>
    <t>Objekt:   III. Modernizácia časti priestorov na 1.N.P. krytej plavárne E3 stavebnoarch.časť</t>
  </si>
  <si>
    <t>311272122.R</t>
  </si>
  <si>
    <t>O-I,III</t>
  </si>
  <si>
    <t xml:space="preserve">Murivo YTONG s perom a drážkou a úchop. kapsouP2-400 PDK 375x249x599 mm, REI=180 min. tep. odpor R=3,57 (m2K/W),súč. tep. vodivosti =0,105(W/mK),zvuk. nepriezv. Rw=48db   </t>
  </si>
  <si>
    <t>len dodávka materiálu pre položku</t>
  </si>
  <si>
    <t>m3</t>
  </si>
  <si>
    <t>Malta lepiaca YTONG</t>
  </si>
  <si>
    <t>možný ekvivalent, dodanie na stavbu</t>
  </si>
  <si>
    <t>kg</t>
  </si>
  <si>
    <t>Malta vápennocementová pre murovanie z vápennej kaše a cementu, 2,5 Mpa 1700 kg/m3</t>
  </si>
  <si>
    <t>Tvárnica YTONG STATIK PLUS P6-650, šxlxv 375x399x249 mm</t>
  </si>
  <si>
    <t>ks</t>
  </si>
  <si>
    <t>N</t>
  </si>
  <si>
    <t>O-I,II,III</t>
  </si>
  <si>
    <t>Priečky z tvárnic YTONG hr. 125 mm P2-500 hladkých, na MVC a maltu YTONG (125x249x599)</t>
  </si>
  <si>
    <t>m2</t>
  </si>
  <si>
    <t xml:space="preserve">Murivová spojka YTONG lxš 300x30 mm, na vyhotovenie pružného spoja medzi nosnou a nenosnou časťou muriva, nerezová oceľ   </t>
  </si>
  <si>
    <t xml:space="preserve">Tvárnica priečková YTONG KLASIK P2-500, šxlxv 125x599x249 mm   </t>
  </si>
  <si>
    <t>N1</t>
  </si>
  <si>
    <t>Priečky z tvárnic YTONG hr. 150 mm P2-500 hladkých, na MVC a maltu YTONG (150x249x599)</t>
  </si>
  <si>
    <t>N2</t>
  </si>
  <si>
    <t>N3</t>
  </si>
  <si>
    <t>Potiahnutie vnútorných stien sklotextílnou mriežkou s celoplošným prilepením</t>
  </si>
  <si>
    <t xml:space="preserve">Lepiaca a stierkovacia malta na báze bieleho cement na EPS, XPS a minerálnu vlnu   </t>
  </si>
  <si>
    <t xml:space="preserve">Sklovláknitá mriežka, hmotnosť 145 g/m2   </t>
  </si>
  <si>
    <t xml:space="preserve">Sieť KARI akosť BSt 500M Q 131 DIN 488 rozmer siete 5x2,15 m, veľkosť oka 150x150 mm, drôt D 5/5 mm   </t>
  </si>
  <si>
    <t>715111012.R</t>
  </si>
  <si>
    <t xml:space="preserve">Označenie v projekt. dokument.(cena vrátane stratného)  - A2c, A4, A5,  A7,A10,A11, ZSK, A1a, A1b, A1c, A2a, A2b, A2c, A3, A4, A6,A9, OS1   </t>
  </si>
  <si>
    <t>715114011.R</t>
  </si>
  <si>
    <t xml:space="preserve">Označenie v projekt. dokument.(cena vrátane stratného)  - A4, A3, A4   </t>
  </si>
  <si>
    <t>612481119.S</t>
  </si>
  <si>
    <t>Stavebné materiály - podľa PD</t>
  </si>
  <si>
    <t>Stavebné materiály - rôzne</t>
  </si>
  <si>
    <t>Baumit Murovacia malta 50 25 kg</t>
  </si>
  <si>
    <t>Cement CEM II 32,5 N 25KG</t>
  </si>
  <si>
    <t>OSB3 doska 18mmx1250mmx2,5m</t>
  </si>
  <si>
    <t>Penetrácia hĺbková 5 l den braven bek</t>
  </si>
  <si>
    <t>Sklotext. sieťka 145g/m2</t>
  </si>
  <si>
    <t>PU pena nízkor. + pištol. 750 ml</t>
  </si>
  <si>
    <t>Prednástrek BAUMIT cementový 2 mm, 40 kg</t>
  </si>
  <si>
    <t>Omietka vápennocementová BAUMIT Jadrová omietka, ručné spracovanie, veľkosť zrna 4 mm, 40 kg</t>
  </si>
  <si>
    <t>Omietka štuková jemná BAUMIT VivaMaxima / Extra biely štuk, 25 kg</t>
  </si>
  <si>
    <t>Sklotextilná mriežka Baumit openTex, 145g/m2, veľkosť oka 4x4 mm, šírka 1,1 m</t>
  </si>
  <si>
    <t>Lepiaca a výstužná malta BAUMIT openContact, na lepenie EPS a XPS, na báze bieleho cementu, 25 kg</t>
  </si>
  <si>
    <t>Sklovláknitá mriežka, hmotnosť 145 g/m2</t>
  </si>
  <si>
    <t>Lepiaca a stierkovacia malta na báze bieleho cement na EPS, XPS a minerálnu vlnu</t>
  </si>
  <si>
    <t>Malta lepiaca YTONG, 5 Mpa</t>
  </si>
  <si>
    <t>Murivová spojka YTONG lxš 300x30 mm, na vyhotovenie pružného spoja medzi nosnou a nenosnou časťou muriva, nerezová oceľ</t>
  </si>
  <si>
    <t>Tvárnica priečková YTONG KLASIK P2-500, šxlxv 150x599x249 mm</t>
  </si>
  <si>
    <t>Tvárnica priečková YTONG KLASIK P2-500, šxlxv 125x599x249 mm</t>
  </si>
  <si>
    <t>Lista rohova PVC so sietkou 2,5 m</t>
  </si>
  <si>
    <t>bal</t>
  </si>
  <si>
    <t>m</t>
  </si>
  <si>
    <t>OSB3 doska 15mmx1250mmx2,5m</t>
  </si>
  <si>
    <t>OSB3 doska 12mmx1250mmx2,5m</t>
  </si>
  <si>
    <t>Vodonepriepustný betón Baumit Betón WU, 25 kg</t>
  </si>
  <si>
    <t>Klinec stavebný - rôzne ( 63,100,120 )</t>
  </si>
  <si>
    <t>Odstran. pu peny 500ML bek</t>
  </si>
  <si>
    <t>Natl. hmoždinka so skrutk. ( 6/80 6/60 6/100 6/120 ) bal 100 ks</t>
  </si>
  <si>
    <t>Izolácia HYDROBIT V 60 S 35 10m²/bal</t>
  </si>
  <si>
    <t>Penetrácia PENETRAL ALP 9kg</t>
  </si>
  <si>
    <t>Tekutá lepenka 2K vedro 21 kg</t>
  </si>
  <si>
    <t xml:space="preserve">Označenie v projekt. dokument.(cena vrátane stratného)  - A4, ZSK, A3, A4, Priestor pod bazénovou halou m.č. 0.45-vyspravenie popraskaných častí a+náter, Podbazénový priestor m.č. 0.45-cementová omietka hladená + maľba farba biela, Priestor pod bazénovou halou m.č. 0.48-vyspravenie popraskaných častí a+náter   </t>
  </si>
  <si>
    <t xml:space="preserve">Označenie v projekt. dokument.(cena vrátane stratného)  - A4, A3, A4, Priestor pod bazénovou halou m.č. 0.45-vyspravenie popraskaných častí a+náter, Podbazénový priestor m.č. 0.45-cementová omietka hladená + maľba farba biela, Priestor pod bazénovou halou m.č. 0.48-vyspravenie popraskaných častí a+náter   </t>
  </si>
  <si>
    <t>715114002.R / 765312231.R1 / 76531223.R / 765312233.R</t>
  </si>
  <si>
    <t>Dodanie na stavbu podmienka</t>
  </si>
  <si>
    <t>Cena bez DPH</t>
  </si>
  <si>
    <t>CENA CELKOM bez DPH</t>
  </si>
  <si>
    <t xml:space="preserve">Cena </t>
  </si>
  <si>
    <t>Priečky z tvárnic YTONG hr. 200 mm P2-500 hladkých, na MVC a maltu YTONG (200x249x599) / (250x249x599)</t>
  </si>
  <si>
    <t>Tvárnica priečková YTONG KLASIK P2-500, šxlxv 200x599x249 mm / 250x599x249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</si>
</sst>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#,##0.00000"/>
    <numFmt numFmtId="166" formatCode="#,##0.00\ &quot;€&quot;"/>
    <numFmt numFmtId="167" formatCode="#,##0;\-#,##0"/>
    <numFmt numFmtId="168" formatCode="#,##0.000;\-#,##0.000"/>
  </numFmts>
  <fonts count="14">
    <font>
      <sz val="11"/>
      <color theme="1"/>
      <name val="Calibri"/>
      <family val="2"/>
      <charset val="238"/>
      <scheme val="minor"/>
    </font>
    <font>
      <sz val="8"/>
      <name val="MS Sans Serif"/>
      <family val="2"/>
      <charset val="238"/>
    </font>
    <font>
      <sz val="8"/>
      <name val="Arial CYR"/>
      <charset val="238"/>
    </font>
    <font>
      <b/>
      <sz val="8"/>
      <name val="Arial CYR"/>
      <charset val="238"/>
    </font>
    <font>
      <b/>
      <sz val="10"/>
      <name val="Arial CYR"/>
      <charset val="238"/>
    </font>
    <font>
      <sz val="10"/>
      <name val="MS Sans Serif"/>
      <family val="2"/>
      <charset val="238"/>
    </font>
    <font>
      <b/>
      <sz val="10"/>
      <color indexed="18"/>
      <name val="Arial CE"/>
      <family val="2"/>
      <charset val="238"/>
    </font>
    <font>
      <b/>
      <sz val="8"/>
      <name val="MS Sans Serif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MS Sans Serif"/>
      <family val="2"/>
      <charset val="238"/>
    </font>
    <font>
      <sz val="8"/>
      <color theme="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/>
      <protection locked="0"/>
    </xf>
  </cellStyleXfs>
  <cellXfs count="10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6" fontId="3" fillId="3" borderId="1" xfId="1" applyNumberFormat="1" applyFont="1" applyFill="1" applyBorder="1" applyAlignment="1" applyProtection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left" vertical="top"/>
      <protection locked="0"/>
    </xf>
    <xf numFmtId="0" fontId="3" fillId="5" borderId="2" xfId="1" applyFont="1" applyFill="1" applyBorder="1" applyAlignment="1" applyProtection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167" fontId="8" fillId="0" borderId="7" xfId="1" applyNumberFormat="1" applyFont="1" applyBorder="1" applyAlignment="1">
      <alignment horizontal="center"/>
      <protection locked="0"/>
    </xf>
    <xf numFmtId="0" fontId="8" fillId="0" borderId="1" xfId="1" applyFont="1" applyBorder="1" applyAlignment="1">
      <alignment horizontal="left" wrapText="1"/>
      <protection locked="0"/>
    </xf>
    <xf numFmtId="0" fontId="9" fillId="0" borderId="8" xfId="1" applyFont="1" applyBorder="1" applyAlignment="1">
      <alignment horizontal="center" wrapText="1"/>
      <protection locked="0"/>
    </xf>
    <xf numFmtId="0" fontId="9" fillId="0" borderId="1" xfId="1" applyFont="1" applyBorder="1" applyAlignment="1">
      <alignment horizontal="center" wrapText="1"/>
      <protection locked="0"/>
    </xf>
    <xf numFmtId="165" fontId="8" fillId="0" borderId="1" xfId="1" applyNumberFormat="1" applyFont="1" applyBorder="1" applyAlignment="1">
      <alignment horizontal="left" wrapText="1"/>
      <protection locked="0"/>
    </xf>
    <xf numFmtId="168" fontId="8" fillId="0" borderId="9" xfId="1" applyNumberFormat="1" applyFont="1" applyBorder="1" applyAlignment="1">
      <alignment horizontal="right"/>
      <protection locked="0"/>
    </xf>
    <xf numFmtId="166" fontId="7" fillId="3" borderId="10" xfId="1" applyNumberFormat="1" applyFont="1" applyFill="1" applyBorder="1" applyAlignment="1">
      <alignment horizontal="right"/>
      <protection locked="0"/>
    </xf>
    <xf numFmtId="166" fontId="1" fillId="0" borderId="0" xfId="1" applyNumberFormat="1" applyBorder="1" applyAlignment="1">
      <alignment horizontal="right"/>
      <protection locked="0"/>
    </xf>
    <xf numFmtId="0" fontId="1" fillId="0" borderId="13" xfId="1" applyFont="1" applyFill="1" applyBorder="1" applyAlignment="1">
      <alignment horizontal="right" vertical="center"/>
      <protection locked="0"/>
    </xf>
    <xf numFmtId="2" fontId="1" fillId="7" borderId="13" xfId="1" applyNumberFormat="1" applyFill="1" applyBorder="1" applyAlignment="1">
      <alignment horizontal="right"/>
      <protection locked="0"/>
    </xf>
    <xf numFmtId="165" fontId="1" fillId="7" borderId="13" xfId="1" applyNumberFormat="1" applyFill="1" applyBorder="1" applyAlignment="1">
      <alignment horizontal="right"/>
      <protection locked="0"/>
    </xf>
    <xf numFmtId="164" fontId="7" fillId="7" borderId="14" xfId="1" applyNumberFormat="1" applyFont="1" applyFill="1" applyBorder="1" applyAlignment="1">
      <alignment horizontal="right"/>
      <protection locked="0"/>
    </xf>
    <xf numFmtId="0" fontId="1" fillId="7" borderId="13" xfId="1" applyFill="1" applyBorder="1" applyAlignment="1">
      <alignment horizontal="right"/>
      <protection locked="0"/>
    </xf>
    <xf numFmtId="164" fontId="7" fillId="7" borderId="13" xfId="1" applyNumberFormat="1" applyFont="1" applyFill="1" applyBorder="1" applyAlignment="1">
      <alignment horizontal="right"/>
      <protection locked="0"/>
    </xf>
    <xf numFmtId="0" fontId="9" fillId="0" borderId="18" xfId="1" applyFont="1" applyBorder="1" applyAlignment="1">
      <alignment horizontal="center" wrapText="1"/>
      <protection locked="0"/>
    </xf>
    <xf numFmtId="2" fontId="1" fillId="7" borderId="20" xfId="1" applyNumberFormat="1" applyFill="1" applyBorder="1" applyAlignment="1">
      <alignment horizontal="right"/>
      <protection locked="0"/>
    </xf>
    <xf numFmtId="165" fontId="1" fillId="7" borderId="20" xfId="1" applyNumberFormat="1" applyFill="1" applyBorder="1" applyAlignment="1">
      <alignment horizontal="right"/>
      <protection locked="0"/>
    </xf>
    <xf numFmtId="164" fontId="7" fillId="7" borderId="20" xfId="1" applyNumberFormat="1" applyFont="1" applyFill="1" applyBorder="1" applyAlignment="1">
      <alignment horizontal="right"/>
      <protection locked="0"/>
    </xf>
    <xf numFmtId="167" fontId="8" fillId="0" borderId="21" xfId="1" applyNumberFormat="1" applyFont="1" applyBorder="1" applyAlignment="1">
      <alignment horizontal="center"/>
      <protection locked="0"/>
    </xf>
    <xf numFmtId="0" fontId="8" fillId="0" borderId="18" xfId="1" applyFont="1" applyBorder="1" applyAlignment="1">
      <alignment horizontal="left" wrapText="1"/>
      <protection locked="0"/>
    </xf>
    <xf numFmtId="165" fontId="8" fillId="0" borderId="18" xfId="1" applyNumberFormat="1" applyFont="1" applyBorder="1" applyAlignment="1">
      <alignment horizontal="left" wrapText="1"/>
      <protection locked="0"/>
    </xf>
    <xf numFmtId="0" fontId="1" fillId="0" borderId="0" xfId="1" applyFont="1" applyAlignment="1">
      <alignment horizontal="left" vertical="top"/>
      <protection locked="0"/>
    </xf>
    <xf numFmtId="2" fontId="1" fillId="7" borderId="22" xfId="1" applyNumberFormat="1" applyFill="1" applyBorder="1" applyAlignment="1">
      <alignment horizontal="right"/>
      <protection locked="0"/>
    </xf>
    <xf numFmtId="166" fontId="7" fillId="3" borderId="23" xfId="1" applyNumberFormat="1" applyFont="1" applyFill="1" applyBorder="1" applyAlignment="1">
      <alignment horizontal="right"/>
      <protection locked="0"/>
    </xf>
    <xf numFmtId="167" fontId="8" fillId="0" borderId="24" xfId="1" applyNumberFormat="1" applyFont="1" applyBorder="1" applyAlignment="1">
      <alignment horizontal="center"/>
      <protection locked="0"/>
    </xf>
    <xf numFmtId="0" fontId="8" fillId="0" borderId="25" xfId="1" applyFont="1" applyBorder="1" applyAlignment="1">
      <alignment horizontal="left" wrapText="1"/>
      <protection locked="0"/>
    </xf>
    <xf numFmtId="0" fontId="9" fillId="0" borderId="25" xfId="1" applyFont="1" applyBorder="1" applyAlignment="1">
      <alignment horizontal="center" wrapText="1"/>
      <protection locked="0"/>
    </xf>
    <xf numFmtId="165" fontId="8" fillId="0" borderId="25" xfId="1" applyNumberFormat="1" applyFont="1" applyBorder="1" applyAlignment="1">
      <alignment horizontal="left" wrapText="1"/>
      <protection locked="0"/>
    </xf>
    <xf numFmtId="168" fontId="8" fillId="0" borderId="26" xfId="1" applyNumberFormat="1" applyFont="1" applyBorder="1" applyAlignment="1">
      <alignment horizontal="right"/>
      <protection locked="0"/>
    </xf>
    <xf numFmtId="0" fontId="1" fillId="0" borderId="29" xfId="1" applyFont="1" applyFill="1" applyBorder="1" applyAlignment="1">
      <alignment horizontal="right" vertical="center"/>
      <protection locked="0"/>
    </xf>
    <xf numFmtId="2" fontId="1" fillId="7" borderId="28" xfId="1" applyNumberFormat="1" applyFill="1" applyBorder="1" applyAlignment="1">
      <alignment horizontal="right"/>
      <protection locked="0"/>
    </xf>
    <xf numFmtId="165" fontId="1" fillId="7" borderId="28" xfId="1" applyNumberFormat="1" applyFill="1" applyBorder="1" applyAlignment="1">
      <alignment horizontal="right"/>
      <protection locked="0"/>
    </xf>
    <xf numFmtId="164" fontId="7" fillId="7" borderId="28" xfId="1" applyNumberFormat="1" applyFont="1" applyFill="1" applyBorder="1" applyAlignment="1">
      <alignment horizontal="right"/>
      <protection locked="0"/>
    </xf>
    <xf numFmtId="166" fontId="7" fillId="3" borderId="30" xfId="1" applyNumberFormat="1" applyFont="1" applyFill="1" applyBorder="1" applyAlignment="1">
      <alignment horizontal="right"/>
      <protection locked="0"/>
    </xf>
    <xf numFmtId="0" fontId="8" fillId="0" borderId="0" xfId="1" applyFont="1" applyFill="1" applyBorder="1" applyAlignment="1" applyProtection="1">
      <alignment horizontal="right" vertical="center"/>
    </xf>
    <xf numFmtId="0" fontId="1" fillId="0" borderId="0" xfId="1" applyFill="1" applyBorder="1" applyAlignment="1">
      <alignment horizontal="right" vertical="center"/>
      <protection locked="0"/>
    </xf>
    <xf numFmtId="2" fontId="1" fillId="0" borderId="0" xfId="1" applyNumberFormat="1" applyFill="1" applyBorder="1" applyAlignment="1">
      <alignment horizontal="right"/>
      <protection locked="0"/>
    </xf>
    <xf numFmtId="165" fontId="1" fillId="0" borderId="0" xfId="1" applyNumberFormat="1" applyFill="1" applyBorder="1" applyAlignment="1">
      <alignment horizontal="right"/>
      <protection locked="0"/>
    </xf>
    <xf numFmtId="164" fontId="7" fillId="0" borderId="0" xfId="1" applyNumberFormat="1" applyFont="1" applyFill="1" applyBorder="1" applyAlignment="1">
      <alignment horizontal="right"/>
      <protection locked="0"/>
    </xf>
    <xf numFmtId="166" fontId="7" fillId="0" borderId="0" xfId="1" applyNumberFormat="1" applyFont="1" applyFill="1" applyBorder="1" applyAlignment="1">
      <alignment horizontal="right"/>
      <protection locked="0"/>
    </xf>
    <xf numFmtId="167" fontId="1" fillId="0" borderId="0" xfId="1" applyNumberFormat="1" applyAlignment="1">
      <alignment horizontal="center" vertical="top"/>
      <protection locked="0"/>
    </xf>
    <xf numFmtId="0" fontId="1" fillId="0" borderId="0" xfId="1" applyAlignment="1">
      <alignment horizontal="left" vertical="top" wrapText="1"/>
      <protection locked="0"/>
    </xf>
    <xf numFmtId="165" fontId="1" fillId="0" borderId="0" xfId="1" applyNumberFormat="1" applyAlignment="1">
      <alignment horizontal="left" vertical="top" wrapText="1"/>
      <protection locked="0"/>
    </xf>
    <xf numFmtId="168" fontId="1" fillId="0" borderId="0" xfId="1" applyNumberFormat="1" applyAlignment="1">
      <alignment horizontal="right" vertical="top"/>
      <protection locked="0"/>
    </xf>
    <xf numFmtId="166" fontId="7" fillId="0" borderId="0" xfId="1" applyNumberFormat="1" applyFont="1" applyAlignment="1">
      <alignment horizontal="right"/>
      <protection locked="0"/>
    </xf>
    <xf numFmtId="166" fontId="1" fillId="0" borderId="0" xfId="1" applyNumberFormat="1" applyFont="1" applyAlignment="1">
      <alignment horizontal="right"/>
      <protection locked="0"/>
    </xf>
    <xf numFmtId="166" fontId="10" fillId="4" borderId="6" xfId="1" applyNumberFormat="1" applyFont="1" applyFill="1" applyBorder="1" applyAlignment="1">
      <alignment horizontal="right"/>
      <protection locked="0"/>
    </xf>
    <xf numFmtId="0" fontId="8" fillId="0" borderId="0" xfId="1" applyFont="1" applyAlignment="1">
      <alignment horizontal="left" vertical="top" wrapText="1"/>
      <protection locked="0"/>
    </xf>
    <xf numFmtId="165" fontId="8" fillId="0" borderId="0" xfId="1" applyNumberFormat="1" applyFont="1" applyFill="1" applyBorder="1" applyAlignment="1">
      <alignment horizontal="right"/>
      <protection locked="0"/>
    </xf>
    <xf numFmtId="165" fontId="1" fillId="0" borderId="31" xfId="1" applyNumberFormat="1" applyFill="1" applyBorder="1" applyAlignment="1">
      <alignment horizontal="right"/>
      <protection locked="0"/>
    </xf>
    <xf numFmtId="2" fontId="1" fillId="7" borderId="29" xfId="1" applyNumberFormat="1" applyFill="1" applyBorder="1" applyAlignment="1">
      <alignment horizontal="right"/>
      <protection locked="0"/>
    </xf>
    <xf numFmtId="164" fontId="7" fillId="7" borderId="36" xfId="1" applyNumberFormat="1" applyFont="1" applyFill="1" applyBorder="1" applyAlignment="1">
      <alignment horizontal="right"/>
      <protection locked="0"/>
    </xf>
    <xf numFmtId="0" fontId="1" fillId="0" borderId="40" xfId="1" applyFont="1" applyFill="1" applyBorder="1" applyAlignment="1">
      <alignment horizontal="right" vertical="center"/>
      <protection locked="0"/>
    </xf>
    <xf numFmtId="2" fontId="1" fillId="7" borderId="40" xfId="1" applyNumberFormat="1" applyFill="1" applyBorder="1" applyAlignment="1">
      <alignment horizontal="right"/>
      <protection locked="0"/>
    </xf>
    <xf numFmtId="164" fontId="7" fillId="7" borderId="40" xfId="1" applyNumberFormat="1" applyFont="1" applyFill="1" applyBorder="1" applyAlignment="1">
      <alignment horizontal="right"/>
      <protection locked="0"/>
    </xf>
    <xf numFmtId="167" fontId="6" fillId="0" borderId="3" xfId="1" applyNumberFormat="1" applyFont="1" applyBorder="1" applyAlignment="1">
      <alignment horizontal="center"/>
      <protection locked="0"/>
    </xf>
    <xf numFmtId="0" fontId="6" fillId="0" borderId="4" xfId="1" applyFont="1" applyBorder="1" applyAlignment="1">
      <alignment horizontal="left" wrapText="1"/>
      <protection locked="0"/>
    </xf>
    <xf numFmtId="0" fontId="9" fillId="0" borderId="41" xfId="1" applyFont="1" applyBorder="1" applyAlignment="1">
      <alignment horizontal="center" wrapText="1"/>
      <protection locked="0"/>
    </xf>
    <xf numFmtId="165" fontId="6" fillId="0" borderId="4" xfId="1" applyNumberFormat="1" applyFont="1" applyBorder="1" applyAlignment="1">
      <alignment horizontal="left" wrapText="1"/>
      <protection locked="0"/>
    </xf>
    <xf numFmtId="168" fontId="6" fillId="0" borderId="4" xfId="1" applyNumberFormat="1" applyFont="1" applyBorder="1" applyAlignment="1">
      <alignment horizontal="right"/>
      <protection locked="0"/>
    </xf>
    <xf numFmtId="166" fontId="7" fillId="0" borderId="4" xfId="1" applyNumberFormat="1" applyFont="1" applyFill="1" applyBorder="1" applyAlignment="1">
      <alignment horizontal="right"/>
      <protection locked="0"/>
    </xf>
    <xf numFmtId="0" fontId="9" fillId="0" borderId="42" xfId="1" applyFont="1" applyBorder="1" applyAlignment="1">
      <alignment horizontal="center" wrapText="1"/>
      <protection locked="0"/>
    </xf>
    <xf numFmtId="168" fontId="8" fillId="0" borderId="43" xfId="1" applyNumberFormat="1" applyFont="1" applyBorder="1" applyAlignment="1">
      <alignment horizontal="right"/>
      <protection locked="0"/>
    </xf>
    <xf numFmtId="166" fontId="7" fillId="4" borderId="6" xfId="1" applyNumberFormat="1" applyFont="1" applyFill="1" applyBorder="1" applyAlignment="1">
      <alignment horizontal="right"/>
      <protection locked="0"/>
    </xf>
    <xf numFmtId="166" fontId="1" fillId="0" borderId="11" xfId="1" applyNumberFormat="1" applyBorder="1" applyAlignment="1">
      <alignment horizontal="right"/>
      <protection locked="0"/>
    </xf>
    <xf numFmtId="166" fontId="1" fillId="0" borderId="32" xfId="1" applyNumberFormat="1" applyBorder="1" applyAlignment="1">
      <alignment horizontal="right"/>
      <protection locked="0"/>
    </xf>
    <xf numFmtId="166" fontId="13" fillId="4" borderId="6" xfId="1" applyNumberFormat="1" applyFont="1" applyFill="1" applyBorder="1" applyAlignment="1">
      <alignment horizontal="right"/>
      <protection locked="0"/>
    </xf>
    <xf numFmtId="0" fontId="7" fillId="2" borderId="44" xfId="1" applyFont="1" applyFill="1" applyBorder="1" applyAlignment="1">
      <alignment horizontal="center" vertical="center"/>
      <protection locked="0"/>
    </xf>
    <xf numFmtId="0" fontId="12" fillId="2" borderId="45" xfId="0" applyFont="1" applyFill="1" applyBorder="1" applyAlignment="1">
      <alignment horizontal="center"/>
    </xf>
    <xf numFmtId="0" fontId="8" fillId="7" borderId="19" xfId="1" applyFont="1" applyFill="1" applyBorder="1" applyAlignment="1" applyProtection="1">
      <alignment horizontal="right" vertical="center"/>
    </xf>
    <xf numFmtId="0" fontId="1" fillId="7" borderId="20" xfId="1" applyFill="1" applyBorder="1" applyAlignment="1">
      <alignment horizontal="right" vertical="center"/>
      <protection locked="0"/>
    </xf>
    <xf numFmtId="0" fontId="8" fillId="7" borderId="27" xfId="1" applyFont="1" applyFill="1" applyBorder="1" applyAlignment="1" applyProtection="1">
      <alignment horizontal="right" vertical="center"/>
    </xf>
    <xf numFmtId="0" fontId="1" fillId="7" borderId="28" xfId="1" applyFill="1" applyBorder="1" applyAlignment="1">
      <alignment horizontal="right" vertical="center"/>
      <protection locked="0"/>
    </xf>
    <xf numFmtId="0" fontId="8" fillId="7" borderId="12" xfId="1" applyFont="1" applyFill="1" applyBorder="1" applyAlignment="1" applyProtection="1">
      <alignment horizontal="right" vertical="center"/>
    </xf>
    <xf numFmtId="0" fontId="1" fillId="7" borderId="13" xfId="1" applyFill="1" applyBorder="1" applyAlignment="1">
      <alignment horizontal="right" vertical="center"/>
      <protection locked="0"/>
    </xf>
    <xf numFmtId="0" fontId="8" fillId="0" borderId="37" xfId="1" applyFont="1" applyFill="1" applyBorder="1" applyAlignment="1">
      <alignment horizontal="right" vertical="center"/>
      <protection locked="0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8" fillId="0" borderId="15" xfId="1" applyFont="1" applyBorder="1" applyAlignment="1">
      <alignment horizontal="right" vertical="top" wrapText="1"/>
      <protection locked="0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8" fillId="7" borderId="15" xfId="1" applyFont="1" applyFill="1" applyBorder="1" applyAlignment="1" applyProtection="1">
      <alignment horizontal="right" vertical="center"/>
    </xf>
    <xf numFmtId="0" fontId="1" fillId="0" borderId="16" xfId="1" applyBorder="1" applyAlignment="1">
      <alignment horizontal="right" vertical="center"/>
      <protection locked="0"/>
    </xf>
    <xf numFmtId="0" fontId="1" fillId="0" borderId="17" xfId="1" applyBorder="1" applyAlignment="1">
      <alignment horizontal="right" vertical="center"/>
      <protection locked="0"/>
    </xf>
    <xf numFmtId="2" fontId="4" fillId="6" borderId="3" xfId="1" applyNumberFormat="1" applyFont="1" applyFill="1" applyBorder="1" applyAlignment="1" applyProtection="1">
      <alignment horizontal="center" vertical="center" wrapText="1"/>
    </xf>
    <xf numFmtId="2" fontId="5" fillId="6" borderId="4" xfId="1" applyNumberFormat="1" applyFont="1" applyFill="1" applyBorder="1" applyAlignment="1">
      <alignment horizontal="center" vertical="center" wrapText="1"/>
      <protection locked="0"/>
    </xf>
    <xf numFmtId="2" fontId="5" fillId="6" borderId="5" xfId="1" applyNumberFormat="1" applyFont="1" applyFill="1" applyBorder="1" applyAlignment="1">
      <alignment horizontal="center" vertical="center" wrapText="1"/>
      <protection locked="0"/>
    </xf>
    <xf numFmtId="0" fontId="8" fillId="0" borderId="15" xfId="1" applyFont="1" applyFill="1" applyBorder="1" applyAlignment="1">
      <alignment horizontal="right" vertical="center"/>
      <protection locked="0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8" fillId="0" borderId="33" xfId="1" applyFont="1" applyBorder="1" applyAlignment="1">
      <alignment horizontal="right" vertical="top" wrapText="1"/>
      <protection locked="0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11" fillId="0" borderId="15" xfId="0" applyFont="1" applyBorder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showGridLines="0" tabSelected="1" topLeftCell="A19" zoomScaleNormal="100" workbookViewId="0">
      <selection activeCell="A37" sqref="A37:D37"/>
    </sheetView>
  </sheetViews>
  <sheetFormatPr defaultColWidth="9" defaultRowHeight="12" customHeight="1"/>
  <cols>
    <col min="1" max="1" width="3.7109375" style="51" customWidth="1"/>
    <col min="2" max="2" width="12.7109375" style="52" customWidth="1"/>
    <col min="3" max="3" width="6.5703125" style="52" customWidth="1"/>
    <col min="4" max="4" width="69.7109375" style="52" customWidth="1"/>
    <col min="5" max="5" width="27.28515625" style="52" customWidth="1"/>
    <col min="6" max="6" width="3.28515625" style="52" customWidth="1"/>
    <col min="7" max="7" width="9.28515625" style="53" customWidth="1"/>
    <col min="8" max="8" width="11" style="54" customWidth="1"/>
    <col min="9" max="9" width="10.85546875" style="55" bestFit="1" customWidth="1"/>
    <col min="10" max="10" width="15.28515625" style="56" customWidth="1"/>
    <col min="11" max="16384" width="9" style="32"/>
  </cols>
  <sheetData>
    <row r="1" spans="1:10" s="6" customFormat="1" ht="28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4" t="s">
        <v>79</v>
      </c>
      <c r="J1" s="5" t="s">
        <v>80</v>
      </c>
    </row>
    <row r="2" spans="1:10" s="6" customFormat="1" ht="27" customHeight="1" thickBot="1">
      <c r="A2" s="7" t="s">
        <v>8</v>
      </c>
      <c r="B2" s="7" t="s">
        <v>9</v>
      </c>
      <c r="C2" s="7"/>
      <c r="D2" s="7" t="s">
        <v>10</v>
      </c>
      <c r="E2" s="7">
        <v>4</v>
      </c>
      <c r="F2" s="7">
        <v>5</v>
      </c>
      <c r="G2" s="8">
        <v>6</v>
      </c>
      <c r="H2" s="7">
        <v>7</v>
      </c>
      <c r="I2" s="9">
        <v>8</v>
      </c>
      <c r="J2" s="10">
        <v>10</v>
      </c>
    </row>
    <row r="3" spans="1:10" s="6" customFormat="1" ht="27" customHeight="1" thickBot="1">
      <c r="A3" s="95" t="s">
        <v>11</v>
      </c>
      <c r="B3" s="96"/>
      <c r="C3" s="96"/>
      <c r="D3" s="96"/>
      <c r="E3" s="96"/>
      <c r="F3" s="96"/>
      <c r="G3" s="96"/>
      <c r="H3" s="96"/>
      <c r="I3" s="96"/>
      <c r="J3" s="97"/>
    </row>
    <row r="4" spans="1:10" s="6" customFormat="1" ht="27" customHeight="1" thickBot="1">
      <c r="A4" s="95" t="s">
        <v>12</v>
      </c>
      <c r="B4" s="96"/>
      <c r="C4" s="96"/>
      <c r="D4" s="96"/>
      <c r="E4" s="96"/>
      <c r="F4" s="96"/>
      <c r="G4" s="96"/>
      <c r="H4" s="96"/>
      <c r="I4" s="96"/>
      <c r="J4" s="97"/>
    </row>
    <row r="5" spans="1:10" s="6" customFormat="1" ht="27" customHeight="1" thickBot="1">
      <c r="A5" s="95" t="s">
        <v>13</v>
      </c>
      <c r="B5" s="96"/>
      <c r="C5" s="96"/>
      <c r="D5" s="96"/>
      <c r="E5" s="96"/>
      <c r="F5" s="96"/>
      <c r="G5" s="96"/>
      <c r="H5" s="96"/>
      <c r="I5" s="96"/>
      <c r="J5" s="97"/>
    </row>
    <row r="6" spans="1:10" s="6" customFormat="1" ht="25.5" customHeight="1" thickBot="1">
      <c r="A6" s="66"/>
      <c r="B6" s="67"/>
      <c r="C6" s="67"/>
      <c r="D6" s="67" t="s">
        <v>44</v>
      </c>
      <c r="E6" s="67"/>
      <c r="F6" s="67"/>
      <c r="G6" s="69"/>
      <c r="H6" s="70"/>
      <c r="I6" s="71"/>
      <c r="J6" s="74">
        <f>SUM(J7:J34)</f>
        <v>0</v>
      </c>
    </row>
    <row r="7" spans="1:10" s="6" customFormat="1" ht="22.5" customHeight="1">
      <c r="A7" s="29">
        <v>5</v>
      </c>
      <c r="B7" s="30" t="s">
        <v>14</v>
      </c>
      <c r="C7" s="72" t="s">
        <v>15</v>
      </c>
      <c r="D7" s="30" t="s">
        <v>16</v>
      </c>
      <c r="E7" s="25" t="s">
        <v>17</v>
      </c>
      <c r="F7" s="30" t="s">
        <v>18</v>
      </c>
      <c r="G7" s="31"/>
      <c r="H7" s="73">
        <f>95.22+179.48</f>
        <v>274.7</v>
      </c>
      <c r="I7" s="17"/>
      <c r="J7" s="75"/>
    </row>
    <row r="8" spans="1:10" s="6" customFormat="1" ht="13.5" customHeight="1">
      <c r="A8" s="84" t="s">
        <v>19</v>
      </c>
      <c r="B8" s="85"/>
      <c r="C8" s="85"/>
      <c r="D8" s="85"/>
      <c r="E8" s="19" t="s">
        <v>20</v>
      </c>
      <c r="F8" s="20" t="s">
        <v>21</v>
      </c>
      <c r="G8" s="21">
        <v>16.48</v>
      </c>
      <c r="H8" s="22">
        <f>SUM(G8*H7)</f>
        <v>4527.0559999999996</v>
      </c>
      <c r="I8" s="17">
        <v>0</v>
      </c>
      <c r="J8" s="75">
        <f>SUM(I8*H8)</f>
        <v>0</v>
      </c>
    </row>
    <row r="9" spans="1:10" s="6" customFormat="1" ht="13.5" customHeight="1">
      <c r="A9" s="84" t="s">
        <v>22</v>
      </c>
      <c r="B9" s="85"/>
      <c r="C9" s="85"/>
      <c r="D9" s="85"/>
      <c r="E9" s="19" t="s">
        <v>20</v>
      </c>
      <c r="F9" s="23" t="s">
        <v>18</v>
      </c>
      <c r="G9" s="21">
        <v>0.01</v>
      </c>
      <c r="H9" s="22">
        <f>SUM(G9*H7)</f>
        <v>2.7469999999999999</v>
      </c>
      <c r="I9" s="17">
        <v>0</v>
      </c>
      <c r="J9" s="75">
        <f>SUM(I9*H9)</f>
        <v>0</v>
      </c>
    </row>
    <row r="10" spans="1:10" s="6" customFormat="1" ht="13.5" customHeight="1">
      <c r="A10" s="84" t="s">
        <v>23</v>
      </c>
      <c r="B10" s="85"/>
      <c r="C10" s="85"/>
      <c r="D10" s="85"/>
      <c r="E10" s="19" t="s">
        <v>20</v>
      </c>
      <c r="F10" s="23" t="s">
        <v>24</v>
      </c>
      <c r="G10" s="21">
        <v>27.2</v>
      </c>
      <c r="H10" s="22">
        <f>SUM(G10*H7)</f>
        <v>7471.8399999999992</v>
      </c>
      <c r="I10" s="17">
        <v>0</v>
      </c>
      <c r="J10" s="75">
        <f>SUM(I10*H10)</f>
        <v>0</v>
      </c>
    </row>
    <row r="11" spans="1:10" s="6" customFormat="1" ht="22.5" customHeight="1">
      <c r="A11" s="11" t="s">
        <v>25</v>
      </c>
      <c r="B11" s="12">
        <v>342272103</v>
      </c>
      <c r="C11" s="13" t="s">
        <v>26</v>
      </c>
      <c r="D11" s="12" t="s">
        <v>27</v>
      </c>
      <c r="E11" s="14" t="s">
        <v>17</v>
      </c>
      <c r="F11" s="12" t="s">
        <v>28</v>
      </c>
      <c r="G11" s="15"/>
      <c r="H11" s="16">
        <v>45</v>
      </c>
      <c r="I11" s="17"/>
      <c r="J11" s="75"/>
    </row>
    <row r="12" spans="1:10" s="6" customFormat="1" ht="13.5" customHeight="1">
      <c r="A12" s="84" t="s">
        <v>60</v>
      </c>
      <c r="B12" s="85" t="s">
        <v>29</v>
      </c>
      <c r="C12" s="85" t="s">
        <v>29</v>
      </c>
      <c r="D12" s="85" t="s">
        <v>29</v>
      </c>
      <c r="E12" s="19" t="s">
        <v>20</v>
      </c>
      <c r="F12" s="20" t="s">
        <v>24</v>
      </c>
      <c r="G12" s="21">
        <v>1</v>
      </c>
      <c r="H12" s="22">
        <f>SUM(G12*H11)</f>
        <v>45</v>
      </c>
      <c r="I12" s="17">
        <v>0</v>
      </c>
      <c r="J12" s="75">
        <f>SUM(I12*H12)</f>
        <v>0</v>
      </c>
    </row>
    <row r="13" spans="1:10" s="6" customFormat="1" ht="13.5" customHeight="1">
      <c r="A13" s="92" t="s">
        <v>59</v>
      </c>
      <c r="B13" s="93"/>
      <c r="C13" s="93"/>
      <c r="D13" s="94"/>
      <c r="E13" s="19" t="s">
        <v>20</v>
      </c>
      <c r="F13" s="20" t="s">
        <v>21</v>
      </c>
      <c r="G13" s="21">
        <v>1.85</v>
      </c>
      <c r="H13" s="22">
        <f>SUM(G13*H11)</f>
        <v>83.25</v>
      </c>
      <c r="I13" s="17">
        <v>0</v>
      </c>
      <c r="J13" s="75">
        <f>SUM(I13*H13)</f>
        <v>0</v>
      </c>
    </row>
    <row r="14" spans="1:10" s="6" customFormat="1" ht="13.5" customHeight="1">
      <c r="A14" s="84" t="s">
        <v>62</v>
      </c>
      <c r="B14" s="85" t="s">
        <v>30</v>
      </c>
      <c r="C14" s="85" t="s">
        <v>30</v>
      </c>
      <c r="D14" s="85" t="s">
        <v>30</v>
      </c>
      <c r="E14" s="19" t="s">
        <v>20</v>
      </c>
      <c r="F14" s="23" t="s">
        <v>24</v>
      </c>
      <c r="G14" s="21">
        <v>6.83</v>
      </c>
      <c r="H14" s="22">
        <f>SUM(G14*H11)</f>
        <v>307.35000000000002</v>
      </c>
      <c r="I14" s="17">
        <v>0</v>
      </c>
      <c r="J14" s="75">
        <f>SUM(I14*H14)</f>
        <v>0</v>
      </c>
    </row>
    <row r="15" spans="1:10" s="6" customFormat="1" ht="22.5" customHeight="1">
      <c r="A15" s="11" t="s">
        <v>31</v>
      </c>
      <c r="B15" s="12">
        <v>342272104</v>
      </c>
      <c r="C15" s="13" t="s">
        <v>26</v>
      </c>
      <c r="D15" s="12" t="s">
        <v>32</v>
      </c>
      <c r="E15" s="14" t="s">
        <v>17</v>
      </c>
      <c r="F15" s="12" t="s">
        <v>28</v>
      </c>
      <c r="G15" s="15"/>
      <c r="H15" s="16">
        <v>150</v>
      </c>
      <c r="I15" s="17"/>
      <c r="J15" s="75"/>
    </row>
    <row r="16" spans="1:10" s="6" customFormat="1" ht="13.5" customHeight="1">
      <c r="A16" s="84" t="s">
        <v>60</v>
      </c>
      <c r="B16" s="85" t="s">
        <v>29</v>
      </c>
      <c r="C16" s="85" t="s">
        <v>29</v>
      </c>
      <c r="D16" s="85" t="s">
        <v>29</v>
      </c>
      <c r="E16" s="19" t="s">
        <v>20</v>
      </c>
      <c r="F16" s="20" t="s">
        <v>24</v>
      </c>
      <c r="G16" s="21">
        <v>1</v>
      </c>
      <c r="H16" s="22">
        <f>SUM(G16*H15)</f>
        <v>150</v>
      </c>
      <c r="I16" s="17">
        <v>0</v>
      </c>
      <c r="J16" s="75">
        <f>SUM(I16*H16)</f>
        <v>0</v>
      </c>
    </row>
    <row r="17" spans="1:10" s="6" customFormat="1" ht="13.5" customHeight="1">
      <c r="A17" s="92" t="s">
        <v>59</v>
      </c>
      <c r="B17" s="93"/>
      <c r="C17" s="93"/>
      <c r="D17" s="94"/>
      <c r="E17" s="19" t="s">
        <v>20</v>
      </c>
      <c r="F17" s="20" t="s">
        <v>21</v>
      </c>
      <c r="G17" s="21">
        <v>2.21</v>
      </c>
      <c r="H17" s="22">
        <f>SUM(G17*H15)</f>
        <v>331.5</v>
      </c>
      <c r="I17" s="17">
        <v>0</v>
      </c>
      <c r="J17" s="75">
        <f>SUM(I17*H17)</f>
        <v>0</v>
      </c>
    </row>
    <row r="18" spans="1:10" s="6" customFormat="1" ht="13.5" customHeight="1">
      <c r="A18" s="84" t="s">
        <v>61</v>
      </c>
      <c r="B18" s="85" t="s">
        <v>30</v>
      </c>
      <c r="C18" s="85" t="s">
        <v>30</v>
      </c>
      <c r="D18" s="85" t="s">
        <v>30</v>
      </c>
      <c r="E18" s="19" t="s">
        <v>20</v>
      </c>
      <c r="F18" s="23" t="s">
        <v>24</v>
      </c>
      <c r="G18" s="21">
        <v>6.83</v>
      </c>
      <c r="H18" s="22">
        <f>SUM(G18*H15)</f>
        <v>1024.5</v>
      </c>
      <c r="I18" s="17">
        <v>0</v>
      </c>
      <c r="J18" s="75">
        <f>SUM(I18*H18)</f>
        <v>0</v>
      </c>
    </row>
    <row r="19" spans="1:10" s="6" customFormat="1" ht="22.5" customHeight="1">
      <c r="A19" s="11" t="s">
        <v>33</v>
      </c>
      <c r="B19" s="12">
        <v>342272105</v>
      </c>
      <c r="C19" s="13" t="s">
        <v>26</v>
      </c>
      <c r="D19" s="12" t="s">
        <v>82</v>
      </c>
      <c r="E19" s="14" t="s">
        <v>17</v>
      </c>
      <c r="F19" s="12" t="s">
        <v>28</v>
      </c>
      <c r="G19" s="15"/>
      <c r="H19" s="16">
        <v>170</v>
      </c>
      <c r="I19" s="17"/>
      <c r="J19" s="75"/>
    </row>
    <row r="20" spans="1:10" s="6" customFormat="1" ht="13.5" customHeight="1">
      <c r="A20" s="84" t="s">
        <v>60</v>
      </c>
      <c r="B20" s="85" t="s">
        <v>29</v>
      </c>
      <c r="C20" s="85" t="s">
        <v>29</v>
      </c>
      <c r="D20" s="85" t="s">
        <v>29</v>
      </c>
      <c r="E20" s="19" t="s">
        <v>20</v>
      </c>
      <c r="F20" s="20" t="s">
        <v>24</v>
      </c>
      <c r="G20" s="21">
        <v>1</v>
      </c>
      <c r="H20" s="22">
        <f>SUM(G20*H19)</f>
        <v>170</v>
      </c>
      <c r="I20" s="17">
        <v>0</v>
      </c>
      <c r="J20" s="75">
        <f>SUM(I20*H20)</f>
        <v>0</v>
      </c>
    </row>
    <row r="21" spans="1:10" s="6" customFormat="1" ht="13.5" customHeight="1">
      <c r="A21" s="92" t="s">
        <v>59</v>
      </c>
      <c r="B21" s="93"/>
      <c r="C21" s="93"/>
      <c r="D21" s="94"/>
      <c r="E21" s="19" t="s">
        <v>20</v>
      </c>
      <c r="F21" s="20" t="s">
        <v>21</v>
      </c>
      <c r="G21" s="21">
        <v>2.21</v>
      </c>
      <c r="H21" s="22">
        <f>SUM(G21*H19)</f>
        <v>375.7</v>
      </c>
      <c r="I21" s="17">
        <v>0</v>
      </c>
      <c r="J21" s="75">
        <f>SUM(I21*H21)</f>
        <v>0</v>
      </c>
    </row>
    <row r="22" spans="1:10" s="6" customFormat="1" ht="13.5" customHeight="1">
      <c r="A22" s="84" t="s">
        <v>83</v>
      </c>
      <c r="B22" s="85" t="s">
        <v>30</v>
      </c>
      <c r="C22" s="85" t="s">
        <v>30</v>
      </c>
      <c r="D22" s="85" t="s">
        <v>30</v>
      </c>
      <c r="E22" s="19" t="s">
        <v>20</v>
      </c>
      <c r="F22" s="23" t="s">
        <v>24</v>
      </c>
      <c r="G22" s="21">
        <v>6.83</v>
      </c>
      <c r="H22" s="22">
        <f>SUM(G22*H19)</f>
        <v>1161.0999999999999</v>
      </c>
      <c r="I22" s="17">
        <v>0</v>
      </c>
      <c r="J22" s="75">
        <f>SUM(I22*H22)</f>
        <v>0</v>
      </c>
    </row>
    <row r="23" spans="1:10" s="6" customFormat="1" ht="22.5" customHeight="1">
      <c r="A23" s="11" t="s">
        <v>34</v>
      </c>
      <c r="B23" s="12" t="s">
        <v>43</v>
      </c>
      <c r="C23" s="13" t="s">
        <v>26</v>
      </c>
      <c r="D23" s="12" t="s">
        <v>35</v>
      </c>
      <c r="E23" s="14" t="s">
        <v>17</v>
      </c>
      <c r="F23" s="12" t="s">
        <v>28</v>
      </c>
      <c r="G23" s="15"/>
      <c r="H23" s="16">
        <f>(H11+H15+H19)*2</f>
        <v>730</v>
      </c>
      <c r="I23" s="17"/>
      <c r="J23" s="75"/>
    </row>
    <row r="24" spans="1:10" s="6" customFormat="1" ht="13.5" customHeight="1">
      <c r="A24" s="92" t="s">
        <v>58</v>
      </c>
      <c r="B24" s="93" t="s">
        <v>36</v>
      </c>
      <c r="C24" s="93" t="s">
        <v>36</v>
      </c>
      <c r="D24" s="94" t="s">
        <v>36</v>
      </c>
      <c r="E24" s="19" t="s">
        <v>20</v>
      </c>
      <c r="F24" s="20" t="s">
        <v>21</v>
      </c>
      <c r="G24" s="21">
        <v>4</v>
      </c>
      <c r="H24" s="22">
        <f>SUM(G24*H23)</f>
        <v>2920</v>
      </c>
      <c r="I24" s="17">
        <v>0</v>
      </c>
      <c r="J24" s="75">
        <f>SUM(I24*H24)</f>
        <v>0</v>
      </c>
    </row>
    <row r="25" spans="1:10" s="6" customFormat="1" ht="13.5" customHeight="1">
      <c r="A25" s="84" t="s">
        <v>57</v>
      </c>
      <c r="B25" s="85" t="s">
        <v>37</v>
      </c>
      <c r="C25" s="85" t="s">
        <v>37</v>
      </c>
      <c r="D25" s="85" t="s">
        <v>37</v>
      </c>
      <c r="E25" s="19" t="s">
        <v>20</v>
      </c>
      <c r="F25" s="23" t="s">
        <v>28</v>
      </c>
      <c r="G25" s="21">
        <v>1.1000000000000001</v>
      </c>
      <c r="H25" s="22">
        <f>SUM(G25*H23)</f>
        <v>803.00000000000011</v>
      </c>
      <c r="I25" s="17">
        <v>0</v>
      </c>
      <c r="J25" s="75">
        <f>SUM(I25*H25)</f>
        <v>0</v>
      </c>
    </row>
    <row r="26" spans="1:10" ht="22.5" customHeight="1">
      <c r="A26" s="35">
        <v>100</v>
      </c>
      <c r="B26" s="36" t="s">
        <v>39</v>
      </c>
      <c r="C26" s="37" t="s">
        <v>15</v>
      </c>
      <c r="D26" s="36" t="s">
        <v>40</v>
      </c>
      <c r="E26" s="37" t="s">
        <v>17</v>
      </c>
      <c r="F26" s="36" t="s">
        <v>28</v>
      </c>
      <c r="G26" s="38"/>
      <c r="H26" s="39">
        <f>1552.34+604.93</f>
        <v>2157.27</v>
      </c>
      <c r="I26" s="34"/>
      <c r="J26" s="75"/>
    </row>
    <row r="27" spans="1:10" ht="12.75" customHeight="1">
      <c r="A27" s="80" t="s">
        <v>56</v>
      </c>
      <c r="B27" s="81" t="s">
        <v>38</v>
      </c>
      <c r="C27" s="81"/>
      <c r="D27" s="81" t="s">
        <v>38</v>
      </c>
      <c r="E27" s="19" t="s">
        <v>20</v>
      </c>
      <c r="F27" s="26" t="s">
        <v>21</v>
      </c>
      <c r="G27" s="27">
        <v>1</v>
      </c>
      <c r="H27" s="28">
        <f>SUM(G27*H26)</f>
        <v>2157.27</v>
      </c>
      <c r="I27" s="34">
        <v>0</v>
      </c>
      <c r="J27" s="75">
        <f>SUM(I27*H27)</f>
        <v>0</v>
      </c>
    </row>
    <row r="28" spans="1:10" ht="12" customHeight="1">
      <c r="A28" s="84" t="s">
        <v>55</v>
      </c>
      <c r="B28" s="85" t="s">
        <v>38</v>
      </c>
      <c r="C28" s="85"/>
      <c r="D28" s="85" t="s">
        <v>38</v>
      </c>
      <c r="E28" s="19" t="s">
        <v>20</v>
      </c>
      <c r="F28" s="20" t="s">
        <v>28</v>
      </c>
      <c r="G28" s="21">
        <v>1</v>
      </c>
      <c r="H28" s="24">
        <f>SUM(G28*H27)</f>
        <v>2157.27</v>
      </c>
      <c r="I28" s="34">
        <v>0</v>
      </c>
      <c r="J28" s="75">
        <f>SUM(I28*H28)</f>
        <v>0</v>
      </c>
    </row>
    <row r="29" spans="1:10" ht="46.5" customHeight="1">
      <c r="A29" s="35">
        <v>106</v>
      </c>
      <c r="B29" s="36" t="s">
        <v>77</v>
      </c>
      <c r="C29" s="37" t="s">
        <v>15</v>
      </c>
      <c r="D29" s="36" t="s">
        <v>75</v>
      </c>
      <c r="E29" s="37" t="s">
        <v>17</v>
      </c>
      <c r="F29" s="36" t="s">
        <v>28</v>
      </c>
      <c r="G29" s="38"/>
      <c r="H29" s="39">
        <f>147.27+466+236.7+236.7+314.94</f>
        <v>1401.6100000000001</v>
      </c>
      <c r="I29" s="34"/>
      <c r="J29" s="75"/>
    </row>
    <row r="30" spans="1:10" ht="12" customHeight="1">
      <c r="A30" s="80" t="s">
        <v>54</v>
      </c>
      <c r="B30" s="81" t="s">
        <v>38</v>
      </c>
      <c r="C30" s="81"/>
      <c r="D30" s="81" t="s">
        <v>38</v>
      </c>
      <c r="E30" s="19" t="s">
        <v>20</v>
      </c>
      <c r="F30" s="26" t="s">
        <v>21</v>
      </c>
      <c r="G30" s="27">
        <v>4.7249999999999996</v>
      </c>
      <c r="H30" s="28">
        <f>SUM(G30*H29)</f>
        <v>6622.60725</v>
      </c>
      <c r="I30" s="34">
        <v>0</v>
      </c>
      <c r="J30" s="75">
        <f>SUM(I30*H30)</f>
        <v>0</v>
      </c>
    </row>
    <row r="31" spans="1:10" ht="22.5" customHeight="1">
      <c r="A31" s="35">
        <v>107</v>
      </c>
      <c r="B31" s="36" t="s">
        <v>41</v>
      </c>
      <c r="C31" s="37" t="s">
        <v>15</v>
      </c>
      <c r="D31" s="36" t="s">
        <v>42</v>
      </c>
      <c r="E31" s="37" t="s">
        <v>17</v>
      </c>
      <c r="F31" s="36" t="s">
        <v>28</v>
      </c>
      <c r="G31" s="38"/>
      <c r="H31" s="39">
        <f>47.27+466</f>
        <v>513.27</v>
      </c>
      <c r="I31" s="34"/>
      <c r="J31" s="75"/>
    </row>
    <row r="32" spans="1:10" ht="12" customHeight="1">
      <c r="A32" s="80" t="s">
        <v>53</v>
      </c>
      <c r="B32" s="81" t="s">
        <v>38</v>
      </c>
      <c r="C32" s="81"/>
      <c r="D32" s="81" t="s">
        <v>38</v>
      </c>
      <c r="E32" s="19" t="s">
        <v>20</v>
      </c>
      <c r="F32" s="26" t="s">
        <v>21</v>
      </c>
      <c r="G32" s="27">
        <v>16.8</v>
      </c>
      <c r="H32" s="28">
        <f>SUM(G32*H31)</f>
        <v>8622.9359999999997</v>
      </c>
      <c r="I32" s="34">
        <v>0</v>
      </c>
      <c r="J32" s="75">
        <f>SUM(I32*H32)</f>
        <v>0</v>
      </c>
    </row>
    <row r="33" spans="1:10" ht="46.5" customHeight="1">
      <c r="A33" s="35">
        <v>108</v>
      </c>
      <c r="B33" s="36" t="s">
        <v>77</v>
      </c>
      <c r="C33" s="37" t="s">
        <v>15</v>
      </c>
      <c r="D33" s="36" t="s">
        <v>76</v>
      </c>
      <c r="E33" s="37" t="s">
        <v>17</v>
      </c>
      <c r="F33" s="36" t="s">
        <v>28</v>
      </c>
      <c r="G33" s="38"/>
      <c r="H33" s="39">
        <f>466+466+236.7+236.7+314.94</f>
        <v>1720.3400000000001</v>
      </c>
      <c r="I33" s="34"/>
      <c r="J33" s="75"/>
    </row>
    <row r="34" spans="1:10" ht="12" customHeight="1" thickBot="1">
      <c r="A34" s="82" t="s">
        <v>52</v>
      </c>
      <c r="B34" s="83" t="s">
        <v>38</v>
      </c>
      <c r="C34" s="83"/>
      <c r="D34" s="83" t="s">
        <v>38</v>
      </c>
      <c r="E34" s="40" t="s">
        <v>20</v>
      </c>
      <c r="F34" s="41" t="s">
        <v>21</v>
      </c>
      <c r="G34" s="42">
        <v>7.35</v>
      </c>
      <c r="H34" s="43">
        <f>SUM(G34*H33)</f>
        <v>12644.499</v>
      </c>
      <c r="I34" s="44">
        <v>0</v>
      </c>
      <c r="J34" s="76">
        <f>SUM(I34*H34)</f>
        <v>0</v>
      </c>
    </row>
    <row r="35" spans="1:10" ht="25.5" customHeight="1" thickBot="1">
      <c r="A35" s="66"/>
      <c r="B35" s="67"/>
      <c r="C35" s="67"/>
      <c r="D35" s="67" t="s">
        <v>45</v>
      </c>
      <c r="E35" s="68" t="s">
        <v>17</v>
      </c>
      <c r="F35" s="67"/>
      <c r="G35" s="69"/>
      <c r="H35" s="70"/>
      <c r="I35" s="71"/>
      <c r="J35" s="74">
        <f>SUM(J36:J51)</f>
        <v>0</v>
      </c>
    </row>
    <row r="36" spans="1:10" ht="12" customHeight="1">
      <c r="A36" s="86" t="s">
        <v>46</v>
      </c>
      <c r="B36" s="87"/>
      <c r="C36" s="87"/>
      <c r="D36" s="88"/>
      <c r="E36" s="63" t="s">
        <v>20</v>
      </c>
      <c r="F36" s="64" t="s">
        <v>64</v>
      </c>
      <c r="G36" s="59"/>
      <c r="H36" s="65">
        <v>60</v>
      </c>
      <c r="I36" s="34">
        <v>0</v>
      </c>
      <c r="J36" s="75">
        <f>SUM(I36*H36)</f>
        <v>0</v>
      </c>
    </row>
    <row r="37" spans="1:10" ht="12" customHeight="1">
      <c r="A37" s="89" t="s">
        <v>49</v>
      </c>
      <c r="B37" s="90"/>
      <c r="C37" s="90"/>
      <c r="D37" s="91"/>
      <c r="E37" s="19" t="s">
        <v>20</v>
      </c>
      <c r="F37" s="20" t="s">
        <v>64</v>
      </c>
      <c r="G37" s="59"/>
      <c r="H37" s="28">
        <v>10</v>
      </c>
      <c r="I37" s="34">
        <v>0</v>
      </c>
      <c r="J37" s="75">
        <f t="shared" ref="J37:J51" si="0">SUM(I37*H37)</f>
        <v>0</v>
      </c>
    </row>
    <row r="38" spans="1:10" ht="12" customHeight="1">
      <c r="A38" s="89" t="s">
        <v>51</v>
      </c>
      <c r="B38" s="90"/>
      <c r="C38" s="90"/>
      <c r="D38" s="91"/>
      <c r="E38" s="19" t="s">
        <v>20</v>
      </c>
      <c r="F38" s="20" t="s">
        <v>24</v>
      </c>
      <c r="G38" s="59"/>
      <c r="H38" s="28">
        <v>30</v>
      </c>
      <c r="I38" s="34">
        <v>0</v>
      </c>
      <c r="J38" s="75">
        <f t="shared" si="0"/>
        <v>0</v>
      </c>
    </row>
    <row r="39" spans="1:10" ht="12" customHeight="1">
      <c r="A39" s="89" t="s">
        <v>50</v>
      </c>
      <c r="B39" s="90"/>
      <c r="C39" s="90"/>
      <c r="D39" s="91"/>
      <c r="E39" s="19" t="s">
        <v>20</v>
      </c>
      <c r="F39" s="20" t="s">
        <v>28</v>
      </c>
      <c r="G39" s="59"/>
      <c r="H39" s="28">
        <v>200</v>
      </c>
      <c r="I39" s="34">
        <v>0</v>
      </c>
      <c r="J39" s="75">
        <f t="shared" si="0"/>
        <v>0</v>
      </c>
    </row>
    <row r="40" spans="1:10" ht="12" customHeight="1">
      <c r="A40" s="89" t="s">
        <v>48</v>
      </c>
      <c r="B40" s="90"/>
      <c r="C40" s="90"/>
      <c r="D40" s="91"/>
      <c r="E40" s="19" t="s">
        <v>20</v>
      </c>
      <c r="F40" s="20" t="s">
        <v>24</v>
      </c>
      <c r="G40" s="59"/>
      <c r="H40" s="28">
        <v>16</v>
      </c>
      <c r="I40" s="34">
        <v>0</v>
      </c>
      <c r="J40" s="75">
        <f t="shared" si="0"/>
        <v>0</v>
      </c>
    </row>
    <row r="41" spans="1:10" ht="12" customHeight="1">
      <c r="A41" s="89" t="s">
        <v>66</v>
      </c>
      <c r="B41" s="90"/>
      <c r="C41" s="90"/>
      <c r="D41" s="91"/>
      <c r="E41" s="19" t="s">
        <v>20</v>
      </c>
      <c r="F41" s="20" t="s">
        <v>24</v>
      </c>
      <c r="G41" s="59"/>
      <c r="H41" s="28">
        <v>16</v>
      </c>
      <c r="I41" s="34">
        <v>0</v>
      </c>
      <c r="J41" s="75">
        <f t="shared" si="0"/>
        <v>0</v>
      </c>
    </row>
    <row r="42" spans="1:10" ht="12" customHeight="1">
      <c r="A42" s="89" t="s">
        <v>67</v>
      </c>
      <c r="B42" s="90"/>
      <c r="C42" s="90"/>
      <c r="D42" s="91"/>
      <c r="E42" s="19" t="s">
        <v>20</v>
      </c>
      <c r="F42" s="20" t="s">
        <v>24</v>
      </c>
      <c r="G42" s="59"/>
      <c r="H42" s="28">
        <v>16</v>
      </c>
      <c r="I42" s="34">
        <v>0</v>
      </c>
      <c r="J42" s="75">
        <f t="shared" si="0"/>
        <v>0</v>
      </c>
    </row>
    <row r="43" spans="1:10" ht="12" customHeight="1">
      <c r="A43" s="98" t="s">
        <v>47</v>
      </c>
      <c r="B43" s="99"/>
      <c r="C43" s="99"/>
      <c r="D43" s="100"/>
      <c r="E43" s="19" t="s">
        <v>20</v>
      </c>
      <c r="F43" s="20" t="s">
        <v>64</v>
      </c>
      <c r="G43" s="59"/>
      <c r="H43" s="28">
        <v>30</v>
      </c>
      <c r="I43" s="34">
        <v>0</v>
      </c>
      <c r="J43" s="75">
        <f t="shared" si="0"/>
        <v>0</v>
      </c>
    </row>
    <row r="44" spans="1:10" ht="12" customHeight="1">
      <c r="A44" s="89" t="s">
        <v>71</v>
      </c>
      <c r="B44" s="90"/>
      <c r="C44" s="90"/>
      <c r="D44" s="91"/>
      <c r="E44" s="19" t="s">
        <v>20</v>
      </c>
      <c r="F44" s="20" t="s">
        <v>64</v>
      </c>
      <c r="G44" s="59"/>
      <c r="H44" s="28">
        <v>10</v>
      </c>
      <c r="I44" s="34">
        <v>0</v>
      </c>
      <c r="J44" s="75">
        <f t="shared" si="0"/>
        <v>0</v>
      </c>
    </row>
    <row r="45" spans="1:10" ht="12" customHeight="1">
      <c r="A45" s="89" t="s">
        <v>63</v>
      </c>
      <c r="B45" s="90"/>
      <c r="C45" s="90"/>
      <c r="D45" s="91"/>
      <c r="E45" s="19" t="s">
        <v>20</v>
      </c>
      <c r="F45" s="20" t="s">
        <v>65</v>
      </c>
      <c r="G45" s="59"/>
      <c r="H45" s="28">
        <v>100</v>
      </c>
      <c r="I45" s="34">
        <v>0</v>
      </c>
      <c r="J45" s="75">
        <f t="shared" si="0"/>
        <v>0</v>
      </c>
    </row>
    <row r="46" spans="1:10" ht="12" customHeight="1">
      <c r="A46" s="89" t="s">
        <v>68</v>
      </c>
      <c r="B46" s="90"/>
      <c r="C46" s="90"/>
      <c r="D46" s="91"/>
      <c r="E46" s="19" t="s">
        <v>20</v>
      </c>
      <c r="F46" s="20" t="s">
        <v>64</v>
      </c>
      <c r="G46" s="48"/>
      <c r="H46" s="28">
        <v>50</v>
      </c>
      <c r="I46" s="34">
        <v>0</v>
      </c>
      <c r="J46" s="75">
        <f t="shared" si="0"/>
        <v>0</v>
      </c>
    </row>
    <row r="47" spans="1:10" ht="12" customHeight="1">
      <c r="A47" s="104" t="s">
        <v>70</v>
      </c>
      <c r="B47" s="90"/>
      <c r="C47" s="90"/>
      <c r="D47" s="91"/>
      <c r="E47" s="19" t="s">
        <v>20</v>
      </c>
      <c r="F47" s="33" t="s">
        <v>24</v>
      </c>
      <c r="G47" s="48"/>
      <c r="H47" s="62">
        <v>10</v>
      </c>
      <c r="I47" s="34">
        <v>0</v>
      </c>
      <c r="J47" s="75">
        <f t="shared" si="0"/>
        <v>0</v>
      </c>
    </row>
    <row r="48" spans="1:10" ht="12" customHeight="1">
      <c r="A48" s="89" t="s">
        <v>72</v>
      </c>
      <c r="B48" s="90"/>
      <c r="C48" s="90"/>
      <c r="D48" s="91"/>
      <c r="E48" s="19" t="s">
        <v>20</v>
      </c>
      <c r="F48" s="33" t="s">
        <v>64</v>
      </c>
      <c r="G48" s="48"/>
      <c r="H48" s="62">
        <v>10</v>
      </c>
      <c r="I48" s="34">
        <v>0</v>
      </c>
      <c r="J48" s="75">
        <f t="shared" si="0"/>
        <v>0</v>
      </c>
    </row>
    <row r="49" spans="1:10" ht="12" customHeight="1">
      <c r="A49" s="89" t="s">
        <v>73</v>
      </c>
      <c r="B49" s="90"/>
      <c r="C49" s="90"/>
      <c r="D49" s="91"/>
      <c r="E49" s="19" t="s">
        <v>20</v>
      </c>
      <c r="F49" s="33" t="s">
        <v>64</v>
      </c>
      <c r="G49" s="48"/>
      <c r="H49" s="62">
        <v>5</v>
      </c>
      <c r="I49" s="34">
        <v>0</v>
      </c>
      <c r="J49" s="75">
        <f t="shared" si="0"/>
        <v>0</v>
      </c>
    </row>
    <row r="50" spans="1:10" ht="12" customHeight="1">
      <c r="A50" s="89" t="s">
        <v>74</v>
      </c>
      <c r="B50" s="90"/>
      <c r="C50" s="90"/>
      <c r="D50" s="91"/>
      <c r="E50" s="19" t="s">
        <v>20</v>
      </c>
      <c r="F50" s="33" t="s">
        <v>64</v>
      </c>
      <c r="G50" s="48"/>
      <c r="H50" s="62">
        <v>3</v>
      </c>
      <c r="I50" s="34">
        <v>0</v>
      </c>
      <c r="J50" s="75">
        <f t="shared" si="0"/>
        <v>0</v>
      </c>
    </row>
    <row r="51" spans="1:10" ht="12" customHeight="1" thickBot="1">
      <c r="A51" s="101" t="s">
        <v>69</v>
      </c>
      <c r="B51" s="102"/>
      <c r="C51" s="102"/>
      <c r="D51" s="103"/>
      <c r="E51" s="40" t="s">
        <v>20</v>
      </c>
      <c r="F51" s="61" t="s">
        <v>21</v>
      </c>
      <c r="G51" s="60"/>
      <c r="H51" s="43">
        <v>30</v>
      </c>
      <c r="I51" s="44">
        <v>0</v>
      </c>
      <c r="J51" s="76">
        <f t="shared" si="0"/>
        <v>0</v>
      </c>
    </row>
    <row r="52" spans="1:10" ht="12" customHeight="1">
      <c r="A52" s="45"/>
      <c r="B52" s="46"/>
      <c r="C52" s="46"/>
      <c r="D52" s="58"/>
      <c r="E52" s="78" t="s">
        <v>78</v>
      </c>
      <c r="F52" s="47"/>
      <c r="G52" s="48"/>
      <c r="H52" s="49"/>
      <c r="I52" s="50"/>
      <c r="J52" s="18"/>
    </row>
    <row r="53" spans="1:10" ht="12" customHeight="1" thickBot="1">
      <c r="D53" s="58"/>
      <c r="E53" s="79"/>
    </row>
    <row r="54" spans="1:10" ht="22.5" customHeight="1" thickBot="1">
      <c r="D54" s="58"/>
      <c r="I54" s="77" t="s">
        <v>81</v>
      </c>
      <c r="J54" s="57">
        <f>SUM(J6+J35)</f>
        <v>0</v>
      </c>
    </row>
    <row r="55" spans="1:10" ht="12" customHeight="1">
      <c r="D55" s="58"/>
    </row>
    <row r="56" spans="1:10" ht="12" customHeight="1">
      <c r="D56" s="58"/>
    </row>
    <row r="57" spans="1:10" ht="12" customHeight="1">
      <c r="D57" s="58"/>
    </row>
    <row r="58" spans="1:10" ht="12" customHeight="1">
      <c r="D58" s="58"/>
    </row>
    <row r="59" spans="1:10" ht="12" customHeight="1">
      <c r="D59" s="58"/>
    </row>
    <row r="60" spans="1:10" ht="12" customHeight="1">
      <c r="D60" s="58"/>
    </row>
    <row r="61" spans="1:10" ht="12" customHeight="1">
      <c r="D61" s="58"/>
    </row>
    <row r="62" spans="1:10" ht="12" customHeight="1">
      <c r="D62" s="58"/>
    </row>
    <row r="63" spans="1:10" ht="12" customHeight="1">
      <c r="D63" s="58"/>
    </row>
    <row r="64" spans="1:10" ht="12" customHeight="1">
      <c r="D64" s="58"/>
    </row>
    <row r="65" spans="4:4" ht="12" customHeight="1">
      <c r="D65" s="58"/>
    </row>
    <row r="66" spans="4:4" ht="12" customHeight="1">
      <c r="D66" s="58"/>
    </row>
    <row r="67" spans="4:4" ht="12" customHeight="1">
      <c r="D67" s="58"/>
    </row>
    <row r="68" spans="4:4" ht="12" customHeight="1">
      <c r="D68" s="58"/>
    </row>
    <row r="69" spans="4:4" ht="12" customHeight="1">
      <c r="D69" s="58"/>
    </row>
    <row r="70" spans="4:4" ht="12" customHeight="1">
      <c r="D70" s="58"/>
    </row>
    <row r="71" spans="4:4" ht="12" customHeight="1">
      <c r="D71" s="58"/>
    </row>
    <row r="72" spans="4:4" ht="12" customHeight="1">
      <c r="D72" s="58"/>
    </row>
    <row r="73" spans="4:4" ht="12" customHeight="1">
      <c r="D73" s="58"/>
    </row>
    <row r="74" spans="4:4" ht="12" customHeight="1">
      <c r="D74" s="58"/>
    </row>
    <row r="75" spans="4:4" ht="12" customHeight="1">
      <c r="D75" s="58"/>
    </row>
    <row r="76" spans="4:4" ht="12" customHeight="1">
      <c r="D76" s="58"/>
    </row>
    <row r="77" spans="4:4" ht="12" customHeight="1">
      <c r="D77" s="58"/>
    </row>
    <row r="78" spans="4:4" ht="12" customHeight="1">
      <c r="D78" s="58"/>
    </row>
    <row r="79" spans="4:4" ht="12" customHeight="1">
      <c r="D79" s="58"/>
    </row>
    <row r="80" spans="4:4" ht="12" customHeight="1">
      <c r="D80" s="58"/>
    </row>
    <row r="81" spans="4:4" ht="12" customHeight="1">
      <c r="D81" s="58"/>
    </row>
    <row r="82" spans="4:4" ht="12" customHeight="1">
      <c r="D82" s="58"/>
    </row>
    <row r="83" spans="4:4" ht="12" customHeight="1">
      <c r="D83" s="58"/>
    </row>
    <row r="84" spans="4:4" ht="12" customHeight="1">
      <c r="D84" s="58"/>
    </row>
    <row r="85" spans="4:4" ht="12" customHeight="1">
      <c r="D85" s="58"/>
    </row>
    <row r="86" spans="4:4" ht="12" customHeight="1">
      <c r="D86" s="58"/>
    </row>
    <row r="87" spans="4:4" ht="12" customHeight="1">
      <c r="D87" s="58"/>
    </row>
    <row r="88" spans="4:4" ht="12" customHeight="1">
      <c r="D88" s="58"/>
    </row>
    <row r="89" spans="4:4" ht="12" customHeight="1">
      <c r="D89" s="58"/>
    </row>
    <row r="90" spans="4:4" ht="12" customHeight="1">
      <c r="D90" s="58"/>
    </row>
    <row r="91" spans="4:4" ht="12" customHeight="1">
      <c r="D91" s="58"/>
    </row>
    <row r="92" spans="4:4" ht="12" customHeight="1">
      <c r="D92" s="58"/>
    </row>
    <row r="93" spans="4:4" ht="12" customHeight="1">
      <c r="D93" s="58"/>
    </row>
    <row r="94" spans="4:4" ht="12" customHeight="1">
      <c r="D94" s="58"/>
    </row>
    <row r="95" spans="4:4" ht="12" customHeight="1">
      <c r="D95" s="58"/>
    </row>
    <row r="96" spans="4:4" ht="12" customHeight="1">
      <c r="D96" s="58"/>
    </row>
    <row r="97" spans="4:4" ht="12" customHeight="1">
      <c r="D97" s="58"/>
    </row>
    <row r="98" spans="4:4" ht="12" customHeight="1">
      <c r="D98" s="58"/>
    </row>
    <row r="99" spans="4:4" ht="12" customHeight="1">
      <c r="D99" s="58"/>
    </row>
    <row r="100" spans="4:4" ht="12" customHeight="1">
      <c r="D100" s="58"/>
    </row>
  </sheetData>
  <mergeCells count="39">
    <mergeCell ref="A51:D51"/>
    <mergeCell ref="A47:D47"/>
    <mergeCell ref="A48:D48"/>
    <mergeCell ref="A49:D49"/>
    <mergeCell ref="A50:D50"/>
    <mergeCell ref="A42:D42"/>
    <mergeCell ref="A43:D43"/>
    <mergeCell ref="A44:D44"/>
    <mergeCell ref="A45:D45"/>
    <mergeCell ref="A46:D46"/>
    <mergeCell ref="A18:D18"/>
    <mergeCell ref="A3:J3"/>
    <mergeCell ref="A4:J4"/>
    <mergeCell ref="A5:J5"/>
    <mergeCell ref="A8:D8"/>
    <mergeCell ref="A9:D9"/>
    <mergeCell ref="A10:D10"/>
    <mergeCell ref="A12:D12"/>
    <mergeCell ref="A13:D13"/>
    <mergeCell ref="A14:D14"/>
    <mergeCell ref="A16:D16"/>
    <mergeCell ref="A17:D17"/>
    <mergeCell ref="A20:D20"/>
    <mergeCell ref="A21:D21"/>
    <mergeCell ref="A22:D22"/>
    <mergeCell ref="A24:D24"/>
    <mergeCell ref="A25:D25"/>
    <mergeCell ref="E52:E53"/>
    <mergeCell ref="A30:D30"/>
    <mergeCell ref="A32:D32"/>
    <mergeCell ref="A34:D34"/>
    <mergeCell ref="A27:D27"/>
    <mergeCell ref="A28:D28"/>
    <mergeCell ref="A36:D36"/>
    <mergeCell ref="A37:D37"/>
    <mergeCell ref="A38:D38"/>
    <mergeCell ref="A39:D39"/>
    <mergeCell ref="A40:D40"/>
    <mergeCell ref="A41:D41"/>
  </mergeCells>
  <printOptions horizontalCentered="1" verticalCentered="1"/>
  <pageMargins left="0.39370078740157483" right="0.39370078740157483" top="0.78740157480314965" bottom="0.78740157480314965" header="0" footer="0"/>
  <pageSetup paperSize="9" scale="75" fitToHeight="100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Stavebný_MT_1</vt:lpstr>
      <vt:lpstr>Stavebný_MT_1!Názvy_tisku</vt:lpstr>
      <vt:lpstr>Stavebný_MT_1!Oblast_tisku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PILNIK VLADIMIR</dc:creator>
  <cp:lastModifiedBy>Vladimír Pilnik</cp:lastModifiedBy>
  <dcterms:created xsi:type="dcterms:W3CDTF">2020-03-17T07:07:29Z</dcterms:created>
  <dcterms:modified xsi:type="dcterms:W3CDTF">2020-04-22T10:37:27Z</dcterms:modified>
</cp:coreProperties>
</file>