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a.gorny\Materiały\PRZETARGI\Szkółka 2026\Załączniki\"/>
    </mc:Choice>
  </mc:AlternateContent>
  <xr:revisionPtr revIDLastSave="0" documentId="13_ncr:1_{478363AB-CA76-4EFD-94C4-92AFAC1BCA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I70" i="1"/>
  <c r="I69" i="1"/>
  <c r="I68" i="1"/>
  <c r="I67" i="1"/>
  <c r="K67" i="1" s="1"/>
  <c r="L67" i="1" s="1"/>
  <c r="I66" i="1"/>
  <c r="I65" i="1"/>
  <c r="I64" i="1"/>
  <c r="I63" i="1"/>
  <c r="K63" i="1" s="1"/>
  <c r="L63" i="1" s="1"/>
  <c r="I62" i="1"/>
  <c r="I61" i="1"/>
  <c r="I60" i="1"/>
  <c r="K60" i="1" s="1"/>
  <c r="I59" i="1"/>
  <c r="K59" i="1" s="1"/>
  <c r="L59" i="1" s="1"/>
  <c r="I58" i="1"/>
  <c r="I57" i="1"/>
  <c r="I56" i="1"/>
  <c r="I55" i="1"/>
  <c r="K55" i="1" s="1"/>
  <c r="L55" i="1" s="1"/>
  <c r="I54" i="1"/>
  <c r="I53" i="1"/>
  <c r="I52" i="1"/>
  <c r="I51" i="1"/>
  <c r="K51" i="1" s="1"/>
  <c r="L51" i="1" s="1"/>
  <c r="I50" i="1"/>
  <c r="I49" i="1"/>
  <c r="I48" i="1"/>
  <c r="K48" i="1" s="1"/>
  <c r="I47" i="1"/>
  <c r="K47" i="1" s="1"/>
  <c r="L47" i="1" s="1"/>
  <c r="I46" i="1"/>
  <c r="I45" i="1"/>
  <c r="I44" i="1"/>
  <c r="K44" i="1" s="1"/>
  <c r="I43" i="1"/>
  <c r="K43" i="1" s="1"/>
  <c r="L43" i="1" s="1"/>
  <c r="I42" i="1"/>
  <c r="I41" i="1"/>
  <c r="I40" i="1"/>
  <c r="K40" i="1" s="1"/>
  <c r="I39" i="1"/>
  <c r="K39" i="1" s="1"/>
  <c r="L39" i="1" s="1"/>
  <c r="I38" i="1"/>
  <c r="I37" i="1"/>
  <c r="I36" i="1"/>
  <c r="I35" i="1"/>
  <c r="K35" i="1" s="1"/>
  <c r="L35" i="1" s="1"/>
  <c r="I34" i="1"/>
  <c r="I33" i="1"/>
  <c r="I32" i="1"/>
  <c r="I31" i="1"/>
  <c r="K31" i="1" s="1"/>
  <c r="L31" i="1" s="1"/>
  <c r="I30" i="1"/>
  <c r="F72" i="1" s="1"/>
  <c r="L65" i="1" l="1"/>
  <c r="L50" i="1"/>
  <c r="L64" i="1"/>
  <c r="L41" i="1"/>
  <c r="L32" i="1"/>
  <c r="L42" i="1"/>
  <c r="L56" i="1"/>
  <c r="L57" i="1"/>
  <c r="L69" i="1"/>
  <c r="L46" i="1"/>
  <c r="K56" i="1"/>
  <c r="L40" i="1"/>
  <c r="K52" i="1"/>
  <c r="L52" i="1" s="1"/>
  <c r="L44" i="1"/>
  <c r="K33" i="1"/>
  <c r="L33" i="1" s="1"/>
  <c r="K37" i="1"/>
  <c r="L37" i="1" s="1"/>
  <c r="K41" i="1"/>
  <c r="K45" i="1"/>
  <c r="L45" i="1" s="1"/>
  <c r="K49" i="1"/>
  <c r="L49" i="1" s="1"/>
  <c r="K53" i="1"/>
  <c r="L53" i="1" s="1"/>
  <c r="K57" i="1"/>
  <c r="K61" i="1"/>
  <c r="L61" i="1" s="1"/>
  <c r="K65" i="1"/>
  <c r="K69" i="1"/>
  <c r="K64" i="1"/>
  <c r="L48" i="1"/>
  <c r="K32" i="1"/>
  <c r="K68" i="1"/>
  <c r="L68" i="1" s="1"/>
  <c r="L60" i="1"/>
  <c r="K30" i="1"/>
  <c r="L30" i="1" s="1"/>
  <c r="K34" i="1"/>
  <c r="L34" i="1" s="1"/>
  <c r="K38" i="1"/>
  <c r="L38" i="1" s="1"/>
  <c r="K42" i="1"/>
  <c r="K46" i="1"/>
  <c r="K50" i="1"/>
  <c r="K54" i="1"/>
  <c r="L54" i="1" s="1"/>
  <c r="K58" i="1"/>
  <c r="L58" i="1" s="1"/>
  <c r="K62" i="1"/>
  <c r="L62" i="1" s="1"/>
  <c r="K66" i="1"/>
  <c r="L66" i="1" s="1"/>
  <c r="K70" i="1"/>
  <c r="L70" i="1" s="1"/>
  <c r="K36" i="1"/>
  <c r="L36" i="1" s="1"/>
  <c r="F73" i="1" l="1"/>
</calcChain>
</file>

<file path=xl/sharedStrings.xml><?xml version="1.0" encoding="utf-8"?>
<sst xmlns="http://schemas.openxmlformats.org/spreadsheetml/2006/main" count="203" uniqueCount="166">
  <si>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</si>
  <si>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</si>
  <si>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</si>
  <si>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</si>
  <si>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</si>
  <si>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</si>
  <si>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</si>
  <si>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</si>
  <si>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</si>
  <si>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</si>
  <si>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175</t>
  </si>
  <si>
    <t>N-ZSGDNMD</t>
  </si>
  <si>
    <t>Zbiór szyszek z drzewostanów nasiennych modrzewiowych</t>
  </si>
  <si>
    <t>KG</t>
  </si>
  <si>
    <t>196</t>
  </si>
  <si>
    <t>ZB-NASDB</t>
  </si>
  <si>
    <t>Zbiór nasion dęba</t>
  </si>
  <si>
    <t>197</t>
  </si>
  <si>
    <t>ZB-NASBK</t>
  </si>
  <si>
    <t>Zbiór nasion buka</t>
  </si>
  <si>
    <t>199</t>
  </si>
  <si>
    <t>ZB-NASP</t>
  </si>
  <si>
    <t>Zbiór nasion pozostałych gatunków</t>
  </si>
  <si>
    <t>200</t>
  </si>
  <si>
    <t>GODZ RH8</t>
  </si>
  <si>
    <t>Prace wykonywane ręcznie</t>
  </si>
  <si>
    <t>H</t>
  </si>
  <si>
    <t>205</t>
  </si>
  <si>
    <t>GODZNOC</t>
  </si>
  <si>
    <t>Prace godzinowe w porze nocnej</t>
  </si>
  <si>
    <t>210</t>
  </si>
  <si>
    <t>GODZ MH8</t>
  </si>
  <si>
    <t>Prace wykonywane innym sprzętem mechanicznym</t>
  </si>
  <si>
    <t>400</t>
  </si>
  <si>
    <t>GRAB-WYR</t>
  </si>
  <si>
    <t>Grabienie i wyrównanie powierzchni przed obsiewem</t>
  </si>
  <si>
    <t>AR</t>
  </si>
  <si>
    <t>403</t>
  </si>
  <si>
    <t>BRON-SC</t>
  </si>
  <si>
    <t>Bronowanie</t>
  </si>
  <si>
    <t>404</t>
  </si>
  <si>
    <t>ORKA-SC</t>
  </si>
  <si>
    <t>Orka pełna</t>
  </si>
  <si>
    <t>409</t>
  </si>
  <si>
    <t>WAŁ-FOL</t>
  </si>
  <si>
    <t>Wałowanie</t>
  </si>
  <si>
    <t>416</t>
  </si>
  <si>
    <t>SR-BK&lt;400</t>
  </si>
  <si>
    <t>Siew ręczny podkiełkowanych nasion Bk do kontenerów o zagęszczeniu cel do 400 sztuk na 1 m2</t>
  </si>
  <si>
    <t>TSZT</t>
  </si>
  <si>
    <t>424</t>
  </si>
  <si>
    <t>SIEW-PRC</t>
  </si>
  <si>
    <t>Siew nasion rzutem</t>
  </si>
  <si>
    <t>428</t>
  </si>
  <si>
    <t>SIEW-GC</t>
  </si>
  <si>
    <t>Siew nasion grubych</t>
  </si>
  <si>
    <t>431</t>
  </si>
  <si>
    <t>SR-DB&lt;400</t>
  </si>
  <si>
    <t>Siew ręczny nasion dębów, z uprzednim obcięciem 1/3-1/4 żołędzia, do kaset o zagęszczeniu cel do 400 sztuk na 1 m2</t>
  </si>
  <si>
    <t>437</t>
  </si>
  <si>
    <t>SR-IN&lt;400</t>
  </si>
  <si>
    <t>Ręczny siew nasion lipy, grabu, jodły i innych gatunków po 2-4 szt. do kontenerów o zagęszczeniu cel do 400 sztuk na 1 m2</t>
  </si>
  <si>
    <t>441</t>
  </si>
  <si>
    <t>SR-SK&lt;400</t>
  </si>
  <si>
    <t>Ręczny wysiew skrzydlaków po 1-3szt do kontenerów o zagęszczeniu cel do 400 szt./m2</t>
  </si>
  <si>
    <t>444</t>
  </si>
  <si>
    <t>WYB-NAS</t>
  </si>
  <si>
    <t>Ręczne wybieranie podkiełkowanych nasion buka</t>
  </si>
  <si>
    <t>452</t>
  </si>
  <si>
    <t>SZK-KONTM</t>
  </si>
  <si>
    <t>Zmechanizowane szkółkowanie sadzonek z odkrytym systemem korzeniowym do kontenerów o zagęszczeniu cel do 400 szt./m2</t>
  </si>
  <si>
    <t>463</t>
  </si>
  <si>
    <t>SZK-KONTR</t>
  </si>
  <si>
    <t>Ręczne szkółkowanie sadzonek do kontenerów o zagęszczeniu cel do 400 szt./m2</t>
  </si>
  <si>
    <t>467</t>
  </si>
  <si>
    <t>PRZ-R&lt;400</t>
  </si>
  <si>
    <t>Przerywanie nadmiernych ilości siewek So, Św, Md, Dg w kontenerach o zagęszczeniu cel do 400 sztuk na 1 m2</t>
  </si>
  <si>
    <t>469</t>
  </si>
  <si>
    <t>PRZ-OL-1</t>
  </si>
  <si>
    <t>Przerywanie nadmiernych ilości siewek Ol w kontenerach o zagęszczeniu cel do 400 sztuk na 1 m2</t>
  </si>
  <si>
    <t>478</t>
  </si>
  <si>
    <t>PIEL-P1</t>
  </si>
  <si>
    <t>Pielenie - siewy pełne w okresie wschodów</t>
  </si>
  <si>
    <t>481</t>
  </si>
  <si>
    <t>SPUL-SC</t>
  </si>
  <si>
    <t>Spulchnianie gleby</t>
  </si>
  <si>
    <t>485</t>
  </si>
  <si>
    <t>PIEL-KON1</t>
  </si>
  <si>
    <t>Pielenie chwastów w kontenerach o zagęszczeniu cel do 400 szt./m2</t>
  </si>
  <si>
    <t>M2</t>
  </si>
  <si>
    <t>494</t>
  </si>
  <si>
    <t>SIEW-NC</t>
  </si>
  <si>
    <t>Rozsiew nawozów startowo rozrzutnikiem</t>
  </si>
  <si>
    <t>HA</t>
  </si>
  <si>
    <t>516</t>
  </si>
  <si>
    <t>NAP-KONT</t>
  </si>
  <si>
    <t>Mechaniczne napełnianie kontenerów substratem na linii technologicznej</t>
  </si>
  <si>
    <t>517</t>
  </si>
  <si>
    <t>UKŁ-SUB</t>
  </si>
  <si>
    <t>Układanie warstwy substratu o grubości 15 cm</t>
  </si>
  <si>
    <t>518</t>
  </si>
  <si>
    <t>ROZŁ-SUB</t>
  </si>
  <si>
    <t>Przygotowanie substratu do ponownego obsiewu</t>
  </si>
  <si>
    <t>527</t>
  </si>
  <si>
    <t>WYJ-1IN</t>
  </si>
  <si>
    <t>Wyjęcie, sortowanie, liczenie i zabezpieczenie do transportu - 1 latek iglastych</t>
  </si>
  <si>
    <t>530</t>
  </si>
  <si>
    <t>WYJ-2IN</t>
  </si>
  <si>
    <t>Wyjęcie, sortowanie, liczenie i zabezpieczenie do transportu - 2-3 latek iglastych</t>
  </si>
  <si>
    <t>538</t>
  </si>
  <si>
    <t>ŻEL-1</t>
  </si>
  <si>
    <t>Żelowanie 1-latek</t>
  </si>
  <si>
    <t>539</t>
  </si>
  <si>
    <t>ŻEL-2</t>
  </si>
  <si>
    <t>Żelowanie 2-latek</t>
  </si>
  <si>
    <t>542</t>
  </si>
  <si>
    <t>SORT-KON1</t>
  </si>
  <si>
    <t>Sortowanie sadzonek wszystkich gatunków w kontenerach o zagęszczeniu cel do 400 szt./m2</t>
  </si>
  <si>
    <t>552</t>
  </si>
  <si>
    <t>UKŁ-KONT</t>
  </si>
  <si>
    <t>Układanie wiosną wszystkich rodzajów kontenerów z sadzonkami wszystkich gatunków zdjętych na ziemię na okres zimowy na paletach (podporach)</t>
  </si>
  <si>
    <t>561</t>
  </si>
  <si>
    <t>MYC-KONT</t>
  </si>
  <si>
    <t>Mycie i dezynfekcja kontenerów</t>
  </si>
  <si>
    <t>563</t>
  </si>
  <si>
    <t>ZEST-KON</t>
  </si>
  <si>
    <t>Zestawianie wszystkich rodzajów kontenerów z sadzonkami wszystkich gatunków na ziemię na okres zimowy</t>
  </si>
  <si>
    <t>564</t>
  </si>
  <si>
    <t>ZEBR-SUB</t>
  </si>
  <si>
    <t>Zebranie zużytego substratu z wywiezieniem</t>
  </si>
  <si>
    <t>577</t>
  </si>
  <si>
    <t>ZAŁ-KONTS</t>
  </si>
  <si>
    <t>Załadunek kontenerów z sadzonkami na pojazdy wywozowe</t>
  </si>
  <si>
    <t>580</t>
  </si>
  <si>
    <t>GODS RH8</t>
  </si>
  <si>
    <t>586</t>
  </si>
  <si>
    <t>GODS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</si>
  <si>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</si>
  <si>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</si>
  <si>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</si>
  <si>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</si>
  <si>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</si>
  <si>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</si>
  <si>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</si>
  <si>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</si>
  <si>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</si>
  <si>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</si>
  <si>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</si>
  <si>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</si>
  <si>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Ustroń</t>
  </si>
  <si>
    <t xml:space="preserve">43-450 Ustroń; 3 Maja;108 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</si>
  <si>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</si>
  <si>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</si>
  <si>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</si>
  <si>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</si>
  <si>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</si>
  <si>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</si>
  <si>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</si>
  <si>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</si>
  <si>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</si>
  <si>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</si>
  <si>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</si>
  <si>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</si>
  <si>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</si>
  <si>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Wartość całkowita brutto 
w PLN</t>
  </si>
  <si>
    <t>Odpowiadając na ogłoszenie o przetargu nieograniczonym na „Wykonywanie usług z zakresu gospodarki szkółkarskiej na terenie Nadleśnictwa Ustroń (Szkółka Leśna Woleństwo)w roku 2026 - II postępowanie''  składamy niniejszym ofertę: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</si>
</sst>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1"/>
  <sheetViews>
    <sheetView tabSelected="1" workbookViewId="0">
      <selection activeCell="K18" sqref="K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37" t="s">
        <v>143</v>
      </c>
      <c r="K2" s="37"/>
      <c r="L2" s="37"/>
      <c r="M2" s="37"/>
      <c r="N2" s="37"/>
      <c r="O2" s="37"/>
      <c r="P2" s="37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21"/>
      <c r="C4" s="21"/>
      <c r="D4" s="21"/>
      <c r="E4" s="21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21"/>
      <c r="C6" s="21"/>
      <c r="D6" s="21"/>
      <c r="E6" s="21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21"/>
      <c r="C8" s="21"/>
      <c r="D8" s="21"/>
      <c r="E8" s="21"/>
    </row>
    <row r="9" spans="2:16" s="1" customFormat="1" ht="4.3499999999999996" customHeight="1" x14ac:dyDescent="0.2"/>
    <row r="10" spans="2:16" s="1" customFormat="1" ht="6.95" customHeight="1" x14ac:dyDescent="0.2">
      <c r="B10" s="12" t="s">
        <v>144</v>
      </c>
      <c r="C10" s="12"/>
      <c r="D10" s="12"/>
      <c r="E10" s="12"/>
    </row>
    <row r="11" spans="2:16" s="1" customFormat="1" ht="12.2" customHeight="1" x14ac:dyDescent="0.2">
      <c r="B11" s="12"/>
      <c r="C11" s="12"/>
      <c r="D11" s="12"/>
      <c r="E11" s="12"/>
      <c r="G11" s="11"/>
      <c r="H11" s="35" t="s">
        <v>145</v>
      </c>
      <c r="I11" s="35"/>
      <c r="J11" s="35"/>
      <c r="K11" s="35"/>
      <c r="L11" s="35"/>
      <c r="M11" s="35"/>
      <c r="N11" s="35"/>
      <c r="O11" s="35"/>
    </row>
    <row r="12" spans="2:16" s="1" customFormat="1" ht="7.9" customHeight="1" x14ac:dyDescent="0.2">
      <c r="H12" s="35"/>
      <c r="I12" s="35"/>
      <c r="J12" s="35"/>
      <c r="K12" s="35"/>
      <c r="L12" s="35"/>
      <c r="M12" s="35"/>
      <c r="N12" s="35"/>
      <c r="O12" s="35"/>
    </row>
    <row r="13" spans="2:16" s="1" customFormat="1" ht="20.25" customHeight="1" x14ac:dyDescent="0.2"/>
    <row r="14" spans="2:16" s="1" customFormat="1" ht="24" customHeight="1" x14ac:dyDescent="0.2">
      <c r="F14" s="24" t="s">
        <v>146</v>
      </c>
      <c r="G14" s="24"/>
      <c r="H14" s="24"/>
      <c r="I14" s="24"/>
    </row>
    <row r="15" spans="2:16" s="1" customFormat="1" ht="43.15" customHeight="1" x14ac:dyDescent="0.2"/>
    <row r="16" spans="2:16" s="1" customFormat="1" ht="20.85" customHeight="1" x14ac:dyDescent="0.2">
      <c r="C16" s="15" t="s">
        <v>147</v>
      </c>
      <c r="D16" s="15"/>
      <c r="E16" s="15"/>
    </row>
    <row r="17" spans="2:13" s="1" customFormat="1" ht="2.65" customHeight="1" x14ac:dyDescent="0.2"/>
    <row r="18" spans="2:13" s="1" customFormat="1" ht="20.85" customHeight="1" x14ac:dyDescent="0.2">
      <c r="C18" s="15" t="s">
        <v>148</v>
      </c>
      <c r="D18" s="15"/>
      <c r="E18" s="15"/>
    </row>
    <row r="19" spans="2:13" s="1" customFormat="1" ht="2.65" customHeight="1" x14ac:dyDescent="0.2"/>
    <row r="20" spans="2:13" s="1" customFormat="1" ht="20.85" customHeight="1" x14ac:dyDescent="0.2">
      <c r="C20" s="15" t="s">
        <v>149</v>
      </c>
      <c r="D20" s="15"/>
      <c r="E20" s="15"/>
    </row>
    <row r="21" spans="2:13" s="1" customFormat="1" ht="2.65" customHeight="1" x14ac:dyDescent="0.2"/>
    <row r="22" spans="2:13" s="1" customFormat="1" ht="20.85" customHeight="1" x14ac:dyDescent="0.2">
      <c r="C22" s="15" t="s">
        <v>150</v>
      </c>
      <c r="D22" s="15"/>
      <c r="E22" s="15"/>
    </row>
    <row r="23" spans="2:13" s="1" customFormat="1" ht="34.700000000000003" customHeight="1" x14ac:dyDescent="0.2"/>
    <row r="24" spans="2:13" s="1" customFormat="1" ht="50.1" customHeight="1" x14ac:dyDescent="0.2">
      <c r="B24" s="19" t="s">
        <v>165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spans="2:13" s="1" customFormat="1" ht="2.65" customHeight="1" x14ac:dyDescent="0.2"/>
    <row r="26" spans="2:13" s="1" customFormat="1" ht="50.1" customHeight="1" x14ac:dyDescent="0.2">
      <c r="B26" s="20" t="str">
        <f xml:space="preserve"> "1.  Za wykonanie przedmiotu zamówienia oferujemy następujące wynagrodzenie brutto: " &amp; TEXT(F73,"# ##0,00") &amp; " PLN. " &amp; CHAR(10) &amp; "2. Wynagrodzenie zaoferowane w pkt 1 powyżej wynika z poniższego Kosztorysu Ofertowego i stanowi sumę wartości całkowitych brutto za poszczególne pozycje (prace):"</f>
        <v>1.  Za wykonanie przedmiotu zamówienia oferujemy następujące wynagrodzenie brutto: 0,00 PLN. 
2. Wynagrodzenie zaoferowane w pkt 1 powyżej wynika z poniższego Kosztorysu Ofertowego i stanowi sumę wartości całkowitych brutto za poszczególne pozycje (prace):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8" t="s">
        <v>164</v>
      </c>
      <c r="M29" s="38"/>
    </row>
    <row r="30" spans="2:13" s="1" customFormat="1" ht="28.7" customHeight="1" x14ac:dyDescent="0.2">
      <c r="B30" s="5">
        <v>1</v>
      </c>
      <c r="C30" s="6" t="s">
        <v>10</v>
      </c>
      <c r="D30" s="6" t="s">
        <v>11</v>
      </c>
      <c r="E30" s="7" t="s">
        <v>12</v>
      </c>
      <c r="F30" s="6" t="s">
        <v>13</v>
      </c>
      <c r="G30" s="8">
        <v>100</v>
      </c>
      <c r="H30" s="10">
        <v>0</v>
      </c>
      <c r="I30" s="9">
        <f t="shared" ref="I30:I70" si="0">ROUND(G30* H30,2)</f>
        <v>0</v>
      </c>
      <c r="J30" s="5">
        <v>8</v>
      </c>
      <c r="K30" s="9">
        <f t="shared" ref="K30:K70" si="1">ROUND(I30* J30/100,2)</f>
        <v>0</v>
      </c>
      <c r="L30" s="33">
        <f t="shared" ref="L30:L70" si="2">ROUND(I30+ K30,2)</f>
        <v>0</v>
      </c>
      <c r="M30" s="34"/>
    </row>
    <row r="31" spans="2:13" s="1" customFormat="1" ht="19.7" customHeight="1" x14ac:dyDescent="0.2">
      <c r="B31" s="5">
        <v>2</v>
      </c>
      <c r="C31" s="6" t="s">
        <v>14</v>
      </c>
      <c r="D31" s="6" t="s">
        <v>15</v>
      </c>
      <c r="E31" s="7" t="s">
        <v>16</v>
      </c>
      <c r="F31" s="6" t="s">
        <v>13</v>
      </c>
      <c r="G31" s="8">
        <v>4000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3">
        <f t="shared" si="2"/>
        <v>0</v>
      </c>
      <c r="M31" s="34"/>
    </row>
    <row r="32" spans="2:13" s="1" customFormat="1" ht="19.7" customHeight="1" x14ac:dyDescent="0.2">
      <c r="B32" s="5">
        <v>3</v>
      </c>
      <c r="C32" s="6" t="s">
        <v>17</v>
      </c>
      <c r="D32" s="6" t="s">
        <v>18</v>
      </c>
      <c r="E32" s="7" t="s">
        <v>19</v>
      </c>
      <c r="F32" s="6" t="s">
        <v>13</v>
      </c>
      <c r="G32" s="8">
        <v>500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3">
        <f t="shared" si="2"/>
        <v>0</v>
      </c>
      <c r="M32" s="34"/>
    </row>
    <row r="33" spans="2:13" s="1" customFormat="1" ht="19.7" customHeight="1" x14ac:dyDescent="0.2">
      <c r="B33" s="5">
        <v>4</v>
      </c>
      <c r="C33" s="6" t="s">
        <v>20</v>
      </c>
      <c r="D33" s="6" t="s">
        <v>21</v>
      </c>
      <c r="E33" s="7" t="s">
        <v>22</v>
      </c>
      <c r="F33" s="6" t="s">
        <v>13</v>
      </c>
      <c r="G33" s="8">
        <v>58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3">
        <f t="shared" si="2"/>
        <v>0</v>
      </c>
      <c r="M33" s="34"/>
    </row>
    <row r="34" spans="2:13" s="1" customFormat="1" ht="19.7" customHeight="1" x14ac:dyDescent="0.2">
      <c r="B34" s="5">
        <v>5</v>
      </c>
      <c r="C34" s="6" t="s">
        <v>23</v>
      </c>
      <c r="D34" s="6" t="s">
        <v>24</v>
      </c>
      <c r="E34" s="7" t="s">
        <v>25</v>
      </c>
      <c r="F34" s="6" t="s">
        <v>26</v>
      </c>
      <c r="G34" s="8">
        <v>126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3">
        <f t="shared" si="2"/>
        <v>0</v>
      </c>
      <c r="M34" s="34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26</v>
      </c>
      <c r="G35" s="8">
        <v>50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3">
        <f t="shared" si="2"/>
        <v>0</v>
      </c>
      <c r="M35" s="34"/>
    </row>
    <row r="36" spans="2:13" s="1" customFormat="1" ht="19.7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26</v>
      </c>
      <c r="G36" s="8">
        <v>12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3">
        <f t="shared" si="2"/>
        <v>0</v>
      </c>
      <c r="M36" s="34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36</v>
      </c>
      <c r="G37" s="8">
        <v>2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3">
        <f t="shared" si="2"/>
        <v>0</v>
      </c>
      <c r="M37" s="34"/>
    </row>
    <row r="38" spans="2:13" s="1" customFormat="1" ht="19.7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36</v>
      </c>
      <c r="G38" s="8">
        <v>592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3">
        <f t="shared" si="2"/>
        <v>0</v>
      </c>
      <c r="M38" s="34"/>
    </row>
    <row r="39" spans="2:13" s="1" customFormat="1" ht="19.7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36</v>
      </c>
      <c r="G39" s="8">
        <v>292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3">
        <f t="shared" si="2"/>
        <v>0</v>
      </c>
      <c r="M39" s="34"/>
    </row>
    <row r="40" spans="2:13" s="1" customFormat="1" ht="19.7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36</v>
      </c>
      <c r="G40" s="8">
        <v>2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33">
        <f t="shared" si="2"/>
        <v>0</v>
      </c>
      <c r="M40" s="34"/>
    </row>
    <row r="41" spans="2:13" s="1" customFormat="1" ht="28.7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49</v>
      </c>
      <c r="G41" s="8">
        <v>150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33">
        <f t="shared" si="2"/>
        <v>0</v>
      </c>
      <c r="M41" s="34"/>
    </row>
    <row r="42" spans="2:13" s="1" customFormat="1" ht="19.7" customHeight="1" x14ac:dyDescent="0.2">
      <c r="B42" s="5">
        <v>13</v>
      </c>
      <c r="C42" s="6" t="s">
        <v>50</v>
      </c>
      <c r="D42" s="6" t="s">
        <v>51</v>
      </c>
      <c r="E42" s="7" t="s">
        <v>52</v>
      </c>
      <c r="F42" s="6" t="s">
        <v>36</v>
      </c>
      <c r="G42" s="8">
        <v>2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33">
        <f t="shared" si="2"/>
        <v>0</v>
      </c>
      <c r="M42" s="34"/>
    </row>
    <row r="43" spans="2:13" s="1" customFormat="1" ht="19.7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36</v>
      </c>
      <c r="G43" s="8">
        <v>146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33">
        <f t="shared" si="2"/>
        <v>0</v>
      </c>
      <c r="M43" s="34"/>
    </row>
    <row r="44" spans="2:13" s="1" customFormat="1" ht="38.85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49</v>
      </c>
      <c r="G44" s="8">
        <v>410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33">
        <f t="shared" si="2"/>
        <v>0</v>
      </c>
      <c r="M44" s="34"/>
    </row>
    <row r="45" spans="2:13" s="1" customFormat="1" ht="38.85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49</v>
      </c>
      <c r="G45" s="8">
        <v>115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33">
        <f t="shared" si="2"/>
        <v>0</v>
      </c>
      <c r="M45" s="34"/>
    </row>
    <row r="46" spans="2:13" s="1" customFormat="1" ht="28.7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49</v>
      </c>
      <c r="G46" s="8">
        <v>5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33">
        <f t="shared" si="2"/>
        <v>0</v>
      </c>
      <c r="M46" s="34"/>
    </row>
    <row r="47" spans="2:13" s="1" customFormat="1" ht="19.7" customHeight="1" x14ac:dyDescent="0.2">
      <c r="B47" s="5">
        <v>18</v>
      </c>
      <c r="C47" s="6" t="s">
        <v>65</v>
      </c>
      <c r="D47" s="6" t="s">
        <v>66</v>
      </c>
      <c r="E47" s="7" t="s">
        <v>67</v>
      </c>
      <c r="F47" s="6" t="s">
        <v>13</v>
      </c>
      <c r="G47" s="8">
        <v>100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33">
        <f t="shared" si="2"/>
        <v>0</v>
      </c>
      <c r="M47" s="34"/>
    </row>
    <row r="48" spans="2:13" s="1" customFormat="1" ht="38.85" customHeight="1" x14ac:dyDescent="0.2">
      <c r="B48" s="5">
        <v>19</v>
      </c>
      <c r="C48" s="6" t="s">
        <v>68</v>
      </c>
      <c r="D48" s="6" t="s">
        <v>69</v>
      </c>
      <c r="E48" s="7" t="s">
        <v>70</v>
      </c>
      <c r="F48" s="6" t="s">
        <v>49</v>
      </c>
      <c r="G48" s="8">
        <v>77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33">
        <f t="shared" si="2"/>
        <v>0</v>
      </c>
      <c r="M48" s="34"/>
    </row>
    <row r="49" spans="2:13" s="1" customFormat="1" ht="28.7" customHeight="1" x14ac:dyDescent="0.2">
      <c r="B49" s="5">
        <v>20</v>
      </c>
      <c r="C49" s="6" t="s">
        <v>71</v>
      </c>
      <c r="D49" s="6" t="s">
        <v>72</v>
      </c>
      <c r="E49" s="7" t="s">
        <v>73</v>
      </c>
      <c r="F49" s="6" t="s">
        <v>49</v>
      </c>
      <c r="G49" s="8">
        <v>10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33">
        <f t="shared" si="2"/>
        <v>0</v>
      </c>
      <c r="M49" s="34"/>
    </row>
    <row r="50" spans="2:13" s="1" customFormat="1" ht="28.7" customHeight="1" x14ac:dyDescent="0.2">
      <c r="B50" s="5">
        <v>21</v>
      </c>
      <c r="C50" s="6" t="s">
        <v>74</v>
      </c>
      <c r="D50" s="6" t="s">
        <v>75</v>
      </c>
      <c r="E50" s="7" t="s">
        <v>76</v>
      </c>
      <c r="F50" s="6" t="s">
        <v>49</v>
      </c>
      <c r="G50" s="8">
        <v>30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33">
        <f t="shared" si="2"/>
        <v>0</v>
      </c>
      <c r="M50" s="34"/>
    </row>
    <row r="51" spans="2:13" s="1" customFormat="1" ht="28.7" customHeight="1" x14ac:dyDescent="0.2">
      <c r="B51" s="5">
        <v>22</v>
      </c>
      <c r="C51" s="6" t="s">
        <v>77</v>
      </c>
      <c r="D51" s="6" t="s">
        <v>78</v>
      </c>
      <c r="E51" s="7" t="s">
        <v>79</v>
      </c>
      <c r="F51" s="6" t="s">
        <v>49</v>
      </c>
      <c r="G51" s="8">
        <v>60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33">
        <f t="shared" si="2"/>
        <v>0</v>
      </c>
      <c r="M51" s="34"/>
    </row>
    <row r="52" spans="2:13" s="1" customFormat="1" ht="19.7" customHeight="1" x14ac:dyDescent="0.2">
      <c r="B52" s="5">
        <v>23</v>
      </c>
      <c r="C52" s="6" t="s">
        <v>80</v>
      </c>
      <c r="D52" s="6" t="s">
        <v>81</v>
      </c>
      <c r="E52" s="7" t="s">
        <v>82</v>
      </c>
      <c r="F52" s="6" t="s">
        <v>36</v>
      </c>
      <c r="G52" s="8">
        <v>12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33">
        <f t="shared" si="2"/>
        <v>0</v>
      </c>
      <c r="M52" s="34"/>
    </row>
    <row r="53" spans="2:13" s="1" customFormat="1" ht="19.7" customHeight="1" x14ac:dyDescent="0.2">
      <c r="B53" s="5">
        <v>24</v>
      </c>
      <c r="C53" s="6" t="s">
        <v>83</v>
      </c>
      <c r="D53" s="6" t="s">
        <v>84</v>
      </c>
      <c r="E53" s="7" t="s">
        <v>85</v>
      </c>
      <c r="F53" s="6" t="s">
        <v>36</v>
      </c>
      <c r="G53" s="8">
        <v>146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33">
        <f t="shared" si="2"/>
        <v>0</v>
      </c>
      <c r="M53" s="34"/>
    </row>
    <row r="54" spans="2:13" s="1" customFormat="1" ht="28.7" customHeight="1" x14ac:dyDescent="0.2">
      <c r="B54" s="5">
        <v>25</v>
      </c>
      <c r="C54" s="6" t="s">
        <v>86</v>
      </c>
      <c r="D54" s="6" t="s">
        <v>87</v>
      </c>
      <c r="E54" s="7" t="s">
        <v>88</v>
      </c>
      <c r="F54" s="6" t="s">
        <v>89</v>
      </c>
      <c r="G54" s="8">
        <v>8640.0300000000007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33">
        <f t="shared" si="2"/>
        <v>0</v>
      </c>
      <c r="M54" s="34"/>
    </row>
    <row r="55" spans="2:13" s="1" customFormat="1" ht="19.7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93</v>
      </c>
      <c r="G55" s="8">
        <v>1.46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33">
        <f t="shared" si="2"/>
        <v>0</v>
      </c>
      <c r="M55" s="34"/>
    </row>
    <row r="56" spans="2:13" s="1" customFormat="1" ht="28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49</v>
      </c>
      <c r="G56" s="8">
        <v>12.64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3">
        <f t="shared" si="2"/>
        <v>0</v>
      </c>
      <c r="M56" s="34"/>
    </row>
    <row r="57" spans="2:13" s="1" customFormat="1" ht="19.7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36</v>
      </c>
      <c r="G57" s="8">
        <v>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3">
        <f t="shared" si="2"/>
        <v>0</v>
      </c>
      <c r="M57" s="34"/>
    </row>
    <row r="58" spans="2:13" s="1" customFormat="1" ht="19.7" customHeight="1" x14ac:dyDescent="0.2">
      <c r="B58" s="5">
        <v>29</v>
      </c>
      <c r="C58" s="6" t="s">
        <v>100</v>
      </c>
      <c r="D58" s="6" t="s">
        <v>101</v>
      </c>
      <c r="E58" s="7" t="s">
        <v>102</v>
      </c>
      <c r="F58" s="6" t="s">
        <v>36</v>
      </c>
      <c r="G58" s="8">
        <v>1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3">
        <f t="shared" si="2"/>
        <v>0</v>
      </c>
      <c r="M58" s="34"/>
    </row>
    <row r="59" spans="2:13" s="1" customFormat="1" ht="28.7" customHeight="1" x14ac:dyDescent="0.2">
      <c r="B59" s="5">
        <v>30</v>
      </c>
      <c r="C59" s="6" t="s">
        <v>103</v>
      </c>
      <c r="D59" s="6" t="s">
        <v>104</v>
      </c>
      <c r="E59" s="7" t="s">
        <v>105</v>
      </c>
      <c r="F59" s="6" t="s">
        <v>49</v>
      </c>
      <c r="G59" s="8">
        <v>100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3">
        <f t="shared" si="2"/>
        <v>0</v>
      </c>
      <c r="M59" s="34"/>
    </row>
    <row r="60" spans="2:13" s="1" customFormat="1" ht="28.7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49</v>
      </c>
      <c r="G60" s="8">
        <v>30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3">
        <f t="shared" si="2"/>
        <v>0</v>
      </c>
      <c r="M60" s="34"/>
    </row>
    <row r="61" spans="2:13" s="1" customFormat="1" ht="19.7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49</v>
      </c>
      <c r="G61" s="8">
        <v>100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3">
        <f t="shared" si="2"/>
        <v>0</v>
      </c>
      <c r="M61" s="34"/>
    </row>
    <row r="62" spans="2:13" s="1" customFormat="1" ht="19.7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49</v>
      </c>
      <c r="G62" s="8">
        <v>30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3">
        <f t="shared" si="2"/>
        <v>0</v>
      </c>
      <c r="M62" s="34"/>
    </row>
    <row r="63" spans="2:13" s="1" customFormat="1" ht="28.7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49</v>
      </c>
      <c r="G63" s="8">
        <v>502.5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3">
        <f t="shared" si="2"/>
        <v>0</v>
      </c>
      <c r="M63" s="34"/>
    </row>
    <row r="64" spans="2:13" s="1" customFormat="1" ht="38.85" customHeight="1" x14ac:dyDescent="0.2">
      <c r="B64" s="5">
        <v>35</v>
      </c>
      <c r="C64" s="6" t="s">
        <v>118</v>
      </c>
      <c r="D64" s="6" t="s">
        <v>119</v>
      </c>
      <c r="E64" s="7" t="s">
        <v>120</v>
      </c>
      <c r="F64" s="6" t="s">
        <v>49</v>
      </c>
      <c r="G64" s="8">
        <v>14.28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3">
        <f t="shared" si="2"/>
        <v>0</v>
      </c>
      <c r="M64" s="34"/>
    </row>
    <row r="65" spans="2:14" s="1" customFormat="1" ht="19.7" customHeight="1" x14ac:dyDescent="0.2">
      <c r="B65" s="5">
        <v>36</v>
      </c>
      <c r="C65" s="6" t="s">
        <v>121</v>
      </c>
      <c r="D65" s="6" t="s">
        <v>122</v>
      </c>
      <c r="E65" s="7" t="s">
        <v>123</v>
      </c>
      <c r="F65" s="6" t="s">
        <v>49</v>
      </c>
      <c r="G65" s="8">
        <v>15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3">
        <f t="shared" si="2"/>
        <v>0</v>
      </c>
      <c r="M65" s="34"/>
    </row>
    <row r="66" spans="2:14" s="1" customFormat="1" ht="38.85" customHeight="1" x14ac:dyDescent="0.2">
      <c r="B66" s="5">
        <v>37</v>
      </c>
      <c r="C66" s="6" t="s">
        <v>124</v>
      </c>
      <c r="D66" s="6" t="s">
        <v>125</v>
      </c>
      <c r="E66" s="7" t="s">
        <v>126</v>
      </c>
      <c r="F66" s="6" t="s">
        <v>49</v>
      </c>
      <c r="G66" s="8">
        <v>11.21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3">
        <f t="shared" si="2"/>
        <v>0</v>
      </c>
      <c r="M66" s="34"/>
    </row>
    <row r="67" spans="2:14" s="1" customFormat="1" ht="19.7" customHeight="1" x14ac:dyDescent="0.2">
      <c r="B67" s="5">
        <v>38</v>
      </c>
      <c r="C67" s="6" t="s">
        <v>127</v>
      </c>
      <c r="D67" s="6" t="s">
        <v>128</v>
      </c>
      <c r="E67" s="7" t="s">
        <v>129</v>
      </c>
      <c r="F67" s="6" t="s">
        <v>36</v>
      </c>
      <c r="G67" s="8">
        <v>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3">
        <f t="shared" si="2"/>
        <v>0</v>
      </c>
      <c r="M67" s="34"/>
    </row>
    <row r="68" spans="2:14" s="1" customFormat="1" ht="28.7" customHeight="1" x14ac:dyDescent="0.2">
      <c r="B68" s="5">
        <v>39</v>
      </c>
      <c r="C68" s="6" t="s">
        <v>130</v>
      </c>
      <c r="D68" s="6" t="s">
        <v>131</v>
      </c>
      <c r="E68" s="7" t="s">
        <v>132</v>
      </c>
      <c r="F68" s="6" t="s">
        <v>49</v>
      </c>
      <c r="G68" s="8">
        <v>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3">
        <f t="shared" si="2"/>
        <v>0</v>
      </c>
      <c r="M68" s="34"/>
    </row>
    <row r="69" spans="2:14" s="1" customFormat="1" ht="19.7" customHeight="1" x14ac:dyDescent="0.2">
      <c r="B69" s="5">
        <v>40</v>
      </c>
      <c r="C69" s="6" t="s">
        <v>133</v>
      </c>
      <c r="D69" s="6" t="s">
        <v>134</v>
      </c>
      <c r="E69" s="7" t="s">
        <v>25</v>
      </c>
      <c r="F69" s="6" t="s">
        <v>26</v>
      </c>
      <c r="G69" s="8">
        <v>1618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3">
        <f t="shared" si="2"/>
        <v>0</v>
      </c>
      <c r="M69" s="34"/>
    </row>
    <row r="70" spans="2:14" s="1" customFormat="1" ht="19.7" customHeight="1" x14ac:dyDescent="0.2">
      <c r="B70" s="5">
        <v>41</v>
      </c>
      <c r="C70" s="6" t="s">
        <v>135</v>
      </c>
      <c r="D70" s="6" t="s">
        <v>136</v>
      </c>
      <c r="E70" s="7" t="s">
        <v>32</v>
      </c>
      <c r="F70" s="6" t="s">
        <v>26</v>
      </c>
      <c r="G70" s="8">
        <v>120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3">
        <f t="shared" si="2"/>
        <v>0</v>
      </c>
      <c r="M70" s="34"/>
    </row>
    <row r="71" spans="2:14" s="1" customFormat="1" ht="55.9" customHeight="1" x14ac:dyDescent="0.2"/>
    <row r="72" spans="2:14" s="1" customFormat="1" ht="21.4" customHeight="1" x14ac:dyDescent="0.2">
      <c r="B72" s="22" t="s">
        <v>137</v>
      </c>
      <c r="C72" s="22"/>
      <c r="D72" s="22"/>
      <c r="E72" s="22"/>
      <c r="F72" s="25">
        <f>ROUND(I30+I31+I32+I33+I34+I35+I36+I37+I38+I39+I40+I41+I42+I43+I44+I45+I46+I47+I48+I49+I50+I51+I52+I53+I54+I55+I56+I57+I58+I59+I60+I61+I62+I63+I64+I65+I66+I67+I68+I69+I70,2)</f>
        <v>0</v>
      </c>
      <c r="G72" s="26"/>
      <c r="H72" s="26"/>
      <c r="I72" s="26"/>
      <c r="J72" s="26"/>
      <c r="K72" s="26"/>
      <c r="L72" s="26"/>
      <c r="M72" s="27"/>
    </row>
    <row r="73" spans="2:14" s="1" customFormat="1" ht="21.4" customHeight="1" x14ac:dyDescent="0.2">
      <c r="B73" s="22" t="s">
        <v>138</v>
      </c>
      <c r="C73" s="22"/>
      <c r="D73" s="22"/>
      <c r="E73" s="22"/>
      <c r="F73" s="28">
        <f>ROUND(L30+L31+L32+L33+L34+L35+L36+L37+L38+L39+L40+L41+L42+L43+L44+L45+L46+L47+L48+L49+L50+L51+L52+L53+L54+L55+L56+L57+L58+L59+L60+L61+L62+L63+L64+L65+L66+L67+L68+L69+L70,2)</f>
        <v>0</v>
      </c>
      <c r="G73" s="29"/>
      <c r="H73" s="29"/>
      <c r="I73" s="29"/>
      <c r="J73" s="29"/>
      <c r="K73" s="29"/>
      <c r="L73" s="29"/>
      <c r="M73" s="30"/>
    </row>
    <row r="74" spans="2:14" s="1" customFormat="1" ht="11.1" customHeight="1" x14ac:dyDescent="0.2"/>
    <row r="75" spans="2:14" s="1" customFormat="1" ht="80.099999999999994" customHeight="1" x14ac:dyDescent="0.2">
      <c r="B75" s="14" t="s">
        <v>151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2:14" s="1" customFormat="1" ht="2.65" customHeight="1" x14ac:dyDescent="0.2"/>
    <row r="77" spans="2:14" s="1" customFormat="1" ht="110.1" customHeight="1" x14ac:dyDescent="0.2">
      <c r="B77" s="14" t="s">
        <v>152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  <row r="78" spans="2:14" s="1" customFormat="1" ht="5.25" customHeight="1" x14ac:dyDescent="0.2"/>
    <row r="79" spans="2:14" s="1" customFormat="1" ht="110.1" customHeight="1" x14ac:dyDescent="0.2">
      <c r="B79" s="13" t="s">
        <v>153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2:14" s="1" customFormat="1" ht="5.25" customHeight="1" x14ac:dyDescent="0.2"/>
    <row r="81" spans="2:14" s="1" customFormat="1" ht="37.9" customHeight="1" x14ac:dyDescent="0.2">
      <c r="C81" s="16" t="s">
        <v>139</v>
      </c>
      <c r="D81" s="16"/>
      <c r="E81" s="16"/>
      <c r="F81" s="31" t="s">
        <v>140</v>
      </c>
      <c r="G81" s="31"/>
      <c r="H81" s="31"/>
      <c r="I81" s="31"/>
      <c r="J81" s="31"/>
      <c r="K81" s="31"/>
      <c r="L81" s="31"/>
    </row>
    <row r="82" spans="2:14" s="1" customFormat="1" ht="28.7" customHeight="1" x14ac:dyDescent="0.2"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2:14" s="1" customFormat="1" ht="28.7" customHeight="1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2:14" s="1" customFormat="1" ht="28.7" customHeight="1" x14ac:dyDescent="0.2"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2:14" s="1" customFormat="1" ht="28.7" customHeight="1" x14ac:dyDescent="0.2"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2:14" s="1" customFormat="1" ht="2.65" customHeight="1" x14ac:dyDescent="0.2"/>
    <row r="87" spans="2:14" s="1" customFormat="1" ht="203.1" customHeight="1" x14ac:dyDescent="0.2">
      <c r="B87" s="14" t="s">
        <v>154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2:14" s="1" customFormat="1" ht="2.65" customHeight="1" x14ac:dyDescent="0.2"/>
    <row r="89" spans="2:14" s="1" customFormat="1" ht="36.950000000000003" customHeight="1" x14ac:dyDescent="0.2">
      <c r="B89" s="23" t="s">
        <v>155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2:14" s="1" customFormat="1" ht="2.65" customHeight="1" x14ac:dyDescent="0.2"/>
    <row r="91" spans="2:14" s="1" customFormat="1" ht="37.9" customHeight="1" x14ac:dyDescent="0.2">
      <c r="C91" s="16" t="s">
        <v>141</v>
      </c>
      <c r="D91" s="16"/>
      <c r="E91" s="16"/>
      <c r="F91" s="32" t="s">
        <v>142</v>
      </c>
      <c r="G91" s="32"/>
      <c r="H91" s="32"/>
      <c r="I91" s="32"/>
      <c r="J91" s="32"/>
      <c r="K91" s="32"/>
      <c r="L91" s="32"/>
    </row>
    <row r="92" spans="2:14" s="1" customFormat="1" ht="28.7" customHeight="1" x14ac:dyDescent="0.2"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2:14" s="1" customFormat="1" ht="28.7" customHeight="1" x14ac:dyDescent="0.2"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2:14" s="1" customFormat="1" ht="28.7" customHeight="1" x14ac:dyDescent="0.2"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.65" customHeight="1" x14ac:dyDescent="0.2"/>
    <row r="97" spans="2:14" s="1" customFormat="1" ht="159.94999999999999" customHeight="1" x14ac:dyDescent="0.2">
      <c r="B97" s="14" t="s">
        <v>156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2:14" s="1" customFormat="1" ht="2.65" customHeight="1" x14ac:dyDescent="0.2"/>
    <row r="99" spans="2:14" s="1" customFormat="1" ht="54.95" customHeight="1" x14ac:dyDescent="0.2">
      <c r="B99" s="14" t="s">
        <v>157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</row>
    <row r="100" spans="2:14" s="1" customFormat="1" ht="2.65" customHeight="1" x14ac:dyDescent="0.2"/>
    <row r="101" spans="2:14" s="1" customFormat="1" ht="60" customHeight="1" x14ac:dyDescent="0.2">
      <c r="B101" s="13" t="s">
        <v>158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4" s="1" customFormat="1" ht="2.65" customHeight="1" x14ac:dyDescent="0.2"/>
    <row r="103" spans="2:14" s="1" customFormat="1" ht="48" customHeight="1" x14ac:dyDescent="0.2">
      <c r="B103" s="13" t="s">
        <v>159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2:14" s="1" customFormat="1" ht="2.65" customHeight="1" x14ac:dyDescent="0.2"/>
    <row r="105" spans="2:14" s="1" customFormat="1" ht="125.1" customHeight="1" x14ac:dyDescent="0.2">
      <c r="B105" s="14" t="s">
        <v>160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spans="2:14" s="1" customFormat="1" ht="2.65" customHeight="1" x14ac:dyDescent="0.2"/>
    <row r="107" spans="2:14" s="1" customFormat="1" ht="84.95" customHeight="1" x14ac:dyDescent="0.2">
      <c r="B107" s="14" t="s">
        <v>161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2:14" s="1" customFormat="1" ht="86.85" customHeight="1" x14ac:dyDescent="0.2"/>
    <row r="109" spans="2:14" s="1" customFormat="1" ht="17.649999999999999" customHeight="1" x14ac:dyDescent="0.2">
      <c r="J109" s="36" t="s">
        <v>162</v>
      </c>
      <c r="K109" s="36"/>
      <c r="L109" s="36"/>
    </row>
    <row r="110" spans="2:14" s="1" customFormat="1" ht="145.15" customHeight="1" x14ac:dyDescent="0.2"/>
    <row r="111" spans="2:14" s="1" customFormat="1" ht="81.599999999999994" customHeight="1" x14ac:dyDescent="0.2">
      <c r="B111" s="18" t="s">
        <v>163</v>
      </c>
      <c r="C111" s="18"/>
      <c r="D111" s="18"/>
      <c r="E111" s="18"/>
      <c r="F111" s="18"/>
      <c r="G111" s="18"/>
      <c r="H111" s="18"/>
      <c r="I111" s="18"/>
      <c r="J111" s="18"/>
      <c r="K111" s="18"/>
    </row>
  </sheetData>
  <mergeCells count="95">
    <mergeCell ref="L68:M68"/>
    <mergeCell ref="L69:M69"/>
    <mergeCell ref="L70:M70"/>
    <mergeCell ref="B3:E3"/>
    <mergeCell ref="B5:E5"/>
    <mergeCell ref="B7:E7"/>
    <mergeCell ref="L63:M63"/>
    <mergeCell ref="L64:M64"/>
    <mergeCell ref="L65:M65"/>
    <mergeCell ref="L66:M66"/>
    <mergeCell ref="L67:M67"/>
    <mergeCell ref="L58:M58"/>
    <mergeCell ref="L59:M59"/>
    <mergeCell ref="L60:M60"/>
    <mergeCell ref="L61:M61"/>
    <mergeCell ref="L62:M62"/>
    <mergeCell ref="L53:M53"/>
    <mergeCell ref="L54:M54"/>
    <mergeCell ref="L55:M55"/>
    <mergeCell ref="L56:M56"/>
    <mergeCell ref="L57:M57"/>
    <mergeCell ref="L48:M48"/>
    <mergeCell ref="L49:M49"/>
    <mergeCell ref="L50:M50"/>
    <mergeCell ref="L51:M51"/>
    <mergeCell ref="L52:M52"/>
    <mergeCell ref="L43:M43"/>
    <mergeCell ref="L44:M44"/>
    <mergeCell ref="L45:M45"/>
    <mergeCell ref="L46:M46"/>
    <mergeCell ref="L47:M47"/>
    <mergeCell ref="H11:O12"/>
    <mergeCell ref="J109:L109"/>
    <mergeCell ref="J2:P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C94:E94"/>
    <mergeCell ref="C95:E95"/>
    <mergeCell ref="F14:I14"/>
    <mergeCell ref="F72:M72"/>
    <mergeCell ref="F73:M73"/>
    <mergeCell ref="F81:L81"/>
    <mergeCell ref="F82:L82"/>
    <mergeCell ref="F83:L83"/>
    <mergeCell ref="F84:L84"/>
    <mergeCell ref="F85:L85"/>
    <mergeCell ref="F91:L91"/>
    <mergeCell ref="F92:L92"/>
    <mergeCell ref="F93:L93"/>
    <mergeCell ref="F94:L94"/>
    <mergeCell ref="F95:L95"/>
    <mergeCell ref="L42:M42"/>
    <mergeCell ref="B111:K111"/>
    <mergeCell ref="B24:M24"/>
    <mergeCell ref="B26:M26"/>
    <mergeCell ref="B4:E4"/>
    <mergeCell ref="B6:E6"/>
    <mergeCell ref="B72:E72"/>
    <mergeCell ref="B73:E73"/>
    <mergeCell ref="B75:N75"/>
    <mergeCell ref="B77:N77"/>
    <mergeCell ref="B79:N79"/>
    <mergeCell ref="B8:E8"/>
    <mergeCell ref="B87:N87"/>
    <mergeCell ref="B89:N89"/>
    <mergeCell ref="B97:N97"/>
    <mergeCell ref="B99:N99"/>
    <mergeCell ref="C16:E16"/>
    <mergeCell ref="B10:E11"/>
    <mergeCell ref="B101:N101"/>
    <mergeCell ref="B103:N103"/>
    <mergeCell ref="B105:N105"/>
    <mergeCell ref="B107:N107"/>
    <mergeCell ref="C18:E18"/>
    <mergeCell ref="C20:E20"/>
    <mergeCell ref="C22:E22"/>
    <mergeCell ref="C81:E81"/>
    <mergeCell ref="C82:E82"/>
    <mergeCell ref="C83:E83"/>
    <mergeCell ref="C84:E84"/>
    <mergeCell ref="C85:E85"/>
    <mergeCell ref="C91:E91"/>
    <mergeCell ref="C92:E92"/>
    <mergeCell ref="C93:E9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Dorota Górny</cp:lastModifiedBy>
  <dcterms:created xsi:type="dcterms:W3CDTF">2025-10-15T09:38:44Z</dcterms:created>
  <dcterms:modified xsi:type="dcterms:W3CDTF">2025-12-03T11:47:56Z</dcterms:modified>
</cp:coreProperties>
</file>