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9107C22-456C-42F7-9BDE-DA98937A699B}" xr6:coauthVersionLast="47" xr6:coauthVersionMax="47" xr10:uidLastSave="{00000000-0000-0000-0000-000000000000}"/>
  <bookViews>
    <workbookView xWindow="276" yWindow="1200" windowWidth="22764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34" i="1"/>
  <c r="J34" i="1" s="1"/>
  <c r="G28" i="1"/>
  <c r="G23" i="1"/>
  <c r="G24" i="1"/>
  <c r="G25" i="1"/>
  <c r="G26" i="1"/>
  <c r="G27" i="1"/>
  <c r="G22" i="1"/>
  <c r="E23" i="1"/>
  <c r="H23" i="1" s="1"/>
  <c r="J23" i="1" s="1"/>
  <c r="E24" i="1"/>
  <c r="H24" i="1" s="1"/>
  <c r="E25" i="1"/>
  <c r="H25" i="1" s="1"/>
  <c r="E26" i="1"/>
  <c r="H26" i="1" s="1"/>
  <c r="E27" i="1"/>
  <c r="H27" i="1" s="1"/>
  <c r="E28" i="1"/>
  <c r="E22" i="1"/>
  <c r="H22" i="1" s="1"/>
  <c r="J22" i="1" s="1"/>
  <c r="J24" i="1" l="1"/>
  <c r="J26" i="1"/>
  <c r="J27" i="1"/>
  <c r="J25" i="1"/>
  <c r="H41" i="1"/>
  <c r="H42" i="1" s="1"/>
  <c r="G29" i="1"/>
  <c r="G30" i="1" s="1"/>
  <c r="H28" i="1"/>
  <c r="J28" i="1" l="1"/>
  <c r="J29" i="1" s="1"/>
  <c r="J30" i="1" s="1"/>
  <c r="H29" i="1"/>
  <c r="H30" i="1" s="1"/>
  <c r="G16" i="1" s="1"/>
  <c r="G15" i="1" l="1"/>
  <c r="J41" i="1" l="1"/>
  <c r="J15" i="1" l="1"/>
  <c r="I15" i="1" s="1"/>
  <c r="J42" i="1"/>
  <c r="J16" i="1" s="1"/>
  <c r="I16" i="1" s="1"/>
</calcChain>
</file>

<file path=xl/sharedStrings.xml><?xml version="1.0" encoding="utf-8"?>
<sst xmlns="http://schemas.openxmlformats.org/spreadsheetml/2006/main" count="104" uniqueCount="66">
  <si>
    <t>P.č.</t>
  </si>
  <si>
    <t>Popis</t>
  </si>
  <si>
    <t>Sadzba DPH 
v %</t>
  </si>
  <si>
    <t>2.1.</t>
  </si>
  <si>
    <t>2.2.</t>
  </si>
  <si>
    <t>2.3.</t>
  </si>
  <si>
    <t>2.4.</t>
  </si>
  <si>
    <t>2.5.</t>
  </si>
  <si>
    <t>2.6.</t>
  </si>
  <si>
    <t>2.7.</t>
  </si>
  <si>
    <t>Maximálny počet človekohodín mesačne</t>
  </si>
  <si>
    <t>Počet mesiacov</t>
  </si>
  <si>
    <t>Maximálny počet človekohodín za celé obdobie</t>
  </si>
  <si>
    <t>Sadzba v EUR bez DPH za človekohodinu</t>
  </si>
  <si>
    <t>Cena spolu v EUR bez DPH za mesiac</t>
  </si>
  <si>
    <t>Cena spolu v EUR bez DPH za celé obdobie</t>
  </si>
  <si>
    <t>Kľúčový expert č. 1 - Konzultant aplikačnej podpory</t>
  </si>
  <si>
    <t>Kľúčový expert č. 2 - Konzultant aplikačnej podpory</t>
  </si>
  <si>
    <t>Kľúčový expert č. 3 - Konzultant aplikačnej podpory</t>
  </si>
  <si>
    <t xml:space="preserve">Kľúčový expert č. 4 – Konzultant systémovej podpory (junior) </t>
  </si>
  <si>
    <t>Kľúčový expert č. 5 – Konzultant systémovej podpory (senior)</t>
  </si>
  <si>
    <t>Kľúčový expert č. 6 – Konzultant systémovej a databázovej podpory (senior)</t>
  </si>
  <si>
    <t>Kľúčový expert č. 7 – Konzultant systémovej a databázovej podpory (senior)</t>
  </si>
  <si>
    <t>Cena spolu v EUR s DPH za celé obdobie</t>
  </si>
  <si>
    <t>1.1.</t>
  </si>
  <si>
    <t>1.2.</t>
  </si>
  <si>
    <t>1.3.</t>
  </si>
  <si>
    <t>1.4.</t>
  </si>
  <si>
    <t>1.5.</t>
  </si>
  <si>
    <t>1.6.</t>
  </si>
  <si>
    <t>1.7.</t>
  </si>
  <si>
    <t>Maximálny počet človekohodín za 48 mesiacov</t>
  </si>
  <si>
    <t>-</t>
  </si>
  <si>
    <t>Príloha č. 2 – Návrh uchádzača na plnenie kritérií</t>
  </si>
  <si>
    <t>V prípade, ak uchádzač nie je platiteľom DPH, uvedie navrhovanú cenu celkom (cenu vrátane DPH).</t>
  </si>
  <si>
    <t>Skutočnosť, že nie je platiteľom DPH, uchádzač uvedie vo svojej ponuke.</t>
  </si>
  <si>
    <t>NÁVRH UCHÁDZAČA NA PLNENIE KRITÉRIÍ NA VYHODNOTENIE PONÚK</t>
  </si>
  <si>
    <t>Obchodné meno uchádzača:</t>
  </si>
  <si>
    <t>[Doplniť obchodné meno uchádzača]</t>
  </si>
  <si>
    <t>Adresa/sídlo uchádzača:</t>
  </si>
  <si>
    <t>[Doplniť adresu/sídlo uchádzača]</t>
  </si>
  <si>
    <t>IČO uchádzača:</t>
  </si>
  <si>
    <t>[Doplniť IČO uchádzača]</t>
  </si>
  <si>
    <t>Platiteľ DPH (nehodiace sa prečiarknite):</t>
  </si>
  <si>
    <t>áno/nie</t>
  </si>
  <si>
    <t>Predmet zákazky:</t>
  </si>
  <si>
    <t>PČ</t>
  </si>
  <si>
    <t>Názov kritéria</t>
  </si>
  <si>
    <t>Návrh na plnenie kritérií v EUR bez DPH</t>
  </si>
  <si>
    <t>Sadzba DPH v %</t>
  </si>
  <si>
    <t>Výška DPH v EUR</t>
  </si>
  <si>
    <t>Návrh na plnenie kritérií v EUR s DPH*</t>
  </si>
  <si>
    <t>PODROBNÁ CENOVÁ KALKULÁCIA PREDMETU ZÁKAZKY</t>
  </si>
  <si>
    <t>Služby konsolidovanej podpory prevádzky informačných systémov ITMS (ITMS II, ITMS2014+ a ITMS21+)</t>
  </si>
  <si>
    <r>
      <t xml:space="preserve">Najnižšia celková cena za predmet zákazky </t>
    </r>
    <r>
      <rPr>
        <i/>
        <sz val="11"/>
        <color theme="1"/>
        <rFont val="Arial"/>
        <family val="2"/>
        <charset val="238"/>
      </rPr>
      <t>Služby konsolidovanej podpory prevádzky informačných systémov ITMS (ITMS II, ITMS2014+ a ITMS21+)</t>
    </r>
    <r>
      <rPr>
        <sz val="11"/>
        <color theme="1"/>
        <rFont val="Arial"/>
        <family val="2"/>
        <charset val="238"/>
      </rPr>
      <t xml:space="preserve"> v EUR s DPH</t>
    </r>
  </si>
  <si>
    <r>
      <t xml:space="preserve">Informatívny údaj: Najnižšia celková cena za predmet zákazky </t>
    </r>
    <r>
      <rPr>
        <i/>
        <sz val="11"/>
        <color theme="0" tint="-0.499984740745262"/>
        <rFont val="Arial"/>
        <family val="2"/>
        <charset val="238"/>
      </rPr>
      <t>Služby konsolidovanej podpory prevádzky informačných systémov ITMS (ITMS II, ITMS2014+ a ITMS21+)</t>
    </r>
    <r>
      <rPr>
        <sz val="11"/>
        <color theme="0" tint="-0.499984740745262"/>
        <rFont val="Arial"/>
        <family val="2"/>
        <charset val="238"/>
      </rPr>
      <t xml:space="preserve"> v EUR s DPH </t>
    </r>
    <r>
      <rPr>
        <b/>
        <sz val="11"/>
        <color theme="0" tint="-0.499984740745262"/>
        <rFont val="Arial"/>
        <family val="2"/>
        <charset val="238"/>
      </rPr>
      <t>vrátane opcie</t>
    </r>
    <r>
      <rPr>
        <sz val="11"/>
        <color theme="0" tint="-0.499984740745262"/>
        <rFont val="Arial"/>
        <family val="2"/>
        <charset val="238"/>
      </rPr>
      <t xml:space="preserve"> podľa Zmluvy</t>
    </r>
  </si>
  <si>
    <t>Cena celkom za Činnosti v rámci mesačného paušálu v základnom časovom pokrytí v EUR</t>
  </si>
  <si>
    <t>Informatívny údaj: Cena celkom za Činnosti v rámci mesačného paušálu v základnom časovom pokrytí v EUR vrátane opcie podľa zmluvy</t>
  </si>
  <si>
    <t>Informatívny údaj: Cena celkom za Činnosti na vyžiadanie mimo základného časového pokrytia v EUR vrátane opcie podľa zmluvy</t>
  </si>
  <si>
    <t>Cena celkom za Činnosti na vyžiadanie mimo základného časového pokrytia v EUR</t>
  </si>
  <si>
    <t>V ... dňa XX.XX.202X</t>
  </si>
  <si>
    <t>meno a priezvisko,
funkcia, podpis***</t>
  </si>
  <si>
    <t>* V prípade uchádzača z iného štátu ako Slovenskej republiky, je uchádzač povinný uviesť celkovú cenu pre verejného obstarávateľa vrátane všetkých daňových povinností verejného obstarávateľa (viď. bod 14.8 časti A.1 Pokyny pre záujemcov a uchádzačov týchto súťažných podkladov).</t>
  </si>
  <si>
    <t>** Podpis uchádzača, jeho štatutárneho orgánu alebo iného zástupcu uchádzača, ktorý je oprávnený konať v mene uchádzača v záväzkových vzťahoch v súlade s dokladom o oprávnení podnikať, t. j. podľa toho, kto za uchádzača koná navonok. V prípade skupiny podpísané každým členom skupiny alebo osobou oprávnenou konať v danej veci za člena skupiny.</t>
  </si>
  <si>
    <t>Tabuľka č. 1 – Činnosti v rámci mesačného paušálu v základnom časovom pokrytí</t>
  </si>
  <si>
    <t xml:space="preserve">Tabuľka č. 2 – Činnosti na vyžiadanie mimo základného časového pokrytia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</si>
</sst>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i/>
      <sz val="11"/>
      <color theme="0" tint="-0.499984740745262"/>
      <name val="Arial"/>
      <family val="2"/>
      <charset val="238"/>
    </font>
    <font>
      <b/>
      <sz val="11"/>
      <color theme="0" tint="-0.499984740745262"/>
      <name val="Arial"/>
      <family val="2"/>
      <charset val="238"/>
    </font>
    <font>
      <b/>
      <i/>
      <sz val="11"/>
      <color theme="0" tint="-0.49998474074526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10" fontId="4" fillId="0" borderId="0" xfId="1" applyNumberFormat="1" applyFont="1" applyFill="1"/>
    <xf numFmtId="0" fontId="1" fillId="0" borderId="0" xfId="0" applyFont="1" applyAlignment="1">
      <alignment vertical="center"/>
    </xf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8" fillId="0" borderId="0" xfId="0" applyFont="1"/>
    <xf numFmtId="4" fontId="1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164" fontId="17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2" fillId="0" borderId="0" xfId="0" applyFont="1"/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9" fontId="19" fillId="0" borderId="4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vertical="center" wrapText="1"/>
    </xf>
    <xf numFmtId="4" fontId="23" fillId="4" borderId="4" xfId="0" applyNumberFormat="1" applyFont="1" applyFill="1" applyBorder="1" applyAlignment="1">
      <alignment vertical="center" wrapText="1"/>
    </xf>
    <xf numFmtId="9" fontId="23" fillId="4" borderId="4" xfId="0" applyNumberFormat="1" applyFont="1" applyFill="1" applyBorder="1" applyAlignment="1">
      <alignment horizontal="center" vertical="center" wrapText="1"/>
    </xf>
    <xf numFmtId="4" fontId="21" fillId="5" borderId="4" xfId="0" applyNumberFormat="1" applyFont="1" applyFill="1" applyBorder="1" applyAlignment="1">
      <alignment vertical="center" wrapText="1"/>
    </xf>
    <xf numFmtId="9" fontId="18" fillId="5" borderId="4" xfId="0" applyNumberFormat="1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9" fontId="18" fillId="7" borderId="4" xfId="0" applyNumberFormat="1" applyFont="1" applyFill="1" applyBorder="1" applyAlignment="1">
      <alignment horizontal="center" vertical="center" wrapText="1"/>
    </xf>
    <xf numFmtId="9" fontId="23" fillId="8" borderId="4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" fontId="23" fillId="8" borderId="4" xfId="0" applyNumberFormat="1" applyFont="1" applyFill="1" applyBorder="1" applyAlignment="1">
      <alignment vertical="center" wrapText="1"/>
    </xf>
    <xf numFmtId="49" fontId="21" fillId="7" borderId="4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vertical="center" wrapText="1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/>
    </xf>
    <xf numFmtId="16" fontId="20" fillId="0" borderId="4" xfId="0" applyNumberFormat="1" applyFont="1" applyBorder="1" applyAlignment="1">
      <alignment horizontal="center" vertical="center" wrapText="1"/>
    </xf>
    <xf numFmtId="4" fontId="19" fillId="6" borderId="4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left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7" borderId="4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1</xdr:row>
      <xdr:rowOff>70485</xdr:rowOff>
    </xdr:from>
    <xdr:to>
      <xdr:col>1</xdr:col>
      <xdr:colOff>1423035</xdr:colOff>
      <xdr:row>2</xdr:row>
      <xdr:rowOff>155575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E1990C2-071F-497B-9E76-FCB8D48E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253365"/>
          <a:ext cx="1613535" cy="267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topLeftCell="A19" zoomScaleNormal="100" workbookViewId="0">
      <selection activeCell="B25" sqref="B25"/>
    </sheetView>
  </sheetViews>
  <sheetFormatPr defaultColWidth="8.88671875" defaultRowHeight="13.8" x14ac:dyDescent="0.3"/>
  <cols>
    <col min="1" max="1" width="11.5546875" style="1" customWidth="1"/>
    <col min="2" max="2" width="34.109375" style="1" customWidth="1"/>
    <col min="3" max="3" width="10.5546875" style="1" customWidth="1"/>
    <col min="4" max="4" width="8.88671875" style="1"/>
    <col min="5" max="5" width="17.33203125" style="1" customWidth="1"/>
    <col min="6" max="6" width="18.88671875" style="1" customWidth="1"/>
    <col min="7" max="7" width="16.109375" style="1" bestFit="1" customWidth="1"/>
    <col min="8" max="8" width="16.109375" style="1" customWidth="1"/>
    <col min="9" max="9" width="13.44140625" style="1" customWidth="1"/>
    <col min="10" max="10" width="16.109375" style="1" bestFit="1" customWidth="1"/>
    <col min="11" max="12" width="8.88671875" style="1"/>
    <col min="13" max="13" width="8.44140625" style="1" customWidth="1"/>
    <col min="14" max="16384" width="8.88671875" style="1"/>
  </cols>
  <sheetData>
    <row r="1" spans="1:10" ht="14.4" customHeight="1" x14ac:dyDescent="0.3">
      <c r="A1" s="8"/>
      <c r="B1" s="8"/>
      <c r="C1" s="8"/>
      <c r="D1" s="8"/>
      <c r="E1" s="8"/>
      <c r="F1" s="8"/>
      <c r="G1" s="8"/>
      <c r="H1" s="8"/>
      <c r="I1" s="8"/>
      <c r="J1" s="9" t="s">
        <v>33</v>
      </c>
    </row>
    <row r="2" spans="1:10" ht="14.4" customHeight="1" x14ac:dyDescent="0.3">
      <c r="A2" s="8"/>
      <c r="B2" s="8"/>
      <c r="C2" s="8"/>
      <c r="D2" s="8"/>
      <c r="E2" s="8"/>
      <c r="F2" s="8"/>
      <c r="G2" s="10"/>
      <c r="H2" s="10"/>
      <c r="I2" s="10"/>
      <c r="J2" s="20" t="s">
        <v>34</v>
      </c>
    </row>
    <row r="3" spans="1:10" ht="14.4" customHeight="1" x14ac:dyDescent="0.3">
      <c r="A3" s="8"/>
      <c r="B3" s="8"/>
      <c r="C3" s="8"/>
      <c r="D3" s="8"/>
      <c r="E3" s="8"/>
      <c r="F3" s="8"/>
      <c r="G3" s="8"/>
      <c r="H3" s="8"/>
      <c r="I3" s="8"/>
      <c r="J3" s="20" t="s">
        <v>35</v>
      </c>
    </row>
    <row r="4" spans="1:10" ht="14.4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7.6" customHeight="1" x14ac:dyDescent="0.3">
      <c r="A5" s="73" t="s">
        <v>36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14.4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4.4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4.4" customHeight="1" x14ac:dyDescent="0.3">
      <c r="A8" s="23" t="s">
        <v>37</v>
      </c>
      <c r="B8" s="23"/>
      <c r="C8" s="50" t="s">
        <v>38</v>
      </c>
      <c r="D8" s="50"/>
      <c r="E8" s="50"/>
      <c r="F8" s="18"/>
      <c r="G8" s="18"/>
      <c r="H8" s="11"/>
      <c r="I8" s="8"/>
      <c r="J8" s="8"/>
    </row>
    <row r="9" spans="1:10" ht="14.4" customHeight="1" x14ac:dyDescent="0.3">
      <c r="A9" s="23" t="s">
        <v>39</v>
      </c>
      <c r="B9" s="23"/>
      <c r="C9" s="51" t="s">
        <v>40</v>
      </c>
      <c r="D9" s="51"/>
      <c r="E9" s="51"/>
      <c r="F9" s="19"/>
      <c r="G9" s="19"/>
      <c r="H9" s="11"/>
      <c r="I9" s="8"/>
      <c r="J9" s="8"/>
    </row>
    <row r="10" spans="1:10" ht="14.4" customHeight="1" x14ac:dyDescent="0.3">
      <c r="A10" s="23" t="s">
        <v>41</v>
      </c>
      <c r="B10" s="23"/>
      <c r="C10" s="51" t="s">
        <v>42</v>
      </c>
      <c r="D10" s="51"/>
      <c r="E10" s="51"/>
      <c r="F10" s="19"/>
      <c r="G10" s="19"/>
      <c r="H10" s="11"/>
      <c r="I10" s="8"/>
      <c r="J10" s="8"/>
    </row>
    <row r="11" spans="1:10" ht="14.4" customHeight="1" x14ac:dyDescent="0.3">
      <c r="A11" s="23" t="s">
        <v>43</v>
      </c>
      <c r="B11" s="23"/>
      <c r="C11" s="51" t="s">
        <v>44</v>
      </c>
      <c r="D11" s="51"/>
      <c r="E11" s="51"/>
      <c r="F11" s="19"/>
      <c r="G11" s="19"/>
      <c r="H11" s="11"/>
      <c r="I11" s="8"/>
      <c r="J11" s="8"/>
    </row>
    <row r="12" spans="1:10" ht="14.4" customHeight="1" x14ac:dyDescent="0.3">
      <c r="A12" s="24" t="s">
        <v>45</v>
      </c>
      <c r="B12" s="24"/>
      <c r="C12" s="61" t="s">
        <v>53</v>
      </c>
      <c r="D12" s="61"/>
      <c r="E12" s="61"/>
      <c r="F12" s="61"/>
      <c r="G12" s="61"/>
      <c r="H12" s="61"/>
      <c r="I12" s="61"/>
      <c r="J12" s="61"/>
    </row>
    <row r="13" spans="1:10" ht="14.4" customHeight="1" thickBo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67.2" customHeight="1" x14ac:dyDescent="0.3">
      <c r="A14" s="12" t="s">
        <v>46</v>
      </c>
      <c r="B14" s="70" t="s">
        <v>47</v>
      </c>
      <c r="C14" s="71"/>
      <c r="D14" s="71"/>
      <c r="E14" s="71"/>
      <c r="F14" s="72"/>
      <c r="G14" s="13" t="s">
        <v>48</v>
      </c>
      <c r="H14" s="13" t="s">
        <v>49</v>
      </c>
      <c r="I14" s="13" t="s">
        <v>50</v>
      </c>
      <c r="J14" s="26" t="s">
        <v>51</v>
      </c>
    </row>
    <row r="15" spans="1:10" ht="51" customHeight="1" x14ac:dyDescent="0.3">
      <c r="A15" s="68">
        <v>1</v>
      </c>
      <c r="B15" s="62" t="s">
        <v>54</v>
      </c>
      <c r="C15" s="63"/>
      <c r="D15" s="63"/>
      <c r="E15" s="63"/>
      <c r="F15" s="64"/>
      <c r="G15" s="14">
        <f>H29+H41</f>
        <v>0</v>
      </c>
      <c r="H15" s="15">
        <v>23</v>
      </c>
      <c r="I15" s="14">
        <f>J15-G15</f>
        <v>0</v>
      </c>
      <c r="J15" s="25">
        <f>J29+J41</f>
        <v>0</v>
      </c>
    </row>
    <row r="16" spans="1:10" ht="51" customHeight="1" thickBot="1" x14ac:dyDescent="0.35">
      <c r="A16" s="69"/>
      <c r="B16" s="65" t="s">
        <v>55</v>
      </c>
      <c r="C16" s="66"/>
      <c r="D16" s="66"/>
      <c r="E16" s="66"/>
      <c r="F16" s="67"/>
      <c r="G16" s="16">
        <f>H30+H42</f>
        <v>0</v>
      </c>
      <c r="H16" s="17">
        <v>23</v>
      </c>
      <c r="I16" s="16">
        <f>J16-G16</f>
        <v>0</v>
      </c>
      <c r="J16" s="22">
        <f>J30+J42</f>
        <v>0</v>
      </c>
    </row>
    <row r="17" spans="1:10" ht="14.4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3.4" customHeight="1" x14ac:dyDescent="0.3">
      <c r="A18" s="60" t="s">
        <v>52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ht="14.4" customHeight="1" x14ac:dyDescent="0.3"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1" t="s">
        <v>64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45.6" x14ac:dyDescent="0.3">
      <c r="A21" s="32" t="s">
        <v>0</v>
      </c>
      <c r="B21" s="33" t="s">
        <v>1</v>
      </c>
      <c r="C21" s="33" t="s">
        <v>10</v>
      </c>
      <c r="D21" s="33" t="s">
        <v>11</v>
      </c>
      <c r="E21" s="33" t="s">
        <v>12</v>
      </c>
      <c r="F21" s="33" t="s">
        <v>13</v>
      </c>
      <c r="G21" s="33" t="s">
        <v>14</v>
      </c>
      <c r="H21" s="33" t="s">
        <v>15</v>
      </c>
      <c r="I21" s="33" t="s">
        <v>2</v>
      </c>
      <c r="J21" s="33" t="s">
        <v>23</v>
      </c>
    </row>
    <row r="22" spans="1:10" ht="24.6" customHeight="1" x14ac:dyDescent="0.3">
      <c r="A22" s="52" t="s">
        <v>24</v>
      </c>
      <c r="B22" s="30" t="s">
        <v>16</v>
      </c>
      <c r="C22" s="34">
        <v>160</v>
      </c>
      <c r="D22" s="34">
        <v>48</v>
      </c>
      <c r="E22" s="35">
        <f>C22*D22</f>
        <v>7680</v>
      </c>
      <c r="F22" s="53"/>
      <c r="G22" s="54">
        <f>C22*F22</f>
        <v>0</v>
      </c>
      <c r="H22" s="54">
        <f>E22*F22</f>
        <v>0</v>
      </c>
      <c r="I22" s="36">
        <v>0.23</v>
      </c>
      <c r="J22" s="54">
        <f>H22*1.23</f>
        <v>0</v>
      </c>
    </row>
    <row r="23" spans="1:10" ht="24.6" customHeight="1" x14ac:dyDescent="0.3">
      <c r="A23" s="52" t="s">
        <v>25</v>
      </c>
      <c r="B23" s="30" t="s">
        <v>17</v>
      </c>
      <c r="C23" s="34">
        <v>160</v>
      </c>
      <c r="D23" s="34">
        <v>48</v>
      </c>
      <c r="E23" s="35">
        <f t="shared" ref="E23:E28" si="0">C23*D23</f>
        <v>7680</v>
      </c>
      <c r="F23" s="53"/>
      <c r="G23" s="54">
        <f t="shared" ref="G23:G28" si="1">C23*F23</f>
        <v>0</v>
      </c>
      <c r="H23" s="54">
        <f t="shared" ref="H23:H28" si="2">E23*F23</f>
        <v>0</v>
      </c>
      <c r="I23" s="36">
        <v>0.23</v>
      </c>
      <c r="J23" s="54">
        <f t="shared" ref="J23:J28" si="3">H23*1.23</f>
        <v>0</v>
      </c>
    </row>
    <row r="24" spans="1:10" ht="24" customHeight="1" x14ac:dyDescent="0.3">
      <c r="A24" s="52" t="s">
        <v>26</v>
      </c>
      <c r="B24" s="30" t="s">
        <v>18</v>
      </c>
      <c r="C24" s="34">
        <v>160</v>
      </c>
      <c r="D24" s="34">
        <v>48</v>
      </c>
      <c r="E24" s="35">
        <f t="shared" si="0"/>
        <v>7680</v>
      </c>
      <c r="F24" s="53"/>
      <c r="G24" s="54">
        <f t="shared" si="1"/>
        <v>0</v>
      </c>
      <c r="H24" s="54">
        <f t="shared" si="2"/>
        <v>0</v>
      </c>
      <c r="I24" s="36">
        <v>0.23</v>
      </c>
      <c r="J24" s="54">
        <f t="shared" si="3"/>
        <v>0</v>
      </c>
    </row>
    <row r="25" spans="1:10" ht="22.8" x14ac:dyDescent="0.3">
      <c r="A25" s="52" t="s">
        <v>27</v>
      </c>
      <c r="B25" s="30" t="s">
        <v>19</v>
      </c>
      <c r="C25" s="34">
        <v>160</v>
      </c>
      <c r="D25" s="34">
        <v>48</v>
      </c>
      <c r="E25" s="35">
        <f t="shared" si="0"/>
        <v>7680</v>
      </c>
      <c r="F25" s="53"/>
      <c r="G25" s="54">
        <f t="shared" si="1"/>
        <v>0</v>
      </c>
      <c r="H25" s="54">
        <f t="shared" si="2"/>
        <v>0</v>
      </c>
      <c r="I25" s="36">
        <v>0.23</v>
      </c>
      <c r="J25" s="54">
        <f t="shared" si="3"/>
        <v>0</v>
      </c>
    </row>
    <row r="26" spans="1:10" ht="22.8" x14ac:dyDescent="0.3">
      <c r="A26" s="52" t="s">
        <v>28</v>
      </c>
      <c r="B26" s="30" t="s">
        <v>20</v>
      </c>
      <c r="C26" s="34">
        <v>160</v>
      </c>
      <c r="D26" s="34">
        <v>48</v>
      </c>
      <c r="E26" s="35">
        <f t="shared" si="0"/>
        <v>7680</v>
      </c>
      <c r="F26" s="53"/>
      <c r="G26" s="54">
        <f t="shared" si="1"/>
        <v>0</v>
      </c>
      <c r="H26" s="54">
        <f t="shared" si="2"/>
        <v>0</v>
      </c>
      <c r="I26" s="36">
        <v>0.23</v>
      </c>
      <c r="J26" s="54">
        <f t="shared" si="3"/>
        <v>0</v>
      </c>
    </row>
    <row r="27" spans="1:10" ht="22.8" x14ac:dyDescent="0.3">
      <c r="A27" s="52" t="s">
        <v>29</v>
      </c>
      <c r="B27" s="30" t="s">
        <v>21</v>
      </c>
      <c r="C27" s="34">
        <v>160</v>
      </c>
      <c r="D27" s="34">
        <v>48</v>
      </c>
      <c r="E27" s="35">
        <f t="shared" si="0"/>
        <v>7680</v>
      </c>
      <c r="F27" s="53"/>
      <c r="G27" s="54">
        <f t="shared" si="1"/>
        <v>0</v>
      </c>
      <c r="H27" s="54">
        <f t="shared" si="2"/>
        <v>0</v>
      </c>
      <c r="I27" s="36">
        <v>0.23</v>
      </c>
      <c r="J27" s="54">
        <f t="shared" si="3"/>
        <v>0</v>
      </c>
    </row>
    <row r="28" spans="1:10" ht="24" customHeight="1" x14ac:dyDescent="0.3">
      <c r="A28" s="52" t="s">
        <v>30</v>
      </c>
      <c r="B28" s="55" t="s">
        <v>22</v>
      </c>
      <c r="C28" s="34">
        <v>160</v>
      </c>
      <c r="D28" s="34">
        <v>48</v>
      </c>
      <c r="E28" s="35">
        <f t="shared" si="0"/>
        <v>7680</v>
      </c>
      <c r="F28" s="53"/>
      <c r="G28" s="54">
        <f t="shared" si="1"/>
        <v>0</v>
      </c>
      <c r="H28" s="54">
        <f t="shared" si="2"/>
        <v>0</v>
      </c>
      <c r="I28" s="36">
        <v>0.23</v>
      </c>
      <c r="J28" s="54">
        <f t="shared" si="3"/>
        <v>0</v>
      </c>
    </row>
    <row r="29" spans="1:10" ht="30.6" customHeight="1" x14ac:dyDescent="0.3">
      <c r="A29" s="75" t="s">
        <v>56</v>
      </c>
      <c r="B29" s="75"/>
      <c r="C29" s="75"/>
      <c r="D29" s="75"/>
      <c r="E29" s="75"/>
      <c r="F29" s="75"/>
      <c r="G29" s="40">
        <f>SUM(G22:G28)</f>
        <v>0</v>
      </c>
      <c r="H29" s="40">
        <f>SUM(H22:H28)</f>
        <v>0</v>
      </c>
      <c r="I29" s="41">
        <v>0.23</v>
      </c>
      <c r="J29" s="42">
        <f>SUM(J22:J28)</f>
        <v>0</v>
      </c>
    </row>
    <row r="30" spans="1:10" ht="30.6" customHeight="1" x14ac:dyDescent="0.3">
      <c r="A30" s="77" t="s">
        <v>57</v>
      </c>
      <c r="B30" s="77"/>
      <c r="C30" s="77"/>
      <c r="D30" s="77"/>
      <c r="E30" s="77"/>
      <c r="F30" s="77"/>
      <c r="G30" s="38">
        <f>G29*2</f>
        <v>0</v>
      </c>
      <c r="H30" s="38">
        <f>H29*2</f>
        <v>0</v>
      </c>
      <c r="I30" s="39">
        <v>0.23</v>
      </c>
      <c r="J30" s="38">
        <f>J29*2</f>
        <v>0</v>
      </c>
    </row>
    <row r="31" spans="1:10" x14ac:dyDescent="0.3">
      <c r="A31" s="27"/>
      <c r="B31" s="27"/>
      <c r="C31" s="27"/>
      <c r="D31" s="27"/>
      <c r="E31" s="27"/>
      <c r="F31" s="27"/>
      <c r="G31" s="28"/>
      <c r="H31" s="28"/>
      <c r="I31" s="28"/>
      <c r="J31" s="29"/>
    </row>
    <row r="32" spans="1:10" x14ac:dyDescent="0.3">
      <c r="A32" s="31" t="s">
        <v>65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1" ht="34.200000000000003" x14ac:dyDescent="0.3">
      <c r="A33" s="32" t="s">
        <v>0</v>
      </c>
      <c r="B33" s="33" t="s">
        <v>1</v>
      </c>
      <c r="C33" s="43" t="s">
        <v>32</v>
      </c>
      <c r="D33" s="43" t="s">
        <v>32</v>
      </c>
      <c r="E33" s="33" t="s">
        <v>31</v>
      </c>
      <c r="F33" s="33" t="s">
        <v>13</v>
      </c>
      <c r="G33" s="43" t="s">
        <v>32</v>
      </c>
      <c r="H33" s="33" t="s">
        <v>15</v>
      </c>
      <c r="I33" s="33" t="s">
        <v>2</v>
      </c>
      <c r="J33" s="33" t="s">
        <v>23</v>
      </c>
    </row>
    <row r="34" spans="1:11" ht="22.8" x14ac:dyDescent="0.3">
      <c r="A34" s="52" t="s">
        <v>3</v>
      </c>
      <c r="B34" s="30" t="s">
        <v>16</v>
      </c>
      <c r="C34" s="56" t="s">
        <v>32</v>
      </c>
      <c r="D34" s="56" t="s">
        <v>32</v>
      </c>
      <c r="E34" s="35">
        <v>1152</v>
      </c>
      <c r="F34" s="53"/>
      <c r="G34" s="56" t="s">
        <v>32</v>
      </c>
      <c r="H34" s="37">
        <f>E34*F34</f>
        <v>0</v>
      </c>
      <c r="I34" s="36">
        <v>0.23</v>
      </c>
      <c r="J34" s="37">
        <f>H34*1.23</f>
        <v>0</v>
      </c>
      <c r="K34" s="4"/>
    </row>
    <row r="35" spans="1:11" ht="22.8" x14ac:dyDescent="0.3">
      <c r="A35" s="52" t="s">
        <v>4</v>
      </c>
      <c r="B35" s="30" t="s">
        <v>17</v>
      </c>
      <c r="C35" s="56" t="s">
        <v>32</v>
      </c>
      <c r="D35" s="56" t="s">
        <v>32</v>
      </c>
      <c r="E35" s="35">
        <v>1152</v>
      </c>
      <c r="F35" s="53"/>
      <c r="G35" s="56" t="s">
        <v>32</v>
      </c>
      <c r="H35" s="37">
        <f t="shared" ref="H35:H40" si="4">E35*F35</f>
        <v>0</v>
      </c>
      <c r="I35" s="36">
        <v>0.23</v>
      </c>
      <c r="J35" s="37">
        <f t="shared" ref="J35:J40" si="5">H35*1.23</f>
        <v>0</v>
      </c>
      <c r="K35" s="4"/>
    </row>
    <row r="36" spans="1:11" ht="22.8" x14ac:dyDescent="0.3">
      <c r="A36" s="52" t="s">
        <v>5</v>
      </c>
      <c r="B36" s="30" t="s">
        <v>18</v>
      </c>
      <c r="C36" s="56" t="s">
        <v>32</v>
      </c>
      <c r="D36" s="56" t="s">
        <v>32</v>
      </c>
      <c r="E36" s="35">
        <v>1152</v>
      </c>
      <c r="F36" s="53"/>
      <c r="G36" s="56" t="s">
        <v>32</v>
      </c>
      <c r="H36" s="37">
        <f t="shared" si="4"/>
        <v>0</v>
      </c>
      <c r="I36" s="36">
        <v>0.23</v>
      </c>
      <c r="J36" s="37">
        <f t="shared" si="5"/>
        <v>0</v>
      </c>
      <c r="K36" s="4"/>
    </row>
    <row r="37" spans="1:11" ht="22.8" x14ac:dyDescent="0.3">
      <c r="A37" s="52" t="s">
        <v>6</v>
      </c>
      <c r="B37" s="30" t="s">
        <v>19</v>
      </c>
      <c r="C37" s="56" t="s">
        <v>32</v>
      </c>
      <c r="D37" s="56" t="s">
        <v>32</v>
      </c>
      <c r="E37" s="35">
        <v>1728</v>
      </c>
      <c r="F37" s="53"/>
      <c r="G37" s="56" t="s">
        <v>32</v>
      </c>
      <c r="H37" s="37">
        <f t="shared" si="4"/>
        <v>0</v>
      </c>
      <c r="I37" s="36">
        <v>0.23</v>
      </c>
      <c r="J37" s="37">
        <f t="shared" si="5"/>
        <v>0</v>
      </c>
      <c r="K37" s="4"/>
    </row>
    <row r="38" spans="1:11" ht="22.8" x14ac:dyDescent="0.3">
      <c r="A38" s="52" t="s">
        <v>7</v>
      </c>
      <c r="B38" s="30" t="s">
        <v>20</v>
      </c>
      <c r="C38" s="56" t="s">
        <v>32</v>
      </c>
      <c r="D38" s="56" t="s">
        <v>32</v>
      </c>
      <c r="E38" s="35">
        <v>1728</v>
      </c>
      <c r="F38" s="53"/>
      <c r="G38" s="56" t="s">
        <v>32</v>
      </c>
      <c r="H38" s="37">
        <f t="shared" si="4"/>
        <v>0</v>
      </c>
      <c r="I38" s="36">
        <v>0.23</v>
      </c>
      <c r="J38" s="37">
        <f t="shared" si="5"/>
        <v>0</v>
      </c>
      <c r="K38" s="4"/>
    </row>
    <row r="39" spans="1:11" ht="22.8" x14ac:dyDescent="0.3">
      <c r="A39" s="52" t="s">
        <v>8</v>
      </c>
      <c r="B39" s="30" t="s">
        <v>21</v>
      </c>
      <c r="C39" s="56" t="s">
        <v>32</v>
      </c>
      <c r="D39" s="56" t="s">
        <v>32</v>
      </c>
      <c r="E39" s="35">
        <v>1728</v>
      </c>
      <c r="F39" s="53"/>
      <c r="G39" s="56" t="s">
        <v>32</v>
      </c>
      <c r="H39" s="37">
        <f t="shared" si="4"/>
        <v>0</v>
      </c>
      <c r="I39" s="36">
        <v>0.23</v>
      </c>
      <c r="J39" s="37">
        <f t="shared" si="5"/>
        <v>0</v>
      </c>
      <c r="K39" s="4"/>
    </row>
    <row r="40" spans="1:11" ht="22.8" x14ac:dyDescent="0.3">
      <c r="A40" s="52" t="s">
        <v>9</v>
      </c>
      <c r="B40" s="55" t="s">
        <v>22</v>
      </c>
      <c r="C40" s="56" t="s">
        <v>32</v>
      </c>
      <c r="D40" s="56" t="s">
        <v>32</v>
      </c>
      <c r="E40" s="35">
        <v>1728</v>
      </c>
      <c r="F40" s="53"/>
      <c r="G40" s="56" t="s">
        <v>32</v>
      </c>
      <c r="H40" s="37">
        <f t="shared" si="4"/>
        <v>0</v>
      </c>
      <c r="I40" s="36">
        <v>0.23</v>
      </c>
      <c r="J40" s="37">
        <f t="shared" si="5"/>
        <v>0</v>
      </c>
      <c r="K40" s="4"/>
    </row>
    <row r="41" spans="1:11" ht="30.6" customHeight="1" x14ac:dyDescent="0.3">
      <c r="A41" s="74" t="s">
        <v>59</v>
      </c>
      <c r="B41" s="74"/>
      <c r="C41" s="74"/>
      <c r="D41" s="74"/>
      <c r="E41" s="74"/>
      <c r="F41" s="74"/>
      <c r="G41" s="48" t="s">
        <v>32</v>
      </c>
      <c r="H41" s="49">
        <f>SUM(H34:H40)</f>
        <v>0</v>
      </c>
      <c r="I41" s="44">
        <v>0.23</v>
      </c>
      <c r="J41" s="49">
        <f>SUM(J34:J40)</f>
        <v>0</v>
      </c>
    </row>
    <row r="42" spans="1:11" ht="30.6" customHeight="1" x14ac:dyDescent="0.3">
      <c r="A42" s="76" t="s">
        <v>58</v>
      </c>
      <c r="B42" s="76"/>
      <c r="C42" s="76"/>
      <c r="D42" s="76"/>
      <c r="E42" s="76"/>
      <c r="F42" s="76"/>
      <c r="G42" s="46" t="s">
        <v>32</v>
      </c>
      <c r="H42" s="47">
        <f>H41*2</f>
        <v>0</v>
      </c>
      <c r="I42" s="45">
        <v>0.23</v>
      </c>
      <c r="J42" s="47">
        <f>J41*2</f>
        <v>0</v>
      </c>
    </row>
    <row r="43" spans="1:11" x14ac:dyDescent="0.3">
      <c r="J43" s="6"/>
    </row>
    <row r="45" spans="1:11" x14ac:dyDescent="0.3">
      <c r="A45" s="58" t="s">
        <v>60</v>
      </c>
      <c r="B45" s="58"/>
    </row>
    <row r="46" spans="1:11" ht="15.6" customHeight="1" x14ac:dyDescent="0.3"/>
    <row r="47" spans="1:11" ht="14.4" x14ac:dyDescent="0.3">
      <c r="A47" s="5"/>
      <c r="B47" s="2"/>
      <c r="C47" s="2"/>
      <c r="D47" s="2"/>
      <c r="E47" s="2"/>
      <c r="G47" s="5"/>
    </row>
    <row r="48" spans="1:11" ht="31.2" customHeight="1" x14ac:dyDescent="0.3">
      <c r="H48" s="59" t="s">
        <v>61</v>
      </c>
      <c r="I48" s="59"/>
    </row>
    <row r="49" spans="1:10" ht="15" customHeight="1" x14ac:dyDescent="0.3"/>
    <row r="51" spans="1:10" ht="34.200000000000003" customHeight="1" x14ac:dyDescent="0.3">
      <c r="A51" s="57" t="s">
        <v>62</v>
      </c>
      <c r="B51" s="57"/>
      <c r="C51" s="57"/>
      <c r="D51" s="57"/>
      <c r="E51" s="57"/>
      <c r="F51" s="57"/>
      <c r="G51" s="57"/>
      <c r="H51" s="57"/>
      <c r="I51" s="57"/>
      <c r="J51" s="57"/>
    </row>
    <row r="52" spans="1:10" ht="34.200000000000003" customHeight="1" x14ac:dyDescent="0.3">
      <c r="A52" s="57" t="s">
        <v>63</v>
      </c>
      <c r="B52" s="57"/>
      <c r="C52" s="57"/>
      <c r="D52" s="57"/>
      <c r="E52" s="57"/>
      <c r="F52" s="57"/>
      <c r="G52" s="57"/>
      <c r="H52" s="57"/>
      <c r="I52" s="57"/>
      <c r="J52" s="57"/>
    </row>
  </sheetData>
  <mergeCells count="15">
    <mergeCell ref="A5:J5"/>
    <mergeCell ref="A41:F41"/>
    <mergeCell ref="A29:F29"/>
    <mergeCell ref="A42:F42"/>
    <mergeCell ref="A30:F30"/>
    <mergeCell ref="C12:J12"/>
    <mergeCell ref="B15:F15"/>
    <mergeCell ref="B16:F16"/>
    <mergeCell ref="A15:A16"/>
    <mergeCell ref="B14:F14"/>
    <mergeCell ref="A52:J52"/>
    <mergeCell ref="A45:B45"/>
    <mergeCell ref="H48:I48"/>
    <mergeCell ref="A51:J51"/>
    <mergeCell ref="A18:J18"/>
  </mergeCells>
  <pageMargins left="0.23622047244094491" right="0.23622047244094491" top="0.74803149606299213" bottom="0.74803149606299213" header="0.31496062992125984" footer="0.31496062992125984"/>
  <pageSetup paperSize="9" scale="8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2025-03-05T10:47:43Z</dcterms:created>
  <dcterms:modified xsi:type="dcterms:W3CDTF">2025-10-28T14:57:08Z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2025-03-11T12:00:36Z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e8c28d50-f218-4abd-98b9-7a6ea2eef978</vt:lpwstr>
  </property>
  <property fmtid="{D5CDD505-2E9C-101B-9397-08002B2CF9AE}" pid="8" name="MSIP_Label_ecb69475-382c-4c7a-b21d-8ca64eeef1bd_ContentBits">
    <vt:lpwstr>0</vt:lpwstr>
  </property>
</Properties>
</file>