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#94432425_DNS_Hygienické potreby/Výzva #1/SP/"/>
    </mc:Choice>
  </mc:AlternateContent>
  <xr:revisionPtr revIDLastSave="154" documentId="8_{A11C5F9B-BDA6-4C54-B6A5-A1A60B9EE0FB}" xr6:coauthVersionLast="47" xr6:coauthVersionMax="47" xr10:uidLastSave="{E3FFAC91-75AE-4556-923F-9A513B503332}"/>
  <workbookProtection workbookAlgorithmName="SHA-512" workbookHashValue="NjILXmgxXPZy8u2VcG0bO8wVT2OAIB9Vjz880bf6bvf/8uPHPz8hc+4fpEizwhXbIWiRLDJjt+kcGLypY/MsTw==" workbookSaltValue="MNRzZ7IxJpUnNE2d/vvI4w==" workbookSpinCount="100000" lockStructure="1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8" l="1"/>
  <c r="I32" i="8" s="1"/>
  <c r="H33" i="8"/>
  <c r="I33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I28" i="8" s="1"/>
  <c r="H29" i="8"/>
  <c r="I29" i="8" s="1"/>
  <c r="H30" i="8"/>
  <c r="I30" i="8" s="1"/>
  <c r="H31" i="8"/>
  <c r="I31" i="8" s="1"/>
  <c r="H34" i="8"/>
  <c r="I34" i="8" s="1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H42" i="8"/>
  <c r="I42" i="8" s="1"/>
  <c r="H43" i="8"/>
  <c r="I43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I49" i="8" s="1"/>
  <c r="H50" i="8"/>
  <c r="I50" i="8" s="1"/>
  <c r="H51" i="8"/>
  <c r="I51" i="8" s="1"/>
  <c r="H52" i="8"/>
  <c r="I52" i="8" s="1"/>
  <c r="H53" i="8"/>
  <c r="I53" i="8" s="1"/>
  <c r="H54" i="8"/>
  <c r="I54" i="8" s="1"/>
  <c r="H55" i="8"/>
  <c r="I55" i="8" s="1"/>
  <c r="H56" i="8"/>
  <c r="I56" i="8" s="1"/>
  <c r="H57" i="8"/>
  <c r="I57" i="8" s="1"/>
  <c r="H58" i="8"/>
  <c r="I58" i="8" s="1"/>
  <c r="H59" i="8"/>
  <c r="I59" i="8" s="1"/>
  <c r="H60" i="8"/>
  <c r="I60" i="8" s="1"/>
  <c r="H61" i="8"/>
  <c r="I61" i="8" s="1"/>
  <c r="H62" i="8"/>
  <c r="I62" i="8" s="1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I69" i="8" s="1"/>
  <c r="H70" i="8"/>
  <c r="I70" i="8" s="1"/>
  <c r="H71" i="8"/>
  <c r="I71" i="8" s="1"/>
  <c r="H72" i="8"/>
  <c r="I72" i="8" s="1"/>
  <c r="H73" i="8"/>
  <c r="I73" i="8" s="1"/>
  <c r="H74" i="8"/>
  <c r="I74" i="8" s="1"/>
  <c r="H75" i="8"/>
  <c r="I75" i="8" s="1"/>
  <c r="H76" i="8"/>
  <c r="I76" i="8" s="1"/>
  <c r="H77" i="8"/>
  <c r="I77" i="8" s="1"/>
  <c r="H78" i="8"/>
  <c r="I78" i="8" s="1"/>
  <c r="H79" i="8"/>
  <c r="I79" i="8" s="1"/>
  <c r="H80" i="8"/>
  <c r="I80" i="8" s="1"/>
  <c r="H81" i="8"/>
  <c r="I81" i="8" s="1"/>
  <c r="H82" i="8"/>
  <c r="I82" i="8" s="1"/>
  <c r="H83" i="8"/>
  <c r="I83" i="8" s="1"/>
  <c r="H84" i="8"/>
  <c r="I84" i="8" s="1"/>
  <c r="H85" i="8"/>
  <c r="I85" i="8" s="1"/>
  <c r="H86" i="8"/>
  <c r="I86" i="8" s="1"/>
  <c r="H87" i="8"/>
  <c r="I87" i="8" s="1"/>
  <c r="H88" i="8"/>
  <c r="I88" i="8" s="1"/>
  <c r="H89" i="8"/>
  <c r="I89" i="8" s="1"/>
  <c r="H90" i="8"/>
  <c r="I90" i="8" s="1"/>
  <c r="H91" i="8"/>
  <c r="I91" i="8" s="1"/>
  <c r="H92" i="8"/>
  <c r="I92" i="8" s="1"/>
  <c r="H93" i="8"/>
  <c r="I93" i="8" s="1"/>
  <c r="H94" i="8"/>
  <c r="I94" i="8" s="1"/>
  <c r="H95" i="8"/>
  <c r="I95" i="8" s="1"/>
  <c r="H96" i="8"/>
  <c r="I96" i="8" s="1"/>
  <c r="H97" i="8"/>
  <c r="I97" i="8" s="1"/>
  <c r="H98" i="8"/>
  <c r="I98" i="8" s="1"/>
  <c r="H99" i="8"/>
  <c r="I99" i="8" s="1"/>
  <c r="H100" i="8"/>
  <c r="I100" i="8" s="1"/>
  <c r="H101" i="8"/>
  <c r="I101" i="8" s="1"/>
  <c r="H102" i="8"/>
  <c r="I102" i="8" s="1"/>
  <c r="H103" i="8"/>
  <c r="I103" i="8" s="1"/>
  <c r="H104" i="8"/>
  <c r="I104" i="8" s="1"/>
  <c r="H105" i="8"/>
  <c r="I105" i="8" s="1"/>
  <c r="H106" i="8"/>
  <c r="I106" i="8" s="1"/>
  <c r="H107" i="8"/>
  <c r="I107" i="8" s="1"/>
  <c r="H108" i="8"/>
  <c r="I108" i="8" s="1"/>
  <c r="H109" i="8"/>
  <c r="I109" i="8" s="1"/>
  <c r="H110" i="8"/>
  <c r="I110" i="8" s="1"/>
  <c r="H111" i="8"/>
  <c r="I111" i="8" s="1"/>
  <c r="H112" i="8"/>
  <c r="I112" i="8" s="1"/>
  <c r="H113" i="8"/>
  <c r="I113" i="8" s="1"/>
  <c r="H114" i="8"/>
  <c r="I114" i="8" s="1"/>
  <c r="H115" i="8"/>
  <c r="I115" i="8" s="1"/>
  <c r="H116" i="8"/>
  <c r="I116" i="8" s="1"/>
  <c r="H117" i="8"/>
  <c r="I117" i="8" s="1"/>
  <c r="H118" i="8"/>
  <c r="I118" i="8" s="1"/>
  <c r="H119" i="8"/>
  <c r="I119" i="8" s="1"/>
  <c r="H120" i="8"/>
  <c r="I120" i="8" s="1"/>
  <c r="H121" i="8"/>
  <c r="I121" i="8" s="1"/>
  <c r="H122" i="8"/>
  <c r="I122" i="8" s="1"/>
  <c r="H123" i="8"/>
  <c r="I123" i="8" s="1"/>
  <c r="H124" i="8"/>
  <c r="I124" i="8" s="1"/>
  <c r="H125" i="8"/>
  <c r="I125" i="8" s="1"/>
  <c r="H126" i="8"/>
  <c r="I126" i="8" s="1"/>
  <c r="H127" i="8"/>
  <c r="I127" i="8" s="1"/>
  <c r="H128" i="8"/>
  <c r="I128" i="8" s="1"/>
  <c r="H129" i="8"/>
  <c r="I129" i="8" s="1"/>
  <c r="H130" i="8"/>
  <c r="I130" i="8" s="1"/>
  <c r="H131" i="8"/>
  <c r="I131" i="8" s="1"/>
  <c r="H132" i="8"/>
  <c r="I132" i="8" s="1"/>
  <c r="H133" i="8"/>
  <c r="I133" i="8" s="1"/>
  <c r="H134" i="8"/>
  <c r="I134" i="8" s="1"/>
  <c r="H135" i="8"/>
  <c r="I135" i="8" s="1"/>
  <c r="H136" i="8"/>
  <c r="I136" i="8" s="1"/>
  <c r="H137" i="8"/>
  <c r="I137" i="8" s="1"/>
  <c r="H138" i="8"/>
  <c r="I138" i="8" s="1"/>
  <c r="H139" i="8"/>
  <c r="I139" i="8" s="1"/>
  <c r="H140" i="8"/>
  <c r="I140" i="8" s="1"/>
  <c r="H141" i="8"/>
  <c r="I141" i="8" s="1"/>
  <c r="H142" i="8"/>
  <c r="I142" i="8" s="1"/>
  <c r="H143" i="8"/>
  <c r="I143" i="8" s="1"/>
  <c r="H144" i="8"/>
  <c r="I144" i="8" s="1"/>
  <c r="H145" i="8"/>
  <c r="I145" i="8" s="1"/>
  <c r="H146" i="8"/>
  <c r="I146" i="8" s="1"/>
  <c r="H147" i="8"/>
  <c r="I147" i="8" s="1"/>
  <c r="H148" i="8"/>
  <c r="I148" i="8" s="1"/>
  <c r="H149" i="8"/>
  <c r="I149" i="8" s="1"/>
  <c r="H150" i="8"/>
  <c r="I150" i="8" s="1"/>
  <c r="H151" i="8"/>
  <c r="I151" i="8" s="1"/>
  <c r="H152" i="8"/>
  <c r="I152" i="8" s="1"/>
  <c r="H153" i="8"/>
  <c r="I153" i="8" s="1"/>
  <c r="H154" i="8"/>
  <c r="I154" i="8" s="1"/>
  <c r="H155" i="8"/>
  <c r="I155" i="8" s="1"/>
  <c r="H156" i="8"/>
  <c r="I156" i="8" s="1"/>
  <c r="H157" i="8"/>
  <c r="I157" i="8" s="1"/>
  <c r="H158" i="8"/>
  <c r="I158" i="8" s="1"/>
  <c r="H159" i="8"/>
  <c r="I159" i="8" s="1"/>
  <c r="H160" i="8"/>
  <c r="I160" i="8" s="1"/>
  <c r="H161" i="8"/>
  <c r="I161" i="8" s="1"/>
  <c r="H162" i="8"/>
  <c r="I162" i="8" s="1"/>
  <c r="H163" i="8"/>
  <c r="I163" i="8" s="1"/>
  <c r="H164" i="8"/>
  <c r="I164" i="8" s="1"/>
  <c r="H165" i="8"/>
  <c r="I165" i="8" s="1"/>
  <c r="H166" i="8"/>
  <c r="I166" i="8" s="1"/>
  <c r="H21" i="8"/>
  <c r="I21" i="8" s="1"/>
  <c r="I167" i="8" l="1"/>
  <c r="G167" i="8"/>
  <c r="H167" i="8" s="1"/>
  <c r="E35" i="7"/>
  <c r="E36" i="7"/>
  <c r="E50" i="7"/>
  <c r="E49" i="7"/>
  <c r="E37" i="7"/>
  <c r="G34" i="7"/>
  <c r="H34" i="7" s="1"/>
  <c r="F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168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<sst xmlns="http://schemas.openxmlformats.org/spreadsheetml/2006/main" count="588" uniqueCount="259">
  <si>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</si>
  <si>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</si>
  <si>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</si>
  <si>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</si>
  <si>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</si>
  <si>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</si>
  <si>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</si>
  <si>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</si>
  <si>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</si>
  <si>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</si>
  <si>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</si>
  <si>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</si>
  <si>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</si>
  <si>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</si>
  <si>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</si>
  <si>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</si>
  <si>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</si>
  <si>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</si>
  <si>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</si>
  <si>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</si>
  <si>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</si>
  <si>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</si>
  <si>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</si>
  <si>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</si>
  <si>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</si>
  <si>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</si>
  <si>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</si>
  <si>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</si>
  <si>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</si>
  <si>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</si>
  <si>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</si>
  <si>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</si>
  <si>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</si>
  <si>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</si>
  <si>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</si>
  <si>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</si>
  <si>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</si>
  <si>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</si>
  <si>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</si>
  <si>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</si>
  <si>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</si>
  <si>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</si>
  <si>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</si>
  <si>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</si>
  <si>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</si>
  <si>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</si>
  <si>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</si>
  <si>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</si>
  <si>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</si>
  <si>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</si>
  <si>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</si>
  <si>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</si>
  <si>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</si>
  <si>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</si>
  <si>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</si>
  <si>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</si>
  <si>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</si>
  <si>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</si>
  <si>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</si>
  <si>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</si>
  <si>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</si>
  <si>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</si>
  <si>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</si>
  <si>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</si>
  <si>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</si>
  <si>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</si>
  <si>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</si>
  <si>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</si>
  <si>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</si>
  <si>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</si>
  <si>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</si>
  <si>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</si>
  <si>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</si>
  <si>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</si>
  <si>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</si>
  <si>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</si>
  <si>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</si>
  <si>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</si>
  <si>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</si>
  <si>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</si>
  <si>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</si>
  <si>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</si>
  <si>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</si>
  <si>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</si>
  <si>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</si>
  <si>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</si>
  <si>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</si>
  <si>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</si>
  <si>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</si>
  <si>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</si>
  <si>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</si>
  <si>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</si>
  <si>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Príloha č. 3 - Ponuka v zákazke „Výzva 1 - Čistiace a hygienické prostriedky“</t>
  </si>
  <si>
    <t>merná jednotka</t>
  </si>
  <si>
    <t>P.č.</t>
  </si>
  <si>
    <t>Kategória</t>
  </si>
  <si>
    <t>Suma v EUR bez DPH za jednotku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</si>
  <si>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</si>
  <si>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</si>
  <si>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</si>
  <si>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</si>
  <si>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</si>
  <si>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</si>
  <si>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</si>
  <si>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</si>
  <si>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</si>
  <si>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</si>
  <si>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</si>
  <si>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</si>
  <si>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Tekuté dezinfekčné mydlo; Mydlo: tekuté dezinfekčné mydlo 
Balenie: min. 5000 ml balenie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</si>
  <si>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</si>
  <si>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</si>
  <si>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</si>
  <si>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</si>
  <si>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</si>
  <si>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</si>
  <si>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</si>
  <si>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</si>
  <si>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</si>
  <si>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</si>
  <si>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</si>
  <si>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</si>
  <si>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</si>
  <si>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</si>
  <si>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</si>
  <si>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</si>
  <si>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</si>
  <si>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</si>
  <si>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</si>
  <si>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</si>
  <si>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</si>
  <si>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</si>
  <si>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</si>
  <si>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</si>
  <si>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</si>
  <si>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</si>
  <si>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</si>
  <si>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</si>
  <si>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</si>
  <si>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</si>
  <si>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</si>
  <si>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</si>
  <si>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</si>
  <si>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</si>
  <si>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</si>
  <si>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</si>
  <si>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</si>
  <si>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</si>
  <si>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</si>
  <si>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</si>
  <si>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</si>
  <si>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</si>
  <si>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</si>
  <si>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</si>
  <si>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</si>
  <si>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</si>
  <si>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</si>
  <si>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</si>
  <si>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</si>
  <si>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</si>
  <si>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</si>
  <si>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</si>
  <si>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</si>
  <si>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</si>
  <si>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</si>
  <si>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</si>
  <si>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</si>
  <si>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</si>
  <si>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</si>
  <si>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>Prostriedok čistiaci a dezinfekčný, antimikrobiálny, kvapalný koncentrovaný na povrchovú dezinfekciu a čistenie umývateľných plôch a predmetov: podlahy, steny, kachličky, nábytok a pod., účinná látka 35 g 2-propanolu, 25 g n-propanolu na 100 g, bez aldehydov, balenie 1000 ml</t>
  </si>
  <si>
    <t xml:space="preserve">Prostriedok čistiaci a dezinfekčný na podlahy, účinná látka: 5% katiónovo povrchovo aktívne látky, bez aldehydov; balenie 5000 ml  </t>
  </si>
  <si>
    <t>Prostriedok čistiaci a dezinfekčný na sanitu, účinná látka: kvartérne amónne zlúčeniny, benzyl-C12-16-alkyldimetyl, chloridy 70 g/kg; balenie najmenej 750 ml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</si>
  <si>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</si>
  <si>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</si>
  <si>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</si>
  <si>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</si>
  <si>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</si>
  <si>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povrchy z nehrdzavejúcej ocele, účinná látka: dipropylénglykol-monometyl éter 1-5%; balenie najmenej 500 ml</t>
  </si>
  <si>
    <t xml:space="preserve">Čistiaci sprej na nerez; Charakteristika: Čistiaci sprej s rozprašovačom na nerez čistí, leští, ošetruje a dlhodobo chráni nerezové povrchy v kuchyniach a pod.
Balenie: min. 500 ml 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</si>
  <si>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</si>
  <si>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</si>
  <si>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Prostriedok čistiaci na sanitu na odstránenie vodného kameňa a iných usadenín, účiná látka: 5-15% kyselina fosforečná, menej ako 5% aniónový tenzid; Fixinela alebo ekviivalent,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</si>
  <si>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</si>
  <si>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</si>
  <si>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</si>
  <si>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</si>
  <si>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</si>
  <si>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 xml:space="preserve">Prostriedok dezinfekčný univerzálny na báze chlóru, obsah aktívneho chlóru najmenej 25%, (Chloramin alebo ekvivalent), balenie 1 kg 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</si>
  <si>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</si>
  <si>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</si>
  <si>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</si>
  <si>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</si>
  <si>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</si>
  <si>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</si>
  <si>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</si>
  <si>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</si>
  <si>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proti plesni bez chlóru s rozprašovačom, balenie 500 ml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</si>
  <si>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</si>
  <si>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</si>
  <si>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</si>
  <si>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</si>
  <si>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</si>
  <si>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</si>
  <si>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</si>
  <si>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</si>
  <si>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</si>
  <si>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</si>
  <si>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</si>
  <si>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</si>
  <si>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</si>
  <si>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</si>
  <si>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</si>
  <si>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</si>
  <si>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</si>
  <si>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</si>
  <si>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</si>
  <si>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</si>
  <si>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</si>
  <si>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</si>
  <si>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</si>
  <si>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</si>
  <si>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</si>
  <si>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</si>
  <si>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</si>
  <si>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</si>
  <si>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</si>
  <si>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</si>
  <si>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</si>
  <si>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</si>
  <si>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</si>
  <si>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</si>
  <si>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</si>
  <si>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</si>
  <si>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</si>
  <si>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</si>
  <si>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</si>
  <si>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WC súprava - WC kefa s nádobou na odkvapkávanie z plastu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</si>
  <si>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</si>
  <si>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</si>
  <si>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</si>
  <si>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</si>
  <si>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</si>
  <si>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</si>
  <si>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</si>
  <si>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</si>
  <si>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</si>
  <si>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</si>
  <si>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</si>
  <si>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</si>
  <si>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</si>
  <si>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</si>
  <si>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</si>
  <si>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</si>
  <si>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</si>
  <si>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</si>
  <si>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</si>
  <si>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</si>
  <si>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</si>
  <si>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Spolu za všetky kusy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</si>
</sst>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charset val="238"/>
    </font>
    <font>
      <b/>
      <sz val="11"/>
      <color rgb="FF5346ED"/>
      <name val="Museo Sans 900"/>
      <family val="3"/>
    </font>
    <font>
      <sz val="11"/>
      <color theme="4" tint="0.79998168889431442"/>
      <name val="Museo Sans 3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9.9948118533890809E-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theme="2" tint="-9.9948118533890809E-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5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11" fillId="0" borderId="72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11" fillId="0" borderId="73" xfId="1" applyFont="1" applyFill="1" applyBorder="1" applyAlignment="1" applyProtection="1">
      <alignment horizontal="left" vertical="center" wrapText="1"/>
      <protection hidden="1"/>
    </xf>
    <xf numFmtId="0" fontId="11" fillId="0" borderId="74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6" xfId="0" applyFont="1" applyBorder="1" applyAlignment="1" applyProtection="1">
      <alignment horizontal="left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5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70" xfId="1" applyFont="1" applyFill="1" applyBorder="1" applyAlignment="1" applyProtection="1">
      <alignment horizontal="center" vertical="center" wrapText="1"/>
      <protection hidden="1"/>
    </xf>
    <xf numFmtId="0" fontId="13" fillId="0" borderId="63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0" fontId="27" fillId="0" borderId="9" xfId="1" applyFont="1" applyFill="1" applyBorder="1" applyAlignment="1" applyProtection="1">
      <alignment horizontal="center" vertical="center"/>
      <protection hidden="1"/>
    </xf>
    <xf numFmtId="0" fontId="27" fillId="11" borderId="16" xfId="1" applyFont="1" applyFill="1" applyBorder="1" applyAlignment="1" applyProtection="1">
      <alignment horizontal="center" vertical="center"/>
      <protection hidden="1"/>
    </xf>
    <xf numFmtId="0" fontId="27" fillId="0" borderId="71" xfId="1" applyFont="1" applyFill="1" applyBorder="1" applyAlignment="1" applyProtection="1">
      <alignment horizontal="left" vertical="center" wrapText="1" shrinkToFit="1"/>
      <protection hidden="1"/>
    </xf>
    <xf numFmtId="0" fontId="27" fillId="0" borderId="16" xfId="1" applyFont="1" applyFill="1" applyBorder="1" applyAlignment="1" applyProtection="1">
      <alignment horizontal="center" vertical="center"/>
      <protection hidden="1"/>
    </xf>
    <xf numFmtId="0" fontId="11" fillId="0" borderId="14" xfId="1" applyFont="1" applyFill="1" applyBorder="1" applyAlignment="1" applyProtection="1">
      <alignment horizontal="center" vertical="center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11" fillId="0" borderId="10" xfId="5" applyFont="1" applyFill="1" applyBorder="1" applyAlignment="1" applyProtection="1">
      <protection hidden="1"/>
    </xf>
    <xf numFmtId="0" fontId="27" fillId="0" borderId="16" xfId="1" applyFont="1" applyFill="1" applyBorder="1" applyAlignment="1" applyProtection="1">
      <alignment horizontal="left" vertical="center" wrapText="1" shrinkToFit="1"/>
      <protection hidden="1"/>
    </xf>
    <xf numFmtId="0" fontId="27" fillId="12" borderId="16" xfId="1" applyFont="1" applyFill="1" applyBorder="1" applyAlignment="1" applyProtection="1">
      <alignment horizontal="center" vertical="center"/>
      <protection hidden="1"/>
    </xf>
    <xf numFmtId="0" fontId="27" fillId="13" borderId="16" xfId="1" applyFont="1" applyFill="1" applyBorder="1" applyAlignment="1" applyProtection="1">
      <alignment horizontal="center" vertical="center"/>
      <protection hidden="1"/>
    </xf>
    <xf numFmtId="0" fontId="27" fillId="14" borderId="16" xfId="1" applyFont="1" applyFill="1" applyBorder="1" applyAlignment="1" applyProtection="1">
      <alignment horizontal="center" vertical="center"/>
      <protection hidden="1"/>
    </xf>
    <xf numFmtId="0" fontId="27" fillId="0" borderId="78" xfId="1" applyFont="1" applyFill="1" applyBorder="1" applyAlignment="1" applyProtection="1">
      <alignment horizontal="center" vertical="center"/>
      <protection hidden="1"/>
    </xf>
    <xf numFmtId="0" fontId="27" fillId="14" borderId="79" xfId="1" applyFont="1" applyFill="1" applyBorder="1" applyAlignment="1" applyProtection="1">
      <alignment horizontal="center" vertical="center"/>
      <protection hidden="1"/>
    </xf>
    <xf numFmtId="0" fontId="27" fillId="0" borderId="79" xfId="1" applyFont="1" applyFill="1" applyBorder="1" applyAlignment="1" applyProtection="1">
      <alignment horizontal="left" vertical="center" wrapText="1" shrinkToFit="1"/>
      <protection hidden="1"/>
    </xf>
    <xf numFmtId="0" fontId="27" fillId="0" borderId="79" xfId="1" applyFont="1" applyFill="1" applyBorder="1" applyAlignment="1" applyProtection="1">
      <alignment horizontal="center" vertical="center"/>
      <protection hidden="1"/>
    </xf>
    <xf numFmtId="0" fontId="11" fillId="0" borderId="80" xfId="1" applyFont="1" applyFill="1" applyBorder="1" applyAlignment="1" applyProtection="1">
      <alignment horizontal="center" vertical="center"/>
      <protection hidden="1"/>
    </xf>
    <xf numFmtId="44" fontId="11" fillId="0" borderId="82" xfId="5" applyFont="1" applyFill="1" applyBorder="1" applyAlignment="1" applyProtection="1">
      <alignment horizontal="center" vertical="center"/>
      <protection hidden="1"/>
    </xf>
    <xf numFmtId="44" fontId="11" fillId="0" borderId="83" xfId="5" applyFont="1" applyFill="1" applyBorder="1" applyAlignment="1" applyProtection="1">
      <protection hidden="1"/>
    </xf>
    <xf numFmtId="0" fontId="28" fillId="0" borderId="42" xfId="1" applyFont="1" applyFill="1" applyBorder="1" applyAlignment="1" applyProtection="1">
      <alignment horizontal="right" vertical="center"/>
      <protection hidden="1"/>
    </xf>
    <xf numFmtId="0" fontId="28" fillId="0" borderId="20" xfId="1" applyFont="1" applyFill="1" applyBorder="1" applyAlignment="1" applyProtection="1">
      <alignment horizontal="right" vertical="center"/>
      <protection hidden="1"/>
    </xf>
    <xf numFmtId="44" fontId="28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5" fillId="0" borderId="3" xfId="1" applyFont="1" applyFill="1" applyBorder="1" applyProtection="1">
      <protection hidden="1"/>
    </xf>
    <xf numFmtId="0" fontId="15" fillId="0" borderId="21" xfId="1" applyFont="1" applyFill="1" applyBorder="1" applyProtection="1">
      <protection hidden="1"/>
    </xf>
    <xf numFmtId="0" fontId="15" fillId="0" borderId="21" xfId="1" applyFont="1" applyFill="1" applyBorder="1" applyAlignment="1" applyProtection="1">
      <alignment wrapText="1"/>
      <protection hidden="1"/>
    </xf>
    <xf numFmtId="44" fontId="15" fillId="0" borderId="4" xfId="5" applyFont="1" applyFill="1" applyBorder="1" applyAlignment="1" applyProtection="1">
      <alignment horizontal="right" vertical="center"/>
      <protection hidden="1"/>
    </xf>
    <xf numFmtId="44" fontId="15" fillId="0" borderId="5" xfId="5" applyFont="1" applyFill="1" applyBorder="1" applyAlignment="1" applyProtection="1">
      <alignment horizontal="right" vertical="center"/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6" fillId="4" borderId="7" xfId="2" applyFont="1" applyFill="1" applyBorder="1" applyAlignment="1" applyProtection="1">
      <alignment horizontal="left" vertical="center" wrapText="1"/>
      <protection locked="0"/>
    </xf>
    <xf numFmtId="0" fontId="26" fillId="4" borderId="8" xfId="2" applyFont="1" applyFill="1" applyBorder="1" applyAlignment="1" applyProtection="1">
      <alignment horizontal="left" vertical="center" wrapText="1"/>
      <protection locked="0"/>
    </xf>
    <xf numFmtId="0" fontId="26" fillId="4" borderId="2" xfId="2" applyFont="1" applyFill="1" applyBorder="1" applyAlignment="1" applyProtection="1">
      <alignment horizontal="left" vertical="center" wrapText="1"/>
      <protection locked="0"/>
    </xf>
    <xf numFmtId="0" fontId="26" fillId="4" borderId="10" xfId="2" applyFont="1" applyFill="1" applyBorder="1" applyAlignment="1" applyProtection="1">
      <alignment horizontal="left" vertical="center" wrapText="1"/>
      <protection locked="0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14" fillId="4" borderId="68" xfId="1" applyNumberFormat="1" applyFont="1" applyFill="1" applyBorder="1" applyAlignment="1" applyProtection="1">
      <alignment horizontal="center" vertical="center"/>
      <protection locked="0"/>
    </xf>
    <xf numFmtId="165" fontId="14" fillId="4" borderId="75" xfId="1" applyNumberFormat="1" applyFont="1" applyFill="1" applyBorder="1" applyAlignment="1" applyProtection="1">
      <alignment horizontal="center" vertical="center"/>
      <protection locked="0"/>
    </xf>
    <xf numFmtId="165" fontId="14" fillId="4" borderId="69" xfId="1" applyNumberFormat="1" applyFont="1" applyFill="1" applyBorder="1" applyAlignment="1" applyProtection="1">
      <alignment horizontal="center" vertical="center"/>
      <protection locked="0"/>
    </xf>
    <xf numFmtId="44" fontId="14" fillId="4" borderId="81" xfId="5" applyFont="1" applyFill="1" applyBorder="1" applyAlignment="1" applyProtection="1">
      <alignment horizontal="center" vertic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6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67" xfId="1" applyFont="1" applyFill="1" applyBorder="1" applyAlignment="1" applyProtection="1">
      <alignment horizontal="left"/>
      <protection locked="0"/>
    </xf>
    <xf numFmtId="0" fontId="11" fillId="4" borderId="64" xfId="1" applyFont="1" applyFill="1" applyBorder="1" applyAlignment="1" applyProtection="1">
      <alignment horizontal="left"/>
      <protection locked="0"/>
    </xf>
    <xf numFmtId="0" fontId="11" fillId="4" borderId="7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07" t="s">
        <v>0</v>
      </c>
      <c r="C2" s="108"/>
      <c r="D2" s="108"/>
      <c r="E2" s="108"/>
      <c r="F2" s="108"/>
      <c r="G2" s="108"/>
      <c r="H2" s="108"/>
      <c r="I2" s="108"/>
      <c r="J2" s="108"/>
      <c r="K2" s="109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75</v>
      </c>
      <c r="D4" s="24" t="s">
        <v>68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72</v>
      </c>
      <c r="D5" s="32" t="s">
        <v>73</v>
      </c>
      <c r="E5" s="33">
        <v>36</v>
      </c>
      <c r="F5" s="33">
        <v>0</v>
      </c>
      <c r="G5" s="26" t="s">
        <v>74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77</v>
      </c>
      <c r="D6" s="32" t="s">
        <v>78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39" t="s">
        <v>14</v>
      </c>
      <c r="C16" s="140"/>
      <c r="D16" s="140"/>
      <c r="E16" s="140"/>
      <c r="F16" s="140"/>
      <c r="G16" s="140"/>
      <c r="H16" s="140"/>
      <c r="I16" s="140"/>
      <c r="J16" s="141"/>
    </row>
    <row r="17" spans="2:10" x14ac:dyDescent="0.25">
      <c r="B17" s="142" t="s">
        <v>1</v>
      </c>
      <c r="C17" s="112" t="s">
        <v>2</v>
      </c>
      <c r="D17" s="110" t="s">
        <v>15</v>
      </c>
      <c r="E17" s="144" t="s">
        <v>16</v>
      </c>
      <c r="F17" s="145"/>
      <c r="G17" s="146" t="s">
        <v>17</v>
      </c>
      <c r="H17" s="147"/>
      <c r="I17" s="148" t="s">
        <v>18</v>
      </c>
      <c r="J17" s="145"/>
    </row>
    <row r="18" spans="2:10" x14ac:dyDescent="0.25">
      <c r="B18" s="143"/>
      <c r="C18" s="113"/>
      <c r="D18" s="111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14" t="s">
        <v>23</v>
      </c>
      <c r="C31" s="115"/>
      <c r="D31" s="115"/>
      <c r="E31" s="115"/>
      <c r="F31" s="115"/>
      <c r="G31" s="115"/>
      <c r="H31" s="115"/>
      <c r="I31" s="115"/>
      <c r="J31" s="116"/>
    </row>
    <row r="32" spans="2:10" x14ac:dyDescent="0.25">
      <c r="B32" s="117" t="s">
        <v>1</v>
      </c>
      <c r="C32" s="119" t="s">
        <v>2</v>
      </c>
      <c r="D32" s="120"/>
      <c r="E32" s="127" t="s">
        <v>16</v>
      </c>
      <c r="F32" s="128"/>
      <c r="G32" s="125" t="s">
        <v>17</v>
      </c>
      <c r="H32" s="126"/>
      <c r="I32" s="123" t="s">
        <v>18</v>
      </c>
      <c r="J32" s="124"/>
    </row>
    <row r="33" spans="2:10" x14ac:dyDescent="0.25">
      <c r="B33" s="118"/>
      <c r="C33" s="121"/>
      <c r="D33" s="122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49" t="s">
        <v>67</v>
      </c>
      <c r="C46" s="150"/>
      <c r="D46" s="150"/>
      <c r="E46" s="150"/>
      <c r="F46" s="150"/>
      <c r="G46" s="150"/>
      <c r="H46" s="150"/>
      <c r="I46" s="150"/>
      <c r="J46" s="151"/>
    </row>
    <row r="47" spans="2:10" ht="15.75" customHeight="1" x14ac:dyDescent="0.25">
      <c r="B47" s="133" t="s">
        <v>1</v>
      </c>
      <c r="C47" s="129" t="s">
        <v>2</v>
      </c>
      <c r="D47" s="130"/>
      <c r="E47" s="133" t="s">
        <v>16</v>
      </c>
      <c r="F47" s="134"/>
      <c r="G47" s="135" t="s">
        <v>17</v>
      </c>
      <c r="H47" s="136"/>
      <c r="I47" s="137" t="s">
        <v>18</v>
      </c>
      <c r="J47" s="138"/>
    </row>
    <row r="48" spans="2:10" x14ac:dyDescent="0.25">
      <c r="B48" s="152"/>
      <c r="C48" s="131"/>
      <c r="D48" s="13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191"/>
  <sheetViews>
    <sheetView tabSelected="1" topLeftCell="A156" zoomScale="85" zoomScaleNormal="85" workbookViewId="0">
      <selection activeCell="F4" sqref="F4:I4"/>
    </sheetView>
  </sheetViews>
  <sheetFormatPr defaultColWidth="9.140625" defaultRowHeight="15" x14ac:dyDescent="0.25"/>
  <cols>
    <col min="1" max="1" width="4.7109375" style="14" customWidth="1"/>
    <col min="2" max="2" width="10" style="14" customWidth="1"/>
    <col min="3" max="3" width="13.85546875" style="14" customWidth="1"/>
    <col min="4" max="4" width="54.28515625" style="15" customWidth="1"/>
    <col min="5" max="5" width="10" style="14" customWidth="1"/>
    <col min="6" max="6" width="7.42578125" style="14" customWidth="1"/>
    <col min="7" max="7" width="21.7109375" style="14" customWidth="1"/>
    <col min="8" max="8" width="29" style="14" customWidth="1"/>
    <col min="9" max="9" width="28.28515625" style="14" customWidth="1"/>
    <col min="10" max="16384" width="9.140625" style="14"/>
  </cols>
  <sheetData>
    <row r="1" spans="2:9" ht="15.75" thickBot="1" x14ac:dyDescent="0.3"/>
    <row r="2" spans="2:9" ht="30.75" customHeight="1" thickBot="1" x14ac:dyDescent="0.3">
      <c r="B2" s="153" t="s">
        <v>92</v>
      </c>
      <c r="C2" s="154"/>
      <c r="D2" s="154"/>
      <c r="E2" s="154"/>
      <c r="F2" s="155"/>
      <c r="G2" s="155"/>
      <c r="H2" s="155"/>
      <c r="I2" s="156"/>
    </row>
    <row r="3" spans="2:9" ht="15.75" thickBot="1" x14ac:dyDescent="0.3">
      <c r="B3" s="157"/>
      <c r="C3" s="157"/>
      <c r="D3" s="157"/>
      <c r="E3" s="157"/>
      <c r="F3" s="157"/>
      <c r="G3" s="157"/>
      <c r="H3" s="157"/>
      <c r="I3" s="157"/>
    </row>
    <row r="4" spans="2:9" ht="21.75" customHeight="1" x14ac:dyDescent="0.25">
      <c r="B4" s="158" t="s">
        <v>26</v>
      </c>
      <c r="C4" s="159"/>
      <c r="D4" s="159"/>
      <c r="E4" s="160"/>
      <c r="F4" s="227"/>
      <c r="G4" s="227"/>
      <c r="H4" s="227"/>
      <c r="I4" s="228"/>
    </row>
    <row r="5" spans="2:9" ht="18.75" customHeight="1" x14ac:dyDescent="0.25">
      <c r="B5" s="161" t="s">
        <v>27</v>
      </c>
      <c r="C5" s="162"/>
      <c r="D5" s="162"/>
      <c r="E5" s="163"/>
      <c r="F5" s="229"/>
      <c r="G5" s="229"/>
      <c r="H5" s="229"/>
      <c r="I5" s="230"/>
    </row>
    <row r="6" spans="2:9" ht="19.5" customHeight="1" x14ac:dyDescent="0.25">
      <c r="B6" s="161" t="s">
        <v>28</v>
      </c>
      <c r="C6" s="162"/>
      <c r="D6" s="162"/>
      <c r="E6" s="163"/>
      <c r="F6" s="229"/>
      <c r="G6" s="229"/>
      <c r="H6" s="229"/>
      <c r="I6" s="230"/>
    </row>
    <row r="7" spans="2:9" x14ac:dyDescent="0.25">
      <c r="B7" s="161" t="s">
        <v>29</v>
      </c>
      <c r="C7" s="162"/>
      <c r="D7" s="162"/>
      <c r="E7" s="163"/>
      <c r="F7" s="229"/>
      <c r="G7" s="229"/>
      <c r="H7" s="229"/>
      <c r="I7" s="230"/>
    </row>
    <row r="8" spans="2:9" x14ac:dyDescent="0.25">
      <c r="B8" s="161" t="s">
        <v>30</v>
      </c>
      <c r="C8" s="162"/>
      <c r="D8" s="162"/>
      <c r="E8" s="163"/>
      <c r="F8" s="229"/>
      <c r="G8" s="229"/>
      <c r="H8" s="229"/>
      <c r="I8" s="230"/>
    </row>
    <row r="9" spans="2:9" ht="19.5" customHeight="1" x14ac:dyDescent="0.25">
      <c r="B9" s="161" t="s">
        <v>31</v>
      </c>
      <c r="C9" s="162"/>
      <c r="D9" s="162"/>
      <c r="E9" s="163"/>
      <c r="F9" s="229"/>
      <c r="G9" s="229"/>
      <c r="H9" s="229"/>
      <c r="I9" s="230"/>
    </row>
    <row r="10" spans="2:9" ht="24" customHeight="1" thickBot="1" x14ac:dyDescent="0.3">
      <c r="B10" s="164" t="s">
        <v>32</v>
      </c>
      <c r="C10" s="165"/>
      <c r="D10" s="165"/>
      <c r="E10" s="166"/>
      <c r="F10" s="231" t="s">
        <v>76</v>
      </c>
      <c r="G10" s="231"/>
      <c r="H10" s="167"/>
      <c r="I10" s="168"/>
    </row>
    <row r="11" spans="2:9" ht="15.75" thickBot="1" x14ac:dyDescent="0.3">
      <c r="B11" s="157"/>
      <c r="C11" s="157"/>
      <c r="D11" s="157"/>
      <c r="E11" s="157"/>
      <c r="F11" s="157"/>
      <c r="G11" s="157"/>
      <c r="H11" s="157"/>
      <c r="I11" s="157"/>
    </row>
    <row r="12" spans="2:9" ht="30" customHeight="1" thickBot="1" x14ac:dyDescent="0.3">
      <c r="B12" s="153" t="s">
        <v>33</v>
      </c>
      <c r="C12" s="154"/>
      <c r="D12" s="154"/>
      <c r="E12" s="154"/>
      <c r="F12" s="169"/>
      <c r="G12" s="169"/>
      <c r="H12" s="169"/>
      <c r="I12" s="170"/>
    </row>
    <row r="13" spans="2:9" ht="31.5" customHeight="1" x14ac:dyDescent="0.25">
      <c r="B13" s="171" t="s">
        <v>87</v>
      </c>
      <c r="C13" s="172"/>
      <c r="D13" s="172"/>
      <c r="E13" s="172"/>
      <c r="F13" s="172"/>
      <c r="G13" s="172"/>
      <c r="H13" s="173"/>
      <c r="I13" s="232" t="b">
        <v>1</v>
      </c>
    </row>
    <row r="14" spans="2:9" ht="31.5" customHeight="1" x14ac:dyDescent="0.25">
      <c r="B14" s="174" t="s">
        <v>88</v>
      </c>
      <c r="C14" s="175"/>
      <c r="D14" s="175"/>
      <c r="E14" s="175"/>
      <c r="F14" s="176"/>
      <c r="G14" s="176"/>
      <c r="H14" s="176"/>
      <c r="I14" s="232" t="b">
        <v>1</v>
      </c>
    </row>
    <row r="15" spans="2:9" ht="30" customHeight="1" x14ac:dyDescent="0.25">
      <c r="B15" s="174" t="s">
        <v>89</v>
      </c>
      <c r="C15" s="175"/>
      <c r="D15" s="175"/>
      <c r="E15" s="175"/>
      <c r="F15" s="176"/>
      <c r="G15" s="176"/>
      <c r="H15" s="176"/>
      <c r="I15" s="232" t="b">
        <v>1</v>
      </c>
    </row>
    <row r="16" spans="2:9" ht="30" customHeight="1" x14ac:dyDescent="0.25">
      <c r="B16" s="177" t="s">
        <v>90</v>
      </c>
      <c r="C16" s="178"/>
      <c r="D16" s="178"/>
      <c r="E16" s="178"/>
      <c r="F16" s="179"/>
      <c r="G16" s="179"/>
      <c r="H16" s="179"/>
      <c r="I16" s="232" t="b">
        <v>1</v>
      </c>
    </row>
    <row r="17" spans="2:9" ht="45.75" customHeight="1" thickBot="1" x14ac:dyDescent="0.3">
      <c r="B17" s="180" t="s">
        <v>91</v>
      </c>
      <c r="C17" s="181"/>
      <c r="D17" s="181"/>
      <c r="E17" s="181"/>
      <c r="F17" s="182"/>
      <c r="G17" s="182"/>
      <c r="H17" s="182"/>
      <c r="I17" s="233" t="b">
        <v>1</v>
      </c>
    </row>
    <row r="18" spans="2:9" ht="15.75" thickBot="1" x14ac:dyDescent="0.3">
      <c r="B18" s="157"/>
      <c r="C18" s="157"/>
      <c r="D18" s="157"/>
      <c r="E18" s="157"/>
      <c r="F18" s="157"/>
      <c r="G18" s="157"/>
      <c r="H18" s="157"/>
      <c r="I18" s="157"/>
    </row>
    <row r="19" spans="2:9" ht="28.5" customHeight="1" thickBot="1" x14ac:dyDescent="0.3">
      <c r="B19" s="183" t="s">
        <v>70</v>
      </c>
      <c r="C19" s="184"/>
      <c r="D19" s="184"/>
      <c r="E19" s="154"/>
      <c r="F19" s="185" t="str">
        <f>'Zákl. nastavenie'!C4</f>
        <v>Cena celkom</v>
      </c>
      <c r="G19" s="186"/>
      <c r="H19" s="186"/>
      <c r="I19" s="187"/>
    </row>
    <row r="20" spans="2:9" ht="39" customHeight="1" thickBot="1" x14ac:dyDescent="0.3">
      <c r="B20" s="188" t="s">
        <v>94</v>
      </c>
      <c r="C20" s="189" t="s">
        <v>95</v>
      </c>
      <c r="D20" s="190" t="s">
        <v>257</v>
      </c>
      <c r="E20" s="191" t="s">
        <v>93</v>
      </c>
      <c r="F20" s="192" t="s">
        <v>34</v>
      </c>
      <c r="G20" s="193" t="s">
        <v>96</v>
      </c>
      <c r="H20" s="192" t="s">
        <v>35</v>
      </c>
      <c r="I20" s="194" t="s">
        <v>36</v>
      </c>
    </row>
    <row r="21" spans="2:9" ht="24" x14ac:dyDescent="0.25">
      <c r="B21" s="195">
        <v>1</v>
      </c>
      <c r="C21" s="196" t="s">
        <v>97</v>
      </c>
      <c r="D21" s="197" t="s">
        <v>101</v>
      </c>
      <c r="E21" s="198" t="s">
        <v>246</v>
      </c>
      <c r="F21" s="199">
        <v>200</v>
      </c>
      <c r="G21" s="234">
        <v>0</v>
      </c>
      <c r="H21" s="200">
        <f>IF(F$10="Som platcom DPH",G21*0.23,0)</f>
        <v>0</v>
      </c>
      <c r="I21" s="201">
        <f>SUM(G21+H21)*F21</f>
        <v>0</v>
      </c>
    </row>
    <row r="22" spans="2:9" ht="24" x14ac:dyDescent="0.25">
      <c r="B22" s="195">
        <v>2</v>
      </c>
      <c r="C22" s="196" t="s">
        <v>97</v>
      </c>
      <c r="D22" s="202" t="s">
        <v>102</v>
      </c>
      <c r="E22" s="198" t="s">
        <v>246</v>
      </c>
      <c r="F22" s="199">
        <v>70</v>
      </c>
      <c r="G22" s="235">
        <v>0</v>
      </c>
      <c r="H22" s="200">
        <f t="shared" ref="H22:H63" si="0">IF(F$10="Som platcom DPH",G22*0.23,0)</f>
        <v>0</v>
      </c>
      <c r="I22" s="201">
        <f t="shared" ref="I22:I63" si="1">SUM(G22+H22)*F22</f>
        <v>0</v>
      </c>
    </row>
    <row r="23" spans="2:9" ht="24" x14ac:dyDescent="0.25">
      <c r="B23" s="195">
        <v>3</v>
      </c>
      <c r="C23" s="196" t="s">
        <v>97</v>
      </c>
      <c r="D23" s="202" t="s">
        <v>103</v>
      </c>
      <c r="E23" s="198" t="s">
        <v>246</v>
      </c>
      <c r="F23" s="199">
        <v>10</v>
      </c>
      <c r="G23" s="235">
        <v>0</v>
      </c>
      <c r="H23" s="200">
        <f t="shared" si="0"/>
        <v>0</v>
      </c>
      <c r="I23" s="201">
        <f t="shared" si="1"/>
        <v>0</v>
      </c>
    </row>
    <row r="24" spans="2:9" ht="24" x14ac:dyDescent="0.25">
      <c r="B24" s="195">
        <v>4</v>
      </c>
      <c r="C24" s="196" t="s">
        <v>97</v>
      </c>
      <c r="D24" s="202" t="s">
        <v>104</v>
      </c>
      <c r="E24" s="198" t="s">
        <v>246</v>
      </c>
      <c r="F24" s="199">
        <v>210</v>
      </c>
      <c r="G24" s="235">
        <v>0</v>
      </c>
      <c r="H24" s="200">
        <f t="shared" si="0"/>
        <v>0</v>
      </c>
      <c r="I24" s="201">
        <f t="shared" si="1"/>
        <v>0</v>
      </c>
    </row>
    <row r="25" spans="2:9" ht="18.75" x14ac:dyDescent="0.25">
      <c r="B25" s="195">
        <v>5</v>
      </c>
      <c r="C25" s="196" t="s">
        <v>97</v>
      </c>
      <c r="D25" s="202" t="s">
        <v>105</v>
      </c>
      <c r="E25" s="198" t="s">
        <v>246</v>
      </c>
      <c r="F25" s="199">
        <v>170</v>
      </c>
      <c r="G25" s="235">
        <v>0</v>
      </c>
      <c r="H25" s="200">
        <f t="shared" si="0"/>
        <v>0</v>
      </c>
      <c r="I25" s="201">
        <f t="shared" si="1"/>
        <v>0</v>
      </c>
    </row>
    <row r="26" spans="2:9" ht="24" x14ac:dyDescent="0.25">
      <c r="B26" s="195">
        <v>6</v>
      </c>
      <c r="C26" s="196" t="s">
        <v>97</v>
      </c>
      <c r="D26" s="202" t="s">
        <v>106</v>
      </c>
      <c r="E26" s="198" t="s">
        <v>246</v>
      </c>
      <c r="F26" s="199">
        <v>160</v>
      </c>
      <c r="G26" s="235">
        <v>0</v>
      </c>
      <c r="H26" s="200">
        <f t="shared" si="0"/>
        <v>0</v>
      </c>
      <c r="I26" s="201">
        <f t="shared" si="1"/>
        <v>0</v>
      </c>
    </row>
    <row r="27" spans="2:9" ht="18.75" x14ac:dyDescent="0.25">
      <c r="B27" s="195">
        <v>7</v>
      </c>
      <c r="C27" s="196" t="s">
        <v>97</v>
      </c>
      <c r="D27" s="202" t="s">
        <v>107</v>
      </c>
      <c r="E27" s="198" t="s">
        <v>246</v>
      </c>
      <c r="F27" s="199">
        <v>50</v>
      </c>
      <c r="G27" s="235">
        <v>0</v>
      </c>
      <c r="H27" s="200">
        <f t="shared" si="0"/>
        <v>0</v>
      </c>
      <c r="I27" s="201">
        <f t="shared" si="1"/>
        <v>0</v>
      </c>
    </row>
    <row r="28" spans="2:9" ht="60" x14ac:dyDescent="0.25">
      <c r="B28" s="195">
        <v>8</v>
      </c>
      <c r="C28" s="196" t="s">
        <v>97</v>
      </c>
      <c r="D28" s="202" t="s">
        <v>108</v>
      </c>
      <c r="E28" s="198" t="s">
        <v>246</v>
      </c>
      <c r="F28" s="199">
        <v>410</v>
      </c>
      <c r="G28" s="235">
        <v>0</v>
      </c>
      <c r="H28" s="200">
        <f t="shared" si="0"/>
        <v>0</v>
      </c>
      <c r="I28" s="201">
        <f t="shared" si="1"/>
        <v>0</v>
      </c>
    </row>
    <row r="29" spans="2:9" ht="60" x14ac:dyDescent="0.25">
      <c r="B29" s="195">
        <v>9</v>
      </c>
      <c r="C29" s="196" t="s">
        <v>97</v>
      </c>
      <c r="D29" s="202" t="s">
        <v>108</v>
      </c>
      <c r="E29" s="198" t="s">
        <v>246</v>
      </c>
      <c r="F29" s="199">
        <v>440</v>
      </c>
      <c r="G29" s="235">
        <v>0</v>
      </c>
      <c r="H29" s="200">
        <f t="shared" si="0"/>
        <v>0</v>
      </c>
      <c r="I29" s="201">
        <f t="shared" si="1"/>
        <v>0</v>
      </c>
    </row>
    <row r="30" spans="2:9" ht="24" x14ac:dyDescent="0.25">
      <c r="B30" s="195">
        <v>10</v>
      </c>
      <c r="C30" s="196" t="s">
        <v>97</v>
      </c>
      <c r="D30" s="202" t="s">
        <v>109</v>
      </c>
      <c r="E30" s="198" t="s">
        <v>246</v>
      </c>
      <c r="F30" s="199">
        <v>180</v>
      </c>
      <c r="G30" s="235">
        <v>0</v>
      </c>
      <c r="H30" s="200">
        <f t="shared" si="0"/>
        <v>0</v>
      </c>
      <c r="I30" s="201">
        <f t="shared" si="1"/>
        <v>0</v>
      </c>
    </row>
    <row r="31" spans="2:9" ht="36" x14ac:dyDescent="0.25">
      <c r="B31" s="195">
        <v>11</v>
      </c>
      <c r="C31" s="196" t="s">
        <v>97</v>
      </c>
      <c r="D31" s="202" t="s">
        <v>110</v>
      </c>
      <c r="E31" s="198" t="s">
        <v>246</v>
      </c>
      <c r="F31" s="199">
        <v>60</v>
      </c>
      <c r="G31" s="235">
        <v>0</v>
      </c>
      <c r="H31" s="200">
        <f t="shared" si="0"/>
        <v>0</v>
      </c>
      <c r="I31" s="201">
        <f t="shared" si="1"/>
        <v>0</v>
      </c>
    </row>
    <row r="32" spans="2:9" ht="108" x14ac:dyDescent="0.25">
      <c r="B32" s="195">
        <v>12</v>
      </c>
      <c r="C32" s="196" t="s">
        <v>97</v>
      </c>
      <c r="D32" s="202" t="s">
        <v>111</v>
      </c>
      <c r="E32" s="198" t="s">
        <v>247</v>
      </c>
      <c r="F32" s="199">
        <v>10</v>
      </c>
      <c r="G32" s="235">
        <v>0</v>
      </c>
      <c r="H32" s="200">
        <f>IF(F$10="Som platcom DPH",G32*0.23,0)</f>
        <v>0</v>
      </c>
      <c r="I32" s="201">
        <f t="shared" si="1"/>
        <v>0</v>
      </c>
    </row>
    <row r="33" spans="2:9" ht="18.75" x14ac:dyDescent="0.25">
      <c r="B33" s="195">
        <v>13</v>
      </c>
      <c r="C33" s="196" t="s">
        <v>97</v>
      </c>
      <c r="D33" s="202" t="s">
        <v>112</v>
      </c>
      <c r="E33" s="198" t="s">
        <v>246</v>
      </c>
      <c r="F33" s="199">
        <v>20</v>
      </c>
      <c r="G33" s="235">
        <v>0</v>
      </c>
      <c r="H33" s="200">
        <f t="shared" si="0"/>
        <v>0</v>
      </c>
      <c r="I33" s="201">
        <f t="shared" si="1"/>
        <v>0</v>
      </c>
    </row>
    <row r="34" spans="2:9" ht="24" x14ac:dyDescent="0.25">
      <c r="B34" s="195">
        <v>14</v>
      </c>
      <c r="C34" s="196" t="s">
        <v>97</v>
      </c>
      <c r="D34" s="202" t="s">
        <v>239</v>
      </c>
      <c r="E34" s="198" t="s">
        <v>246</v>
      </c>
      <c r="F34" s="199">
        <v>20</v>
      </c>
      <c r="G34" s="235">
        <v>0</v>
      </c>
      <c r="H34" s="200">
        <f t="shared" si="0"/>
        <v>0</v>
      </c>
      <c r="I34" s="201">
        <f t="shared" si="1"/>
        <v>0</v>
      </c>
    </row>
    <row r="35" spans="2:9" ht="24" x14ac:dyDescent="0.25">
      <c r="B35" s="195">
        <v>15</v>
      </c>
      <c r="C35" s="196" t="s">
        <v>97</v>
      </c>
      <c r="D35" s="202" t="s">
        <v>240</v>
      </c>
      <c r="E35" s="198" t="s">
        <v>246</v>
      </c>
      <c r="F35" s="199">
        <v>20</v>
      </c>
      <c r="G35" s="235">
        <v>0</v>
      </c>
      <c r="H35" s="200">
        <f t="shared" si="0"/>
        <v>0</v>
      </c>
      <c r="I35" s="201">
        <f t="shared" si="1"/>
        <v>0</v>
      </c>
    </row>
    <row r="36" spans="2:9" ht="48" x14ac:dyDescent="0.25">
      <c r="B36" s="195">
        <v>16</v>
      </c>
      <c r="C36" s="196" t="s">
        <v>97</v>
      </c>
      <c r="D36" s="202" t="s">
        <v>241</v>
      </c>
      <c r="E36" s="198" t="s">
        <v>246</v>
      </c>
      <c r="F36" s="199">
        <v>20</v>
      </c>
      <c r="G36" s="235">
        <v>0</v>
      </c>
      <c r="H36" s="200">
        <f t="shared" si="0"/>
        <v>0</v>
      </c>
      <c r="I36" s="201">
        <f t="shared" si="1"/>
        <v>0</v>
      </c>
    </row>
    <row r="37" spans="2:9" ht="48" x14ac:dyDescent="0.25">
      <c r="B37" s="195">
        <v>17</v>
      </c>
      <c r="C37" s="196" t="s">
        <v>97</v>
      </c>
      <c r="D37" s="202" t="s">
        <v>242</v>
      </c>
      <c r="E37" s="198" t="s">
        <v>246</v>
      </c>
      <c r="F37" s="199">
        <v>20</v>
      </c>
      <c r="G37" s="235">
        <v>0</v>
      </c>
      <c r="H37" s="200">
        <f t="shared" si="0"/>
        <v>0</v>
      </c>
      <c r="I37" s="201">
        <f t="shared" si="1"/>
        <v>0</v>
      </c>
    </row>
    <row r="38" spans="2:9" ht="72" x14ac:dyDescent="0.25">
      <c r="B38" s="195">
        <v>18</v>
      </c>
      <c r="C38" s="196" t="s">
        <v>97</v>
      </c>
      <c r="D38" s="202" t="s">
        <v>113</v>
      </c>
      <c r="E38" s="198" t="s">
        <v>246</v>
      </c>
      <c r="F38" s="199">
        <v>20</v>
      </c>
      <c r="G38" s="235">
        <v>0</v>
      </c>
      <c r="H38" s="200">
        <f t="shared" si="0"/>
        <v>0</v>
      </c>
      <c r="I38" s="201">
        <f t="shared" si="1"/>
        <v>0</v>
      </c>
    </row>
    <row r="39" spans="2:9" ht="48" x14ac:dyDescent="0.25">
      <c r="B39" s="195">
        <v>19</v>
      </c>
      <c r="C39" s="196" t="s">
        <v>97</v>
      </c>
      <c r="D39" s="202" t="s">
        <v>114</v>
      </c>
      <c r="E39" s="198" t="s">
        <v>246</v>
      </c>
      <c r="F39" s="199">
        <v>20</v>
      </c>
      <c r="G39" s="235">
        <v>0</v>
      </c>
      <c r="H39" s="200">
        <f t="shared" si="0"/>
        <v>0</v>
      </c>
      <c r="I39" s="201">
        <f t="shared" si="1"/>
        <v>0</v>
      </c>
    </row>
    <row r="40" spans="2:9" ht="36" x14ac:dyDescent="0.25">
      <c r="B40" s="195">
        <v>20</v>
      </c>
      <c r="C40" s="196" t="s">
        <v>97</v>
      </c>
      <c r="D40" s="202" t="s">
        <v>115</v>
      </c>
      <c r="E40" s="198" t="s">
        <v>246</v>
      </c>
      <c r="F40" s="199">
        <v>20</v>
      </c>
      <c r="G40" s="235">
        <v>0</v>
      </c>
      <c r="H40" s="200">
        <f t="shared" si="0"/>
        <v>0</v>
      </c>
      <c r="I40" s="201">
        <f t="shared" si="1"/>
        <v>0</v>
      </c>
    </row>
    <row r="41" spans="2:9" ht="72" x14ac:dyDescent="0.25">
      <c r="B41" s="195">
        <v>21</v>
      </c>
      <c r="C41" s="196" t="s">
        <v>97</v>
      </c>
      <c r="D41" s="202" t="s">
        <v>116</v>
      </c>
      <c r="E41" s="198" t="s">
        <v>246</v>
      </c>
      <c r="F41" s="199">
        <v>20</v>
      </c>
      <c r="G41" s="235">
        <v>0</v>
      </c>
      <c r="H41" s="200">
        <f t="shared" si="0"/>
        <v>0</v>
      </c>
      <c r="I41" s="201">
        <f t="shared" si="1"/>
        <v>0</v>
      </c>
    </row>
    <row r="42" spans="2:9" ht="72" x14ac:dyDescent="0.25">
      <c r="B42" s="195">
        <v>22</v>
      </c>
      <c r="C42" s="196" t="s">
        <v>97</v>
      </c>
      <c r="D42" s="202" t="s">
        <v>117</v>
      </c>
      <c r="E42" s="198" t="s">
        <v>246</v>
      </c>
      <c r="F42" s="199">
        <v>20</v>
      </c>
      <c r="G42" s="235">
        <v>0</v>
      </c>
      <c r="H42" s="200">
        <f t="shared" si="0"/>
        <v>0</v>
      </c>
      <c r="I42" s="201">
        <f t="shared" si="1"/>
        <v>0</v>
      </c>
    </row>
    <row r="43" spans="2:9" ht="72" x14ac:dyDescent="0.25">
      <c r="B43" s="195">
        <v>23</v>
      </c>
      <c r="C43" s="196" t="s">
        <v>97</v>
      </c>
      <c r="D43" s="202" t="s">
        <v>118</v>
      </c>
      <c r="E43" s="198" t="s">
        <v>246</v>
      </c>
      <c r="F43" s="199">
        <v>40</v>
      </c>
      <c r="G43" s="235">
        <v>0</v>
      </c>
      <c r="H43" s="200">
        <f t="shared" si="0"/>
        <v>0</v>
      </c>
      <c r="I43" s="201">
        <f t="shared" si="1"/>
        <v>0</v>
      </c>
    </row>
    <row r="44" spans="2:9" ht="18.75" x14ac:dyDescent="0.25">
      <c r="B44" s="195">
        <v>24</v>
      </c>
      <c r="C44" s="203" t="s">
        <v>98</v>
      </c>
      <c r="D44" s="202" t="s">
        <v>119</v>
      </c>
      <c r="E44" s="198" t="s">
        <v>248</v>
      </c>
      <c r="F44" s="199">
        <v>10</v>
      </c>
      <c r="G44" s="235">
        <v>0</v>
      </c>
      <c r="H44" s="200">
        <f t="shared" si="0"/>
        <v>0</v>
      </c>
      <c r="I44" s="201">
        <f t="shared" si="1"/>
        <v>0</v>
      </c>
    </row>
    <row r="45" spans="2:9" ht="18.75" x14ac:dyDescent="0.25">
      <c r="B45" s="195">
        <v>25</v>
      </c>
      <c r="C45" s="203" t="s">
        <v>98</v>
      </c>
      <c r="D45" s="202" t="s">
        <v>120</v>
      </c>
      <c r="E45" s="198" t="s">
        <v>249</v>
      </c>
      <c r="F45" s="199">
        <v>10</v>
      </c>
      <c r="G45" s="235">
        <v>0</v>
      </c>
      <c r="H45" s="200">
        <f t="shared" si="0"/>
        <v>0</v>
      </c>
      <c r="I45" s="201">
        <f t="shared" si="1"/>
        <v>0</v>
      </c>
    </row>
    <row r="46" spans="2:9" ht="36" x14ac:dyDescent="0.25">
      <c r="B46" s="195">
        <v>26</v>
      </c>
      <c r="C46" s="203" t="s">
        <v>98</v>
      </c>
      <c r="D46" s="202" t="s">
        <v>121</v>
      </c>
      <c r="E46" s="198" t="s">
        <v>250</v>
      </c>
      <c r="F46" s="199">
        <v>150</v>
      </c>
      <c r="G46" s="235">
        <v>0</v>
      </c>
      <c r="H46" s="200">
        <f t="shared" si="0"/>
        <v>0</v>
      </c>
      <c r="I46" s="201">
        <f t="shared" si="1"/>
        <v>0</v>
      </c>
    </row>
    <row r="47" spans="2:9" ht="36" x14ac:dyDescent="0.25">
      <c r="B47" s="195">
        <v>27</v>
      </c>
      <c r="C47" s="203" t="s">
        <v>98</v>
      </c>
      <c r="D47" s="202" t="s">
        <v>122</v>
      </c>
      <c r="E47" s="198" t="s">
        <v>250</v>
      </c>
      <c r="F47" s="199">
        <v>220</v>
      </c>
      <c r="G47" s="235">
        <v>0</v>
      </c>
      <c r="H47" s="200">
        <f t="shared" si="0"/>
        <v>0</v>
      </c>
      <c r="I47" s="201">
        <f t="shared" si="1"/>
        <v>0</v>
      </c>
    </row>
    <row r="48" spans="2:9" ht="24" x14ac:dyDescent="0.25">
      <c r="B48" s="195">
        <v>28</v>
      </c>
      <c r="C48" s="203" t="s">
        <v>98</v>
      </c>
      <c r="D48" s="202" t="s">
        <v>123</v>
      </c>
      <c r="E48" s="198" t="s">
        <v>248</v>
      </c>
      <c r="F48" s="199">
        <v>10</v>
      </c>
      <c r="G48" s="235">
        <v>0</v>
      </c>
      <c r="H48" s="200">
        <f t="shared" si="0"/>
        <v>0</v>
      </c>
      <c r="I48" s="201">
        <f t="shared" si="1"/>
        <v>0</v>
      </c>
    </row>
    <row r="49" spans="2:9" ht="24" x14ac:dyDescent="0.25">
      <c r="B49" s="195">
        <v>29</v>
      </c>
      <c r="C49" s="203" t="s">
        <v>98</v>
      </c>
      <c r="D49" s="202" t="s">
        <v>124</v>
      </c>
      <c r="E49" s="198" t="s">
        <v>246</v>
      </c>
      <c r="F49" s="199">
        <v>10</v>
      </c>
      <c r="G49" s="235">
        <v>0</v>
      </c>
      <c r="H49" s="200">
        <f t="shared" si="0"/>
        <v>0</v>
      </c>
      <c r="I49" s="201">
        <f t="shared" si="1"/>
        <v>0</v>
      </c>
    </row>
    <row r="50" spans="2:9" ht="24" x14ac:dyDescent="0.25">
      <c r="B50" s="195">
        <v>30</v>
      </c>
      <c r="C50" s="203" t="s">
        <v>98</v>
      </c>
      <c r="D50" s="202" t="s">
        <v>125</v>
      </c>
      <c r="E50" s="198" t="s">
        <v>246</v>
      </c>
      <c r="F50" s="199">
        <v>10</v>
      </c>
      <c r="G50" s="235">
        <v>0</v>
      </c>
      <c r="H50" s="200">
        <f t="shared" si="0"/>
        <v>0</v>
      </c>
      <c r="I50" s="201">
        <f t="shared" si="1"/>
        <v>0</v>
      </c>
    </row>
    <row r="51" spans="2:9" ht="24" x14ac:dyDescent="0.25">
      <c r="B51" s="195">
        <v>31</v>
      </c>
      <c r="C51" s="203" t="s">
        <v>98</v>
      </c>
      <c r="D51" s="202" t="s">
        <v>126</v>
      </c>
      <c r="E51" s="198" t="s">
        <v>246</v>
      </c>
      <c r="F51" s="199">
        <v>180</v>
      </c>
      <c r="G51" s="235">
        <v>0</v>
      </c>
      <c r="H51" s="200">
        <f t="shared" si="0"/>
        <v>0</v>
      </c>
      <c r="I51" s="201">
        <f t="shared" si="1"/>
        <v>0</v>
      </c>
    </row>
    <row r="52" spans="2:9" ht="84" x14ac:dyDescent="0.25">
      <c r="B52" s="195">
        <v>32</v>
      </c>
      <c r="C52" s="203" t="s">
        <v>98</v>
      </c>
      <c r="D52" s="202" t="s">
        <v>127</v>
      </c>
      <c r="E52" s="198" t="s">
        <v>246</v>
      </c>
      <c r="F52" s="199">
        <v>160</v>
      </c>
      <c r="G52" s="235">
        <v>0</v>
      </c>
      <c r="H52" s="200">
        <f t="shared" si="0"/>
        <v>0</v>
      </c>
      <c r="I52" s="201">
        <f t="shared" si="1"/>
        <v>0</v>
      </c>
    </row>
    <row r="53" spans="2:9" ht="18.75" x14ac:dyDescent="0.25">
      <c r="B53" s="195">
        <v>33</v>
      </c>
      <c r="C53" s="203" t="s">
        <v>98</v>
      </c>
      <c r="D53" s="202" t="s">
        <v>128</v>
      </c>
      <c r="E53" s="198" t="s">
        <v>249</v>
      </c>
      <c r="F53" s="199">
        <v>30</v>
      </c>
      <c r="G53" s="235">
        <v>0</v>
      </c>
      <c r="H53" s="200">
        <f t="shared" si="0"/>
        <v>0</v>
      </c>
      <c r="I53" s="201">
        <f t="shared" si="1"/>
        <v>0</v>
      </c>
    </row>
    <row r="54" spans="2:9" ht="24" x14ac:dyDescent="0.25">
      <c r="B54" s="195">
        <v>34</v>
      </c>
      <c r="C54" s="203" t="s">
        <v>98</v>
      </c>
      <c r="D54" s="202" t="s">
        <v>129</v>
      </c>
      <c r="E54" s="198" t="s">
        <v>250</v>
      </c>
      <c r="F54" s="199">
        <v>80</v>
      </c>
      <c r="G54" s="235">
        <v>0</v>
      </c>
      <c r="H54" s="200">
        <f t="shared" si="0"/>
        <v>0</v>
      </c>
      <c r="I54" s="201">
        <f t="shared" si="1"/>
        <v>0</v>
      </c>
    </row>
    <row r="55" spans="2:9" ht="36" x14ac:dyDescent="0.25">
      <c r="B55" s="195">
        <v>35</v>
      </c>
      <c r="C55" s="203" t="s">
        <v>98</v>
      </c>
      <c r="D55" s="202" t="s">
        <v>130</v>
      </c>
      <c r="E55" s="198" t="s">
        <v>247</v>
      </c>
      <c r="F55" s="199">
        <v>40</v>
      </c>
      <c r="G55" s="235">
        <v>0</v>
      </c>
      <c r="H55" s="200">
        <f t="shared" si="0"/>
        <v>0</v>
      </c>
      <c r="I55" s="201">
        <f t="shared" si="1"/>
        <v>0</v>
      </c>
    </row>
    <row r="56" spans="2:9" ht="24" x14ac:dyDescent="0.25">
      <c r="B56" s="195">
        <v>36</v>
      </c>
      <c r="C56" s="203" t="s">
        <v>98</v>
      </c>
      <c r="D56" s="202" t="s">
        <v>131</v>
      </c>
      <c r="E56" s="198" t="s">
        <v>249</v>
      </c>
      <c r="F56" s="199">
        <v>20</v>
      </c>
      <c r="G56" s="235">
        <v>0</v>
      </c>
      <c r="H56" s="200">
        <f t="shared" si="0"/>
        <v>0</v>
      </c>
      <c r="I56" s="201">
        <f t="shared" si="1"/>
        <v>0</v>
      </c>
    </row>
    <row r="57" spans="2:9" ht="24" x14ac:dyDescent="0.25">
      <c r="B57" s="195">
        <v>37</v>
      </c>
      <c r="C57" s="203" t="s">
        <v>98</v>
      </c>
      <c r="D57" s="202" t="s">
        <v>132</v>
      </c>
      <c r="E57" s="198" t="s">
        <v>246</v>
      </c>
      <c r="F57" s="199">
        <v>230</v>
      </c>
      <c r="G57" s="235">
        <v>0</v>
      </c>
      <c r="H57" s="200">
        <f t="shared" si="0"/>
        <v>0</v>
      </c>
      <c r="I57" s="201">
        <f t="shared" si="1"/>
        <v>0</v>
      </c>
    </row>
    <row r="58" spans="2:9" ht="36" x14ac:dyDescent="0.25">
      <c r="B58" s="195">
        <v>38</v>
      </c>
      <c r="C58" s="203" t="s">
        <v>98</v>
      </c>
      <c r="D58" s="202" t="s">
        <v>133</v>
      </c>
      <c r="E58" s="198" t="s">
        <v>246</v>
      </c>
      <c r="F58" s="199">
        <v>120</v>
      </c>
      <c r="G58" s="235">
        <v>0</v>
      </c>
      <c r="H58" s="200">
        <f t="shared" si="0"/>
        <v>0</v>
      </c>
      <c r="I58" s="201">
        <f t="shared" si="1"/>
        <v>0</v>
      </c>
    </row>
    <row r="59" spans="2:9" ht="24" x14ac:dyDescent="0.25">
      <c r="B59" s="195">
        <v>39</v>
      </c>
      <c r="C59" s="203" t="s">
        <v>98</v>
      </c>
      <c r="D59" s="202" t="s">
        <v>134</v>
      </c>
      <c r="E59" s="198" t="s">
        <v>246</v>
      </c>
      <c r="F59" s="199">
        <v>20</v>
      </c>
      <c r="G59" s="235">
        <v>0</v>
      </c>
      <c r="H59" s="200">
        <f t="shared" si="0"/>
        <v>0</v>
      </c>
      <c r="I59" s="201">
        <f t="shared" si="1"/>
        <v>0</v>
      </c>
    </row>
    <row r="60" spans="2:9" ht="24" x14ac:dyDescent="0.25">
      <c r="B60" s="195">
        <v>40</v>
      </c>
      <c r="C60" s="203" t="s">
        <v>98</v>
      </c>
      <c r="D60" s="202" t="s">
        <v>135</v>
      </c>
      <c r="E60" s="198" t="s">
        <v>249</v>
      </c>
      <c r="F60" s="199">
        <v>5</v>
      </c>
      <c r="G60" s="235">
        <v>0</v>
      </c>
      <c r="H60" s="200">
        <f t="shared" si="0"/>
        <v>0</v>
      </c>
      <c r="I60" s="201">
        <f t="shared" si="1"/>
        <v>0</v>
      </c>
    </row>
    <row r="61" spans="2:9" ht="18.75" x14ac:dyDescent="0.25">
      <c r="B61" s="195">
        <v>41</v>
      </c>
      <c r="C61" s="203" t="s">
        <v>98</v>
      </c>
      <c r="D61" s="202" t="s">
        <v>136</v>
      </c>
      <c r="E61" s="198" t="s">
        <v>249</v>
      </c>
      <c r="F61" s="199">
        <v>10</v>
      </c>
      <c r="G61" s="235">
        <v>0</v>
      </c>
      <c r="H61" s="200">
        <f t="shared" si="0"/>
        <v>0</v>
      </c>
      <c r="I61" s="201">
        <f t="shared" si="1"/>
        <v>0</v>
      </c>
    </row>
    <row r="62" spans="2:9" ht="36" x14ac:dyDescent="0.25">
      <c r="B62" s="195">
        <v>42</v>
      </c>
      <c r="C62" s="203" t="s">
        <v>98</v>
      </c>
      <c r="D62" s="202" t="s">
        <v>137</v>
      </c>
      <c r="E62" s="198" t="s">
        <v>249</v>
      </c>
      <c r="F62" s="199">
        <v>5</v>
      </c>
      <c r="G62" s="235">
        <v>0</v>
      </c>
      <c r="H62" s="200">
        <f t="shared" si="0"/>
        <v>0</v>
      </c>
      <c r="I62" s="201">
        <f t="shared" si="1"/>
        <v>0</v>
      </c>
    </row>
    <row r="63" spans="2:9" ht="36" x14ac:dyDescent="0.25">
      <c r="B63" s="195">
        <v>43</v>
      </c>
      <c r="C63" s="203" t="s">
        <v>98</v>
      </c>
      <c r="D63" s="202" t="s">
        <v>138</v>
      </c>
      <c r="E63" s="198" t="s">
        <v>249</v>
      </c>
      <c r="F63" s="199">
        <v>5</v>
      </c>
      <c r="G63" s="235">
        <v>0</v>
      </c>
      <c r="H63" s="200">
        <f t="shared" si="0"/>
        <v>0</v>
      </c>
      <c r="I63" s="201">
        <f t="shared" si="1"/>
        <v>0</v>
      </c>
    </row>
    <row r="64" spans="2:9" ht="36" x14ac:dyDescent="0.25">
      <c r="B64" s="195">
        <v>44</v>
      </c>
      <c r="C64" s="204" t="s">
        <v>99</v>
      </c>
      <c r="D64" s="202" t="s">
        <v>243</v>
      </c>
      <c r="E64" s="198" t="s">
        <v>246</v>
      </c>
      <c r="F64" s="199">
        <v>1400</v>
      </c>
      <c r="G64" s="235">
        <v>0</v>
      </c>
      <c r="H64" s="200">
        <f t="shared" ref="H64:H92" si="2">IF(F$10="Som platcom DPH",G64*0.23,0)</f>
        <v>0</v>
      </c>
      <c r="I64" s="201">
        <f t="shared" ref="I64:I92" si="3">SUM(G64+H64)*F64</f>
        <v>0</v>
      </c>
    </row>
    <row r="65" spans="2:9" ht="36" x14ac:dyDescent="0.25">
      <c r="B65" s="195">
        <v>45</v>
      </c>
      <c r="C65" s="204" t="s">
        <v>99</v>
      </c>
      <c r="D65" s="202" t="s">
        <v>244</v>
      </c>
      <c r="E65" s="198" t="s">
        <v>246</v>
      </c>
      <c r="F65" s="199">
        <v>3000</v>
      </c>
      <c r="G65" s="235">
        <v>0</v>
      </c>
      <c r="H65" s="200">
        <f t="shared" si="2"/>
        <v>0</v>
      </c>
      <c r="I65" s="201">
        <f t="shared" si="3"/>
        <v>0</v>
      </c>
    </row>
    <row r="66" spans="2:9" ht="36" x14ac:dyDescent="0.25">
      <c r="B66" s="195">
        <v>46</v>
      </c>
      <c r="C66" s="204" t="s">
        <v>99</v>
      </c>
      <c r="D66" s="202" t="s">
        <v>245</v>
      </c>
      <c r="E66" s="198" t="s">
        <v>246</v>
      </c>
      <c r="F66" s="199">
        <v>3200</v>
      </c>
      <c r="G66" s="235">
        <v>0</v>
      </c>
      <c r="H66" s="200">
        <f t="shared" si="2"/>
        <v>0</v>
      </c>
      <c r="I66" s="201">
        <f t="shared" si="3"/>
        <v>0</v>
      </c>
    </row>
    <row r="67" spans="2:9" ht="24" x14ac:dyDescent="0.25">
      <c r="B67" s="195">
        <v>47</v>
      </c>
      <c r="C67" s="204" t="s">
        <v>99</v>
      </c>
      <c r="D67" s="202" t="s">
        <v>139</v>
      </c>
      <c r="E67" s="198" t="s">
        <v>249</v>
      </c>
      <c r="F67" s="199">
        <v>100</v>
      </c>
      <c r="G67" s="235">
        <v>0</v>
      </c>
      <c r="H67" s="200">
        <f t="shared" si="2"/>
        <v>0</v>
      </c>
      <c r="I67" s="201">
        <f t="shared" si="3"/>
        <v>0</v>
      </c>
    </row>
    <row r="68" spans="2:9" ht="24" x14ac:dyDescent="0.25">
      <c r="B68" s="195">
        <v>48</v>
      </c>
      <c r="C68" s="204" t="s">
        <v>99</v>
      </c>
      <c r="D68" s="202" t="s">
        <v>140</v>
      </c>
      <c r="E68" s="198" t="s">
        <v>248</v>
      </c>
      <c r="F68" s="199">
        <v>50</v>
      </c>
      <c r="G68" s="235">
        <v>0</v>
      </c>
      <c r="H68" s="200">
        <f t="shared" si="2"/>
        <v>0</v>
      </c>
      <c r="I68" s="201">
        <f t="shared" si="3"/>
        <v>0</v>
      </c>
    </row>
    <row r="69" spans="2:9" ht="24" x14ac:dyDescent="0.25">
      <c r="B69" s="195">
        <v>49</v>
      </c>
      <c r="C69" s="204" t="s">
        <v>99</v>
      </c>
      <c r="D69" s="202" t="s">
        <v>141</v>
      </c>
      <c r="E69" s="198" t="s">
        <v>248</v>
      </c>
      <c r="F69" s="199">
        <v>480</v>
      </c>
      <c r="G69" s="235">
        <v>0</v>
      </c>
      <c r="H69" s="200">
        <f t="shared" si="2"/>
        <v>0</v>
      </c>
      <c r="I69" s="201">
        <f t="shared" si="3"/>
        <v>0</v>
      </c>
    </row>
    <row r="70" spans="2:9" ht="132" x14ac:dyDescent="0.25">
      <c r="B70" s="195">
        <v>50</v>
      </c>
      <c r="C70" s="204" t="s">
        <v>99</v>
      </c>
      <c r="D70" s="202" t="s">
        <v>142</v>
      </c>
      <c r="E70" s="198" t="s">
        <v>249</v>
      </c>
      <c r="F70" s="199">
        <v>2000</v>
      </c>
      <c r="G70" s="235">
        <v>0</v>
      </c>
      <c r="H70" s="200">
        <f t="shared" si="2"/>
        <v>0</v>
      </c>
      <c r="I70" s="201">
        <f t="shared" si="3"/>
        <v>0</v>
      </c>
    </row>
    <row r="71" spans="2:9" ht="120" x14ac:dyDescent="0.25">
      <c r="B71" s="195">
        <v>51</v>
      </c>
      <c r="C71" s="204" t="s">
        <v>99</v>
      </c>
      <c r="D71" s="202" t="s">
        <v>143</v>
      </c>
      <c r="E71" s="198" t="s">
        <v>249</v>
      </c>
      <c r="F71" s="199">
        <v>3500</v>
      </c>
      <c r="G71" s="235">
        <v>0</v>
      </c>
      <c r="H71" s="200">
        <f t="shared" si="2"/>
        <v>0</v>
      </c>
      <c r="I71" s="201">
        <f t="shared" si="3"/>
        <v>0</v>
      </c>
    </row>
    <row r="72" spans="2:9" ht="72" x14ac:dyDescent="0.25">
      <c r="B72" s="195">
        <v>52</v>
      </c>
      <c r="C72" s="204" t="s">
        <v>99</v>
      </c>
      <c r="D72" s="202" t="s">
        <v>144</v>
      </c>
      <c r="E72" s="198" t="s">
        <v>251</v>
      </c>
      <c r="F72" s="199">
        <v>90</v>
      </c>
      <c r="G72" s="235">
        <v>0</v>
      </c>
      <c r="H72" s="200">
        <f t="shared" si="2"/>
        <v>0</v>
      </c>
      <c r="I72" s="201">
        <f t="shared" si="3"/>
        <v>0</v>
      </c>
    </row>
    <row r="73" spans="2:9" ht="24" x14ac:dyDescent="0.25">
      <c r="B73" s="195">
        <v>53</v>
      </c>
      <c r="C73" s="204" t="s">
        <v>99</v>
      </c>
      <c r="D73" s="202" t="s">
        <v>145</v>
      </c>
      <c r="E73" s="198" t="s">
        <v>248</v>
      </c>
      <c r="F73" s="199">
        <v>10</v>
      </c>
      <c r="G73" s="235">
        <v>0</v>
      </c>
      <c r="H73" s="200">
        <f t="shared" si="2"/>
        <v>0</v>
      </c>
      <c r="I73" s="201">
        <f t="shared" si="3"/>
        <v>0</v>
      </c>
    </row>
    <row r="74" spans="2:9" ht="24" x14ac:dyDescent="0.25">
      <c r="B74" s="195">
        <v>54</v>
      </c>
      <c r="C74" s="204" t="s">
        <v>99</v>
      </c>
      <c r="D74" s="202" t="s">
        <v>146</v>
      </c>
      <c r="E74" s="198" t="s">
        <v>249</v>
      </c>
      <c r="F74" s="199">
        <v>240</v>
      </c>
      <c r="G74" s="235">
        <v>0</v>
      </c>
      <c r="H74" s="200">
        <f t="shared" si="2"/>
        <v>0</v>
      </c>
      <c r="I74" s="201">
        <f t="shared" si="3"/>
        <v>0</v>
      </c>
    </row>
    <row r="75" spans="2:9" ht="18.75" x14ac:dyDescent="0.25">
      <c r="B75" s="195">
        <v>55</v>
      </c>
      <c r="C75" s="205" t="s">
        <v>100</v>
      </c>
      <c r="D75" s="202" t="s">
        <v>147</v>
      </c>
      <c r="E75" s="198" t="s">
        <v>246</v>
      </c>
      <c r="F75" s="199">
        <v>10</v>
      </c>
      <c r="G75" s="235">
        <v>0</v>
      </c>
      <c r="H75" s="200">
        <f t="shared" si="2"/>
        <v>0</v>
      </c>
      <c r="I75" s="201">
        <f t="shared" si="3"/>
        <v>0</v>
      </c>
    </row>
    <row r="76" spans="2:9" ht="24" x14ac:dyDescent="0.25">
      <c r="B76" s="195">
        <v>56</v>
      </c>
      <c r="C76" s="205" t="s">
        <v>100</v>
      </c>
      <c r="D76" s="202" t="s">
        <v>148</v>
      </c>
      <c r="E76" s="198" t="s">
        <v>246</v>
      </c>
      <c r="F76" s="199">
        <v>230</v>
      </c>
      <c r="G76" s="235">
        <v>0</v>
      </c>
      <c r="H76" s="200">
        <f t="shared" si="2"/>
        <v>0</v>
      </c>
      <c r="I76" s="201">
        <f t="shared" si="3"/>
        <v>0</v>
      </c>
    </row>
    <row r="77" spans="2:9" ht="36" x14ac:dyDescent="0.25">
      <c r="B77" s="195">
        <v>57</v>
      </c>
      <c r="C77" s="205" t="s">
        <v>100</v>
      </c>
      <c r="D77" s="202" t="s">
        <v>149</v>
      </c>
      <c r="E77" s="198" t="s">
        <v>246</v>
      </c>
      <c r="F77" s="199">
        <v>30</v>
      </c>
      <c r="G77" s="235">
        <v>0</v>
      </c>
      <c r="H77" s="200">
        <f t="shared" si="2"/>
        <v>0</v>
      </c>
      <c r="I77" s="201">
        <f t="shared" si="3"/>
        <v>0</v>
      </c>
    </row>
    <row r="78" spans="2:9" ht="24" x14ac:dyDescent="0.25">
      <c r="B78" s="195">
        <v>58</v>
      </c>
      <c r="C78" s="205" t="s">
        <v>100</v>
      </c>
      <c r="D78" s="202" t="s">
        <v>150</v>
      </c>
      <c r="E78" s="198" t="s">
        <v>246</v>
      </c>
      <c r="F78" s="199">
        <v>10</v>
      </c>
      <c r="G78" s="235">
        <v>0</v>
      </c>
      <c r="H78" s="200">
        <f t="shared" si="2"/>
        <v>0</v>
      </c>
      <c r="I78" s="201">
        <f t="shared" si="3"/>
        <v>0</v>
      </c>
    </row>
    <row r="79" spans="2:9" ht="36" x14ac:dyDescent="0.25">
      <c r="B79" s="195">
        <v>59</v>
      </c>
      <c r="C79" s="205" t="s">
        <v>100</v>
      </c>
      <c r="D79" s="202" t="s">
        <v>151</v>
      </c>
      <c r="E79" s="198" t="s">
        <v>246</v>
      </c>
      <c r="F79" s="199">
        <v>120</v>
      </c>
      <c r="G79" s="235">
        <v>0</v>
      </c>
      <c r="H79" s="200">
        <f t="shared" si="2"/>
        <v>0</v>
      </c>
      <c r="I79" s="201">
        <f t="shared" si="3"/>
        <v>0</v>
      </c>
    </row>
    <row r="80" spans="2:9" ht="24" x14ac:dyDescent="0.25">
      <c r="B80" s="195">
        <v>60</v>
      </c>
      <c r="C80" s="205" t="s">
        <v>100</v>
      </c>
      <c r="D80" s="202" t="s">
        <v>152</v>
      </c>
      <c r="E80" s="198" t="s">
        <v>246</v>
      </c>
      <c r="F80" s="199">
        <v>120</v>
      </c>
      <c r="G80" s="235">
        <v>0</v>
      </c>
      <c r="H80" s="200">
        <f t="shared" si="2"/>
        <v>0</v>
      </c>
      <c r="I80" s="201">
        <f t="shared" si="3"/>
        <v>0</v>
      </c>
    </row>
    <row r="81" spans="2:9" ht="18.75" x14ac:dyDescent="0.25">
      <c r="B81" s="195">
        <v>61</v>
      </c>
      <c r="C81" s="205" t="s">
        <v>100</v>
      </c>
      <c r="D81" s="202" t="s">
        <v>153</v>
      </c>
      <c r="E81" s="198" t="s">
        <v>246</v>
      </c>
      <c r="F81" s="199">
        <v>5</v>
      </c>
      <c r="G81" s="235">
        <v>0</v>
      </c>
      <c r="H81" s="200">
        <f t="shared" si="2"/>
        <v>0</v>
      </c>
      <c r="I81" s="201">
        <f t="shared" si="3"/>
        <v>0</v>
      </c>
    </row>
    <row r="82" spans="2:9" ht="18.75" x14ac:dyDescent="0.25">
      <c r="B82" s="195">
        <v>62</v>
      </c>
      <c r="C82" s="205" t="s">
        <v>100</v>
      </c>
      <c r="D82" s="202" t="s">
        <v>154</v>
      </c>
      <c r="E82" s="198" t="s">
        <v>246</v>
      </c>
      <c r="F82" s="199">
        <v>10</v>
      </c>
      <c r="G82" s="235">
        <v>0</v>
      </c>
      <c r="H82" s="200">
        <f t="shared" si="2"/>
        <v>0</v>
      </c>
      <c r="I82" s="201">
        <f t="shared" si="3"/>
        <v>0</v>
      </c>
    </row>
    <row r="83" spans="2:9" ht="18.75" x14ac:dyDescent="0.25">
      <c r="B83" s="195">
        <v>63</v>
      </c>
      <c r="C83" s="205" t="s">
        <v>100</v>
      </c>
      <c r="D83" s="202" t="s">
        <v>155</v>
      </c>
      <c r="E83" s="198" t="s">
        <v>246</v>
      </c>
      <c r="F83" s="199">
        <v>20</v>
      </c>
      <c r="G83" s="235">
        <v>0</v>
      </c>
      <c r="H83" s="200">
        <f t="shared" si="2"/>
        <v>0</v>
      </c>
      <c r="I83" s="201">
        <f t="shared" si="3"/>
        <v>0</v>
      </c>
    </row>
    <row r="84" spans="2:9" ht="24" x14ac:dyDescent="0.25">
      <c r="B84" s="195">
        <v>64</v>
      </c>
      <c r="C84" s="205" t="s">
        <v>100</v>
      </c>
      <c r="D84" s="202" t="s">
        <v>156</v>
      </c>
      <c r="E84" s="198" t="s">
        <v>246</v>
      </c>
      <c r="F84" s="199">
        <v>20</v>
      </c>
      <c r="G84" s="235">
        <v>0</v>
      </c>
      <c r="H84" s="200">
        <f t="shared" si="2"/>
        <v>0</v>
      </c>
      <c r="I84" s="201">
        <f t="shared" si="3"/>
        <v>0</v>
      </c>
    </row>
    <row r="85" spans="2:9" ht="24" x14ac:dyDescent="0.25">
      <c r="B85" s="195">
        <v>65</v>
      </c>
      <c r="C85" s="205" t="s">
        <v>100</v>
      </c>
      <c r="D85" s="202" t="s">
        <v>157</v>
      </c>
      <c r="E85" s="198" t="s">
        <v>246</v>
      </c>
      <c r="F85" s="199">
        <v>20</v>
      </c>
      <c r="G85" s="235">
        <v>0</v>
      </c>
      <c r="H85" s="200">
        <f t="shared" si="2"/>
        <v>0</v>
      </c>
      <c r="I85" s="201">
        <f t="shared" si="3"/>
        <v>0</v>
      </c>
    </row>
    <row r="86" spans="2:9" ht="18.75" x14ac:dyDescent="0.25">
      <c r="B86" s="195">
        <v>66</v>
      </c>
      <c r="C86" s="205" t="s">
        <v>100</v>
      </c>
      <c r="D86" s="202" t="s">
        <v>158</v>
      </c>
      <c r="E86" s="198" t="s">
        <v>246</v>
      </c>
      <c r="F86" s="199">
        <v>50</v>
      </c>
      <c r="G86" s="235">
        <v>0</v>
      </c>
      <c r="H86" s="200">
        <f t="shared" si="2"/>
        <v>0</v>
      </c>
      <c r="I86" s="201">
        <f t="shared" si="3"/>
        <v>0</v>
      </c>
    </row>
    <row r="87" spans="2:9" ht="18.75" x14ac:dyDescent="0.25">
      <c r="B87" s="195">
        <v>67</v>
      </c>
      <c r="C87" s="205" t="s">
        <v>100</v>
      </c>
      <c r="D87" s="202" t="s">
        <v>159</v>
      </c>
      <c r="E87" s="198" t="s">
        <v>246</v>
      </c>
      <c r="F87" s="199">
        <v>30</v>
      </c>
      <c r="G87" s="235">
        <v>0</v>
      </c>
      <c r="H87" s="200">
        <f t="shared" si="2"/>
        <v>0</v>
      </c>
      <c r="I87" s="201">
        <f t="shared" si="3"/>
        <v>0</v>
      </c>
    </row>
    <row r="88" spans="2:9" ht="18.75" x14ac:dyDescent="0.25">
      <c r="B88" s="195">
        <v>68</v>
      </c>
      <c r="C88" s="205" t="s">
        <v>100</v>
      </c>
      <c r="D88" s="202" t="s">
        <v>160</v>
      </c>
      <c r="E88" s="198" t="s">
        <v>252</v>
      </c>
      <c r="F88" s="199">
        <v>80</v>
      </c>
      <c r="G88" s="235">
        <v>0</v>
      </c>
      <c r="H88" s="200">
        <f t="shared" si="2"/>
        <v>0</v>
      </c>
      <c r="I88" s="201">
        <f t="shared" si="3"/>
        <v>0</v>
      </c>
    </row>
    <row r="89" spans="2:9" ht="18.75" x14ac:dyDescent="0.25">
      <c r="B89" s="195">
        <v>69</v>
      </c>
      <c r="C89" s="205" t="s">
        <v>100</v>
      </c>
      <c r="D89" s="202" t="s">
        <v>161</v>
      </c>
      <c r="E89" s="198" t="s">
        <v>246</v>
      </c>
      <c r="F89" s="199">
        <v>170</v>
      </c>
      <c r="G89" s="235">
        <v>0</v>
      </c>
      <c r="H89" s="200">
        <f t="shared" si="2"/>
        <v>0</v>
      </c>
      <c r="I89" s="201">
        <f t="shared" si="3"/>
        <v>0</v>
      </c>
    </row>
    <row r="90" spans="2:9" ht="18.75" x14ac:dyDescent="0.25">
      <c r="B90" s="195">
        <v>70</v>
      </c>
      <c r="C90" s="205" t="s">
        <v>100</v>
      </c>
      <c r="D90" s="202" t="s">
        <v>162</v>
      </c>
      <c r="E90" s="198" t="s">
        <v>246</v>
      </c>
      <c r="F90" s="199">
        <v>100</v>
      </c>
      <c r="G90" s="235">
        <v>0</v>
      </c>
      <c r="H90" s="200">
        <f t="shared" si="2"/>
        <v>0</v>
      </c>
      <c r="I90" s="201">
        <f t="shared" si="3"/>
        <v>0</v>
      </c>
    </row>
    <row r="91" spans="2:9" ht="18.75" x14ac:dyDescent="0.25">
      <c r="B91" s="195">
        <v>71</v>
      </c>
      <c r="C91" s="205" t="s">
        <v>100</v>
      </c>
      <c r="D91" s="202" t="s">
        <v>163</v>
      </c>
      <c r="E91" s="198" t="s">
        <v>252</v>
      </c>
      <c r="F91" s="199">
        <v>20</v>
      </c>
      <c r="G91" s="235">
        <v>0</v>
      </c>
      <c r="H91" s="200">
        <f t="shared" si="2"/>
        <v>0</v>
      </c>
      <c r="I91" s="201">
        <f t="shared" si="3"/>
        <v>0</v>
      </c>
    </row>
    <row r="92" spans="2:9" ht="24" x14ac:dyDescent="0.25">
      <c r="B92" s="195">
        <v>72</v>
      </c>
      <c r="C92" s="205" t="s">
        <v>100</v>
      </c>
      <c r="D92" s="202" t="s">
        <v>164</v>
      </c>
      <c r="E92" s="198" t="s">
        <v>252</v>
      </c>
      <c r="F92" s="199">
        <v>5</v>
      </c>
      <c r="G92" s="235">
        <v>0</v>
      </c>
      <c r="H92" s="200">
        <f t="shared" si="2"/>
        <v>0</v>
      </c>
      <c r="I92" s="201">
        <f t="shared" si="3"/>
        <v>0</v>
      </c>
    </row>
    <row r="93" spans="2:9" ht="18.75" x14ac:dyDescent="0.25">
      <c r="B93" s="195">
        <v>73</v>
      </c>
      <c r="C93" s="205" t="s">
        <v>100</v>
      </c>
      <c r="D93" s="202" t="s">
        <v>165</v>
      </c>
      <c r="E93" s="198" t="s">
        <v>246</v>
      </c>
      <c r="F93" s="199">
        <v>10</v>
      </c>
      <c r="G93" s="235">
        <v>0</v>
      </c>
      <c r="H93" s="200">
        <f t="shared" ref="H93:H140" si="4">IF(F$10="Som platcom DPH",G93*0.23,0)</f>
        <v>0</v>
      </c>
      <c r="I93" s="201">
        <f t="shared" ref="I93:I140" si="5">SUM(G93+H93)*F93</f>
        <v>0</v>
      </c>
    </row>
    <row r="94" spans="2:9" ht="18.75" x14ac:dyDescent="0.25">
      <c r="B94" s="195">
        <v>74</v>
      </c>
      <c r="C94" s="205" t="s">
        <v>100</v>
      </c>
      <c r="D94" s="202" t="s">
        <v>166</v>
      </c>
      <c r="E94" s="198" t="s">
        <v>246</v>
      </c>
      <c r="F94" s="199">
        <v>15</v>
      </c>
      <c r="G94" s="235">
        <v>0</v>
      </c>
      <c r="H94" s="200">
        <f t="shared" si="4"/>
        <v>0</v>
      </c>
      <c r="I94" s="201">
        <f t="shared" si="5"/>
        <v>0</v>
      </c>
    </row>
    <row r="95" spans="2:9" ht="18.75" x14ac:dyDescent="0.25">
      <c r="B95" s="195">
        <v>75</v>
      </c>
      <c r="C95" s="205" t="s">
        <v>100</v>
      </c>
      <c r="D95" s="202" t="s">
        <v>167</v>
      </c>
      <c r="E95" s="198" t="s">
        <v>246</v>
      </c>
      <c r="F95" s="199">
        <v>300</v>
      </c>
      <c r="G95" s="235">
        <v>0</v>
      </c>
      <c r="H95" s="200">
        <f t="shared" si="4"/>
        <v>0</v>
      </c>
      <c r="I95" s="201">
        <f t="shared" si="5"/>
        <v>0</v>
      </c>
    </row>
    <row r="96" spans="2:9" ht="18.75" x14ac:dyDescent="0.25">
      <c r="B96" s="195">
        <v>76</v>
      </c>
      <c r="C96" s="205" t="s">
        <v>100</v>
      </c>
      <c r="D96" s="202" t="s">
        <v>168</v>
      </c>
      <c r="E96" s="198" t="s">
        <v>246</v>
      </c>
      <c r="F96" s="199">
        <v>310</v>
      </c>
      <c r="G96" s="235">
        <v>0</v>
      </c>
      <c r="H96" s="200">
        <f t="shared" si="4"/>
        <v>0</v>
      </c>
      <c r="I96" s="201">
        <f t="shared" si="5"/>
        <v>0</v>
      </c>
    </row>
    <row r="97" spans="2:9" ht="60" x14ac:dyDescent="0.25">
      <c r="B97" s="195">
        <v>77</v>
      </c>
      <c r="C97" s="205" t="s">
        <v>100</v>
      </c>
      <c r="D97" s="202" t="s">
        <v>169</v>
      </c>
      <c r="E97" s="198" t="s">
        <v>246</v>
      </c>
      <c r="F97" s="199">
        <v>10</v>
      </c>
      <c r="G97" s="235">
        <v>0</v>
      </c>
      <c r="H97" s="200">
        <f t="shared" si="4"/>
        <v>0</v>
      </c>
      <c r="I97" s="201">
        <f t="shared" si="5"/>
        <v>0</v>
      </c>
    </row>
    <row r="98" spans="2:9" ht="36" x14ac:dyDescent="0.25">
      <c r="B98" s="195">
        <v>78</v>
      </c>
      <c r="C98" s="205" t="s">
        <v>100</v>
      </c>
      <c r="D98" s="202" t="s">
        <v>170</v>
      </c>
      <c r="E98" s="198" t="s">
        <v>246</v>
      </c>
      <c r="F98" s="199">
        <v>5</v>
      </c>
      <c r="G98" s="235">
        <v>0</v>
      </c>
      <c r="H98" s="200">
        <f t="shared" si="4"/>
        <v>0</v>
      </c>
      <c r="I98" s="201">
        <f t="shared" si="5"/>
        <v>0</v>
      </c>
    </row>
    <row r="99" spans="2:9" ht="36" x14ac:dyDescent="0.25">
      <c r="B99" s="195">
        <v>79</v>
      </c>
      <c r="C99" s="205" t="s">
        <v>100</v>
      </c>
      <c r="D99" s="202" t="s">
        <v>171</v>
      </c>
      <c r="E99" s="198" t="s">
        <v>246</v>
      </c>
      <c r="F99" s="199">
        <v>30</v>
      </c>
      <c r="G99" s="235">
        <v>0</v>
      </c>
      <c r="H99" s="200">
        <f t="shared" si="4"/>
        <v>0</v>
      </c>
      <c r="I99" s="201">
        <f t="shared" si="5"/>
        <v>0</v>
      </c>
    </row>
    <row r="100" spans="2:9" ht="24" x14ac:dyDescent="0.25">
      <c r="B100" s="195">
        <v>80</v>
      </c>
      <c r="C100" s="205" t="s">
        <v>100</v>
      </c>
      <c r="D100" s="202" t="s">
        <v>172</v>
      </c>
      <c r="E100" s="198" t="s">
        <v>246</v>
      </c>
      <c r="F100" s="199">
        <v>100</v>
      </c>
      <c r="G100" s="235">
        <v>0</v>
      </c>
      <c r="H100" s="200">
        <f t="shared" si="4"/>
        <v>0</v>
      </c>
      <c r="I100" s="201">
        <f t="shared" si="5"/>
        <v>0</v>
      </c>
    </row>
    <row r="101" spans="2:9" ht="18.75" x14ac:dyDescent="0.25">
      <c r="B101" s="195">
        <v>81</v>
      </c>
      <c r="C101" s="205" t="s">
        <v>100</v>
      </c>
      <c r="D101" s="202" t="s">
        <v>173</v>
      </c>
      <c r="E101" s="198" t="s">
        <v>246</v>
      </c>
      <c r="F101" s="199">
        <v>90</v>
      </c>
      <c r="G101" s="235">
        <v>0</v>
      </c>
      <c r="H101" s="200">
        <f t="shared" si="4"/>
        <v>0</v>
      </c>
      <c r="I101" s="201">
        <f t="shared" si="5"/>
        <v>0</v>
      </c>
    </row>
    <row r="102" spans="2:9" ht="48" x14ac:dyDescent="0.25">
      <c r="B102" s="195">
        <v>82</v>
      </c>
      <c r="C102" s="205" t="s">
        <v>100</v>
      </c>
      <c r="D102" s="202" t="s">
        <v>174</v>
      </c>
      <c r="E102" s="198" t="s">
        <v>246</v>
      </c>
      <c r="F102" s="199">
        <v>180</v>
      </c>
      <c r="G102" s="235">
        <v>0</v>
      </c>
      <c r="H102" s="200">
        <f t="shared" si="4"/>
        <v>0</v>
      </c>
      <c r="I102" s="201">
        <f t="shared" si="5"/>
        <v>0</v>
      </c>
    </row>
    <row r="103" spans="2:9" ht="24" x14ac:dyDescent="0.25">
      <c r="B103" s="195">
        <v>83</v>
      </c>
      <c r="C103" s="205" t="s">
        <v>100</v>
      </c>
      <c r="D103" s="202" t="s">
        <v>175</v>
      </c>
      <c r="E103" s="198" t="s">
        <v>246</v>
      </c>
      <c r="F103" s="199">
        <v>150</v>
      </c>
      <c r="G103" s="235">
        <v>0</v>
      </c>
      <c r="H103" s="200">
        <f t="shared" si="4"/>
        <v>0</v>
      </c>
      <c r="I103" s="201">
        <f t="shared" si="5"/>
        <v>0</v>
      </c>
    </row>
    <row r="104" spans="2:9" ht="24" x14ac:dyDescent="0.25">
      <c r="B104" s="195">
        <v>84</v>
      </c>
      <c r="C104" s="205" t="s">
        <v>100</v>
      </c>
      <c r="D104" s="202" t="s">
        <v>176</v>
      </c>
      <c r="E104" s="198" t="s">
        <v>246</v>
      </c>
      <c r="F104" s="199">
        <v>100</v>
      </c>
      <c r="G104" s="235">
        <v>0</v>
      </c>
      <c r="H104" s="200">
        <f t="shared" si="4"/>
        <v>0</v>
      </c>
      <c r="I104" s="201">
        <f t="shared" si="5"/>
        <v>0</v>
      </c>
    </row>
    <row r="105" spans="2:9" ht="36" x14ac:dyDescent="0.25">
      <c r="B105" s="195">
        <v>85</v>
      </c>
      <c r="C105" s="205" t="s">
        <v>100</v>
      </c>
      <c r="D105" s="202" t="s">
        <v>177</v>
      </c>
      <c r="E105" s="198" t="s">
        <v>246</v>
      </c>
      <c r="F105" s="199">
        <v>40</v>
      </c>
      <c r="G105" s="235">
        <v>0</v>
      </c>
      <c r="H105" s="200">
        <f t="shared" si="4"/>
        <v>0</v>
      </c>
      <c r="I105" s="201">
        <f t="shared" si="5"/>
        <v>0</v>
      </c>
    </row>
    <row r="106" spans="2:9" ht="48" x14ac:dyDescent="0.25">
      <c r="B106" s="195">
        <v>86</v>
      </c>
      <c r="C106" s="205" t="s">
        <v>100</v>
      </c>
      <c r="D106" s="202" t="s">
        <v>178</v>
      </c>
      <c r="E106" s="198" t="s">
        <v>246</v>
      </c>
      <c r="F106" s="199">
        <v>150</v>
      </c>
      <c r="G106" s="235">
        <v>0</v>
      </c>
      <c r="H106" s="200">
        <f t="shared" si="4"/>
        <v>0</v>
      </c>
      <c r="I106" s="201">
        <f t="shared" si="5"/>
        <v>0</v>
      </c>
    </row>
    <row r="107" spans="2:9" ht="36" x14ac:dyDescent="0.25">
      <c r="B107" s="195">
        <v>87</v>
      </c>
      <c r="C107" s="205" t="s">
        <v>100</v>
      </c>
      <c r="D107" s="202" t="s">
        <v>179</v>
      </c>
      <c r="E107" s="198" t="s">
        <v>246</v>
      </c>
      <c r="F107" s="199">
        <v>30</v>
      </c>
      <c r="G107" s="235">
        <v>0</v>
      </c>
      <c r="H107" s="200">
        <f t="shared" si="4"/>
        <v>0</v>
      </c>
      <c r="I107" s="201">
        <f t="shared" si="5"/>
        <v>0</v>
      </c>
    </row>
    <row r="108" spans="2:9" ht="36" x14ac:dyDescent="0.25">
      <c r="B108" s="195">
        <v>88</v>
      </c>
      <c r="C108" s="205" t="s">
        <v>100</v>
      </c>
      <c r="D108" s="202" t="s">
        <v>180</v>
      </c>
      <c r="E108" s="198" t="s">
        <v>246</v>
      </c>
      <c r="F108" s="199">
        <v>90</v>
      </c>
      <c r="G108" s="235">
        <v>0</v>
      </c>
      <c r="H108" s="200">
        <f t="shared" si="4"/>
        <v>0</v>
      </c>
      <c r="I108" s="201">
        <f t="shared" si="5"/>
        <v>0</v>
      </c>
    </row>
    <row r="109" spans="2:9" ht="36" x14ac:dyDescent="0.25">
      <c r="B109" s="195">
        <v>89</v>
      </c>
      <c r="C109" s="205" t="s">
        <v>100</v>
      </c>
      <c r="D109" s="202" t="s">
        <v>181</v>
      </c>
      <c r="E109" s="198" t="s">
        <v>246</v>
      </c>
      <c r="F109" s="199">
        <v>20</v>
      </c>
      <c r="G109" s="235">
        <v>0</v>
      </c>
      <c r="H109" s="200">
        <f t="shared" si="4"/>
        <v>0</v>
      </c>
      <c r="I109" s="201">
        <f t="shared" si="5"/>
        <v>0</v>
      </c>
    </row>
    <row r="110" spans="2:9" ht="18.75" x14ac:dyDescent="0.25">
      <c r="B110" s="195">
        <v>90</v>
      </c>
      <c r="C110" s="205" t="s">
        <v>100</v>
      </c>
      <c r="D110" s="202" t="s">
        <v>182</v>
      </c>
      <c r="E110" s="198" t="s">
        <v>246</v>
      </c>
      <c r="F110" s="199">
        <v>60</v>
      </c>
      <c r="G110" s="235">
        <v>0</v>
      </c>
      <c r="H110" s="200">
        <f t="shared" si="4"/>
        <v>0</v>
      </c>
      <c r="I110" s="201">
        <f t="shared" si="5"/>
        <v>0</v>
      </c>
    </row>
    <row r="111" spans="2:9" ht="24" x14ac:dyDescent="0.25">
      <c r="B111" s="195">
        <v>91</v>
      </c>
      <c r="C111" s="205" t="s">
        <v>100</v>
      </c>
      <c r="D111" s="202" t="s">
        <v>183</v>
      </c>
      <c r="E111" s="198" t="s">
        <v>246</v>
      </c>
      <c r="F111" s="199">
        <v>170</v>
      </c>
      <c r="G111" s="235">
        <v>0</v>
      </c>
      <c r="H111" s="200">
        <f t="shared" si="4"/>
        <v>0</v>
      </c>
      <c r="I111" s="201">
        <f t="shared" si="5"/>
        <v>0</v>
      </c>
    </row>
    <row r="112" spans="2:9" ht="24" x14ac:dyDescent="0.25">
      <c r="B112" s="195">
        <v>92</v>
      </c>
      <c r="C112" s="205" t="s">
        <v>100</v>
      </c>
      <c r="D112" s="202" t="s">
        <v>184</v>
      </c>
      <c r="E112" s="198" t="s">
        <v>246</v>
      </c>
      <c r="F112" s="199">
        <v>12</v>
      </c>
      <c r="G112" s="235">
        <v>0</v>
      </c>
      <c r="H112" s="200">
        <f t="shared" si="4"/>
        <v>0</v>
      </c>
      <c r="I112" s="201">
        <f t="shared" si="5"/>
        <v>0</v>
      </c>
    </row>
    <row r="113" spans="2:9" ht="24" x14ac:dyDescent="0.25">
      <c r="B113" s="195">
        <v>93</v>
      </c>
      <c r="C113" s="205" t="s">
        <v>100</v>
      </c>
      <c r="D113" s="202" t="s">
        <v>185</v>
      </c>
      <c r="E113" s="198" t="s">
        <v>246</v>
      </c>
      <c r="F113" s="199">
        <v>180</v>
      </c>
      <c r="G113" s="235">
        <v>0</v>
      </c>
      <c r="H113" s="200">
        <f t="shared" si="4"/>
        <v>0</v>
      </c>
      <c r="I113" s="201">
        <f t="shared" si="5"/>
        <v>0</v>
      </c>
    </row>
    <row r="114" spans="2:9" ht="24" x14ac:dyDescent="0.25">
      <c r="B114" s="195">
        <v>94</v>
      </c>
      <c r="C114" s="205" t="s">
        <v>100</v>
      </c>
      <c r="D114" s="202" t="s">
        <v>186</v>
      </c>
      <c r="E114" s="198" t="s">
        <v>246</v>
      </c>
      <c r="F114" s="199">
        <v>12</v>
      </c>
      <c r="G114" s="235">
        <v>0</v>
      </c>
      <c r="H114" s="200">
        <f t="shared" si="4"/>
        <v>0</v>
      </c>
      <c r="I114" s="201">
        <f t="shared" si="5"/>
        <v>0</v>
      </c>
    </row>
    <row r="115" spans="2:9" ht="36" x14ac:dyDescent="0.25">
      <c r="B115" s="195">
        <v>95</v>
      </c>
      <c r="C115" s="205" t="s">
        <v>100</v>
      </c>
      <c r="D115" s="202" t="s">
        <v>187</v>
      </c>
      <c r="E115" s="198" t="s">
        <v>246</v>
      </c>
      <c r="F115" s="199">
        <v>40</v>
      </c>
      <c r="G115" s="235">
        <v>0</v>
      </c>
      <c r="H115" s="200">
        <f t="shared" si="4"/>
        <v>0</v>
      </c>
      <c r="I115" s="201">
        <f t="shared" si="5"/>
        <v>0</v>
      </c>
    </row>
    <row r="116" spans="2:9" ht="36" x14ac:dyDescent="0.25">
      <c r="B116" s="195">
        <v>96</v>
      </c>
      <c r="C116" s="205" t="s">
        <v>100</v>
      </c>
      <c r="D116" s="202" t="s">
        <v>188</v>
      </c>
      <c r="E116" s="198" t="s">
        <v>246</v>
      </c>
      <c r="F116" s="199">
        <v>30</v>
      </c>
      <c r="G116" s="235">
        <v>0</v>
      </c>
      <c r="H116" s="200">
        <f t="shared" si="4"/>
        <v>0</v>
      </c>
      <c r="I116" s="201">
        <f t="shared" si="5"/>
        <v>0</v>
      </c>
    </row>
    <row r="117" spans="2:9" ht="18.75" x14ac:dyDescent="0.25">
      <c r="B117" s="195">
        <v>97</v>
      </c>
      <c r="C117" s="205" t="s">
        <v>100</v>
      </c>
      <c r="D117" s="202" t="s">
        <v>189</v>
      </c>
      <c r="E117" s="198" t="s">
        <v>253</v>
      </c>
      <c r="F117" s="199">
        <v>25</v>
      </c>
      <c r="G117" s="235">
        <v>0</v>
      </c>
      <c r="H117" s="200">
        <f t="shared" si="4"/>
        <v>0</v>
      </c>
      <c r="I117" s="201">
        <f t="shared" si="5"/>
        <v>0</v>
      </c>
    </row>
    <row r="118" spans="2:9" ht="24" x14ac:dyDescent="0.25">
      <c r="B118" s="195">
        <v>98</v>
      </c>
      <c r="C118" s="205" t="s">
        <v>100</v>
      </c>
      <c r="D118" s="202" t="s">
        <v>190</v>
      </c>
      <c r="E118" s="198" t="s">
        <v>253</v>
      </c>
      <c r="F118" s="199">
        <v>161</v>
      </c>
      <c r="G118" s="235">
        <v>0</v>
      </c>
      <c r="H118" s="200">
        <f t="shared" si="4"/>
        <v>0</v>
      </c>
      <c r="I118" s="201">
        <f t="shared" si="5"/>
        <v>0</v>
      </c>
    </row>
    <row r="119" spans="2:9" ht="24" x14ac:dyDescent="0.25">
      <c r="B119" s="195">
        <v>99</v>
      </c>
      <c r="C119" s="205" t="s">
        <v>100</v>
      </c>
      <c r="D119" s="202" t="s">
        <v>191</v>
      </c>
      <c r="E119" s="198" t="s">
        <v>246</v>
      </c>
      <c r="F119" s="199">
        <v>20</v>
      </c>
      <c r="G119" s="235">
        <v>0</v>
      </c>
      <c r="H119" s="200">
        <f t="shared" si="4"/>
        <v>0</v>
      </c>
      <c r="I119" s="201">
        <f t="shared" si="5"/>
        <v>0</v>
      </c>
    </row>
    <row r="120" spans="2:9" ht="24" x14ac:dyDescent="0.25">
      <c r="B120" s="195">
        <v>100</v>
      </c>
      <c r="C120" s="205" t="s">
        <v>100</v>
      </c>
      <c r="D120" s="202" t="s">
        <v>192</v>
      </c>
      <c r="E120" s="198" t="s">
        <v>246</v>
      </c>
      <c r="F120" s="199">
        <v>20</v>
      </c>
      <c r="G120" s="235">
        <v>0</v>
      </c>
      <c r="H120" s="200">
        <f t="shared" si="4"/>
        <v>0</v>
      </c>
      <c r="I120" s="201">
        <f t="shared" si="5"/>
        <v>0</v>
      </c>
    </row>
    <row r="121" spans="2:9" ht="24" x14ac:dyDescent="0.25">
      <c r="B121" s="195">
        <v>101</v>
      </c>
      <c r="C121" s="205" t="s">
        <v>100</v>
      </c>
      <c r="D121" s="202" t="s">
        <v>193</v>
      </c>
      <c r="E121" s="198" t="s">
        <v>246</v>
      </c>
      <c r="F121" s="199">
        <v>16</v>
      </c>
      <c r="G121" s="235">
        <v>0</v>
      </c>
      <c r="H121" s="200">
        <f t="shared" si="4"/>
        <v>0</v>
      </c>
      <c r="I121" s="201">
        <f t="shared" si="5"/>
        <v>0</v>
      </c>
    </row>
    <row r="122" spans="2:9" ht="36" x14ac:dyDescent="0.25">
      <c r="B122" s="195">
        <v>102</v>
      </c>
      <c r="C122" s="205" t="s">
        <v>100</v>
      </c>
      <c r="D122" s="202" t="s">
        <v>194</v>
      </c>
      <c r="E122" s="198" t="s">
        <v>246</v>
      </c>
      <c r="F122" s="199">
        <v>70</v>
      </c>
      <c r="G122" s="235">
        <v>0</v>
      </c>
      <c r="H122" s="200">
        <f t="shared" si="4"/>
        <v>0</v>
      </c>
      <c r="I122" s="201">
        <f t="shared" si="5"/>
        <v>0</v>
      </c>
    </row>
    <row r="123" spans="2:9" ht="24" x14ac:dyDescent="0.25">
      <c r="B123" s="195">
        <v>103</v>
      </c>
      <c r="C123" s="205" t="s">
        <v>100</v>
      </c>
      <c r="D123" s="202" t="s">
        <v>195</v>
      </c>
      <c r="E123" s="198" t="s">
        <v>246</v>
      </c>
      <c r="F123" s="199">
        <v>6</v>
      </c>
      <c r="G123" s="235">
        <v>0</v>
      </c>
      <c r="H123" s="200">
        <f t="shared" si="4"/>
        <v>0</v>
      </c>
      <c r="I123" s="201">
        <f t="shared" si="5"/>
        <v>0</v>
      </c>
    </row>
    <row r="124" spans="2:9" ht="24" x14ac:dyDescent="0.25">
      <c r="B124" s="195">
        <v>104</v>
      </c>
      <c r="C124" s="205" t="s">
        <v>100</v>
      </c>
      <c r="D124" s="202" t="s">
        <v>196</v>
      </c>
      <c r="E124" s="198" t="s">
        <v>246</v>
      </c>
      <c r="F124" s="199">
        <v>65</v>
      </c>
      <c r="G124" s="235">
        <v>0</v>
      </c>
      <c r="H124" s="200">
        <f t="shared" si="4"/>
        <v>0</v>
      </c>
      <c r="I124" s="201">
        <f t="shared" si="5"/>
        <v>0</v>
      </c>
    </row>
    <row r="125" spans="2:9" ht="24" x14ac:dyDescent="0.25">
      <c r="B125" s="195">
        <v>105</v>
      </c>
      <c r="C125" s="205" t="s">
        <v>100</v>
      </c>
      <c r="D125" s="202" t="s">
        <v>197</v>
      </c>
      <c r="E125" s="198" t="s">
        <v>246</v>
      </c>
      <c r="F125" s="199">
        <v>10</v>
      </c>
      <c r="G125" s="235">
        <v>0</v>
      </c>
      <c r="H125" s="200">
        <f t="shared" si="4"/>
        <v>0</v>
      </c>
      <c r="I125" s="201">
        <f t="shared" si="5"/>
        <v>0</v>
      </c>
    </row>
    <row r="126" spans="2:9" ht="36" x14ac:dyDescent="0.25">
      <c r="B126" s="195">
        <v>106</v>
      </c>
      <c r="C126" s="205" t="s">
        <v>100</v>
      </c>
      <c r="D126" s="202" t="s">
        <v>198</v>
      </c>
      <c r="E126" s="198" t="s">
        <v>246</v>
      </c>
      <c r="F126" s="199">
        <v>20</v>
      </c>
      <c r="G126" s="235">
        <v>0</v>
      </c>
      <c r="H126" s="200">
        <f t="shared" si="4"/>
        <v>0</v>
      </c>
      <c r="I126" s="201">
        <f t="shared" si="5"/>
        <v>0</v>
      </c>
    </row>
    <row r="127" spans="2:9" ht="18.75" x14ac:dyDescent="0.25">
      <c r="B127" s="195">
        <v>107</v>
      </c>
      <c r="C127" s="205" t="s">
        <v>100</v>
      </c>
      <c r="D127" s="202" t="s">
        <v>199</v>
      </c>
      <c r="E127" s="198" t="s">
        <v>249</v>
      </c>
      <c r="F127" s="199">
        <v>25</v>
      </c>
      <c r="G127" s="235">
        <v>0</v>
      </c>
      <c r="H127" s="200">
        <f t="shared" si="4"/>
        <v>0</v>
      </c>
      <c r="I127" s="201">
        <f t="shared" si="5"/>
        <v>0</v>
      </c>
    </row>
    <row r="128" spans="2:9" ht="18.75" x14ac:dyDescent="0.25">
      <c r="B128" s="195">
        <v>108</v>
      </c>
      <c r="C128" s="205" t="s">
        <v>100</v>
      </c>
      <c r="D128" s="202" t="s">
        <v>200</v>
      </c>
      <c r="E128" s="198" t="s">
        <v>249</v>
      </c>
      <c r="F128" s="199">
        <v>100</v>
      </c>
      <c r="G128" s="235">
        <v>0</v>
      </c>
      <c r="H128" s="200">
        <f t="shared" si="4"/>
        <v>0</v>
      </c>
      <c r="I128" s="201">
        <f t="shared" si="5"/>
        <v>0</v>
      </c>
    </row>
    <row r="129" spans="2:9" ht="18.75" x14ac:dyDescent="0.25">
      <c r="B129" s="195">
        <v>109</v>
      </c>
      <c r="C129" s="205" t="s">
        <v>100</v>
      </c>
      <c r="D129" s="202" t="s">
        <v>201</v>
      </c>
      <c r="E129" s="198" t="s">
        <v>249</v>
      </c>
      <c r="F129" s="199">
        <v>100</v>
      </c>
      <c r="G129" s="235">
        <v>0</v>
      </c>
      <c r="H129" s="200">
        <f t="shared" si="4"/>
        <v>0</v>
      </c>
      <c r="I129" s="201">
        <f t="shared" si="5"/>
        <v>0</v>
      </c>
    </row>
    <row r="130" spans="2:9" ht="18.75" x14ac:dyDescent="0.25">
      <c r="B130" s="195">
        <v>110</v>
      </c>
      <c r="C130" s="205" t="s">
        <v>100</v>
      </c>
      <c r="D130" s="202" t="s">
        <v>202</v>
      </c>
      <c r="E130" s="198" t="s">
        <v>249</v>
      </c>
      <c r="F130" s="199">
        <v>40</v>
      </c>
      <c r="G130" s="235">
        <v>0</v>
      </c>
      <c r="H130" s="200">
        <f t="shared" si="4"/>
        <v>0</v>
      </c>
      <c r="I130" s="201">
        <f t="shared" si="5"/>
        <v>0</v>
      </c>
    </row>
    <row r="131" spans="2:9" ht="18.75" x14ac:dyDescent="0.25">
      <c r="B131" s="195">
        <v>111</v>
      </c>
      <c r="C131" s="205" t="s">
        <v>100</v>
      </c>
      <c r="D131" s="202" t="s">
        <v>203</v>
      </c>
      <c r="E131" s="198" t="s">
        <v>249</v>
      </c>
      <c r="F131" s="199">
        <v>15</v>
      </c>
      <c r="G131" s="235">
        <v>0</v>
      </c>
      <c r="H131" s="200">
        <f t="shared" si="4"/>
        <v>0</v>
      </c>
      <c r="I131" s="201">
        <f t="shared" si="5"/>
        <v>0</v>
      </c>
    </row>
    <row r="132" spans="2:9" ht="18.75" x14ac:dyDescent="0.25">
      <c r="B132" s="195">
        <v>112</v>
      </c>
      <c r="C132" s="205" t="s">
        <v>100</v>
      </c>
      <c r="D132" s="202" t="s">
        <v>204</v>
      </c>
      <c r="E132" s="198" t="s">
        <v>249</v>
      </c>
      <c r="F132" s="199">
        <v>105</v>
      </c>
      <c r="G132" s="235">
        <v>0</v>
      </c>
      <c r="H132" s="200">
        <f t="shared" si="4"/>
        <v>0</v>
      </c>
      <c r="I132" s="201">
        <f t="shared" si="5"/>
        <v>0</v>
      </c>
    </row>
    <row r="133" spans="2:9" ht="18.75" x14ac:dyDescent="0.25">
      <c r="B133" s="195">
        <v>113</v>
      </c>
      <c r="C133" s="205" t="s">
        <v>100</v>
      </c>
      <c r="D133" s="202" t="s">
        <v>205</v>
      </c>
      <c r="E133" s="198" t="s">
        <v>249</v>
      </c>
      <c r="F133" s="199">
        <v>85</v>
      </c>
      <c r="G133" s="235">
        <v>0</v>
      </c>
      <c r="H133" s="200">
        <f t="shared" si="4"/>
        <v>0</v>
      </c>
      <c r="I133" s="201">
        <f t="shared" si="5"/>
        <v>0</v>
      </c>
    </row>
    <row r="134" spans="2:9" ht="18.75" x14ac:dyDescent="0.25">
      <c r="B134" s="195">
        <v>114</v>
      </c>
      <c r="C134" s="205" t="s">
        <v>100</v>
      </c>
      <c r="D134" s="202" t="s">
        <v>206</v>
      </c>
      <c r="E134" s="198" t="s">
        <v>249</v>
      </c>
      <c r="F134" s="199">
        <v>40</v>
      </c>
      <c r="G134" s="235">
        <v>0</v>
      </c>
      <c r="H134" s="200">
        <f t="shared" si="4"/>
        <v>0</v>
      </c>
      <c r="I134" s="201">
        <f t="shared" si="5"/>
        <v>0</v>
      </c>
    </row>
    <row r="135" spans="2:9" ht="18.75" x14ac:dyDescent="0.25">
      <c r="B135" s="195">
        <v>115</v>
      </c>
      <c r="C135" s="205" t="s">
        <v>100</v>
      </c>
      <c r="D135" s="202" t="s">
        <v>207</v>
      </c>
      <c r="E135" s="198" t="s">
        <v>254</v>
      </c>
      <c r="F135" s="199">
        <v>15</v>
      </c>
      <c r="G135" s="235">
        <v>0</v>
      </c>
      <c r="H135" s="200">
        <f t="shared" si="4"/>
        <v>0</v>
      </c>
      <c r="I135" s="201">
        <f t="shared" si="5"/>
        <v>0</v>
      </c>
    </row>
    <row r="136" spans="2:9" ht="18.75" x14ac:dyDescent="0.25">
      <c r="B136" s="195">
        <v>116</v>
      </c>
      <c r="C136" s="205" t="s">
        <v>100</v>
      </c>
      <c r="D136" s="202" t="s">
        <v>208</v>
      </c>
      <c r="E136" s="198" t="s">
        <v>254</v>
      </c>
      <c r="F136" s="199">
        <v>15</v>
      </c>
      <c r="G136" s="235">
        <v>0</v>
      </c>
      <c r="H136" s="200">
        <f t="shared" si="4"/>
        <v>0</v>
      </c>
      <c r="I136" s="201">
        <f t="shared" si="5"/>
        <v>0</v>
      </c>
    </row>
    <row r="137" spans="2:9" ht="24" x14ac:dyDescent="0.25">
      <c r="B137" s="195">
        <v>117</v>
      </c>
      <c r="C137" s="205" t="s">
        <v>100</v>
      </c>
      <c r="D137" s="202" t="s">
        <v>209</v>
      </c>
      <c r="E137" s="198" t="s">
        <v>246</v>
      </c>
      <c r="F137" s="199">
        <v>10</v>
      </c>
      <c r="G137" s="235">
        <v>0</v>
      </c>
      <c r="H137" s="200">
        <f t="shared" si="4"/>
        <v>0</v>
      </c>
      <c r="I137" s="201">
        <f t="shared" si="5"/>
        <v>0</v>
      </c>
    </row>
    <row r="138" spans="2:9" ht="18.75" x14ac:dyDescent="0.25">
      <c r="B138" s="195">
        <v>118</v>
      </c>
      <c r="C138" s="205" t="s">
        <v>100</v>
      </c>
      <c r="D138" s="202" t="s">
        <v>210</v>
      </c>
      <c r="E138" s="198" t="s">
        <v>246</v>
      </c>
      <c r="F138" s="199">
        <v>500</v>
      </c>
      <c r="G138" s="235">
        <v>0</v>
      </c>
      <c r="H138" s="200">
        <f t="shared" si="4"/>
        <v>0</v>
      </c>
      <c r="I138" s="201">
        <f t="shared" si="5"/>
        <v>0</v>
      </c>
    </row>
    <row r="139" spans="2:9" ht="18.75" x14ac:dyDescent="0.25">
      <c r="B139" s="195">
        <v>119</v>
      </c>
      <c r="C139" s="205" t="s">
        <v>100</v>
      </c>
      <c r="D139" s="202" t="s">
        <v>211</v>
      </c>
      <c r="E139" s="198" t="s">
        <v>246</v>
      </c>
      <c r="F139" s="199">
        <v>75</v>
      </c>
      <c r="G139" s="235">
        <v>0</v>
      </c>
      <c r="H139" s="200">
        <f t="shared" si="4"/>
        <v>0</v>
      </c>
      <c r="I139" s="201">
        <f t="shared" si="5"/>
        <v>0</v>
      </c>
    </row>
    <row r="140" spans="2:9" ht="24" x14ac:dyDescent="0.25">
      <c r="B140" s="195">
        <v>120</v>
      </c>
      <c r="C140" s="205" t="s">
        <v>100</v>
      </c>
      <c r="D140" s="202" t="s">
        <v>212</v>
      </c>
      <c r="E140" s="198" t="s">
        <v>246</v>
      </c>
      <c r="F140" s="199">
        <v>90</v>
      </c>
      <c r="G140" s="235">
        <v>0</v>
      </c>
      <c r="H140" s="200">
        <f t="shared" si="4"/>
        <v>0</v>
      </c>
      <c r="I140" s="201">
        <f t="shared" si="5"/>
        <v>0</v>
      </c>
    </row>
    <row r="141" spans="2:9" ht="18.75" x14ac:dyDescent="0.25">
      <c r="B141" s="195">
        <v>121</v>
      </c>
      <c r="C141" s="205" t="s">
        <v>100</v>
      </c>
      <c r="D141" s="202" t="s">
        <v>213</v>
      </c>
      <c r="E141" s="198" t="s">
        <v>246</v>
      </c>
      <c r="F141" s="199">
        <v>10</v>
      </c>
      <c r="G141" s="235">
        <v>0</v>
      </c>
      <c r="H141" s="200">
        <f t="shared" ref="H141:H166" si="6">IF(F$10="Som platcom DPH",G141*0.23,0)</f>
        <v>0</v>
      </c>
      <c r="I141" s="201">
        <f t="shared" ref="I141:I166" si="7">SUM(G141+H141)*F141</f>
        <v>0</v>
      </c>
    </row>
    <row r="142" spans="2:9" ht="18.75" x14ac:dyDescent="0.25">
      <c r="B142" s="195">
        <v>122</v>
      </c>
      <c r="C142" s="205" t="s">
        <v>100</v>
      </c>
      <c r="D142" s="202" t="s">
        <v>214</v>
      </c>
      <c r="E142" s="198" t="s">
        <v>252</v>
      </c>
      <c r="F142" s="199">
        <v>15</v>
      </c>
      <c r="G142" s="235">
        <v>0</v>
      </c>
      <c r="H142" s="200">
        <f t="shared" si="6"/>
        <v>0</v>
      </c>
      <c r="I142" s="201">
        <f t="shared" si="7"/>
        <v>0</v>
      </c>
    </row>
    <row r="143" spans="2:9" ht="24" x14ac:dyDescent="0.25">
      <c r="B143" s="195">
        <v>123</v>
      </c>
      <c r="C143" s="205" t="s">
        <v>100</v>
      </c>
      <c r="D143" s="202" t="s">
        <v>215</v>
      </c>
      <c r="E143" s="198" t="s">
        <v>246</v>
      </c>
      <c r="F143" s="199">
        <v>5</v>
      </c>
      <c r="G143" s="235">
        <v>0</v>
      </c>
      <c r="H143" s="200">
        <f t="shared" si="6"/>
        <v>0</v>
      </c>
      <c r="I143" s="201">
        <f t="shared" si="7"/>
        <v>0</v>
      </c>
    </row>
    <row r="144" spans="2:9" ht="18.75" x14ac:dyDescent="0.25">
      <c r="B144" s="195">
        <v>124</v>
      </c>
      <c r="C144" s="205" t="s">
        <v>100</v>
      </c>
      <c r="D144" s="202" t="s">
        <v>216</v>
      </c>
      <c r="E144" s="198" t="s">
        <v>246</v>
      </c>
      <c r="F144" s="199">
        <v>10</v>
      </c>
      <c r="G144" s="235">
        <v>0</v>
      </c>
      <c r="H144" s="200">
        <f t="shared" si="6"/>
        <v>0</v>
      </c>
      <c r="I144" s="201">
        <f t="shared" si="7"/>
        <v>0</v>
      </c>
    </row>
    <row r="145" spans="2:9" ht="18.75" x14ac:dyDescent="0.25">
      <c r="B145" s="195">
        <v>125</v>
      </c>
      <c r="C145" s="205" t="s">
        <v>100</v>
      </c>
      <c r="D145" s="202" t="s">
        <v>217</v>
      </c>
      <c r="E145" s="198" t="s">
        <v>246</v>
      </c>
      <c r="F145" s="199">
        <v>150</v>
      </c>
      <c r="G145" s="235">
        <v>0</v>
      </c>
      <c r="H145" s="200">
        <f t="shared" si="6"/>
        <v>0</v>
      </c>
      <c r="I145" s="201">
        <f t="shared" si="7"/>
        <v>0</v>
      </c>
    </row>
    <row r="146" spans="2:9" ht="24" x14ac:dyDescent="0.25">
      <c r="B146" s="195">
        <v>126</v>
      </c>
      <c r="C146" s="205" t="s">
        <v>100</v>
      </c>
      <c r="D146" s="202" t="s">
        <v>218</v>
      </c>
      <c r="E146" s="198" t="s">
        <v>246</v>
      </c>
      <c r="F146" s="199">
        <v>320</v>
      </c>
      <c r="G146" s="235">
        <v>0</v>
      </c>
      <c r="H146" s="200">
        <f t="shared" si="6"/>
        <v>0</v>
      </c>
      <c r="I146" s="201">
        <f t="shared" si="7"/>
        <v>0</v>
      </c>
    </row>
    <row r="147" spans="2:9" ht="24" x14ac:dyDescent="0.25">
      <c r="B147" s="195">
        <v>127</v>
      </c>
      <c r="C147" s="205" t="s">
        <v>100</v>
      </c>
      <c r="D147" s="202" t="s">
        <v>219</v>
      </c>
      <c r="E147" s="198" t="s">
        <v>246</v>
      </c>
      <c r="F147" s="199">
        <v>60</v>
      </c>
      <c r="G147" s="235">
        <v>0</v>
      </c>
      <c r="H147" s="200">
        <f t="shared" si="6"/>
        <v>0</v>
      </c>
      <c r="I147" s="201">
        <f t="shared" si="7"/>
        <v>0</v>
      </c>
    </row>
    <row r="148" spans="2:9" ht="18.75" x14ac:dyDescent="0.25">
      <c r="B148" s="195">
        <v>128</v>
      </c>
      <c r="C148" s="205" t="s">
        <v>100</v>
      </c>
      <c r="D148" s="202" t="s">
        <v>220</v>
      </c>
      <c r="E148" s="198" t="s">
        <v>246</v>
      </c>
      <c r="F148" s="199">
        <v>45</v>
      </c>
      <c r="G148" s="235">
        <v>0</v>
      </c>
      <c r="H148" s="200">
        <f t="shared" si="6"/>
        <v>0</v>
      </c>
      <c r="I148" s="201">
        <f t="shared" si="7"/>
        <v>0</v>
      </c>
    </row>
    <row r="149" spans="2:9" ht="18.75" x14ac:dyDescent="0.25">
      <c r="B149" s="195">
        <v>129</v>
      </c>
      <c r="C149" s="205" t="s">
        <v>100</v>
      </c>
      <c r="D149" s="202" t="s">
        <v>221</v>
      </c>
      <c r="E149" s="198" t="s">
        <v>248</v>
      </c>
      <c r="F149" s="199">
        <v>115</v>
      </c>
      <c r="G149" s="236">
        <v>0</v>
      </c>
      <c r="H149" s="200">
        <f t="shared" si="6"/>
        <v>0</v>
      </c>
      <c r="I149" s="201">
        <f t="shared" si="7"/>
        <v>0</v>
      </c>
    </row>
    <row r="150" spans="2:9" ht="18.75" x14ac:dyDescent="0.25">
      <c r="B150" s="195">
        <v>130</v>
      </c>
      <c r="C150" s="205" t="s">
        <v>100</v>
      </c>
      <c r="D150" s="202" t="s">
        <v>222</v>
      </c>
      <c r="E150" s="198" t="s">
        <v>248</v>
      </c>
      <c r="F150" s="199">
        <v>20</v>
      </c>
      <c r="G150" s="236">
        <v>0</v>
      </c>
      <c r="H150" s="200">
        <f t="shared" si="6"/>
        <v>0</v>
      </c>
      <c r="I150" s="201">
        <f t="shared" si="7"/>
        <v>0</v>
      </c>
    </row>
    <row r="151" spans="2:9" ht="60" x14ac:dyDescent="0.25">
      <c r="B151" s="195">
        <v>131</v>
      </c>
      <c r="C151" s="205" t="s">
        <v>100</v>
      </c>
      <c r="D151" s="202" t="s">
        <v>223</v>
      </c>
      <c r="E151" s="198" t="s">
        <v>255</v>
      </c>
      <c r="F151" s="199">
        <v>480</v>
      </c>
      <c r="G151" s="236">
        <v>0</v>
      </c>
      <c r="H151" s="200">
        <f t="shared" si="6"/>
        <v>0</v>
      </c>
      <c r="I151" s="201">
        <f t="shared" si="7"/>
        <v>0</v>
      </c>
    </row>
    <row r="152" spans="2:9" ht="36" x14ac:dyDescent="0.25">
      <c r="B152" s="195">
        <v>132</v>
      </c>
      <c r="C152" s="205" t="s">
        <v>100</v>
      </c>
      <c r="D152" s="202" t="s">
        <v>224</v>
      </c>
      <c r="E152" s="198" t="s">
        <v>246</v>
      </c>
      <c r="F152" s="199">
        <v>520</v>
      </c>
      <c r="G152" s="236">
        <v>0</v>
      </c>
      <c r="H152" s="200">
        <f t="shared" si="6"/>
        <v>0</v>
      </c>
      <c r="I152" s="201">
        <f t="shared" si="7"/>
        <v>0</v>
      </c>
    </row>
    <row r="153" spans="2:9" ht="36" x14ac:dyDescent="0.25">
      <c r="B153" s="195">
        <v>133</v>
      </c>
      <c r="C153" s="205" t="s">
        <v>100</v>
      </c>
      <c r="D153" s="202" t="s">
        <v>225</v>
      </c>
      <c r="E153" s="198" t="s">
        <v>246</v>
      </c>
      <c r="F153" s="199">
        <v>2000</v>
      </c>
      <c r="G153" s="236">
        <v>0</v>
      </c>
      <c r="H153" s="200">
        <f t="shared" si="6"/>
        <v>0</v>
      </c>
      <c r="I153" s="201">
        <f t="shared" si="7"/>
        <v>0</v>
      </c>
    </row>
    <row r="154" spans="2:9" ht="36" x14ac:dyDescent="0.25">
      <c r="B154" s="195">
        <v>134</v>
      </c>
      <c r="C154" s="205" t="s">
        <v>100</v>
      </c>
      <c r="D154" s="202" t="s">
        <v>226</v>
      </c>
      <c r="E154" s="198" t="s">
        <v>246</v>
      </c>
      <c r="F154" s="199">
        <v>1200</v>
      </c>
      <c r="G154" s="236">
        <v>0</v>
      </c>
      <c r="H154" s="200">
        <f t="shared" si="6"/>
        <v>0</v>
      </c>
      <c r="I154" s="201">
        <f t="shared" si="7"/>
        <v>0</v>
      </c>
    </row>
    <row r="155" spans="2:9" ht="36" x14ac:dyDescent="0.25">
      <c r="B155" s="195">
        <v>135</v>
      </c>
      <c r="C155" s="205" t="s">
        <v>100</v>
      </c>
      <c r="D155" s="202" t="s">
        <v>227</v>
      </c>
      <c r="E155" s="198" t="s">
        <v>246</v>
      </c>
      <c r="F155" s="199">
        <v>750</v>
      </c>
      <c r="G155" s="236">
        <v>0</v>
      </c>
      <c r="H155" s="200">
        <f t="shared" si="6"/>
        <v>0</v>
      </c>
      <c r="I155" s="201">
        <f t="shared" si="7"/>
        <v>0</v>
      </c>
    </row>
    <row r="156" spans="2:9" ht="36" x14ac:dyDescent="0.25">
      <c r="B156" s="195">
        <v>136</v>
      </c>
      <c r="C156" s="205" t="s">
        <v>100</v>
      </c>
      <c r="D156" s="202" t="s">
        <v>228</v>
      </c>
      <c r="E156" s="198" t="s">
        <v>246</v>
      </c>
      <c r="F156" s="199">
        <v>750</v>
      </c>
      <c r="G156" s="236">
        <v>0</v>
      </c>
      <c r="H156" s="200">
        <f t="shared" si="6"/>
        <v>0</v>
      </c>
      <c r="I156" s="201">
        <f t="shared" si="7"/>
        <v>0</v>
      </c>
    </row>
    <row r="157" spans="2:9" ht="24" x14ac:dyDescent="0.25">
      <c r="B157" s="195">
        <v>137</v>
      </c>
      <c r="C157" s="205" t="s">
        <v>100</v>
      </c>
      <c r="D157" s="202" t="s">
        <v>229</v>
      </c>
      <c r="E157" s="198" t="s">
        <v>248</v>
      </c>
      <c r="F157" s="199">
        <v>50</v>
      </c>
      <c r="G157" s="236">
        <v>0</v>
      </c>
      <c r="H157" s="200">
        <f t="shared" si="6"/>
        <v>0</v>
      </c>
      <c r="I157" s="201">
        <f t="shared" si="7"/>
        <v>0</v>
      </c>
    </row>
    <row r="158" spans="2:9" ht="24" x14ac:dyDescent="0.25">
      <c r="B158" s="195">
        <v>138</v>
      </c>
      <c r="C158" s="205" t="s">
        <v>100</v>
      </c>
      <c r="D158" s="202" t="s">
        <v>230</v>
      </c>
      <c r="E158" s="198" t="s">
        <v>248</v>
      </c>
      <c r="F158" s="199">
        <v>25</v>
      </c>
      <c r="G158" s="236">
        <v>0</v>
      </c>
      <c r="H158" s="200">
        <f t="shared" si="6"/>
        <v>0</v>
      </c>
      <c r="I158" s="201">
        <f t="shared" si="7"/>
        <v>0</v>
      </c>
    </row>
    <row r="159" spans="2:9" ht="24" x14ac:dyDescent="0.25">
      <c r="B159" s="195">
        <v>139</v>
      </c>
      <c r="C159" s="205" t="s">
        <v>100</v>
      </c>
      <c r="D159" s="202" t="s">
        <v>231</v>
      </c>
      <c r="E159" s="198" t="s">
        <v>248</v>
      </c>
      <c r="F159" s="199">
        <v>25</v>
      </c>
      <c r="G159" s="236">
        <v>0</v>
      </c>
      <c r="H159" s="200">
        <f t="shared" si="6"/>
        <v>0</v>
      </c>
      <c r="I159" s="201">
        <f t="shared" si="7"/>
        <v>0</v>
      </c>
    </row>
    <row r="160" spans="2:9" ht="24" x14ac:dyDescent="0.25">
      <c r="B160" s="195">
        <v>140</v>
      </c>
      <c r="C160" s="205" t="s">
        <v>100</v>
      </c>
      <c r="D160" s="202" t="s">
        <v>232</v>
      </c>
      <c r="E160" s="198" t="s">
        <v>248</v>
      </c>
      <c r="F160" s="199">
        <v>90</v>
      </c>
      <c r="G160" s="236">
        <v>0</v>
      </c>
      <c r="H160" s="200">
        <f t="shared" si="6"/>
        <v>0</v>
      </c>
      <c r="I160" s="201">
        <f t="shared" si="7"/>
        <v>0</v>
      </c>
    </row>
    <row r="161" spans="2:9" ht="24" x14ac:dyDescent="0.25">
      <c r="B161" s="195">
        <v>141</v>
      </c>
      <c r="C161" s="205" t="s">
        <v>100</v>
      </c>
      <c r="D161" s="202" t="s">
        <v>233</v>
      </c>
      <c r="E161" s="198" t="s">
        <v>248</v>
      </c>
      <c r="F161" s="199">
        <v>190</v>
      </c>
      <c r="G161" s="236">
        <v>0</v>
      </c>
      <c r="H161" s="200">
        <f t="shared" si="6"/>
        <v>0</v>
      </c>
      <c r="I161" s="201">
        <f t="shared" si="7"/>
        <v>0</v>
      </c>
    </row>
    <row r="162" spans="2:9" ht="24" x14ac:dyDescent="0.25">
      <c r="B162" s="195">
        <v>142</v>
      </c>
      <c r="C162" s="205" t="s">
        <v>100</v>
      </c>
      <c r="D162" s="202" t="s">
        <v>234</v>
      </c>
      <c r="E162" s="198" t="s">
        <v>256</v>
      </c>
      <c r="F162" s="199">
        <v>510</v>
      </c>
      <c r="G162" s="236">
        <v>0</v>
      </c>
      <c r="H162" s="200">
        <f t="shared" si="6"/>
        <v>0</v>
      </c>
      <c r="I162" s="201">
        <f t="shared" si="7"/>
        <v>0</v>
      </c>
    </row>
    <row r="163" spans="2:9" ht="24" x14ac:dyDescent="0.25">
      <c r="B163" s="195">
        <v>143</v>
      </c>
      <c r="C163" s="205" t="s">
        <v>100</v>
      </c>
      <c r="D163" s="202" t="s">
        <v>235</v>
      </c>
      <c r="E163" s="198" t="s">
        <v>246</v>
      </c>
      <c r="F163" s="199">
        <v>525</v>
      </c>
      <c r="G163" s="236">
        <v>0</v>
      </c>
      <c r="H163" s="200">
        <f t="shared" si="6"/>
        <v>0</v>
      </c>
      <c r="I163" s="201">
        <f t="shared" si="7"/>
        <v>0</v>
      </c>
    </row>
    <row r="164" spans="2:9" ht="18.75" x14ac:dyDescent="0.25">
      <c r="B164" s="195">
        <v>144</v>
      </c>
      <c r="C164" s="205" t="s">
        <v>100</v>
      </c>
      <c r="D164" s="202" t="s">
        <v>236</v>
      </c>
      <c r="E164" s="198" t="s">
        <v>246</v>
      </c>
      <c r="F164" s="199">
        <v>60</v>
      </c>
      <c r="G164" s="236">
        <v>0</v>
      </c>
      <c r="H164" s="200">
        <f t="shared" si="6"/>
        <v>0</v>
      </c>
      <c r="I164" s="201">
        <f t="shared" si="7"/>
        <v>0</v>
      </c>
    </row>
    <row r="165" spans="2:9" ht="24" x14ac:dyDescent="0.25">
      <c r="B165" s="195">
        <v>145</v>
      </c>
      <c r="C165" s="205" t="s">
        <v>100</v>
      </c>
      <c r="D165" s="202" t="s">
        <v>237</v>
      </c>
      <c r="E165" s="198" t="s">
        <v>246</v>
      </c>
      <c r="F165" s="199">
        <v>15</v>
      </c>
      <c r="G165" s="236">
        <v>0</v>
      </c>
      <c r="H165" s="200">
        <f t="shared" si="6"/>
        <v>0</v>
      </c>
      <c r="I165" s="201">
        <f t="shared" si="7"/>
        <v>0</v>
      </c>
    </row>
    <row r="166" spans="2:9" ht="19.5" thickBot="1" x14ac:dyDescent="0.3">
      <c r="B166" s="206">
        <v>146</v>
      </c>
      <c r="C166" s="207" t="s">
        <v>100</v>
      </c>
      <c r="D166" s="208" t="s">
        <v>238</v>
      </c>
      <c r="E166" s="209" t="s">
        <v>246</v>
      </c>
      <c r="F166" s="210">
        <v>10</v>
      </c>
      <c r="G166" s="237">
        <v>0</v>
      </c>
      <c r="H166" s="211">
        <f t="shared" si="6"/>
        <v>0</v>
      </c>
      <c r="I166" s="212">
        <f t="shared" si="7"/>
        <v>0</v>
      </c>
    </row>
    <row r="167" spans="2:9" ht="28.5" customHeight="1" thickBot="1" x14ac:dyDescent="0.3">
      <c r="B167" s="213" t="s">
        <v>258</v>
      </c>
      <c r="C167" s="214"/>
      <c r="D167" s="214"/>
      <c r="E167" s="214"/>
      <c r="F167" s="214"/>
      <c r="G167" s="215">
        <f>IF(F$10="Som platcom DPH",(I167-I167*0.23),I167)</f>
        <v>0</v>
      </c>
      <c r="H167" s="215">
        <f>I167-G167</f>
        <v>0</v>
      </c>
      <c r="I167" s="216">
        <f>SUM(I21:I166)</f>
        <v>0</v>
      </c>
    </row>
    <row r="168" spans="2:9" ht="19.5" thickBot="1" x14ac:dyDescent="0.35">
      <c r="B168" s="217" t="s">
        <v>69</v>
      </c>
      <c r="C168" s="218"/>
      <c r="D168" s="219"/>
      <c r="E168" s="218"/>
      <c r="F168" s="220">
        <f>I167</f>
        <v>0</v>
      </c>
      <c r="G168" s="220"/>
      <c r="H168" s="220"/>
      <c r="I168" s="221"/>
    </row>
    <row r="169" spans="2:9" ht="15.75" thickBot="1" x14ac:dyDescent="0.3">
      <c r="B169" s="222"/>
      <c r="C169" s="223"/>
      <c r="D169" s="223"/>
      <c r="E169" s="223"/>
      <c r="F169" s="223"/>
      <c r="G169" s="223"/>
      <c r="H169" s="223"/>
      <c r="I169" s="224"/>
    </row>
    <row r="170" spans="2:9" x14ac:dyDescent="0.25">
      <c r="B170" s="238" t="s">
        <v>37</v>
      </c>
      <c r="C170" s="239"/>
      <c r="D170" s="239"/>
      <c r="E170" s="240"/>
      <c r="F170" s="241" t="s">
        <v>38</v>
      </c>
      <c r="G170" s="241"/>
      <c r="H170" s="242" t="s">
        <v>39</v>
      </c>
      <c r="I170" s="243"/>
    </row>
    <row r="171" spans="2:9" ht="15.75" thickBot="1" x14ac:dyDescent="0.3">
      <c r="B171" s="244"/>
      <c r="C171" s="245"/>
      <c r="D171" s="245"/>
      <c r="E171" s="246"/>
      <c r="F171" s="247"/>
      <c r="G171" s="247"/>
      <c r="H171" s="248"/>
      <c r="I171" s="249"/>
    </row>
    <row r="172" spans="2:9" x14ac:dyDescent="0.25">
      <c r="B172" s="225"/>
      <c r="C172" s="225"/>
      <c r="D172" s="226"/>
      <c r="E172" s="225"/>
      <c r="F172" s="225"/>
      <c r="G172" s="225"/>
      <c r="H172" s="225"/>
      <c r="I172" s="225"/>
    </row>
    <row r="173" spans="2:9" x14ac:dyDescent="0.25">
      <c r="B173" s="225"/>
      <c r="C173" s="225"/>
      <c r="D173" s="226"/>
      <c r="E173" s="225"/>
      <c r="F173" s="225"/>
      <c r="G173" s="225"/>
      <c r="H173" s="225"/>
      <c r="I173" s="225"/>
    </row>
    <row r="174" spans="2:9" x14ac:dyDescent="0.25">
      <c r="B174" s="225"/>
      <c r="C174" s="225"/>
      <c r="D174" s="226"/>
      <c r="E174" s="225"/>
      <c r="F174" s="225"/>
      <c r="G174" s="225"/>
      <c r="H174" s="225"/>
      <c r="I174" s="225"/>
    </row>
    <row r="175" spans="2:9" x14ac:dyDescent="0.25">
      <c r="B175" s="225"/>
      <c r="C175" s="225"/>
      <c r="D175" s="226"/>
      <c r="E175" s="225"/>
      <c r="F175" s="225"/>
      <c r="G175" s="225"/>
      <c r="H175" s="225"/>
      <c r="I175" s="225"/>
    </row>
    <row r="176" spans="2:9" x14ac:dyDescent="0.25">
      <c r="B176" s="225"/>
      <c r="C176" s="225"/>
      <c r="D176" s="226"/>
      <c r="E176" s="225"/>
      <c r="F176" s="225"/>
      <c r="G176" s="225"/>
      <c r="H176" s="225"/>
      <c r="I176" s="225"/>
    </row>
    <row r="177" spans="2:9" x14ac:dyDescent="0.25">
      <c r="B177" s="225"/>
      <c r="C177" s="225"/>
      <c r="D177" s="226"/>
      <c r="E177" s="225"/>
      <c r="F177" s="225"/>
      <c r="G177" s="225"/>
      <c r="H177" s="225"/>
      <c r="I177" s="225"/>
    </row>
    <row r="178" spans="2:9" x14ac:dyDescent="0.25">
      <c r="B178" s="225"/>
      <c r="C178" s="225"/>
      <c r="D178" s="226"/>
      <c r="E178" s="225"/>
      <c r="F178" s="225"/>
      <c r="G178" s="225"/>
      <c r="H178" s="225"/>
      <c r="I178" s="225"/>
    </row>
    <row r="179" spans="2:9" x14ac:dyDescent="0.25">
      <c r="B179" s="225"/>
      <c r="C179" s="225"/>
      <c r="D179" s="226"/>
      <c r="E179" s="225"/>
      <c r="F179" s="225"/>
      <c r="G179" s="225"/>
      <c r="H179" s="225"/>
      <c r="I179" s="225"/>
    </row>
    <row r="180" spans="2:9" x14ac:dyDescent="0.25">
      <c r="B180" s="225"/>
      <c r="C180" s="225"/>
      <c r="D180" s="226"/>
      <c r="E180" s="225"/>
      <c r="F180" s="225"/>
      <c r="G180" s="225"/>
      <c r="H180" s="225"/>
      <c r="I180" s="225"/>
    </row>
    <row r="181" spans="2:9" x14ac:dyDescent="0.25">
      <c r="B181" s="225"/>
      <c r="C181" s="225"/>
      <c r="D181" s="226"/>
      <c r="E181" s="225"/>
      <c r="F181" s="225"/>
      <c r="G181" s="225"/>
      <c r="H181" s="225"/>
      <c r="I181" s="225"/>
    </row>
    <row r="182" spans="2:9" x14ac:dyDescent="0.25">
      <c r="B182" s="225"/>
      <c r="C182" s="225"/>
      <c r="D182" s="226"/>
      <c r="E182" s="225"/>
      <c r="F182" s="225"/>
      <c r="G182" s="225"/>
      <c r="H182" s="225"/>
      <c r="I182" s="225"/>
    </row>
    <row r="183" spans="2:9" x14ac:dyDescent="0.25">
      <c r="B183" s="225"/>
      <c r="C183" s="225"/>
      <c r="D183" s="226"/>
      <c r="E183" s="225"/>
      <c r="F183" s="225"/>
      <c r="G183" s="225"/>
      <c r="H183" s="225"/>
      <c r="I183" s="225"/>
    </row>
    <row r="184" spans="2:9" x14ac:dyDescent="0.25">
      <c r="B184" s="225"/>
      <c r="C184" s="225"/>
      <c r="D184" s="226"/>
      <c r="E184" s="225"/>
      <c r="F184" s="225"/>
      <c r="G184" s="225"/>
      <c r="H184" s="225"/>
      <c r="I184" s="225"/>
    </row>
    <row r="185" spans="2:9" x14ac:dyDescent="0.25">
      <c r="B185" s="225"/>
      <c r="C185" s="225"/>
      <c r="D185" s="226"/>
      <c r="E185" s="225"/>
      <c r="F185" s="225"/>
      <c r="G185" s="225"/>
      <c r="H185" s="225"/>
      <c r="I185" s="225"/>
    </row>
    <row r="186" spans="2:9" x14ac:dyDescent="0.25">
      <c r="B186" s="225"/>
      <c r="C186" s="225"/>
      <c r="D186" s="226"/>
      <c r="E186" s="225"/>
      <c r="F186" s="225"/>
      <c r="G186" s="225"/>
      <c r="H186" s="225"/>
      <c r="I186" s="225"/>
    </row>
    <row r="187" spans="2:9" x14ac:dyDescent="0.25">
      <c r="B187" s="225"/>
      <c r="C187" s="225"/>
      <c r="D187" s="226"/>
      <c r="E187" s="225"/>
      <c r="F187" s="225"/>
      <c r="G187" s="225"/>
      <c r="H187" s="225"/>
      <c r="I187" s="225"/>
    </row>
    <row r="188" spans="2:9" x14ac:dyDescent="0.25">
      <c r="B188" s="225"/>
      <c r="C188" s="225"/>
      <c r="D188" s="226"/>
      <c r="E188" s="225"/>
      <c r="F188" s="225"/>
      <c r="G188" s="225"/>
      <c r="H188" s="225"/>
      <c r="I188" s="225"/>
    </row>
    <row r="189" spans="2:9" x14ac:dyDescent="0.25">
      <c r="B189" s="225"/>
      <c r="C189" s="225"/>
      <c r="D189" s="226"/>
      <c r="E189" s="225"/>
      <c r="F189" s="225"/>
      <c r="G189" s="225"/>
      <c r="H189" s="225"/>
      <c r="I189" s="225"/>
    </row>
    <row r="190" spans="2:9" x14ac:dyDescent="0.25">
      <c r="B190" s="225"/>
      <c r="C190" s="225"/>
      <c r="D190" s="226"/>
      <c r="E190" s="225"/>
      <c r="F190" s="225"/>
      <c r="G190" s="225"/>
      <c r="H190" s="225"/>
      <c r="I190" s="225"/>
    </row>
    <row r="191" spans="2:9" x14ac:dyDescent="0.25">
      <c r="B191" s="225"/>
      <c r="C191" s="225"/>
      <c r="D191" s="226"/>
      <c r="E191" s="225"/>
      <c r="F191" s="225"/>
      <c r="G191" s="225"/>
      <c r="H191" s="225"/>
      <c r="I191" s="225"/>
    </row>
  </sheetData>
  <sheetProtection algorithmName="SHA-512" hashValue="ooSvKpNBMyi9ukaCyns85xFD2oLwLdoZo3bs6leeu1J1RRcMwPrSoTqH5vig/Vp+G1K3oKCaLW2ZRxp33HYCoA==" saltValue="+nudGe8JZo6bNM+NBsmLmQ==" spinCount="100000" sheet="1" selectLockedCells="1"/>
  <mergeCells count="33">
    <mergeCell ref="B169:I169"/>
    <mergeCell ref="F170:G171"/>
    <mergeCell ref="H170:I171"/>
    <mergeCell ref="B170:E171"/>
    <mergeCell ref="B17:H17"/>
    <mergeCell ref="B18:I18"/>
    <mergeCell ref="F168:I168"/>
    <mergeCell ref="B19:E19"/>
    <mergeCell ref="B167:F167"/>
    <mergeCell ref="B2:I2"/>
    <mergeCell ref="B3:I3"/>
    <mergeCell ref="F4:I4"/>
    <mergeCell ref="F5:I5"/>
    <mergeCell ref="F6:I6"/>
    <mergeCell ref="B4:E4"/>
    <mergeCell ref="B5:E5"/>
    <mergeCell ref="B6:E6"/>
    <mergeCell ref="F7:I7"/>
    <mergeCell ref="F19:I19"/>
    <mergeCell ref="F8:I8"/>
    <mergeCell ref="F9:I9"/>
    <mergeCell ref="F10:G10"/>
    <mergeCell ref="H10:I10"/>
    <mergeCell ref="B11:I11"/>
    <mergeCell ref="B12:I12"/>
    <mergeCell ref="B14:H14"/>
    <mergeCell ref="B15:H15"/>
    <mergeCell ref="B16:H16"/>
    <mergeCell ref="B7:E7"/>
    <mergeCell ref="B8:E8"/>
    <mergeCell ref="B9:E9"/>
    <mergeCell ref="B10:E10"/>
    <mergeCell ref="B13:H13"/>
  </mergeCells>
  <dataValidations count="1">
    <dataValidation type="list" allowBlank="1" showInputMessage="1" showErrorMessage="1" sqref="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79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x14ac:dyDescent="0.25">
      <c r="B8" s="105" t="s">
        <v>80</v>
      </c>
    </row>
    <row r="9" spans="2:2" x14ac:dyDescent="0.25">
      <c r="B9" s="105"/>
    </row>
    <row r="10" spans="2:2" x14ac:dyDescent="0.25">
      <c r="B10" s="106" t="s">
        <v>82</v>
      </c>
    </row>
    <row r="11" spans="2:2" x14ac:dyDescent="0.25">
      <c r="B11" s="106" t="s">
        <v>83</v>
      </c>
    </row>
    <row r="12" spans="2:2" x14ac:dyDescent="0.25">
      <c r="B12" s="106" t="s">
        <v>84</v>
      </c>
    </row>
    <row r="13" spans="2:2" x14ac:dyDescent="0.25">
      <c r="B13" s="106" t="s">
        <v>85</v>
      </c>
    </row>
    <row r="14" spans="2:2" ht="16.5" customHeight="1" x14ac:dyDescent="0.25">
      <c r="B14" s="5"/>
    </row>
    <row r="15" spans="2:2" ht="30" x14ac:dyDescent="0.25">
      <c r="B15" s="105" t="s">
        <v>81</v>
      </c>
    </row>
    <row r="16" spans="2:2" x14ac:dyDescent="0.25">
      <c r="B16" s="8"/>
    </row>
    <row r="17" spans="2:2" ht="30" x14ac:dyDescent="0.25">
      <c r="B17" s="5" t="s">
        <v>86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40</v>
      </c>
    </row>
    <row r="3" spans="2:2" x14ac:dyDescent="0.25">
      <c r="B3" s="4"/>
    </row>
    <row r="4" spans="2:2" x14ac:dyDescent="0.25">
      <c r="B4" s="10" t="s">
        <v>41</v>
      </c>
    </row>
    <row r="5" spans="2:2" x14ac:dyDescent="0.25">
      <c r="B5" s="4"/>
    </row>
    <row r="6" spans="2:2" x14ac:dyDescent="0.25">
      <c r="B6" s="11" t="s">
        <v>42</v>
      </c>
    </row>
    <row r="7" spans="2:2" x14ac:dyDescent="0.25">
      <c r="B7" s="12"/>
    </row>
    <row r="8" spans="2:2" ht="60.75" customHeight="1" x14ac:dyDescent="0.25">
      <c r="B8" s="5" t="s">
        <v>43</v>
      </c>
    </row>
    <row r="9" spans="2:2" x14ac:dyDescent="0.25">
      <c r="B9" s="5"/>
    </row>
    <row r="10" spans="2:2" x14ac:dyDescent="0.25">
      <c r="B10" s="5" t="s">
        <v>44</v>
      </c>
    </row>
    <row r="11" spans="2:2" x14ac:dyDescent="0.25">
      <c r="B11" s="5" t="s">
        <v>45</v>
      </c>
    </row>
    <row r="12" spans="2:2" x14ac:dyDescent="0.25">
      <c r="B12" s="5" t="s">
        <v>46</v>
      </c>
    </row>
    <row r="13" spans="2:2" x14ac:dyDescent="0.25">
      <c r="B13" s="5" t="s">
        <v>47</v>
      </c>
    </row>
    <row r="14" spans="2:2" x14ac:dyDescent="0.25">
      <c r="B14" s="5" t="s">
        <v>48</v>
      </c>
    </row>
    <row r="15" spans="2:2" x14ac:dyDescent="0.25">
      <c r="B15" s="5" t="s">
        <v>49</v>
      </c>
    </row>
    <row r="16" spans="2:2" x14ac:dyDescent="0.25">
      <c r="B16" s="5" t="s">
        <v>50</v>
      </c>
    </row>
    <row r="17" spans="2:2" ht="30" x14ac:dyDescent="0.25">
      <c r="B17" s="5" t="s">
        <v>51</v>
      </c>
    </row>
    <row r="18" spans="2:2" x14ac:dyDescent="0.25">
      <c r="B18" s="5" t="s">
        <v>52</v>
      </c>
    </row>
    <row r="19" spans="2:2" x14ac:dyDescent="0.25">
      <c r="B19" s="5" t="s">
        <v>53</v>
      </c>
    </row>
    <row r="20" spans="2:2" x14ac:dyDescent="0.25">
      <c r="B20" s="5" t="s">
        <v>54</v>
      </c>
    </row>
    <row r="21" spans="2:2" ht="30" x14ac:dyDescent="0.25">
      <c r="B21" s="5" t="s">
        <v>55</v>
      </c>
    </row>
    <row r="22" spans="2:2" x14ac:dyDescent="0.25">
      <c r="B22" s="5" t="s">
        <v>56</v>
      </c>
    </row>
    <row r="23" spans="2:2" x14ac:dyDescent="0.25">
      <c r="B23" s="6"/>
    </row>
    <row r="24" spans="2:2" ht="60" x14ac:dyDescent="0.25">
      <c r="B24" s="5" t="s">
        <v>57</v>
      </c>
    </row>
    <row r="25" spans="2:2" ht="13.5" customHeight="1" x14ac:dyDescent="0.25">
      <c r="B25" s="5"/>
    </row>
    <row r="26" spans="2:2" ht="30" x14ac:dyDescent="0.25">
      <c r="B26" s="5" t="s">
        <v>58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59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ht="60.75" customHeight="1" x14ac:dyDescent="0.25">
      <c r="B8" s="5" t="s">
        <v>60</v>
      </c>
    </row>
    <row r="9" spans="2:2" x14ac:dyDescent="0.25">
      <c r="B9" s="5" t="s">
        <v>61</v>
      </c>
    </row>
    <row r="10" spans="2:2" x14ac:dyDescent="0.25">
      <c r="B10" s="8"/>
    </row>
    <row r="11" spans="2:2" ht="30" x14ac:dyDescent="0.25">
      <c r="B11" s="5" t="s">
        <v>62</v>
      </c>
    </row>
    <row r="12" spans="2:2" x14ac:dyDescent="0.25">
      <c r="B12" s="5"/>
    </row>
    <row r="13" spans="2:2" ht="45" x14ac:dyDescent="0.25">
      <c r="B13" s="5" t="s">
        <v>63</v>
      </c>
    </row>
    <row r="14" spans="2:2" x14ac:dyDescent="0.25">
      <c r="B14" s="5"/>
    </row>
    <row r="15" spans="2:2" ht="45" x14ac:dyDescent="0.25">
      <c r="B15" s="5" t="s">
        <v>64</v>
      </c>
    </row>
    <row r="16" spans="2:2" x14ac:dyDescent="0.25">
      <c r="B16" s="5"/>
    </row>
    <row r="17" spans="2:2" ht="60" x14ac:dyDescent="0.25">
      <c r="B17" s="5" t="s">
        <v>65</v>
      </c>
    </row>
    <row r="18" spans="2:2" x14ac:dyDescent="0.25">
      <c r="B18" s="5"/>
    </row>
    <row r="19" spans="2:2" ht="75" x14ac:dyDescent="0.25">
      <c r="B19" s="5" t="s">
        <v>66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2026-02-06T12:43:50Z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