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linvestcz.sharepoint.com/sites/Investice-AlfagenV/Sdilene dokumenty/Alfagen VŘ/Výstavba haly TPV/Vysvětelní ZD/"/>
    </mc:Choice>
  </mc:AlternateContent>
  <xr:revisionPtr revIDLastSave="1" documentId="13_ncr:1_{3CB9AC01-6F8A-485A-B1AD-D8ADDFD2C439}" xr6:coauthVersionLast="47" xr6:coauthVersionMax="47" xr10:uidLastSave="{5CC6D1A4-8EC9-4193-9BD2-DEB39BEB896B}"/>
  <bookViews>
    <workbookView xWindow="-98" yWindow="-98" windowWidth="21795" windowHeight="12975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D.1.2 D.1.2.2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'D.1.2 D.1.2.2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'D.1.2 D.1.2.2 Pol'!$A$1:$Y$284</definedName>
    <definedName name="_xlnm.Print_Area" localSheetId="1">Stavba!$A$1:$J$64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3" i="1" l="1"/>
  <c r="I62" i="1"/>
  <c r="I61" i="1"/>
  <c r="I60" i="1"/>
  <c r="I59" i="1"/>
  <c r="I58" i="1"/>
  <c r="I57" i="1"/>
  <c r="I56" i="1"/>
  <c r="I55" i="1"/>
  <c r="I54" i="1"/>
  <c r="BA151" i="12"/>
  <c r="BA27" i="12"/>
  <c r="BA10" i="12"/>
  <c r="G9" i="12"/>
  <c r="I9" i="12"/>
  <c r="K9" i="12"/>
  <c r="M9" i="12"/>
  <c r="O9" i="12"/>
  <c r="Q9" i="12"/>
  <c r="V9" i="12"/>
  <c r="G11" i="12"/>
  <c r="M11" i="12" s="1"/>
  <c r="I11" i="12"/>
  <c r="K11" i="12"/>
  <c r="O11" i="12"/>
  <c r="Q11" i="12"/>
  <c r="V11" i="12"/>
  <c r="G14" i="12"/>
  <c r="M14" i="12" s="1"/>
  <c r="I14" i="12"/>
  <c r="K14" i="12"/>
  <c r="O14" i="12"/>
  <c r="Q14" i="12"/>
  <c r="V14" i="12"/>
  <c r="G16" i="12"/>
  <c r="M16" i="12" s="1"/>
  <c r="I16" i="12"/>
  <c r="K16" i="12"/>
  <c r="O16" i="12"/>
  <c r="O8" i="12" s="1"/>
  <c r="Q16" i="12"/>
  <c r="V16" i="12"/>
  <c r="G18" i="12"/>
  <c r="I18" i="12"/>
  <c r="K18" i="12"/>
  <c r="M18" i="12"/>
  <c r="O18" i="12"/>
  <c r="Q18" i="12"/>
  <c r="V18" i="12"/>
  <c r="G21" i="12"/>
  <c r="M21" i="12" s="1"/>
  <c r="I21" i="12"/>
  <c r="K21" i="12"/>
  <c r="O21" i="12"/>
  <c r="Q21" i="12"/>
  <c r="V21" i="12"/>
  <c r="G22" i="12"/>
  <c r="I22" i="12"/>
  <c r="K22" i="12"/>
  <c r="M22" i="12"/>
  <c r="O22" i="12"/>
  <c r="Q22" i="12"/>
  <c r="V22" i="12"/>
  <c r="G26" i="12"/>
  <c r="M26" i="12" s="1"/>
  <c r="I26" i="12"/>
  <c r="K26" i="12"/>
  <c r="O26" i="12"/>
  <c r="Q26" i="12"/>
  <c r="V26" i="12"/>
  <c r="G29" i="12"/>
  <c r="I29" i="12"/>
  <c r="K29" i="12"/>
  <c r="M29" i="12"/>
  <c r="O29" i="12"/>
  <c r="Q29" i="12"/>
  <c r="V29" i="12"/>
  <c r="G31" i="12"/>
  <c r="O31" i="12"/>
  <c r="G32" i="12"/>
  <c r="I32" i="12"/>
  <c r="I31" i="12" s="1"/>
  <c r="K32" i="12"/>
  <c r="M32" i="12"/>
  <c r="O32" i="12"/>
  <c r="Q32" i="12"/>
  <c r="Q31" i="12" s="1"/>
  <c r="V32" i="12"/>
  <c r="G34" i="12"/>
  <c r="M34" i="12" s="1"/>
  <c r="I34" i="12"/>
  <c r="K34" i="12"/>
  <c r="K31" i="12" s="1"/>
  <c r="O34" i="12"/>
  <c r="Q34" i="12"/>
  <c r="V34" i="12"/>
  <c r="V31" i="12" s="1"/>
  <c r="G38" i="12"/>
  <c r="M38" i="12" s="1"/>
  <c r="I38" i="12"/>
  <c r="K38" i="12"/>
  <c r="K37" i="12" s="1"/>
  <c r="O38" i="12"/>
  <c r="O37" i="12" s="1"/>
  <c r="Q38" i="12"/>
  <c r="V38" i="12"/>
  <c r="V37" i="12" s="1"/>
  <c r="G39" i="12"/>
  <c r="I39" i="12"/>
  <c r="I37" i="12" s="1"/>
  <c r="K39" i="12"/>
  <c r="M39" i="12"/>
  <c r="O39" i="12"/>
  <c r="Q39" i="12"/>
  <c r="Q37" i="12" s="1"/>
  <c r="V39" i="12"/>
  <c r="G41" i="12"/>
  <c r="M41" i="12" s="1"/>
  <c r="I41" i="12"/>
  <c r="K41" i="12"/>
  <c r="O41" i="12"/>
  <c r="Q41" i="12"/>
  <c r="V41" i="12"/>
  <c r="G44" i="12"/>
  <c r="I44" i="12"/>
  <c r="K44" i="12"/>
  <c r="M44" i="12"/>
  <c r="O44" i="12"/>
  <c r="Q44" i="12"/>
  <c r="V44" i="12"/>
  <c r="G46" i="12"/>
  <c r="I46" i="12"/>
  <c r="I45" i="12" s="1"/>
  <c r="K46" i="12"/>
  <c r="M46" i="12"/>
  <c r="O46" i="12"/>
  <c r="Q46" i="12"/>
  <c r="Q45" i="12" s="1"/>
  <c r="V46" i="12"/>
  <c r="G50" i="12"/>
  <c r="M50" i="12" s="1"/>
  <c r="I50" i="12"/>
  <c r="K50" i="12"/>
  <c r="K45" i="12" s="1"/>
  <c r="O50" i="12"/>
  <c r="Q50" i="12"/>
  <c r="V50" i="12"/>
  <c r="V45" i="12" s="1"/>
  <c r="G54" i="12"/>
  <c r="I54" i="12"/>
  <c r="K54" i="12"/>
  <c r="M54" i="12"/>
  <c r="O54" i="12"/>
  <c r="Q54" i="12"/>
  <c r="V54" i="12"/>
  <c r="G56" i="12"/>
  <c r="M56" i="12" s="1"/>
  <c r="I56" i="12"/>
  <c r="K56" i="12"/>
  <c r="O56" i="12"/>
  <c r="O45" i="12" s="1"/>
  <c r="Q56" i="12"/>
  <c r="V56" i="12"/>
  <c r="G57" i="12"/>
  <c r="I57" i="12"/>
  <c r="K57" i="12"/>
  <c r="M57" i="12"/>
  <c r="O57" i="12"/>
  <c r="Q57" i="12"/>
  <c r="V57" i="12"/>
  <c r="G59" i="12"/>
  <c r="M59" i="12" s="1"/>
  <c r="I59" i="12"/>
  <c r="K59" i="12"/>
  <c r="O59" i="12"/>
  <c r="Q59" i="12"/>
  <c r="V59" i="12"/>
  <c r="G61" i="12"/>
  <c r="I61" i="12"/>
  <c r="K61" i="12"/>
  <c r="M61" i="12"/>
  <c r="O61" i="12"/>
  <c r="Q61" i="12"/>
  <c r="V61" i="12"/>
  <c r="G62" i="12"/>
  <c r="M62" i="12" s="1"/>
  <c r="I62" i="12"/>
  <c r="K62" i="12"/>
  <c r="O62" i="12"/>
  <c r="Q62" i="12"/>
  <c r="V62" i="12"/>
  <c r="G65" i="12"/>
  <c r="G64" i="12" s="1"/>
  <c r="I65" i="12"/>
  <c r="K65" i="12"/>
  <c r="K64" i="12" s="1"/>
  <c r="O65" i="12"/>
  <c r="O64" i="12" s="1"/>
  <c r="Q65" i="12"/>
  <c r="V65" i="12"/>
  <c r="V64" i="12" s="1"/>
  <c r="G66" i="12"/>
  <c r="I66" i="12"/>
  <c r="K66" i="12"/>
  <c r="M66" i="12"/>
  <c r="O66" i="12"/>
  <c r="Q66" i="12"/>
  <c r="V66" i="12"/>
  <c r="G67" i="12"/>
  <c r="M67" i="12" s="1"/>
  <c r="I67" i="12"/>
  <c r="K67" i="12"/>
  <c r="O67" i="12"/>
  <c r="Q67" i="12"/>
  <c r="V67" i="12"/>
  <c r="G68" i="12"/>
  <c r="I68" i="12"/>
  <c r="I64" i="12" s="1"/>
  <c r="K68" i="12"/>
  <c r="M68" i="12"/>
  <c r="O68" i="12"/>
  <c r="Q68" i="12"/>
  <c r="Q64" i="12" s="1"/>
  <c r="V68" i="12"/>
  <c r="G69" i="12"/>
  <c r="M69" i="12" s="1"/>
  <c r="I69" i="12"/>
  <c r="K69" i="12"/>
  <c r="O69" i="12"/>
  <c r="Q69" i="12"/>
  <c r="V69" i="12"/>
  <c r="G70" i="12"/>
  <c r="I70" i="12"/>
  <c r="K70" i="12"/>
  <c r="M70" i="12"/>
  <c r="O70" i="12"/>
  <c r="Q70" i="12"/>
  <c r="V70" i="12"/>
  <c r="G71" i="12"/>
  <c r="M71" i="12" s="1"/>
  <c r="I71" i="12"/>
  <c r="K71" i="12"/>
  <c r="O71" i="12"/>
  <c r="Q71" i="12"/>
  <c r="V71" i="12"/>
  <c r="G72" i="12"/>
  <c r="I72" i="12"/>
  <c r="K72" i="12"/>
  <c r="M72" i="12"/>
  <c r="O72" i="12"/>
  <c r="Q72" i="12"/>
  <c r="V72" i="12"/>
  <c r="G73" i="12"/>
  <c r="M73" i="12" s="1"/>
  <c r="I73" i="12"/>
  <c r="K73" i="12"/>
  <c r="O73" i="12"/>
  <c r="Q73" i="12"/>
  <c r="V73" i="12"/>
  <c r="G74" i="12"/>
  <c r="I74" i="12"/>
  <c r="K74" i="12"/>
  <c r="M74" i="12"/>
  <c r="O74" i="12"/>
  <c r="Q74" i="12"/>
  <c r="V74" i="12"/>
  <c r="G76" i="12"/>
  <c r="M76" i="12" s="1"/>
  <c r="I76" i="12"/>
  <c r="K76" i="12"/>
  <c r="O76" i="12"/>
  <c r="Q76" i="12"/>
  <c r="V76" i="12"/>
  <c r="G77" i="12"/>
  <c r="I77" i="12"/>
  <c r="K77" i="12"/>
  <c r="M77" i="12"/>
  <c r="O77" i="12"/>
  <c r="Q77" i="12"/>
  <c r="V77" i="12"/>
  <c r="G78" i="12"/>
  <c r="I78" i="12"/>
  <c r="K78" i="12"/>
  <c r="M78" i="12"/>
  <c r="O78" i="12"/>
  <c r="Q78" i="12"/>
  <c r="V78" i="12"/>
  <c r="G79" i="12"/>
  <c r="I79" i="12"/>
  <c r="K79" i="12"/>
  <c r="M79" i="12"/>
  <c r="O79" i="12"/>
  <c r="Q79" i="12"/>
  <c r="V79" i="12"/>
  <c r="G82" i="12"/>
  <c r="M82" i="12" s="1"/>
  <c r="I82" i="12"/>
  <c r="I81" i="12" s="1"/>
  <c r="K82" i="12"/>
  <c r="K81" i="12" s="1"/>
  <c r="O82" i="12"/>
  <c r="Q82" i="12"/>
  <c r="Q81" i="12" s="1"/>
  <c r="V82" i="12"/>
  <c r="V81" i="12" s="1"/>
  <c r="G85" i="12"/>
  <c r="I85" i="12"/>
  <c r="K85" i="12"/>
  <c r="M85" i="12"/>
  <c r="O85" i="12"/>
  <c r="Q85" i="12"/>
  <c r="V85" i="12"/>
  <c r="G88" i="12"/>
  <c r="I88" i="12"/>
  <c r="K88" i="12"/>
  <c r="M88" i="12"/>
  <c r="O88" i="12"/>
  <c r="Q88" i="12"/>
  <c r="V88" i="12"/>
  <c r="G91" i="12"/>
  <c r="M91" i="12" s="1"/>
  <c r="I91" i="12"/>
  <c r="K91" i="12"/>
  <c r="O91" i="12"/>
  <c r="O81" i="12" s="1"/>
  <c r="Q91" i="12"/>
  <c r="V91" i="12"/>
  <c r="G94" i="12"/>
  <c r="I94" i="12"/>
  <c r="K94" i="12"/>
  <c r="M94" i="12"/>
  <c r="O94" i="12"/>
  <c r="Q94" i="12"/>
  <c r="V94" i="12"/>
  <c r="G98" i="12"/>
  <c r="I98" i="12"/>
  <c r="K98" i="12"/>
  <c r="M98" i="12"/>
  <c r="O98" i="12"/>
  <c r="Q98" i="12"/>
  <c r="V98" i="12"/>
  <c r="G101" i="12"/>
  <c r="I101" i="12"/>
  <c r="K101" i="12"/>
  <c r="M101" i="12"/>
  <c r="O101" i="12"/>
  <c r="Q101" i="12"/>
  <c r="V101" i="12"/>
  <c r="G104" i="12"/>
  <c r="M104" i="12" s="1"/>
  <c r="I104" i="12"/>
  <c r="K104" i="12"/>
  <c r="O104" i="12"/>
  <c r="Q104" i="12"/>
  <c r="V104" i="12"/>
  <c r="G107" i="12"/>
  <c r="I107" i="12"/>
  <c r="K107" i="12"/>
  <c r="M107" i="12"/>
  <c r="O107" i="12"/>
  <c r="Q107" i="12"/>
  <c r="V107" i="12"/>
  <c r="G109" i="12"/>
  <c r="I109" i="12"/>
  <c r="K109" i="12"/>
  <c r="M109" i="12"/>
  <c r="O109" i="12"/>
  <c r="Q109" i="12"/>
  <c r="V109" i="12"/>
  <c r="G111" i="12"/>
  <c r="I111" i="12"/>
  <c r="K111" i="12"/>
  <c r="M111" i="12"/>
  <c r="O111" i="12"/>
  <c r="Q111" i="12"/>
  <c r="V111" i="12"/>
  <c r="G113" i="12"/>
  <c r="M113" i="12" s="1"/>
  <c r="I113" i="12"/>
  <c r="K113" i="12"/>
  <c r="O113" i="12"/>
  <c r="Q113" i="12"/>
  <c r="V113" i="12"/>
  <c r="G114" i="12"/>
  <c r="I114" i="12"/>
  <c r="K114" i="12"/>
  <c r="M114" i="12"/>
  <c r="O114" i="12"/>
  <c r="Q114" i="12"/>
  <c r="V114" i="12"/>
  <c r="G115" i="12"/>
  <c r="I115" i="12"/>
  <c r="K115" i="12"/>
  <c r="M115" i="12"/>
  <c r="O115" i="12"/>
  <c r="Q115" i="12"/>
  <c r="V115" i="12"/>
  <c r="G116" i="12"/>
  <c r="I116" i="12"/>
  <c r="K116" i="12"/>
  <c r="M116" i="12"/>
  <c r="O116" i="12"/>
  <c r="Q116" i="12"/>
  <c r="V116" i="12"/>
  <c r="G117" i="12"/>
  <c r="M117" i="12" s="1"/>
  <c r="I117" i="12"/>
  <c r="K117" i="12"/>
  <c r="O117" i="12"/>
  <c r="Q117" i="12"/>
  <c r="V117" i="12"/>
  <c r="G136" i="12"/>
  <c r="M136" i="12" s="1"/>
  <c r="I136" i="12"/>
  <c r="K136" i="12"/>
  <c r="O136" i="12"/>
  <c r="Q136" i="12"/>
  <c r="V136" i="12"/>
  <c r="G137" i="12"/>
  <c r="I137" i="12"/>
  <c r="K137" i="12"/>
  <c r="M137" i="12"/>
  <c r="O137" i="12"/>
  <c r="Q137" i="12"/>
  <c r="V137" i="12"/>
  <c r="G138" i="12"/>
  <c r="I138" i="12"/>
  <c r="K138" i="12"/>
  <c r="M138" i="12"/>
  <c r="O138" i="12"/>
  <c r="Q138" i="12"/>
  <c r="V138" i="12"/>
  <c r="G139" i="12"/>
  <c r="M139" i="12" s="1"/>
  <c r="I139" i="12"/>
  <c r="K139" i="12"/>
  <c r="O139" i="12"/>
  <c r="Q139" i="12"/>
  <c r="V139" i="12"/>
  <c r="G140" i="12"/>
  <c r="I140" i="12"/>
  <c r="K140" i="12"/>
  <c r="M140" i="12"/>
  <c r="O140" i="12"/>
  <c r="Q140" i="12"/>
  <c r="V140" i="12"/>
  <c r="G141" i="12"/>
  <c r="M141" i="12" s="1"/>
  <c r="I141" i="12"/>
  <c r="K141" i="12"/>
  <c r="O141" i="12"/>
  <c r="Q141" i="12"/>
  <c r="V141" i="12"/>
  <c r="G142" i="12"/>
  <c r="I142" i="12"/>
  <c r="K142" i="12"/>
  <c r="M142" i="12"/>
  <c r="O142" i="12"/>
  <c r="Q142" i="12"/>
  <c r="V142" i="12"/>
  <c r="G143" i="12"/>
  <c r="M143" i="12" s="1"/>
  <c r="I143" i="12"/>
  <c r="K143" i="12"/>
  <c r="O143" i="12"/>
  <c r="Q143" i="12"/>
  <c r="V143" i="12"/>
  <c r="G144" i="12"/>
  <c r="I144" i="12"/>
  <c r="K144" i="12"/>
  <c r="M144" i="12"/>
  <c r="O144" i="12"/>
  <c r="Q144" i="12"/>
  <c r="V144" i="12"/>
  <c r="G145" i="12"/>
  <c r="M145" i="12" s="1"/>
  <c r="I145" i="12"/>
  <c r="K145" i="12"/>
  <c r="O145" i="12"/>
  <c r="Q145" i="12"/>
  <c r="V145" i="12"/>
  <c r="G146" i="12"/>
  <c r="I146" i="12"/>
  <c r="K146" i="12"/>
  <c r="M146" i="12"/>
  <c r="O146" i="12"/>
  <c r="Q146" i="12"/>
  <c r="V146" i="12"/>
  <c r="G147" i="12"/>
  <c r="M147" i="12" s="1"/>
  <c r="I147" i="12"/>
  <c r="K147" i="12"/>
  <c r="O147" i="12"/>
  <c r="Q147" i="12"/>
  <c r="V147" i="12"/>
  <c r="G148" i="12"/>
  <c r="I148" i="12"/>
  <c r="K148" i="12"/>
  <c r="M148" i="12"/>
  <c r="O148" i="12"/>
  <c r="Q148" i="12"/>
  <c r="V148" i="12"/>
  <c r="G149" i="12"/>
  <c r="M149" i="12" s="1"/>
  <c r="I149" i="12"/>
  <c r="K149" i="12"/>
  <c r="O149" i="12"/>
  <c r="Q149" i="12"/>
  <c r="V149" i="12"/>
  <c r="G150" i="12"/>
  <c r="I150" i="12"/>
  <c r="K150" i="12"/>
  <c r="M150" i="12"/>
  <c r="O150" i="12"/>
  <c r="Q150" i="12"/>
  <c r="V150" i="12"/>
  <c r="G153" i="12"/>
  <c r="M153" i="12" s="1"/>
  <c r="I153" i="12"/>
  <c r="K153" i="12"/>
  <c r="O153" i="12"/>
  <c r="Q153" i="12"/>
  <c r="V153" i="12"/>
  <c r="G154" i="12"/>
  <c r="M154" i="12" s="1"/>
  <c r="I154" i="12"/>
  <c r="K154" i="12"/>
  <c r="O154" i="12"/>
  <c r="Q154" i="12"/>
  <c r="V154" i="12"/>
  <c r="G157" i="12"/>
  <c r="I157" i="12"/>
  <c r="I156" i="12" s="1"/>
  <c r="K157" i="12"/>
  <c r="M157" i="12"/>
  <c r="O157" i="12"/>
  <c r="Q157" i="12"/>
  <c r="Q156" i="12" s="1"/>
  <c r="V157" i="12"/>
  <c r="G160" i="12"/>
  <c r="M160" i="12" s="1"/>
  <c r="I160" i="12"/>
  <c r="K160" i="12"/>
  <c r="K156" i="12" s="1"/>
  <c r="O160" i="12"/>
  <c r="Q160" i="12"/>
  <c r="V160" i="12"/>
  <c r="V156" i="12" s="1"/>
  <c r="G163" i="12"/>
  <c r="I163" i="12"/>
  <c r="K163" i="12"/>
  <c r="M163" i="12"/>
  <c r="O163" i="12"/>
  <c r="Q163" i="12"/>
  <c r="V163" i="12"/>
  <c r="G166" i="12"/>
  <c r="M166" i="12" s="1"/>
  <c r="I166" i="12"/>
  <c r="K166" i="12"/>
  <c r="O166" i="12"/>
  <c r="O156" i="12" s="1"/>
  <c r="Q166" i="12"/>
  <c r="V166" i="12"/>
  <c r="G170" i="12"/>
  <c r="I170" i="12"/>
  <c r="K170" i="12"/>
  <c r="M170" i="12"/>
  <c r="O170" i="12"/>
  <c r="Q170" i="12"/>
  <c r="V170" i="12"/>
  <c r="G174" i="12"/>
  <c r="M174" i="12" s="1"/>
  <c r="I174" i="12"/>
  <c r="K174" i="12"/>
  <c r="O174" i="12"/>
  <c r="Q174" i="12"/>
  <c r="V174" i="12"/>
  <c r="G176" i="12"/>
  <c r="I176" i="12"/>
  <c r="K176" i="12"/>
  <c r="M176" i="12"/>
  <c r="O176" i="12"/>
  <c r="Q176" i="12"/>
  <c r="V176" i="12"/>
  <c r="G178" i="12"/>
  <c r="M178" i="12" s="1"/>
  <c r="I178" i="12"/>
  <c r="K178" i="12"/>
  <c r="O178" i="12"/>
  <c r="Q178" i="12"/>
  <c r="V178" i="12"/>
  <c r="G180" i="12"/>
  <c r="I180" i="12"/>
  <c r="K180" i="12"/>
  <c r="M180" i="12"/>
  <c r="O180" i="12"/>
  <c r="Q180" i="12"/>
  <c r="V180" i="12"/>
  <c r="G182" i="12"/>
  <c r="I182" i="12"/>
  <c r="K182" i="12"/>
  <c r="M182" i="12"/>
  <c r="O182" i="12"/>
  <c r="Q182" i="12"/>
  <c r="V182" i="12"/>
  <c r="G184" i="12"/>
  <c r="I184" i="12"/>
  <c r="K184" i="12"/>
  <c r="M184" i="12"/>
  <c r="O184" i="12"/>
  <c r="Q184" i="12"/>
  <c r="V184" i="12"/>
  <c r="G188" i="12"/>
  <c r="M188" i="12" s="1"/>
  <c r="I188" i="12"/>
  <c r="K188" i="12"/>
  <c r="O188" i="12"/>
  <c r="Q188" i="12"/>
  <c r="V188" i="12"/>
  <c r="G191" i="12"/>
  <c r="I191" i="12"/>
  <c r="K191" i="12"/>
  <c r="M191" i="12"/>
  <c r="O191" i="12"/>
  <c r="Q191" i="12"/>
  <c r="V191" i="12"/>
  <c r="G193" i="12"/>
  <c r="I193" i="12"/>
  <c r="K193" i="12"/>
  <c r="M193" i="12"/>
  <c r="O193" i="12"/>
  <c r="Q193" i="12"/>
  <c r="V193" i="12"/>
  <c r="G195" i="12"/>
  <c r="I195" i="12"/>
  <c r="K195" i="12"/>
  <c r="M195" i="12"/>
  <c r="O195" i="12"/>
  <c r="Q195" i="12"/>
  <c r="V195" i="12"/>
  <c r="G197" i="12"/>
  <c r="M197" i="12" s="1"/>
  <c r="I197" i="12"/>
  <c r="K197" i="12"/>
  <c r="O197" i="12"/>
  <c r="Q197" i="12"/>
  <c r="V197" i="12"/>
  <c r="G199" i="12"/>
  <c r="I199" i="12"/>
  <c r="K199" i="12"/>
  <c r="M199" i="12"/>
  <c r="O199" i="12"/>
  <c r="Q199" i="12"/>
  <c r="V199" i="12"/>
  <c r="G200" i="12"/>
  <c r="I200" i="12"/>
  <c r="K200" i="12"/>
  <c r="M200" i="12"/>
  <c r="O200" i="12"/>
  <c r="Q200" i="12"/>
  <c r="V200" i="12"/>
  <c r="G201" i="12"/>
  <c r="I201" i="12"/>
  <c r="K201" i="12"/>
  <c r="M201" i="12"/>
  <c r="O201" i="12"/>
  <c r="Q201" i="12"/>
  <c r="V201" i="12"/>
  <c r="G202" i="12"/>
  <c r="M202" i="12" s="1"/>
  <c r="I202" i="12"/>
  <c r="K202" i="12"/>
  <c r="O202" i="12"/>
  <c r="Q202" i="12"/>
  <c r="V202" i="12"/>
  <c r="G203" i="12"/>
  <c r="I203" i="12"/>
  <c r="K203" i="12"/>
  <c r="M203" i="12"/>
  <c r="O203" i="12"/>
  <c r="Q203" i="12"/>
  <c r="V203" i="12"/>
  <c r="G204" i="12"/>
  <c r="I204" i="12"/>
  <c r="K204" i="12"/>
  <c r="M204" i="12"/>
  <c r="O204" i="12"/>
  <c r="Q204" i="12"/>
  <c r="V204" i="12"/>
  <c r="G205" i="12"/>
  <c r="I205" i="12"/>
  <c r="K205" i="12"/>
  <c r="M205" i="12"/>
  <c r="O205" i="12"/>
  <c r="Q205" i="12"/>
  <c r="V205" i="12"/>
  <c r="G206" i="12"/>
  <c r="I206" i="12"/>
  <c r="K206" i="12"/>
  <c r="M206" i="12"/>
  <c r="O206" i="12"/>
  <c r="Q206" i="12"/>
  <c r="V206" i="12"/>
  <c r="G207" i="12"/>
  <c r="M207" i="12" s="1"/>
  <c r="I207" i="12"/>
  <c r="K207" i="12"/>
  <c r="O207" i="12"/>
  <c r="Q207" i="12"/>
  <c r="V207" i="12"/>
  <c r="G208" i="12"/>
  <c r="I208" i="12"/>
  <c r="K208" i="12"/>
  <c r="M208" i="12"/>
  <c r="O208" i="12"/>
  <c r="Q208" i="12"/>
  <c r="V208" i="12"/>
  <c r="G210" i="12"/>
  <c r="I210" i="12"/>
  <c r="K210" i="12"/>
  <c r="M210" i="12"/>
  <c r="O210" i="12"/>
  <c r="Q210" i="12"/>
  <c r="V210" i="12"/>
  <c r="G212" i="12"/>
  <c r="I212" i="12"/>
  <c r="K212" i="12"/>
  <c r="M212" i="12"/>
  <c r="O212" i="12"/>
  <c r="Q212" i="12"/>
  <c r="V212" i="12"/>
  <c r="G214" i="12"/>
  <c r="M214" i="12" s="1"/>
  <c r="I214" i="12"/>
  <c r="K214" i="12"/>
  <c r="O214" i="12"/>
  <c r="Q214" i="12"/>
  <c r="V214" i="12"/>
  <c r="G215" i="12"/>
  <c r="I215" i="12"/>
  <c r="K215" i="12"/>
  <c r="M215" i="12"/>
  <c r="O215" i="12"/>
  <c r="Q215" i="12"/>
  <c r="V215" i="12"/>
  <c r="G216" i="12"/>
  <c r="I216" i="12"/>
  <c r="K216" i="12"/>
  <c r="M216" i="12"/>
  <c r="O216" i="12"/>
  <c r="Q216" i="12"/>
  <c r="V216" i="12"/>
  <c r="G218" i="12"/>
  <c r="I218" i="12"/>
  <c r="K218" i="12"/>
  <c r="M218" i="12"/>
  <c r="O218" i="12"/>
  <c r="Q218" i="12"/>
  <c r="V218" i="12"/>
  <c r="G221" i="12"/>
  <c r="M221" i="12" s="1"/>
  <c r="I221" i="12"/>
  <c r="K221" i="12"/>
  <c r="O221" i="12"/>
  <c r="Q221" i="12"/>
  <c r="V221" i="12"/>
  <c r="G222" i="12"/>
  <c r="I222" i="12"/>
  <c r="K222" i="12"/>
  <c r="M222" i="12"/>
  <c r="O222" i="12"/>
  <c r="Q222" i="12"/>
  <c r="V222" i="12"/>
  <c r="G223" i="12"/>
  <c r="I223" i="12"/>
  <c r="K223" i="12"/>
  <c r="M223" i="12"/>
  <c r="O223" i="12"/>
  <c r="Q223" i="12"/>
  <c r="V223" i="12"/>
  <c r="G224" i="12"/>
  <c r="I224" i="12"/>
  <c r="K224" i="12"/>
  <c r="M224" i="12"/>
  <c r="O224" i="12"/>
  <c r="Q224" i="12"/>
  <c r="V224" i="12"/>
  <c r="G225" i="12"/>
  <c r="M225" i="12" s="1"/>
  <c r="I225" i="12"/>
  <c r="K225" i="12"/>
  <c r="O225" i="12"/>
  <c r="Q225" i="12"/>
  <c r="V225" i="12"/>
  <c r="G226" i="12"/>
  <c r="I226" i="12"/>
  <c r="K226" i="12"/>
  <c r="M226" i="12"/>
  <c r="O226" i="12"/>
  <c r="Q226" i="12"/>
  <c r="V226" i="12"/>
  <c r="G229" i="12"/>
  <c r="I229" i="12"/>
  <c r="I228" i="12" s="1"/>
  <c r="K229" i="12"/>
  <c r="M229" i="12"/>
  <c r="O229" i="12"/>
  <c r="Q229" i="12"/>
  <c r="Q228" i="12" s="1"/>
  <c r="V229" i="12"/>
  <c r="G230" i="12"/>
  <c r="M230" i="12" s="1"/>
  <c r="I230" i="12"/>
  <c r="K230" i="12"/>
  <c r="K228" i="12" s="1"/>
  <c r="O230" i="12"/>
  <c r="Q230" i="12"/>
  <c r="V230" i="12"/>
  <c r="V228" i="12" s="1"/>
  <c r="G231" i="12"/>
  <c r="I231" i="12"/>
  <c r="K231" i="12"/>
  <c r="M231" i="12"/>
  <c r="O231" i="12"/>
  <c r="Q231" i="12"/>
  <c r="V231" i="12"/>
  <c r="G232" i="12"/>
  <c r="G228" i="12" s="1"/>
  <c r="I232" i="12"/>
  <c r="K232" i="12"/>
  <c r="O232" i="12"/>
  <c r="O228" i="12" s="1"/>
  <c r="Q232" i="12"/>
  <c r="V232" i="12"/>
  <c r="G233" i="12"/>
  <c r="I233" i="12"/>
  <c r="K233" i="12"/>
  <c r="M233" i="12"/>
  <c r="O233" i="12"/>
  <c r="Q233" i="12"/>
  <c r="V233" i="12"/>
  <c r="G234" i="12"/>
  <c r="M234" i="12" s="1"/>
  <c r="I234" i="12"/>
  <c r="K234" i="12"/>
  <c r="O234" i="12"/>
  <c r="Q234" i="12"/>
  <c r="V234" i="12"/>
  <c r="G235" i="12"/>
  <c r="I235" i="12"/>
  <c r="K235" i="12"/>
  <c r="M235" i="12"/>
  <c r="O235" i="12"/>
  <c r="Q235" i="12"/>
  <c r="V235" i="12"/>
  <c r="G236" i="12"/>
  <c r="M236" i="12" s="1"/>
  <c r="I236" i="12"/>
  <c r="K236" i="12"/>
  <c r="O236" i="12"/>
  <c r="Q236" i="12"/>
  <c r="V236" i="12"/>
  <c r="G237" i="12"/>
  <c r="I237" i="12"/>
  <c r="K237" i="12"/>
  <c r="M237" i="12"/>
  <c r="O237" i="12"/>
  <c r="Q237" i="12"/>
  <c r="V237" i="12"/>
  <c r="G239" i="12"/>
  <c r="M239" i="12" s="1"/>
  <c r="I239" i="12"/>
  <c r="K239" i="12"/>
  <c r="O239" i="12"/>
  <c r="Q239" i="12"/>
  <c r="V239" i="12"/>
  <c r="G247" i="12"/>
  <c r="I247" i="12"/>
  <c r="K247" i="12"/>
  <c r="M247" i="12"/>
  <c r="O247" i="12"/>
  <c r="Q247" i="12"/>
  <c r="V247" i="12"/>
  <c r="G257" i="12"/>
  <c r="M257" i="12" s="1"/>
  <c r="I257" i="12"/>
  <c r="K257" i="12"/>
  <c r="O257" i="12"/>
  <c r="Q257" i="12"/>
  <c r="V257" i="12"/>
  <c r="G264" i="12"/>
  <c r="I264" i="12"/>
  <c r="K264" i="12"/>
  <c r="M264" i="12"/>
  <c r="O264" i="12"/>
  <c r="Q264" i="12"/>
  <c r="V264" i="12"/>
  <c r="G265" i="12"/>
  <c r="M265" i="12" s="1"/>
  <c r="I265" i="12"/>
  <c r="K265" i="12"/>
  <c r="O265" i="12"/>
  <c r="Q265" i="12"/>
  <c r="V265" i="12"/>
  <c r="G266" i="12"/>
  <c r="I266" i="12"/>
  <c r="K266" i="12"/>
  <c r="M266" i="12"/>
  <c r="O266" i="12"/>
  <c r="Q266" i="12"/>
  <c r="V266" i="12"/>
  <c r="G268" i="12"/>
  <c r="O268" i="12"/>
  <c r="G269" i="12"/>
  <c r="I269" i="12"/>
  <c r="I268" i="12" s="1"/>
  <c r="K269" i="12"/>
  <c r="M269" i="12"/>
  <c r="O269" i="12"/>
  <c r="Q269" i="12"/>
  <c r="Q268" i="12" s="1"/>
  <c r="V269" i="12"/>
  <c r="G273" i="12"/>
  <c r="M273" i="12" s="1"/>
  <c r="I273" i="12"/>
  <c r="K273" i="12"/>
  <c r="K268" i="12" s="1"/>
  <c r="O273" i="12"/>
  <c r="Q273" i="12"/>
  <c r="V273" i="12"/>
  <c r="V268" i="12" s="1"/>
  <c r="G275" i="12"/>
  <c r="I275" i="12"/>
  <c r="K275" i="12"/>
  <c r="M275" i="12"/>
  <c r="O275" i="12"/>
  <c r="Q275" i="12"/>
  <c r="V275" i="12"/>
  <c r="G276" i="12"/>
  <c r="O276" i="12"/>
  <c r="G277" i="12"/>
  <c r="I277" i="12"/>
  <c r="I276" i="12" s="1"/>
  <c r="K277" i="12"/>
  <c r="M277" i="12"/>
  <c r="O277" i="12"/>
  <c r="Q277" i="12"/>
  <c r="Q276" i="12" s="1"/>
  <c r="V277" i="12"/>
  <c r="G278" i="12"/>
  <c r="M278" i="12" s="1"/>
  <c r="I278" i="12"/>
  <c r="K278" i="12"/>
  <c r="K276" i="12" s="1"/>
  <c r="O278" i="12"/>
  <c r="Q278" i="12"/>
  <c r="V278" i="12"/>
  <c r="V276" i="12" s="1"/>
  <c r="G279" i="12"/>
  <c r="I279" i="12"/>
  <c r="K279" i="12"/>
  <c r="M279" i="12"/>
  <c r="O279" i="12"/>
  <c r="Q279" i="12"/>
  <c r="V279" i="12"/>
  <c r="G280" i="12"/>
  <c r="K280" i="12"/>
  <c r="O280" i="12"/>
  <c r="V280" i="12"/>
  <c r="G281" i="12"/>
  <c r="I281" i="12"/>
  <c r="I280" i="12" s="1"/>
  <c r="K281" i="12"/>
  <c r="M281" i="12"/>
  <c r="M280" i="12" s="1"/>
  <c r="O281" i="12"/>
  <c r="Q281" i="12"/>
  <c r="Q280" i="12" s="1"/>
  <c r="V281" i="12"/>
  <c r="AE283" i="12"/>
  <c r="F42" i="1" s="1"/>
  <c r="I20" i="1"/>
  <c r="I19" i="1"/>
  <c r="I18" i="1"/>
  <c r="H40" i="1"/>
  <c r="J28" i="1"/>
  <c r="J26" i="1"/>
  <c r="G38" i="1"/>
  <c r="F38" i="1"/>
  <c r="J23" i="1"/>
  <c r="J24" i="1"/>
  <c r="J25" i="1"/>
  <c r="J27" i="1"/>
  <c r="E24" i="1"/>
  <c r="E26" i="1"/>
  <c r="I8" i="12" l="1"/>
  <c r="AF283" i="12"/>
  <c r="G41" i="1" s="1"/>
  <c r="V8" i="12"/>
  <c r="K8" i="12"/>
  <c r="F39" i="1"/>
  <c r="F43" i="1" s="1"/>
  <c r="G23" i="1" s="1"/>
  <c r="A23" i="1" s="1"/>
  <c r="F41" i="1"/>
  <c r="Q8" i="12"/>
  <c r="I17" i="1"/>
  <c r="M276" i="12"/>
  <c r="M31" i="12"/>
  <c r="M81" i="12"/>
  <c r="M268" i="12"/>
  <c r="M228" i="12"/>
  <c r="M45" i="12"/>
  <c r="M8" i="12"/>
  <c r="M156" i="12"/>
  <c r="M37" i="12"/>
  <c r="M232" i="12"/>
  <c r="G156" i="12"/>
  <c r="G8" i="12"/>
  <c r="M65" i="12"/>
  <c r="M64" i="12" s="1"/>
  <c r="G37" i="12"/>
  <c r="G81" i="12"/>
  <c r="G45" i="12"/>
  <c r="G42" i="1" l="1"/>
  <c r="H42" i="1" s="1"/>
  <c r="I42" i="1" s="1"/>
  <c r="H41" i="1"/>
  <c r="I41" i="1" s="1"/>
  <c r="G39" i="1"/>
  <c r="G43" i="1" s="1"/>
  <c r="G25" i="1" s="1"/>
  <c r="A25" i="1" s="1"/>
  <c r="G26" i="1" s="1"/>
  <c r="I53" i="1"/>
  <c r="G283" i="12"/>
  <c r="G24" i="1"/>
  <c r="A24" i="1"/>
  <c r="A26" i="1" l="1"/>
  <c r="G28" i="1"/>
  <c r="H39" i="1"/>
  <c r="I16" i="1"/>
  <c r="I21" i="1" s="1"/>
  <c r="I64" i="1"/>
  <c r="A27" i="1"/>
  <c r="G29" i="1" s="1"/>
  <c r="G27" i="1" s="1"/>
  <c r="I39" i="1" l="1"/>
  <c r="I43" i="1" s="1"/>
  <c r="H43" i="1"/>
  <c r="A29" i="1"/>
  <c r="J61" i="1"/>
  <c r="J59" i="1"/>
  <c r="J63" i="1"/>
  <c r="J57" i="1"/>
  <c r="J55" i="1"/>
  <c r="J62" i="1"/>
  <c r="J60" i="1"/>
  <c r="J58" i="1"/>
  <c r="J54" i="1"/>
  <c r="J56" i="1"/>
  <c r="J53" i="1"/>
  <c r="J39" i="1" l="1"/>
  <c r="J43" i="1" s="1"/>
  <c r="J42" i="1"/>
  <c r="J41" i="1"/>
  <c r="J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Ladislav</author>
  </authors>
  <commentList>
    <comment ref="S6" authorId="0" shapeId="0" xr:uid="{A0FC811B-DD66-450B-8D01-E36A0F283AA6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3D2C846F-DC5B-4BC6-9D0D-C1BC208DC37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<sst xmlns="http://schemas.openxmlformats.org/spreadsheetml/2006/main" count="1600" uniqueCount="508">
  <si>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</si>
  <si>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</si>
  <si>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</si>
  <si>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</si>
  <si>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</si>
  <si>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</si>
  <si>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</si>
  <si>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</si>
  <si>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</si>
  <si>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</si>
  <si>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</si>
  <si>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</si>
  <si>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</si>
  <si>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</si>
  <si>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</si>
  <si>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</si>
  <si>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</si>
  <si>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</si>
  <si>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</si>
  <si>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</si>
  <si>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</si>
  <si>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</si>
  <si>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</si>
  <si>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</si>
  <si>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</si>
  <si>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</si>
  <si>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</si>
  <si>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</si>
  <si>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</si>
  <si>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</si>
  <si>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</si>
  <si>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</si>
  <si>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</si>
  <si>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</si>
  <si>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</si>
  <si>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</si>
  <si>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</si>
  <si>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</si>
  <si>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</si>
  <si>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</si>
  <si>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</si>
  <si>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</si>
  <si>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</si>
  <si>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D.1.2.2</t>
  </si>
  <si>
    <t>ZTI</t>
  </si>
  <si>
    <t>D.1.2</t>
  </si>
  <si>
    <t>Technika prostředí staveb</t>
  </si>
  <si>
    <t>Objekt:</t>
  </si>
  <si>
    <t>Rozpočet:</t>
  </si>
  <si>
    <t>01/2026</t>
  </si>
  <si>
    <t>AL INVEST Břidličná, a.s.</t>
  </si>
  <si>
    <t>Bruntálská 167</t>
  </si>
  <si>
    <t>Břidličná</t>
  </si>
  <si>
    <t>79351</t>
  </si>
  <si>
    <t>27376184</t>
  </si>
  <si>
    <t>CZ27376184</t>
  </si>
  <si>
    <t>MAXXI - THERM s.r.o.</t>
  </si>
  <si>
    <t>Ocelářská 473/29</t>
  </si>
  <si>
    <t xml:space="preserve">Ostrava-Moravská Ostrava </t>
  </si>
  <si>
    <t>70300</t>
  </si>
  <si>
    <t>27777685</t>
  </si>
  <si>
    <t>Stavba</t>
  </si>
  <si>
    <t>Stavební objekt</t>
  </si>
  <si>
    <t>Celkem za stavbu</t>
  </si>
  <si>
    <t>CZK</t>
  </si>
  <si>
    <t>#POPS</t>
  </si>
  <si>
    <t>#POPO</t>
  </si>
  <si>
    <t>Popis objektu: D.1.2 - Technika prostředí staveb</t>
  </si>
  <si>
    <t>#POPR</t>
  </si>
  <si>
    <t>Popis rozpočtu: D.1.2.2 - ZTI</t>
  </si>
  <si>
    <t>Rekapitulace dílů</t>
  </si>
  <si>
    <t>Typ dílu</t>
  </si>
  <si>
    <t>1</t>
  </si>
  <si>
    <t>Zemní práce</t>
  </si>
  <si>
    <t>61</t>
  </si>
  <si>
    <t>Úpravy povrchů vnitřní</t>
  </si>
  <si>
    <t>94</t>
  </si>
  <si>
    <t>Lešení a stavební výtahy</t>
  </si>
  <si>
    <t>96</t>
  </si>
  <si>
    <t>Bourání konstrukcí</t>
  </si>
  <si>
    <t>713</t>
  </si>
  <si>
    <t>Izolace tepelné</t>
  </si>
  <si>
    <t>721</t>
  </si>
  <si>
    <t>Vnitřní kanalizace</t>
  </si>
  <si>
    <t>722</t>
  </si>
  <si>
    <t>Vnitřní vodovod</t>
  </si>
  <si>
    <t>725</t>
  </si>
  <si>
    <t>Zařizovací předměty</t>
  </si>
  <si>
    <t>726</t>
  </si>
  <si>
    <t>Instalační prefabrikáty</t>
  </si>
  <si>
    <t>799</t>
  </si>
  <si>
    <t>Ostatní</t>
  </si>
  <si>
    <t>ON</t>
  </si>
  <si>
    <t>VN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</si>
  <si>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</si>
  <si>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</si>
  <si>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</si>
  <si>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</si>
  <si>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</si>
  <si>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</si>
  <si>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</si>
  <si>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</si>
  <si>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</si>
  <si>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</si>
  <si>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</si>
  <si>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</si>
  <si>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</si>
  <si>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</si>
  <si>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</si>
  <si>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</si>
  <si>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</si>
  <si>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</si>
  <si>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</si>
  <si>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</si>
  <si>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</si>
  <si>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</si>
  <si>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</si>
  <si>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</si>
  <si>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</si>
  <si>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</si>
  <si>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</si>
  <si>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</si>
  <si>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</si>
  <si>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131201119R00</t>
  </si>
  <si>
    <t xml:space="preserve">Hloubení nezapažených jam a zářezů příplatek za lepivost, v hornině 3,  </t>
  </si>
  <si>
    <t>m3</t>
  </si>
  <si>
    <t>800-1</t>
  </si>
  <si>
    <t>RTS 25/ II</t>
  </si>
  <si>
    <t>Práce</t>
  </si>
  <si>
    <t>Běžná</t>
  </si>
  <si>
    <t>POL1_</t>
  </si>
  <si>
    <t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t>
  </si>
  <si>
    <t>SPI</t>
  </si>
  <si>
    <t>139601102R00</t>
  </si>
  <si>
    <t>Ruční výkop jam, rýh a šachet v hornině 3</t>
  </si>
  <si>
    <t>s přehozením na vzdálenost do 5 m nebo s naložením na ruční dopravní prostředek</t>
  </si>
  <si>
    <t>VV</t>
  </si>
  <si>
    <t>162201101R00</t>
  </si>
  <si>
    <t>Vodorovné přemístění výkopku z horniny 1 až 4, na vzdálenost do 20 m</t>
  </si>
  <si>
    <t>po suchu, bez naložení výkopku, avšak se složením bez rozhrnutí, zpáteční cesta vozidla.</t>
  </si>
  <si>
    <t>162301102R00</t>
  </si>
  <si>
    <t>Vodorovné přemístění výkopku z horniny 1 až 4, na vzdálenost přes 500  do 1 000 m</t>
  </si>
  <si>
    <t>162701109R00</t>
  </si>
  <si>
    <t>Vodorovné přemístění výkopku příplatek k ceně za každých dalších i započatých 1 000 m přes 10 000 m z horniny 1 až 4</t>
  </si>
  <si>
    <t>167101101R00</t>
  </si>
  <si>
    <t>Nakládání, skládání, překládání neulehlého výkopku nakládání výkopku do 100 m3, z horniny 1 až 4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</si>
  <si>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</si>
  <si>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</si>
  <si>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</si>
  <si>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</si>
  <si>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POP</t>
  </si>
  <si>
    <t>17,55-6,75</t>
  </si>
  <si>
    <t>175101101RT2</t>
  </si>
  <si>
    <t>Obsyp potrubí bez prohození sypaniny, s dodáním štěrkopísku frakce 0 - 22 mm</t>
  </si>
  <si>
    <t>sypaninou z vhodných hornin tř. 1 - 4 nebo materiálem připraveným podél výkopu ve vzdálenosti do 3 m od jeho kraje, pro jakoukoliv hloubku výkopu a jakoukoliv míru zhutnění,</t>
  </si>
  <si>
    <t>979999973R00</t>
  </si>
  <si>
    <t>Poplatek za skládku za uložení, zemina a kamení,  , skupina 17 05 04 z Katalogu odpadů</t>
  </si>
  <si>
    <t>t</t>
  </si>
  <si>
    <t>801-3</t>
  </si>
  <si>
    <t>6,75*1,6</t>
  </si>
  <si>
    <t>612403386R00</t>
  </si>
  <si>
    <t>Hrubá výplň rýh ve stěnách, jakoukoliv maltou maltou ze suchých směsí 100 x 100 mm</t>
  </si>
  <si>
    <t>m</t>
  </si>
  <si>
    <t>801-4</t>
  </si>
  <si>
    <t>jakékoliv šířky rýhy,</t>
  </si>
  <si>
    <t>612423531R00</t>
  </si>
  <si>
    <t xml:space="preserve">Omítka rýh ve stěnách maltou vápennou štuková, o šířce rýhy do 150 mm,  </t>
  </si>
  <si>
    <t>m2</t>
  </si>
  <si>
    <t>z pomocného pracovního lešení o výšce podlahy do 1900 mm a pro zatížení do 1,5 kPa,</t>
  </si>
  <si>
    <t>34*0,1</t>
  </si>
  <si>
    <t>946941102RT5</t>
  </si>
  <si>
    <t>Montáž sestavy pojízdného hliníkového lešení (věže) plochy 2,5 x 1,45 m, pracovní výšky do 12,2 m</t>
  </si>
  <si>
    <t xml:space="preserve">ks    </t>
  </si>
  <si>
    <t>800-3</t>
  </si>
  <si>
    <t>946941192RT5</t>
  </si>
  <si>
    <t>Montáž sestavy pojízdného hliníkového lešení (věže) nájemné sestavy pojízdného hliníkového lešení (věže) plochy 2,5 x 1,45 m, pracovní výšky do 12,2 m</t>
  </si>
  <si>
    <t>den</t>
  </si>
  <si>
    <t>2 plošiny : 2*35</t>
  </si>
  <si>
    <t>946941501R00</t>
  </si>
  <si>
    <t xml:space="preserve">Dovoz a odvoz hliníkového pojízdného lešení </t>
  </si>
  <si>
    <t>kompl</t>
  </si>
  <si>
    <t>(do šesti sad)</t>
  </si>
  <si>
    <t>2</t>
  </si>
  <si>
    <t>946941802RT5</t>
  </si>
  <si>
    <t>Demontáž sestavy pojízdného hliníkového lešení (věže) plochy 2,5 x 1,45 m, pracovní výšky do 12,3 m</t>
  </si>
  <si>
    <t>974031142R00</t>
  </si>
  <si>
    <t>Vysekání rýh v jakémkoliv zdivu cihelném v ploše do hloubky 70 mm, šířky do 70 mm</t>
  </si>
  <si>
    <t>Včetně pomocného lešení o výšce podlahy do 1900 mm a pro zatížení do 1,5 kPa  (150 kg/m2).</t>
  </si>
  <si>
    <t>odpad : 3</t>
  </si>
  <si>
    <t>voda : 9</t>
  </si>
  <si>
    <t>974031153R00</t>
  </si>
  <si>
    <t>Vysekání rýh v jakémkoliv zdivu cihelném v ploše do hloubky 100 mm, šířky do 100 mm</t>
  </si>
  <si>
    <t>odpad : 8</t>
  </si>
  <si>
    <t>voda : 14</t>
  </si>
  <si>
    <t>979081121R00</t>
  </si>
  <si>
    <t>Odvoz suti a vybouraných hmot na skládku příplatek za každý další 1 km</t>
  </si>
  <si>
    <t>celkem 20km : 19*0,504</t>
  </si>
  <si>
    <t>9700412554V</t>
  </si>
  <si>
    <t>Průchod střechou - utěsnění (koordinovat se stavbou)-předběžná cena</t>
  </si>
  <si>
    <t>soubor</t>
  </si>
  <si>
    <t>Vlastní</t>
  </si>
  <si>
    <t>Indiv</t>
  </si>
  <si>
    <t>9700412555V</t>
  </si>
  <si>
    <t>Stavební výpomoci - příprava prostupů pro odpadní potrubí střešních vpustí podtlakové dešťové, předběžná cena</t>
  </si>
  <si>
    <t xml:space="preserve"> kanalizace střechou - koordinace se stavbou</t>
  </si>
  <si>
    <t>979081111R00</t>
  </si>
  <si>
    <t>Odvoz suti a vybouraných hmot na skládku do 1 km</t>
  </si>
  <si>
    <t>Přesun suti</t>
  </si>
  <si>
    <t>POL8_</t>
  </si>
  <si>
    <t>Včetně naložení na dopravní prostředek a složení na skládku, bez poplatku za skládku.</t>
  </si>
  <si>
    <t>979990101R00</t>
  </si>
  <si>
    <t>Poplatek za skládku směsi betonu a cihel do 30x30 cm</t>
  </si>
  <si>
    <t>RTS 23/ II</t>
  </si>
  <si>
    <t>979093111R00</t>
  </si>
  <si>
    <t>Uložení suti na skládku bez zhutnění</t>
  </si>
  <si>
    <t>800-6</t>
  </si>
  <si>
    <t>s hrubým urovnáním,</t>
  </si>
  <si>
    <t>713411100V</t>
  </si>
  <si>
    <t>Kaučuková izolace (samolepící hadice, pás) d 40/19 mm ( 0,04 W*(m.K)), podtlaková kanalizace</t>
  </si>
  <si>
    <t xml:space="preserve">m     </t>
  </si>
  <si>
    <t>713411101V</t>
  </si>
  <si>
    <t>713411102V</t>
  </si>
  <si>
    <t>Kaučuková izolace (samolepící hadice, pás) d 56/19 mm ( 0,04 W*(m.K)), podtlaková dešťová kanalizace</t>
  </si>
  <si>
    <t>713411103V</t>
  </si>
  <si>
    <t>Kaučuková izolace (samolepící hadice, pás) d 63/19 mm ( 0,04 W*(m.K)), podtlaková dešťová kanalizace</t>
  </si>
  <si>
    <t>713411104V</t>
  </si>
  <si>
    <t>Kaučuková izolace (samolepící hadice, pás) d75/19 mm ( 0,04 W*(m.K))</t>
  </si>
  <si>
    <t>713411105V</t>
  </si>
  <si>
    <t>Kaučuková izolace (samolepící hadice, pás) d 90/19 mm (0,04 W*(m.K)), podtlaková dešťová kanalizace</t>
  </si>
  <si>
    <t>713411106V</t>
  </si>
  <si>
    <t>Kaučuková izolace (samolepící hadice, pás) d 110/19 mm (0,04 W*(m.K)), podtlaková dešťová kanalizace</t>
  </si>
  <si>
    <t>713411107V</t>
  </si>
  <si>
    <t>Kaučuková izolace (samolepící hadice, pás) d 125/19 mm (0,04 W*(m.K)), podtlaková dešťová kanalizace</t>
  </si>
  <si>
    <t>713411108V</t>
  </si>
  <si>
    <t>Kaučuková izolace (samolepící hadice, pás) d 160/19 mm ( 0,04 W*(m.K)), podtlaková dešťová kanalizace</t>
  </si>
  <si>
    <t>713411111V</t>
  </si>
  <si>
    <t>Kaučuková izolace (samolepící hadice, pás) potrubí vnitřní dešťové kanalizace DN100/13 mm</t>
  </si>
  <si>
    <t xml:space="preserve"> (?? 0,04 W*(m.K)</t>
  </si>
  <si>
    <t>713411112V</t>
  </si>
  <si>
    <t xml:space="preserve">m2    </t>
  </si>
  <si>
    <t>713411120V</t>
  </si>
  <si>
    <t>Čistič  1 L</t>
  </si>
  <si>
    <t xml:space="preserve">l     </t>
  </si>
  <si>
    <t>713411121V</t>
  </si>
  <si>
    <t>Lepidlo</t>
  </si>
  <si>
    <t>998713201R00</t>
  </si>
  <si>
    <t>Přesun hmot pro izolace tepelné v objektech výšky do 6 m</t>
  </si>
  <si>
    <t>800-713</t>
  </si>
  <si>
    <t>Přesun hmot</t>
  </si>
  <si>
    <t>POL7_</t>
  </si>
  <si>
    <t>50 m vodorovně</t>
  </si>
  <si>
    <t>721176101R00</t>
  </si>
  <si>
    <t>Potrubí HT připojovací vnější průměr D 32 mm, tloušťka stěny 1,8 mm, DN 30</t>
  </si>
  <si>
    <t>800-721</t>
  </si>
  <si>
    <t>včetně tvarovek, objímek. Bez zednických výpomocí.</t>
  </si>
  <si>
    <t>Potrubí včetně tvarovek. Bez zednických výpomocí.</t>
  </si>
  <si>
    <t>721176103R00</t>
  </si>
  <si>
    <t>Potrubí HT připojovací vnější průměr D 50 mm, tloušťka stěny 1,8 mm, DN 50</t>
  </si>
  <si>
    <t>721176104R00</t>
  </si>
  <si>
    <t>Potrubí HT připojovací vnější průměr D 75 mm, tloušťka stěny 1,9 mm, DN 70</t>
  </si>
  <si>
    <t>721176105R00</t>
  </si>
  <si>
    <t>Potrubí HT připojovací vnější průměr D 110 mm, tloušťka stěny 2,7 mm, DN 100</t>
  </si>
  <si>
    <t>721176145R00</t>
  </si>
  <si>
    <t>Potrubí HT dešťové (svislé) vnější průměr D 110 mm, tloušťka stěny 2,7 mm, DN 100</t>
  </si>
  <si>
    <t>Potrubí včetně tvarovek, objímek a vložek pro tlumení hluku. Bez zednických výpomocí.</t>
  </si>
  <si>
    <t>Včetně zřízení a demontáže pomocného lešení.</t>
  </si>
  <si>
    <t>721176222R00</t>
  </si>
  <si>
    <t>Potrubí KG svodné (ležaté) v zemi vnější průměr D 110 mm, tloušťka stěny 3,2 mm, DN 100</t>
  </si>
  <si>
    <t>721176223R00</t>
  </si>
  <si>
    <t>Potrubí KG svodné (ležaté) v zemi vnější průměr D 125 mm, tloušťka stěny 3,2 mm, DN 125</t>
  </si>
  <si>
    <t>721176224R00</t>
  </si>
  <si>
    <t>Potrubí KG svodné (ležaté) v zemi vnější průměr D 160 mm, tloušťka stěny 4,0 mm, DN 150</t>
  </si>
  <si>
    <t>721194103R00</t>
  </si>
  <si>
    <t>Zřízení přípojek na potrubí D 32 mm, materiál ve specifikaci</t>
  </si>
  <si>
    <t>kus</t>
  </si>
  <si>
    <t>vyvedení a upevnění odpadních výpustek,</t>
  </si>
  <si>
    <t>721194105R00</t>
  </si>
  <si>
    <t>Zřízení přípojek na potrubí D 50 mm, materiál ve specifikaci</t>
  </si>
  <si>
    <t>721194109R00</t>
  </si>
  <si>
    <t>Zřízení přípojek na potrubí D 110  mm, materiál ve specifikaci</t>
  </si>
  <si>
    <t>721223423RT2</t>
  </si>
  <si>
    <t>Vpusť podlahová se zápachovou uzávěrkou průměr 50, 75 110 mm, se svislým odtokem, zápachový uzávěr funkční i pří vyschnutí, 123x123mm/115x115mm, včetně dodávky materiálu</t>
  </si>
  <si>
    <t>721273200RT3</t>
  </si>
  <si>
    <t>Ventilační hlavice D 110 mm, souprava z PP</t>
  </si>
  <si>
    <t>721290111R00</t>
  </si>
  <si>
    <t>Zkouška těsnosti kanalizace v objektech vodou, DN 125</t>
  </si>
  <si>
    <t>721290112R00</t>
  </si>
  <si>
    <t>Zkouška těsnosti kanalizace v objektech vodou, DN 200</t>
  </si>
  <si>
    <t>721179102V</t>
  </si>
  <si>
    <t>Podtlakové odvodnění střechy - přesná skladba dle odborného dodavatele systému</t>
  </si>
  <si>
    <t>Potrubí včetně tvarovek a elektrospojek. Bez zednických výpomocí.</t>
  </si>
  <si>
    <t>Začátek provozního součtu</t>
  </si>
  <si>
    <t xml:space="preserve">  Potrubí PEHD d 40, tvarovky PEHD vč. uchycení : 10</t>
  </si>
  <si>
    <t xml:space="preserve">  Potrubí PEHD d 50, tvarovky PEHD vč. uchycení : 10</t>
  </si>
  <si>
    <t xml:space="preserve">  Potrubí PEHD d 56, tvarovky PEHD vč. uchycení : 5</t>
  </si>
  <si>
    <t xml:space="preserve">  Potrubí PEHD d 63, tvarovky PEHD vč. uchycení : 10</t>
  </si>
  <si>
    <t xml:space="preserve">  Potrubí PEHD d 75, tvarovky PEHD vč. uchycení : 10</t>
  </si>
  <si>
    <t xml:space="preserve">  Potrubí PEHD d 90, tvarovky PEHD vč. uchycení : 30</t>
  </si>
  <si>
    <t xml:space="preserve">  Potrubí PEHD d 110, tvarovky PEHD vč. uchycení : 60</t>
  </si>
  <si>
    <t xml:space="preserve">  Potrubí PEHD d 125, tvarovky PEHD vč. uchycení : 60</t>
  </si>
  <si>
    <t xml:space="preserve">  Potrubí PEHD d 160, tvarovky PEHD vč. uchycení : 165</t>
  </si>
  <si>
    <t xml:space="preserve">  Potrubí PEHD d 200, tvarovky PEHD vč. uchycení : 90</t>
  </si>
  <si>
    <t xml:space="preserve">  Střešní vtok, foliový typ : 16</t>
  </si>
  <si>
    <t xml:space="preserve">  Střešní vtok bezpečnostní, foliový typ : 4</t>
  </si>
  <si>
    <t xml:space="preserve">  Elektrický ohřev : 16</t>
  </si>
  <si>
    <t xml:space="preserve">  Set pro připojení parozábrany DN 75 : 20</t>
  </si>
  <si>
    <t>Konec provozního součtu</t>
  </si>
  <si>
    <t>721179103V</t>
  </si>
  <si>
    <t>Montáž - dokotvení systému do konstrukce (do tr.plechu a na sloupy) podtlakové kanalizace, předběžná cena</t>
  </si>
  <si>
    <t>721179105V</t>
  </si>
  <si>
    <t>Hladké potrubí PP SN  10 DN(OD) 250x7,7 mm   vč. mtž+tvarovek</t>
  </si>
  <si>
    <t>721179106V</t>
  </si>
  <si>
    <t>Hladké potrubí PP SN 10 DN(OD) 315x9,7 mm   vč. mtž+tvarovek</t>
  </si>
  <si>
    <t>721180655V</t>
  </si>
  <si>
    <t>Potrubí pro odvod kondenzátu od VZT potrubí D20 vč. mtž+tvarovek</t>
  </si>
  <si>
    <t>721198610V</t>
  </si>
  <si>
    <t>Čistící kus 110</t>
  </si>
  <si>
    <t>721198611V</t>
  </si>
  <si>
    <t>Čistící kus 160</t>
  </si>
  <si>
    <t>721198612V</t>
  </si>
  <si>
    <t>Čistící kus  200</t>
  </si>
  <si>
    <t>721198620V</t>
  </si>
  <si>
    <t>Revizní dvířka pro čistící kus 300x150 mm</t>
  </si>
  <si>
    <t>721199201V</t>
  </si>
  <si>
    <t>Těsnící límec PVC KG DN250 (alt. prostupová tvarovka)</t>
  </si>
  <si>
    <t>721199202V</t>
  </si>
  <si>
    <t>Těsnící límec PVC KG DN315(alt. prostupová tvarovka)</t>
  </si>
  <si>
    <t>721199315V</t>
  </si>
  <si>
    <t>Těsnící límec pro prostup základovou deskou, D 75</t>
  </si>
  <si>
    <t>721199316V</t>
  </si>
  <si>
    <t>Těsnící límec pro prostup základovou deskou, D 110</t>
  </si>
  <si>
    <t>721199320V</t>
  </si>
  <si>
    <t>Bezpečnostní přepad 500x150 mm s PVC manžetou vč. montáže</t>
  </si>
  <si>
    <t>721199321V</t>
  </si>
  <si>
    <t>Bezpečnostní přepad 1050x150 mm s PVC manžetou vč. montáže</t>
  </si>
  <si>
    <t>721234116V</t>
  </si>
  <si>
    <t>Střešní vpust s integrovanou manžetou z hydroizolační fólie na bázi fpo, svislé provedení, tepelně</t>
  </si>
  <si>
    <t xml:space="preserve"> izolovaná – dvojstěnná s ochranným košem, vyhřívaná 230 V s připojovacím kabelem, DN 110 mm, Q=5,1 l/s (hladina vody 35 mm)</t>
  </si>
  <si>
    <t>napojení koordinovat s pd stavby a elektro</t>
  </si>
  <si>
    <t>721274556V</t>
  </si>
  <si>
    <t>Zafixování potrubí pod podlahou před betonáží</t>
  </si>
  <si>
    <t>998721201R00</t>
  </si>
  <si>
    <t>Přesun hmot pro vnitřní kanalizaci v objektech výšky do 6 m</t>
  </si>
  <si>
    <t>50 m vodorovně, měřeno od těžiště půdorysné plochy skládky do těžiště půdorysné plochy objektu</t>
  </si>
  <si>
    <t>722152116R00</t>
  </si>
  <si>
    <t>Potrubí z trubek nerezových spojované lisováním D 35 mm, s 1,5 mm, nerez 1.4401</t>
  </si>
  <si>
    <t>včetně tvarovek, bez zednických výpomocí,</t>
  </si>
  <si>
    <t>Včetně pomocného lešení o výšce podlahy do 1900 mm a pro zatížení do 1,5 kPa.</t>
  </si>
  <si>
    <t>722152118R00</t>
  </si>
  <si>
    <t>Potrubí z trubek nerezových spojované lisováním D 54 mm, s 1,5 mm, nerez 1.4401</t>
  </si>
  <si>
    <t>722178711R00</t>
  </si>
  <si>
    <t>Potrubí vícevrstvé z polypropylenu, polypropylenu s čedičovými vlákny a polypropylenu D 20 mm, s 2,8 mm, S 3,2, polyfúzně svařované</t>
  </si>
  <si>
    <t>722178712R00</t>
  </si>
  <si>
    <t>Potrubí vícevrstvé z polypropylenu, polypropylenu s čedičovými vlákny a polypropylenu D 25 mm, s 3,5 mm, S 3,2, polyfúzně svařované</t>
  </si>
  <si>
    <t>Potrubí včetně tvarovek a zednických výpomocí.</t>
  </si>
  <si>
    <t>722178713R00</t>
  </si>
  <si>
    <t>Potrubí vícevrstvé z polypropylenu, polypropylenu s čedičovými vlákny a polypropylenu D 32 mm, s 4,4 mm, S 3,2, polyfúzně svařované</t>
  </si>
  <si>
    <t>722181212RT7</t>
  </si>
  <si>
    <t>Izolace vodovodního potrubí návleková z trubic z pěnového polyetylenu, tloušťka stěny 9 mm, d 22 mm</t>
  </si>
  <si>
    <t>V položce je kalkulována dodávka izolační trubice, spon a lepicí pásky.</t>
  </si>
  <si>
    <t>722181212RT8</t>
  </si>
  <si>
    <t>Izolace vodovodního potrubí návleková z trubic z pěnového polyetylenu, tloušťka stěny 9 mm, d 25 mm</t>
  </si>
  <si>
    <t>722181212RU1</t>
  </si>
  <si>
    <t>Izolace vodovodního potrubí návleková z trubic z pěnového polyetylenu, tloušťka stěny 9 mm, d 32 mm</t>
  </si>
  <si>
    <t>722181213RT7</t>
  </si>
  <si>
    <t>Izolace vodovodního potrubí návleková z trubic z pěnového polyetylenu, tloušťka stěny 13 mm, d 22 mm</t>
  </si>
  <si>
    <t>722181213RT8</t>
  </si>
  <si>
    <t>Izolace vodovodního potrubí návleková z trubic z pěnového polyetylenu, tloušťka stěny 13 mm, d 25 mm</t>
  </si>
  <si>
    <t>722181213RU1</t>
  </si>
  <si>
    <t>Izolace vodovodního potrubí návleková z trubic z pěnového polyetylenu, tloušťka stěny 13 mm, d 32 mm</t>
  </si>
  <si>
    <t>voda : 26</t>
  </si>
  <si>
    <t>požární vodovod : 120</t>
  </si>
  <si>
    <t>722181213RW8</t>
  </si>
  <si>
    <t>Izolace vodovodního potrubí návleková z trubic z pěnového polyetylenu, tloušťka stěny 13 mm, d 54 mm</t>
  </si>
  <si>
    <t>požární vodovod : 110</t>
  </si>
  <si>
    <t>722181214RT7</t>
  </si>
  <si>
    <t>Izolace vodovodního potrubí návleková z trubic z pěnového polyetylenu, tloušťka stěny 20 mm, d 22 mm</t>
  </si>
  <si>
    <t>722181214RT8</t>
  </si>
  <si>
    <t>Izolace vodovodního potrubí návleková z trubic z pěnového polyetylenu, tloušťka stěny 20 mm, d 25 mm</t>
  </si>
  <si>
    <t>722220111R00</t>
  </si>
  <si>
    <t>Nástěnka nátrubková mosazná pro výtokový ventil, vnitřní závit, DN 15, PN 10, včetně dodávky materiálu</t>
  </si>
  <si>
    <t>722220121R00</t>
  </si>
  <si>
    <t>Nástěnka nátrubková mosazná pro baterii, vnitřní závit, DN 15, PN 10, včetně dodávky materiálu</t>
  </si>
  <si>
    <t>pár</t>
  </si>
  <si>
    <t>722237123R00</t>
  </si>
  <si>
    <t>Kohout kulový, mosazný, vnitřní-vnitřní závit, DN 25, PN 35, včetně dodávky materiálu</t>
  </si>
  <si>
    <t>722237131R00</t>
  </si>
  <si>
    <t>Kohout kulový s vypouštěním, mosazný, vnitřní-vnitřní závit, DN 15, PN 42, včetně dodávky materiálu</t>
  </si>
  <si>
    <t>722237132R00</t>
  </si>
  <si>
    <t>Kohout kulový s vypouštěním, mosazný, vnitřní-vnitřní závit, DN 20, PN 42, včetně dodávky materiálu</t>
  </si>
  <si>
    <t>722237133R00</t>
  </si>
  <si>
    <t>Kohout kulový s vypouštěním, mosazný, vnitřní-vnitřní závit, DN 25, PN 35, včetně dodávky materiálu</t>
  </si>
  <si>
    <t>722237135R00</t>
  </si>
  <si>
    <t>Kohout kulový s vypouštěním, mosazný, vnitřní-vnitřní závit, DN 40, PN 35, včetně dodávky materiálu</t>
  </si>
  <si>
    <t>722237661R00</t>
  </si>
  <si>
    <t>Klapka vodovodní, zpětná, vodorovná, mosazná, vnitřní-vnitřní závit, DN 15, PN 16, včetně dodávky materiálu</t>
  </si>
  <si>
    <t>722237662R00</t>
  </si>
  <si>
    <t>Klapka vodovodní, zpětná, vodorovná, mosazná, vnitřní-vnitřní závit, DN 20, PN 16, včetně dodávky materiálu</t>
  </si>
  <si>
    <t>722237663R00</t>
  </si>
  <si>
    <t>Klapka vodovodní, zpětná, vodorovná, mosazná, vnitřní-vnitřní závit, DN 25, PN 16, včetně dodávky materiálu</t>
  </si>
  <si>
    <t>722254201RT3</t>
  </si>
  <si>
    <t>Požární příslušenství hydrantový systém D 25, box s plnými dveřmi, stálotvará hadice, průměr 25/30</t>
  </si>
  <si>
    <t>722280106R00</t>
  </si>
  <si>
    <t>Tlakové zkoušky vodovodního potrubí do DN 32</t>
  </si>
  <si>
    <t>Včetně dodávky vody, uzavření a zabezpečení konců potrubí.</t>
  </si>
  <si>
    <t>722280108R00</t>
  </si>
  <si>
    <t>Tlakové zkoušky vodovodního potrubí přes DN 40 do DN 50</t>
  </si>
  <si>
    <t>722290234R00</t>
  </si>
  <si>
    <t>Proplach a dezinfekce vodovodního potrubí do DN 80</t>
  </si>
  <si>
    <t>Včetně dodání desinfekčního prostředku.</t>
  </si>
  <si>
    <t>734255115R00</t>
  </si>
  <si>
    <t>Ventil pojistný závitový 6,0 bar, mosazný, DN 15, vnitřní-vnitřní závit, včetně dodávky materiálu</t>
  </si>
  <si>
    <t>800-731</t>
  </si>
  <si>
    <t>734295321R00</t>
  </si>
  <si>
    <t>Kohout kulový, napouštěcí a vypouštěcí, mosazný, DN 15, PN 10, včetně dodávky materiálu</t>
  </si>
  <si>
    <t>734421160R00</t>
  </si>
  <si>
    <t>Tlakoměr deformační 0-10 MPa č. 03322, D 100, včetně dodávky materiálu</t>
  </si>
  <si>
    <t>včetně tlakoměrového zkušebního kohoutu</t>
  </si>
  <si>
    <t>722181215RUV</t>
  </si>
  <si>
    <t>25</t>
  </si>
  <si>
    <t>722238110V</t>
  </si>
  <si>
    <t>Revidovatelná zpětná klapka DN 40 (EA) vč. mtž - požární vodovod</t>
  </si>
  <si>
    <t>722264111V</t>
  </si>
  <si>
    <t>Podružný vodoměr DN15, Q= 1,6 m3/h</t>
  </si>
  <si>
    <t>722264112V</t>
  </si>
  <si>
    <t>Podružný vodoměr DN20, Q=  2,5 m3/h</t>
  </si>
  <si>
    <t>722270315V</t>
  </si>
  <si>
    <t>Pevné body - další dle potřeby</t>
  </si>
  <si>
    <t>722291168V</t>
  </si>
  <si>
    <t>Průtočná expanzní nádoba TV 2 l/10 bar , včetně servisní a připojovací armatury</t>
  </si>
  <si>
    <t>998722201R00</t>
  </si>
  <si>
    <t>Přesun hmot pro vnitřní vodovod v objektech výšky do 6 m</t>
  </si>
  <si>
    <t>vodorovně do 50 m</t>
  </si>
  <si>
    <t>725017161R00</t>
  </si>
  <si>
    <t>Umyvadlo na šrouby, bílé, šířka 500 mm, hloubka 410 mm</t>
  </si>
  <si>
    <t>725019103R00</t>
  </si>
  <si>
    <t>Výlevka diturvitová s plastovou mřížkou, závěsná</t>
  </si>
  <si>
    <t>725334301R00</t>
  </si>
  <si>
    <t>Výlevka diturvitová se sifonem</t>
  </si>
  <si>
    <t>725814105R00</t>
  </si>
  <si>
    <t>Ventil  rohový, mosazný, s filtrem, s maticí, DN 15 x DN 10, včetně dodávky materiálu</t>
  </si>
  <si>
    <t>725860251R00</t>
  </si>
  <si>
    <t>Zápachová uzávěrka (sifon) pro zařizovací předměty umyvadlová, chromovaný kov, včetně dodávky materiálu</t>
  </si>
  <si>
    <t>725014161V</t>
  </si>
  <si>
    <t>725014162V</t>
  </si>
  <si>
    <t>Duroplastové sedátko s poklopem, kovové úchyty</t>
  </si>
  <si>
    <t>725319101V</t>
  </si>
  <si>
    <t>Dřez - součást kuchyňské linky (dodávka stavby - interiéru)</t>
  </si>
  <si>
    <t>725534224V</t>
  </si>
  <si>
    <t>Závěsný elektrický ohřívač teplé vody  objemu 65 l, 2 kW, 230 V/50 Hz, 16 A, IP 44, svislý,závěsný</t>
  </si>
  <si>
    <t xml:space="preserve"> 517x355x1115 mm, 46 kg</t>
  </si>
  <si>
    <t>725823111V</t>
  </si>
  <si>
    <t>BATERIE UMYVADLOVÁ</t>
  </si>
  <si>
    <t xml:space="preserve">  s úsporným perlátorem : </t>
  </si>
  <si>
    <t xml:space="preserve">  keramická kartuše 35 mm : </t>
  </si>
  <si>
    <t xml:space="preserve">  bez výpusti : </t>
  </si>
  <si>
    <t xml:space="preserve">  chrom, vč. připojovacích hadic : </t>
  </si>
  <si>
    <t>3</t>
  </si>
  <si>
    <t>725823112V</t>
  </si>
  <si>
    <t>BATERIE DŘEZOVÁ</t>
  </si>
  <si>
    <t xml:space="preserve">  keramická kartuše 40 mm : </t>
  </si>
  <si>
    <t xml:space="preserve">  v=355 mm : </t>
  </si>
  <si>
    <t xml:space="preserve">  v výtoku=130mm : </t>
  </si>
  <si>
    <t xml:space="preserve">725823113V </t>
  </si>
  <si>
    <t>BATERIE NÁSTĚNNÁ - VÝLEVKA</t>
  </si>
  <si>
    <t xml:space="preserve">  nástěnná páková baterie s ramínkem 210 mm : </t>
  </si>
  <si>
    <t xml:space="preserve">  rozteč 100 mm : </t>
  </si>
  <si>
    <t xml:space="preserve">  chrom : </t>
  </si>
  <si>
    <t>725860205V</t>
  </si>
  <si>
    <t>Automatický dřezový sifon na 1 misku, chrom</t>
  </si>
  <si>
    <t>725860260V</t>
  </si>
  <si>
    <t>Umyvadlová výpusť - CLICK-CLACK, chrom</t>
  </si>
  <si>
    <t>998725201R00</t>
  </si>
  <si>
    <t>Přesun hmot pro zařizovací předměty v objektech výšky do 6 m</t>
  </si>
  <si>
    <t>726212331R00</t>
  </si>
  <si>
    <t>Včetně dodávky a připevnění montážního prvku vč. napojení na kanalizační popř. vodovodní potrubí.</t>
  </si>
  <si>
    <t/>
  </si>
  <si>
    <t>Případně  výměna za Kombi WC stojící</t>
  </si>
  <si>
    <t>726212367R00</t>
  </si>
  <si>
    <t>Výlevka montážní prvek pro výlevku, pro nástěnnou armaturu, pro instalaci suchým procesem do lehkých sádrokartonových příček nebo k instalaci před masivní stěnu, bez nástěnky pro připojení armatur, stavební výška 112 cm, včetně dodávky materiálu</t>
  </si>
  <si>
    <t>726212332V</t>
  </si>
  <si>
    <t>Tlačítko dual flush, bílá barva</t>
  </si>
  <si>
    <t>799721722V</t>
  </si>
  <si>
    <t>Chráničky potrubí v prostupech</t>
  </si>
  <si>
    <t xml:space="preserve">sada  </t>
  </si>
  <si>
    <t>799722721V</t>
  </si>
  <si>
    <t>Pomocný materiál montážní,spojovací,těsnící,konzoly,závěsy, objímky , drobné fitinky</t>
  </si>
  <si>
    <t>kg</t>
  </si>
  <si>
    <t>799722725V</t>
  </si>
  <si>
    <t>Ochranné pospojování potrubí,armatur a zařizovacích předmětů - protokol</t>
  </si>
  <si>
    <t>101</t>
  </si>
  <si>
    <t>Nákladní automobilová doprava</t>
  </si>
  <si>
    <t>Kč</t>
  </si>
  <si>
    <t>OPN</t>
  </si>
  <si>
    <t>POL13_0</t>
  </si>
  <si>
    <t>SUM</t>
  </si>
  <si>
    <t>END</t>
  </si>
  <si>
    <t>ALFAGEN-Technologická příprava vsázky</t>
  </si>
  <si>
    <t>celkem 20km : 19*6,75</t>
  </si>
  <si>
    <t>Izolace návleková  tl. stěny 30 mm, vnitřní průměr 32 mm</t>
  </si>
  <si>
    <t>Klozet závěsný</t>
  </si>
  <si>
    <t>Klozet montážní prvek pro zavěšené WC s nádržkou mezi dvě stěny, pro instalaci suchým procesem do lehkých sádrokartonových příček nebo k instalaci před masivní stěnu, bez soupravy na tlumení hluku, bez ovládacího tlačítka, ovládání zepředu, stavební výška 112 cm, včetně dodávky materiálu</t>
  </si>
  <si>
    <t>Kaučuková izolace (samolepící hadice, pás) d 50/19 mm ( 0,04 W*(m.K)), podtlakové dešťová kanalizace</t>
  </si>
  <si>
    <t>Kaučuková izolace (samolepící  pás) d 200/19 mm ( 0,04 W*(m.K)), podtlaková dešťová kanalizace</t>
  </si>
  <si>
    <t>Včetně vyvedení a upevnění výpustek.</t>
  </si>
  <si>
    <t>Popis stavby: 01/2026 - ALFAGEN-Technologická příprava vsázky</t>
  </si>
  <si>
    <t>15*0,9*1,3+0,4*0,4*8,0+1,0*1,0*1,0</t>
  </si>
  <si>
    <t>15*0,9*0,5+0,4*0,3*8,0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</si>
</sst>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21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0" fillId="0" borderId="6" xfId="0" applyNumberFormat="1" applyBorder="1" applyAlignment="1">
      <alignment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4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0" fontId="18" fillId="0" borderId="0" xfId="0" applyFont="1" applyAlignment="1">
      <alignment horizontal="center" vertical="top" shrinkToFit="1"/>
    </xf>
    <xf numFmtId="165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>
      <alignment vertical="top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20" fillId="0" borderId="0" xfId="0" applyFont="1" applyAlignment="1">
      <alignment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165" fontId="16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165" fontId="19" fillId="0" borderId="0" xfId="0" applyNumberFormat="1" applyFont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49" fontId="18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4" borderId="0" xfId="0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6" fillId="0" borderId="18" xfId="0" applyFont="1" applyBorder="1" applyAlignment="1">
      <alignment horizontal="left" vertical="top" wrapText="1"/>
    </xf>
    <xf numFmtId="0" fontId="16" fillId="0" borderId="18" xfId="0" applyFont="1" applyBorder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35"/>
  <sheetData>
    <row r="1" spans="1:7" ht="13.15" x14ac:dyDescent="0.4">
      <c r="A1" s="21" t="s">
        <v>38</v>
      </c>
    </row>
    <row r="2" spans="1:7" ht="57.75" customHeight="1" x14ac:dyDescent="0.35">
      <c r="A2" s="203" t="s">
        <v>39</v>
      </c>
      <c r="B2" s="203"/>
      <c r="C2" s="203"/>
      <c r="D2" s="203"/>
      <c r="E2" s="203"/>
      <c r="F2" s="203"/>
      <c r="G2" s="203"/>
    </row>
  </sheetData>
  <sheetProtection algorithmName="SHA-512" hashValue="FHadwJ65W3TP1MQmsjnZnR4TvY5njK3JwAQwfhT7Nw0ecBYPCUTTR8Lk0bhesSyzVnbUCd2+COX1NYnVyfMIzQ==" saltValue="AZRfO0MxGWuQvlPunWrmS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7"/>
  <sheetViews>
    <sheetView showGridLines="0" topLeftCell="B1" zoomScaleNormal="100" zoomScaleSheetLayoutView="75" workbookViewId="0">
      <selection activeCell="M26" sqref="M26"/>
    </sheetView>
  </sheetViews>
  <sheetFormatPr defaultColWidth="9" defaultRowHeight="12.75" x14ac:dyDescent="0.35"/>
  <cols>
    <col min="1" max="1" width="8.3984375" hidden="1" customWidth="1"/>
    <col min="2" max="2" width="13.3984375" customWidth="1"/>
    <col min="3" max="3" width="7.3984375" style="51" customWidth="1"/>
    <col min="4" max="4" width="13" style="51" customWidth="1"/>
    <col min="5" max="5" width="9.6640625" style="51" customWidth="1"/>
    <col min="6" max="6" width="11.6640625" customWidth="1"/>
    <col min="7" max="9" width="13" customWidth="1"/>
    <col min="10" max="10" width="5.53125" customWidth="1"/>
    <col min="11" max="11" width="4.33203125" customWidth="1"/>
    <col min="12" max="15" width="10.6640625" customWidth="1"/>
  </cols>
  <sheetData>
    <row r="1" spans="1:15" ht="33.75" customHeight="1" x14ac:dyDescent="0.35">
      <c r="A1" s="47" t="s">
        <v>36</v>
      </c>
      <c r="B1" s="204" t="s">
        <v>41</v>
      </c>
      <c r="C1" s="205"/>
      <c r="D1" s="205"/>
      <c r="E1" s="205"/>
      <c r="F1" s="205"/>
      <c r="G1" s="205"/>
      <c r="H1" s="205"/>
      <c r="I1" s="205"/>
      <c r="J1" s="206"/>
    </row>
    <row r="2" spans="1:15" ht="36" customHeight="1" x14ac:dyDescent="0.35">
      <c r="A2" s="2"/>
      <c r="B2" s="76" t="s">
        <v>22</v>
      </c>
      <c r="C2" s="77"/>
      <c r="D2" s="78" t="s">
        <v>49</v>
      </c>
      <c r="E2" s="213" t="s">
        <v>497</v>
      </c>
      <c r="F2" s="214"/>
      <c r="G2" s="214"/>
      <c r="H2" s="214"/>
      <c r="I2" s="214"/>
      <c r="J2" s="215"/>
      <c r="O2" s="1"/>
    </row>
    <row r="3" spans="1:15" ht="27" customHeight="1" x14ac:dyDescent="0.35">
      <c r="A3" s="2"/>
      <c r="B3" s="79" t="s">
        <v>47</v>
      </c>
      <c r="C3" s="77"/>
      <c r="D3" s="80" t="s">
        <v>45</v>
      </c>
      <c r="E3" s="216" t="s">
        <v>46</v>
      </c>
      <c r="F3" s="217"/>
      <c r="G3" s="217"/>
      <c r="H3" s="217"/>
      <c r="I3" s="217"/>
      <c r="J3" s="218"/>
    </row>
    <row r="4" spans="1:15" ht="23.25" customHeight="1" x14ac:dyDescent="0.35">
      <c r="A4" s="73">
        <v>3005</v>
      </c>
      <c r="B4" s="81" t="s">
        <v>48</v>
      </c>
      <c r="C4" s="82"/>
      <c r="D4" s="83" t="s">
        <v>43</v>
      </c>
      <c r="E4" s="226" t="s">
        <v>44</v>
      </c>
      <c r="F4" s="227"/>
      <c r="G4" s="227"/>
      <c r="H4" s="227"/>
      <c r="I4" s="227"/>
      <c r="J4" s="228"/>
    </row>
    <row r="5" spans="1:15" ht="24" customHeight="1" x14ac:dyDescent="0.35">
      <c r="A5" s="2"/>
      <c r="B5" s="31" t="s">
        <v>42</v>
      </c>
      <c r="D5" s="231" t="s">
        <v>50</v>
      </c>
      <c r="E5" s="232"/>
      <c r="F5" s="232"/>
      <c r="G5" s="232"/>
      <c r="H5" s="18" t="s">
        <v>40</v>
      </c>
      <c r="I5" s="84" t="s">
        <v>54</v>
      </c>
      <c r="J5" s="8"/>
    </row>
    <row r="6" spans="1:15" ht="15.75" customHeight="1" x14ac:dyDescent="0.35">
      <c r="A6" s="2"/>
      <c r="B6" s="28"/>
      <c r="C6" s="53"/>
      <c r="D6" s="233" t="s">
        <v>51</v>
      </c>
      <c r="E6" s="234"/>
      <c r="F6" s="234"/>
      <c r="G6" s="234"/>
      <c r="H6" s="18" t="s">
        <v>34</v>
      </c>
      <c r="I6" s="84" t="s">
        <v>55</v>
      </c>
      <c r="J6" s="8"/>
    </row>
    <row r="7" spans="1:15" ht="15.75" customHeight="1" x14ac:dyDescent="0.35">
      <c r="A7" s="2"/>
      <c r="B7" s="29"/>
      <c r="C7" s="54"/>
      <c r="D7" s="74" t="s">
        <v>53</v>
      </c>
      <c r="E7" s="235" t="s">
        <v>52</v>
      </c>
      <c r="F7" s="236"/>
      <c r="G7" s="236"/>
      <c r="H7" s="24"/>
      <c r="I7" s="23"/>
      <c r="J7" s="34"/>
    </row>
    <row r="8" spans="1:15" ht="24" hidden="1" customHeight="1" x14ac:dyDescent="0.35">
      <c r="A8" s="2"/>
      <c r="B8" s="31" t="s">
        <v>20</v>
      </c>
      <c r="D8" s="75" t="s">
        <v>56</v>
      </c>
      <c r="H8" s="18" t="s">
        <v>40</v>
      </c>
      <c r="I8" s="84" t="s">
        <v>60</v>
      </c>
      <c r="J8" s="8"/>
    </row>
    <row r="9" spans="1:15" ht="15.75" hidden="1" customHeight="1" x14ac:dyDescent="0.35">
      <c r="A9" s="2"/>
      <c r="B9" s="2"/>
      <c r="D9" s="75" t="s">
        <v>57</v>
      </c>
      <c r="H9" s="18" t="s">
        <v>34</v>
      </c>
      <c r="I9" s="22"/>
      <c r="J9" s="8"/>
    </row>
    <row r="10" spans="1:15" ht="15.75" hidden="1" customHeight="1" x14ac:dyDescent="0.35">
      <c r="A10" s="2"/>
      <c r="B10" s="35"/>
      <c r="C10" s="54"/>
      <c r="D10" s="74" t="s">
        <v>59</v>
      </c>
      <c r="E10" s="85" t="s">
        <v>58</v>
      </c>
      <c r="F10" s="24"/>
      <c r="G10" s="14"/>
      <c r="H10" s="14"/>
      <c r="I10" s="36"/>
      <c r="J10" s="34"/>
    </row>
    <row r="11" spans="1:15" ht="24" customHeight="1" x14ac:dyDescent="0.35">
      <c r="A11" s="2"/>
      <c r="B11" s="31" t="s">
        <v>19</v>
      </c>
      <c r="D11" s="220"/>
      <c r="E11" s="220"/>
      <c r="F11" s="220"/>
      <c r="G11" s="220"/>
      <c r="H11" s="18" t="s">
        <v>40</v>
      </c>
      <c r="I11" s="86"/>
      <c r="J11" s="8"/>
    </row>
    <row r="12" spans="1:15" ht="15.75" customHeight="1" x14ac:dyDescent="0.35">
      <c r="A12" s="2"/>
      <c r="B12" s="28"/>
      <c r="C12" s="53"/>
      <c r="D12" s="225"/>
      <c r="E12" s="225"/>
      <c r="F12" s="225"/>
      <c r="G12" s="225"/>
      <c r="H12" s="18" t="s">
        <v>34</v>
      </c>
      <c r="I12" s="86"/>
      <c r="J12" s="8"/>
    </row>
    <row r="13" spans="1:15" ht="15.75" customHeight="1" x14ac:dyDescent="0.35">
      <c r="A13" s="2"/>
      <c r="B13" s="29"/>
      <c r="C13" s="54"/>
      <c r="D13" s="87"/>
      <c r="E13" s="229"/>
      <c r="F13" s="230"/>
      <c r="G13" s="230"/>
      <c r="H13" s="19"/>
      <c r="I13" s="23"/>
      <c r="J13" s="34"/>
    </row>
    <row r="14" spans="1:15" ht="24" customHeight="1" x14ac:dyDescent="0.35">
      <c r="A14" s="2"/>
      <c r="B14" s="43" t="s">
        <v>21</v>
      </c>
      <c r="C14" s="55"/>
      <c r="D14" s="56"/>
      <c r="E14" s="57"/>
      <c r="F14" s="44"/>
      <c r="G14" s="44"/>
      <c r="H14" s="45"/>
      <c r="I14" s="44"/>
      <c r="J14" s="46"/>
    </row>
    <row r="15" spans="1:15" ht="32.25" customHeight="1" x14ac:dyDescent="0.35">
      <c r="A15" s="2"/>
      <c r="B15" s="35" t="s">
        <v>32</v>
      </c>
      <c r="C15" s="58"/>
      <c r="D15" s="52"/>
      <c r="E15" s="219"/>
      <c r="F15" s="219"/>
      <c r="G15" s="221"/>
      <c r="H15" s="221"/>
      <c r="I15" s="221" t="s">
        <v>29</v>
      </c>
      <c r="J15" s="222"/>
    </row>
    <row r="16" spans="1:15" ht="23.25" customHeight="1" x14ac:dyDescent="0.35">
      <c r="A16" s="140" t="s">
        <v>24</v>
      </c>
      <c r="B16" s="38" t="s">
        <v>24</v>
      </c>
      <c r="C16" s="59"/>
      <c r="D16" s="60"/>
      <c r="E16" s="210"/>
      <c r="F16" s="211"/>
      <c r="G16" s="210"/>
      <c r="H16" s="211"/>
      <c r="I16" s="210">
        <f>SUMIF(F53:F63,A16,I53:I63)+SUMIF(F53:F63,"PSU",I53:I63)</f>
        <v>0</v>
      </c>
      <c r="J16" s="212"/>
    </row>
    <row r="17" spans="1:10" ht="23.25" customHeight="1" x14ac:dyDescent="0.35">
      <c r="A17" s="140" t="s">
        <v>25</v>
      </c>
      <c r="B17" s="38" t="s">
        <v>25</v>
      </c>
      <c r="C17" s="59"/>
      <c r="D17" s="60"/>
      <c r="E17" s="210"/>
      <c r="F17" s="211"/>
      <c r="G17" s="210"/>
      <c r="H17" s="211"/>
      <c r="I17" s="210">
        <f>SUMIF(F53:F63,A17,I53:I63)</f>
        <v>0</v>
      </c>
      <c r="J17" s="212"/>
    </row>
    <row r="18" spans="1:10" ht="23.25" customHeight="1" x14ac:dyDescent="0.35">
      <c r="A18" s="140" t="s">
        <v>26</v>
      </c>
      <c r="B18" s="38" t="s">
        <v>26</v>
      </c>
      <c r="C18" s="59"/>
      <c r="D18" s="60"/>
      <c r="E18" s="210"/>
      <c r="F18" s="211"/>
      <c r="G18" s="210"/>
      <c r="H18" s="211"/>
      <c r="I18" s="210">
        <f>SUMIF(F53:F63,A18,I53:I63)</f>
        <v>0</v>
      </c>
      <c r="J18" s="212"/>
    </row>
    <row r="19" spans="1:10" ht="23.25" customHeight="1" x14ac:dyDescent="0.35">
      <c r="A19" s="140" t="s">
        <v>93</v>
      </c>
      <c r="B19" s="38" t="s">
        <v>27</v>
      </c>
      <c r="C19" s="59"/>
      <c r="D19" s="60"/>
      <c r="E19" s="210"/>
      <c r="F19" s="211"/>
      <c r="G19" s="210"/>
      <c r="H19" s="211"/>
      <c r="I19" s="210">
        <f>SUMIF(F53:F63,A19,I53:I63)</f>
        <v>0</v>
      </c>
      <c r="J19" s="212"/>
    </row>
    <row r="20" spans="1:10" ht="23.25" customHeight="1" x14ac:dyDescent="0.35">
      <c r="A20" s="140" t="s">
        <v>92</v>
      </c>
      <c r="B20" s="38" t="s">
        <v>28</v>
      </c>
      <c r="C20" s="59"/>
      <c r="D20" s="60"/>
      <c r="E20" s="210"/>
      <c r="F20" s="211"/>
      <c r="G20" s="210"/>
      <c r="H20" s="211"/>
      <c r="I20" s="210">
        <f>SUMIF(F53:F63,A20,I53:I63)</f>
        <v>0</v>
      </c>
      <c r="J20" s="212"/>
    </row>
    <row r="21" spans="1:10" ht="23.25" customHeight="1" x14ac:dyDescent="0.4">
      <c r="A21" s="2"/>
      <c r="B21" s="48" t="s">
        <v>29</v>
      </c>
      <c r="C21" s="61"/>
      <c r="D21" s="62"/>
      <c r="E21" s="223"/>
      <c r="F21" s="224"/>
      <c r="G21" s="223"/>
      <c r="H21" s="224"/>
      <c r="I21" s="223">
        <f>SUM(I16:J20)</f>
        <v>0</v>
      </c>
      <c r="J21" s="242"/>
    </row>
    <row r="22" spans="1:10" ht="33" customHeight="1" x14ac:dyDescent="0.35">
      <c r="A22" s="2"/>
      <c r="B22" s="42" t="s">
        <v>33</v>
      </c>
      <c r="C22" s="59"/>
      <c r="D22" s="60"/>
      <c r="E22" s="63"/>
      <c r="F22" s="39"/>
      <c r="G22" s="33"/>
      <c r="H22" s="33"/>
      <c r="I22" s="33"/>
      <c r="J22" s="40"/>
    </row>
    <row r="23" spans="1:10" ht="23.25" customHeight="1" x14ac:dyDescent="0.35">
      <c r="A23" s="2">
        <f>ZakladDPHSni*SazbaDPH1/100</f>
        <v>0</v>
      </c>
      <c r="B23" s="38" t="s">
        <v>12</v>
      </c>
      <c r="C23" s="59"/>
      <c r="D23" s="60"/>
      <c r="E23" s="64">
        <v>12</v>
      </c>
      <c r="F23" s="39" t="s">
        <v>0</v>
      </c>
      <c r="G23" s="240">
        <f>ZakladDPHSniVypocet</f>
        <v>0</v>
      </c>
      <c r="H23" s="241"/>
      <c r="I23" s="241"/>
      <c r="J23" s="40" t="str">
        <f t="shared" ref="J23:J28" si="0">Mena</f>
        <v>CZK</v>
      </c>
    </row>
    <row r="24" spans="1:10" ht="23.25" customHeight="1" x14ac:dyDescent="0.35">
      <c r="A24" s="2">
        <f>(A23-INT(A23))*100</f>
        <v>0</v>
      </c>
      <c r="B24" s="38" t="s">
        <v>13</v>
      </c>
      <c r="C24" s="59"/>
      <c r="D24" s="60"/>
      <c r="E24" s="64">
        <f>SazbaDPH1</f>
        <v>12</v>
      </c>
      <c r="F24" s="39" t="s">
        <v>0</v>
      </c>
      <c r="G24" s="238">
        <f>A23</f>
        <v>0</v>
      </c>
      <c r="H24" s="239"/>
      <c r="I24" s="239"/>
      <c r="J24" s="40" t="str">
        <f t="shared" si="0"/>
        <v>CZK</v>
      </c>
    </row>
    <row r="25" spans="1:10" ht="23.25" customHeight="1" x14ac:dyDescent="0.35">
      <c r="A25" s="2">
        <f>ZakladDPHZakl*SazbaDPH2/100</f>
        <v>0</v>
      </c>
      <c r="B25" s="38" t="s">
        <v>14</v>
      </c>
      <c r="C25" s="59"/>
      <c r="D25" s="60"/>
      <c r="E25" s="64">
        <v>21</v>
      </c>
      <c r="F25" s="39" t="s">
        <v>0</v>
      </c>
      <c r="G25" s="240">
        <f>ZakladDPHZaklVypocet</f>
        <v>0</v>
      </c>
      <c r="H25" s="241"/>
      <c r="I25" s="241"/>
      <c r="J25" s="40" t="str">
        <f t="shared" si="0"/>
        <v>CZK</v>
      </c>
    </row>
    <row r="26" spans="1:10" ht="23.25" customHeight="1" x14ac:dyDescent="0.35">
      <c r="A26" s="2">
        <f>(A25-INT(A25))*100</f>
        <v>0</v>
      </c>
      <c r="B26" s="32" t="s">
        <v>15</v>
      </c>
      <c r="C26" s="65"/>
      <c r="D26" s="52"/>
      <c r="E26" s="66">
        <f>SazbaDPH2</f>
        <v>21</v>
      </c>
      <c r="F26" s="30" t="s">
        <v>0</v>
      </c>
      <c r="G26" s="207">
        <f>A25</f>
        <v>0</v>
      </c>
      <c r="H26" s="208"/>
      <c r="I26" s="208"/>
      <c r="J26" s="37" t="str">
        <f t="shared" si="0"/>
        <v>CZK</v>
      </c>
    </row>
    <row r="27" spans="1:10" ht="23.25" customHeight="1" thickBot="1" x14ac:dyDescent="0.4">
      <c r="A27" s="2">
        <f>ZakladDPHSni+DPHSni+ZakladDPHZakl+DPHZakl</f>
        <v>0</v>
      </c>
      <c r="B27" s="31" t="s">
        <v>4</v>
      </c>
      <c r="C27" s="67"/>
      <c r="D27" s="68"/>
      <c r="E27" s="67"/>
      <c r="F27" s="16"/>
      <c r="G27" s="209">
        <f>CenaCelkem-(ZakladDPHSni+DPHSni+ZakladDPHZakl+DPHZakl)</f>
        <v>0</v>
      </c>
      <c r="H27" s="209"/>
      <c r="I27" s="209"/>
      <c r="J27" s="41" t="str">
        <f t="shared" si="0"/>
        <v>CZK</v>
      </c>
    </row>
    <row r="28" spans="1:10" ht="27.75" hidden="1" customHeight="1" thickBot="1" x14ac:dyDescent="0.4">
      <c r="A28" s="2"/>
      <c r="B28" s="113" t="s">
        <v>23</v>
      </c>
      <c r="C28" s="114"/>
      <c r="D28" s="114"/>
      <c r="E28" s="115"/>
      <c r="F28" s="116"/>
      <c r="G28" s="244">
        <f>ZakladDPHSniVypocet+ZakladDPHZaklVypocet</f>
        <v>0</v>
      </c>
      <c r="H28" s="244"/>
      <c r="I28" s="244"/>
      <c r="J28" s="117" t="str">
        <f t="shared" si="0"/>
        <v>CZK</v>
      </c>
    </row>
    <row r="29" spans="1:10" ht="27.75" customHeight="1" thickBot="1" x14ac:dyDescent="0.4">
      <c r="A29" s="2">
        <f>(A27-INT(A27))*100</f>
        <v>0</v>
      </c>
      <c r="B29" s="113" t="s">
        <v>35</v>
      </c>
      <c r="C29" s="118"/>
      <c r="D29" s="118"/>
      <c r="E29" s="118"/>
      <c r="F29" s="119"/>
      <c r="G29" s="243">
        <f>A27</f>
        <v>0</v>
      </c>
      <c r="H29" s="243"/>
      <c r="I29" s="243"/>
      <c r="J29" s="120" t="s">
        <v>64</v>
      </c>
    </row>
    <row r="30" spans="1:10" ht="12.75" customHeight="1" x14ac:dyDescent="0.35">
      <c r="A30" s="2"/>
      <c r="B30" s="2"/>
      <c r="J30" s="9"/>
    </row>
    <row r="31" spans="1:10" ht="30" customHeight="1" x14ac:dyDescent="0.35">
      <c r="A31" s="2"/>
      <c r="B31" s="2"/>
      <c r="J31" s="9"/>
    </row>
    <row r="32" spans="1:10" ht="18.75" customHeight="1" x14ac:dyDescent="0.35">
      <c r="A32" s="2"/>
      <c r="B32" s="17"/>
      <c r="C32" s="69" t="s">
        <v>11</v>
      </c>
      <c r="D32" s="70"/>
      <c r="E32" s="70"/>
      <c r="F32" s="15" t="s">
        <v>10</v>
      </c>
      <c r="G32" s="26"/>
      <c r="H32" s="27"/>
      <c r="I32" s="26"/>
      <c r="J32" s="9"/>
    </row>
    <row r="33" spans="1:10" ht="47.25" customHeight="1" x14ac:dyDescent="0.35">
      <c r="A33" s="2"/>
      <c r="B33" s="2"/>
      <c r="J33" s="9"/>
    </row>
    <row r="34" spans="1:10" s="21" customFormat="1" ht="18.75" customHeight="1" x14ac:dyDescent="0.4">
      <c r="A34" s="20"/>
      <c r="B34" s="20"/>
      <c r="C34" s="71"/>
      <c r="D34" s="245"/>
      <c r="E34" s="246"/>
      <c r="G34" s="247"/>
      <c r="H34" s="248"/>
      <c r="I34" s="248"/>
      <c r="J34" s="25"/>
    </row>
    <row r="35" spans="1:10" ht="12.75" customHeight="1" x14ac:dyDescent="0.35">
      <c r="A35" s="2"/>
      <c r="B35" s="2"/>
      <c r="D35" s="237" t="s">
        <v>2</v>
      </c>
      <c r="E35" s="237"/>
      <c r="H35" s="10" t="s">
        <v>3</v>
      </c>
      <c r="J35" s="9"/>
    </row>
    <row r="36" spans="1:10" ht="13.5" customHeight="1" thickBot="1" x14ac:dyDescent="0.4">
      <c r="A36" s="11"/>
      <c r="B36" s="11"/>
      <c r="C36" s="72"/>
      <c r="D36" s="72"/>
      <c r="E36" s="72"/>
      <c r="F36" s="12"/>
      <c r="G36" s="12"/>
      <c r="H36" s="12"/>
      <c r="I36" s="12"/>
      <c r="J36" s="13"/>
    </row>
    <row r="37" spans="1:10" ht="27" hidden="1" customHeight="1" x14ac:dyDescent="0.35">
      <c r="B37" s="90" t="s">
        <v>16</v>
      </c>
      <c r="C37" s="91"/>
      <c r="D37" s="91"/>
      <c r="E37" s="91"/>
      <c r="F37" s="92"/>
      <c r="G37" s="92"/>
      <c r="H37" s="92"/>
      <c r="I37" s="92"/>
      <c r="J37" s="93"/>
    </row>
    <row r="38" spans="1:10" ht="25.5" hidden="1" customHeight="1" x14ac:dyDescent="0.35">
      <c r="A38" s="89" t="s">
        <v>37</v>
      </c>
      <c r="B38" s="94" t="s">
        <v>17</v>
      </c>
      <c r="C38" s="95" t="s">
        <v>5</v>
      </c>
      <c r="D38" s="95"/>
      <c r="E38" s="95"/>
      <c r="F38" s="96" t="str">
        <f>B23</f>
        <v>Základ pro sníženou DPH</v>
      </c>
      <c r="G38" s="96" t="str">
        <f>B25</f>
        <v>Základ pro základní DPH</v>
      </c>
      <c r="H38" s="97" t="s">
        <v>18</v>
      </c>
      <c r="I38" s="97" t="s">
        <v>1</v>
      </c>
      <c r="J38" s="98" t="s">
        <v>0</v>
      </c>
    </row>
    <row r="39" spans="1:10" ht="25.5" hidden="1" customHeight="1" x14ac:dyDescent="0.35">
      <c r="A39" s="89">
        <v>1</v>
      </c>
      <c r="B39" s="99" t="s">
        <v>61</v>
      </c>
      <c r="C39" s="249"/>
      <c r="D39" s="249"/>
      <c r="E39" s="249"/>
      <c r="F39" s="100">
        <f>'D.1.2 D.1.2.2 Pol'!AE283</f>
        <v>0</v>
      </c>
      <c r="G39" s="101">
        <f>'D.1.2 D.1.2.2 Pol'!AF283</f>
        <v>0</v>
      </c>
      <c r="H39" s="102">
        <f>(F39*SazbaDPH1/100)+(G39*SazbaDPH2/100)</f>
        <v>0</v>
      </c>
      <c r="I39" s="102">
        <f>F39+G39+H39</f>
        <v>0</v>
      </c>
      <c r="J39" s="103" t="str">
        <f>IF(_xlfn.SINGLE(CenaCelkemVypocet)=0,"",I39/_xlfn.SINGLE(CenaCelkemVypocet)*100)</f>
        <v/>
      </c>
    </row>
    <row r="40" spans="1:10" ht="25.5" hidden="1" customHeight="1" x14ac:dyDescent="0.35">
      <c r="A40" s="89">
        <v>2</v>
      </c>
      <c r="B40" s="104"/>
      <c r="C40" s="250" t="s">
        <v>62</v>
      </c>
      <c r="D40" s="250"/>
      <c r="E40" s="250"/>
      <c r="F40" s="105"/>
      <c r="G40" s="106"/>
      <c r="H40" s="106">
        <f>(F40*SazbaDPH1/100)+(G40*SazbaDPH2/100)</f>
        <v>0</v>
      </c>
      <c r="I40" s="106"/>
      <c r="J40" s="107"/>
    </row>
    <row r="41" spans="1:10" ht="25.5" hidden="1" customHeight="1" x14ac:dyDescent="0.35">
      <c r="A41" s="89">
        <v>2</v>
      </c>
      <c r="B41" s="104" t="s">
        <v>45</v>
      </c>
      <c r="C41" s="250" t="s">
        <v>46</v>
      </c>
      <c r="D41" s="250"/>
      <c r="E41" s="250"/>
      <c r="F41" s="105">
        <f>'D.1.2 D.1.2.2 Pol'!AE283</f>
        <v>0</v>
      </c>
      <c r="G41" s="106">
        <f>'D.1.2 D.1.2.2 Pol'!AF283</f>
        <v>0</v>
      </c>
      <c r="H41" s="106">
        <f>(F41*SazbaDPH1/100)+(G41*SazbaDPH2/100)</f>
        <v>0</v>
      </c>
      <c r="I41" s="106">
        <f>F41+G41+H41</f>
        <v>0</v>
      </c>
      <c r="J41" s="107" t="str">
        <f>IF(_xlfn.SINGLE(CenaCelkemVypocet)=0,"",I41/_xlfn.SINGLE(CenaCelkemVypocet)*100)</f>
        <v/>
      </c>
    </row>
    <row r="42" spans="1:10" ht="25.5" hidden="1" customHeight="1" x14ac:dyDescent="0.35">
      <c r="A42" s="89">
        <v>3</v>
      </c>
      <c r="B42" s="108" t="s">
        <v>43</v>
      </c>
      <c r="C42" s="249" t="s">
        <v>44</v>
      </c>
      <c r="D42" s="249"/>
      <c r="E42" s="249"/>
      <c r="F42" s="109">
        <f>'D.1.2 D.1.2.2 Pol'!AE283</f>
        <v>0</v>
      </c>
      <c r="G42" s="102">
        <f>'D.1.2 D.1.2.2 Pol'!AF283</f>
        <v>0</v>
      </c>
      <c r="H42" s="102">
        <f>(F42*SazbaDPH1/100)+(G42*SazbaDPH2/100)</f>
        <v>0</v>
      </c>
      <c r="I42" s="102">
        <f>F42+G42+H42</f>
        <v>0</v>
      </c>
      <c r="J42" s="103" t="str">
        <f>IF(_xlfn.SINGLE(CenaCelkemVypocet)=0,"",I42/_xlfn.SINGLE(CenaCelkemVypocet)*100)</f>
        <v/>
      </c>
    </row>
    <row r="43" spans="1:10" ht="25.5" hidden="1" customHeight="1" x14ac:dyDescent="0.35">
      <c r="A43" s="89"/>
      <c r="B43" s="251" t="s">
        <v>63</v>
      </c>
      <c r="C43" s="252"/>
      <c r="D43" s="252"/>
      <c r="E43" s="253"/>
      <c r="F43" s="110">
        <f>SUMIF(A39:A42,"=1",F39:F42)</f>
        <v>0</v>
      </c>
      <c r="G43" s="111">
        <f>SUMIF(A39:A42,"=1",G39:G42)</f>
        <v>0</v>
      </c>
      <c r="H43" s="111">
        <f>SUMIF(A39:A42,"=1",H39:H42)</f>
        <v>0</v>
      </c>
      <c r="I43" s="111">
        <f>SUMIF(A39:A42,"=1",I39:I42)</f>
        <v>0</v>
      </c>
      <c r="J43" s="112">
        <f>SUMIF(A39:A42,"=1",J39:J42)</f>
        <v>0</v>
      </c>
    </row>
    <row r="45" spans="1:10" x14ac:dyDescent="0.35">
      <c r="A45" t="s">
        <v>65</v>
      </c>
      <c r="B45" t="s">
        <v>505</v>
      </c>
    </row>
    <row r="46" spans="1:10" x14ac:dyDescent="0.35">
      <c r="A46" t="s">
        <v>66</v>
      </c>
      <c r="B46" t="s">
        <v>67</v>
      </c>
    </row>
    <row r="47" spans="1:10" x14ac:dyDescent="0.35">
      <c r="A47" t="s">
        <v>68</v>
      </c>
      <c r="B47" t="s">
        <v>69</v>
      </c>
    </row>
    <row r="50" spans="1:10" ht="15" x14ac:dyDescent="0.4">
      <c r="B50" s="121" t="s">
        <v>70</v>
      </c>
    </row>
    <row r="52" spans="1:10" ht="25.5" customHeight="1" x14ac:dyDescent="0.35">
      <c r="A52" s="123"/>
      <c r="B52" s="126" t="s">
        <v>17</v>
      </c>
      <c r="C52" s="126" t="s">
        <v>5</v>
      </c>
      <c r="D52" s="127"/>
      <c r="E52" s="127"/>
      <c r="F52" s="128" t="s">
        <v>71</v>
      </c>
      <c r="G52" s="128"/>
      <c r="H52" s="128"/>
      <c r="I52" s="128" t="s">
        <v>29</v>
      </c>
      <c r="J52" s="128" t="s">
        <v>0</v>
      </c>
    </row>
    <row r="53" spans="1:10" ht="36.75" customHeight="1" x14ac:dyDescent="0.35">
      <c r="A53" s="124"/>
      <c r="B53" s="129" t="s">
        <v>72</v>
      </c>
      <c r="C53" s="254" t="s">
        <v>73</v>
      </c>
      <c r="D53" s="255"/>
      <c r="E53" s="255"/>
      <c r="F53" s="136" t="s">
        <v>24</v>
      </c>
      <c r="G53" s="137"/>
      <c r="H53" s="137"/>
      <c r="I53" s="137">
        <f>'D.1.2 D.1.2.2 Pol'!G8</f>
        <v>0</v>
      </c>
      <c r="J53" s="133" t="str">
        <f>IF(I64=0,"",I53/I64*100)</f>
        <v/>
      </c>
    </row>
    <row r="54" spans="1:10" ht="36.75" customHeight="1" x14ac:dyDescent="0.35">
      <c r="A54" s="124"/>
      <c r="B54" s="129" t="s">
        <v>74</v>
      </c>
      <c r="C54" s="254" t="s">
        <v>75</v>
      </c>
      <c r="D54" s="255"/>
      <c r="E54" s="255"/>
      <c r="F54" s="136" t="s">
        <v>24</v>
      </c>
      <c r="G54" s="137"/>
      <c r="H54" s="137"/>
      <c r="I54" s="137">
        <f>'D.1.2 D.1.2.2 Pol'!G31</f>
        <v>0</v>
      </c>
      <c r="J54" s="133" t="str">
        <f>IF(I64=0,"",I54/I64*100)</f>
        <v/>
      </c>
    </row>
    <row r="55" spans="1:10" ht="36.75" customHeight="1" x14ac:dyDescent="0.35">
      <c r="A55" s="124"/>
      <c r="B55" s="129" t="s">
        <v>76</v>
      </c>
      <c r="C55" s="254" t="s">
        <v>77</v>
      </c>
      <c r="D55" s="255"/>
      <c r="E55" s="255"/>
      <c r="F55" s="136" t="s">
        <v>24</v>
      </c>
      <c r="G55" s="137"/>
      <c r="H55" s="137"/>
      <c r="I55" s="137">
        <f>'D.1.2 D.1.2.2 Pol'!G37</f>
        <v>0</v>
      </c>
      <c r="J55" s="133" t="str">
        <f>IF(I64=0,"",I55/I64*100)</f>
        <v/>
      </c>
    </row>
    <row r="56" spans="1:10" ht="36.75" customHeight="1" x14ac:dyDescent="0.35">
      <c r="A56" s="124"/>
      <c r="B56" s="129" t="s">
        <v>78</v>
      </c>
      <c r="C56" s="254" t="s">
        <v>79</v>
      </c>
      <c r="D56" s="255"/>
      <c r="E56" s="255"/>
      <c r="F56" s="136" t="s">
        <v>24</v>
      </c>
      <c r="G56" s="137"/>
      <c r="H56" s="137"/>
      <c r="I56" s="137">
        <f>'D.1.2 D.1.2.2 Pol'!G45</f>
        <v>0</v>
      </c>
      <c r="J56" s="133" t="str">
        <f>IF(I64=0,"",I56/I64*100)</f>
        <v/>
      </c>
    </row>
    <row r="57" spans="1:10" ht="36.75" customHeight="1" x14ac:dyDescent="0.35">
      <c r="A57" s="124"/>
      <c r="B57" s="129" t="s">
        <v>80</v>
      </c>
      <c r="C57" s="254" t="s">
        <v>81</v>
      </c>
      <c r="D57" s="255"/>
      <c r="E57" s="255"/>
      <c r="F57" s="136" t="s">
        <v>25</v>
      </c>
      <c r="G57" s="137"/>
      <c r="H57" s="137"/>
      <c r="I57" s="137">
        <f>'D.1.2 D.1.2.2 Pol'!G64</f>
        <v>0</v>
      </c>
      <c r="J57" s="133" t="str">
        <f>IF(I64=0,"",I57/I64*100)</f>
        <v/>
      </c>
    </row>
    <row r="58" spans="1:10" ht="36.75" customHeight="1" x14ac:dyDescent="0.35">
      <c r="A58" s="124"/>
      <c r="B58" s="129" t="s">
        <v>82</v>
      </c>
      <c r="C58" s="254" t="s">
        <v>83</v>
      </c>
      <c r="D58" s="255"/>
      <c r="E58" s="255"/>
      <c r="F58" s="136" t="s">
        <v>25</v>
      </c>
      <c r="G58" s="137"/>
      <c r="H58" s="137"/>
      <c r="I58" s="137">
        <f>'D.1.2 D.1.2.2 Pol'!G81</f>
        <v>0</v>
      </c>
      <c r="J58" s="133" t="str">
        <f>IF(I64=0,"",I58/I64*100)</f>
        <v/>
      </c>
    </row>
    <row r="59" spans="1:10" ht="36.75" customHeight="1" x14ac:dyDescent="0.35">
      <c r="A59" s="124"/>
      <c r="B59" s="129" t="s">
        <v>84</v>
      </c>
      <c r="C59" s="254" t="s">
        <v>85</v>
      </c>
      <c r="D59" s="255"/>
      <c r="E59" s="255"/>
      <c r="F59" s="136" t="s">
        <v>25</v>
      </c>
      <c r="G59" s="137"/>
      <c r="H59" s="137"/>
      <c r="I59" s="137">
        <f>'D.1.2 D.1.2.2 Pol'!G156</f>
        <v>0</v>
      </c>
      <c r="J59" s="133" t="str">
        <f>IF(I64=0,"",I59/I64*100)</f>
        <v/>
      </c>
    </row>
    <row r="60" spans="1:10" ht="36.75" customHeight="1" x14ac:dyDescent="0.35">
      <c r="A60" s="124"/>
      <c r="B60" s="129" t="s">
        <v>86</v>
      </c>
      <c r="C60" s="254" t="s">
        <v>87</v>
      </c>
      <c r="D60" s="255"/>
      <c r="E60" s="255"/>
      <c r="F60" s="136" t="s">
        <v>25</v>
      </c>
      <c r="G60" s="137"/>
      <c r="H60" s="137"/>
      <c r="I60" s="137">
        <f>'D.1.2 D.1.2.2 Pol'!G228</f>
        <v>0</v>
      </c>
      <c r="J60" s="133" t="str">
        <f>IF(I64=0,"",I60/I64*100)</f>
        <v/>
      </c>
    </row>
    <row r="61" spans="1:10" ht="36.75" customHeight="1" x14ac:dyDescent="0.35">
      <c r="A61" s="124"/>
      <c r="B61" s="129" t="s">
        <v>88</v>
      </c>
      <c r="C61" s="254" t="s">
        <v>89</v>
      </c>
      <c r="D61" s="255"/>
      <c r="E61" s="255"/>
      <c r="F61" s="136" t="s">
        <v>25</v>
      </c>
      <c r="G61" s="137"/>
      <c r="H61" s="137"/>
      <c r="I61" s="137">
        <f>'D.1.2 D.1.2.2 Pol'!G268</f>
        <v>0</v>
      </c>
      <c r="J61" s="133" t="str">
        <f>IF(I64=0,"",I61/I64*100)</f>
        <v/>
      </c>
    </row>
    <row r="62" spans="1:10" ht="36.75" customHeight="1" x14ac:dyDescent="0.35">
      <c r="A62" s="124"/>
      <c r="B62" s="129" t="s">
        <v>90</v>
      </c>
      <c r="C62" s="254" t="s">
        <v>91</v>
      </c>
      <c r="D62" s="255"/>
      <c r="E62" s="255"/>
      <c r="F62" s="136" t="s">
        <v>25</v>
      </c>
      <c r="G62" s="137"/>
      <c r="H62" s="137"/>
      <c r="I62" s="137">
        <f>'D.1.2 D.1.2.2 Pol'!G276</f>
        <v>0</v>
      </c>
      <c r="J62" s="133" t="str">
        <f>IF(I64=0,"",I62/I64*100)</f>
        <v/>
      </c>
    </row>
    <row r="63" spans="1:10" ht="36.75" customHeight="1" x14ac:dyDescent="0.35">
      <c r="A63" s="124"/>
      <c r="B63" s="129" t="s">
        <v>92</v>
      </c>
      <c r="C63" s="254" t="s">
        <v>28</v>
      </c>
      <c r="D63" s="255"/>
      <c r="E63" s="255"/>
      <c r="F63" s="136" t="s">
        <v>92</v>
      </c>
      <c r="G63" s="137"/>
      <c r="H63" s="137"/>
      <c r="I63" s="137">
        <f>'D.1.2 D.1.2.2 Pol'!G280</f>
        <v>0</v>
      </c>
      <c r="J63" s="133" t="str">
        <f>IF(I64=0,"",I63/I64*100)</f>
        <v/>
      </c>
    </row>
    <row r="64" spans="1:10" ht="25.5" customHeight="1" x14ac:dyDescent="0.35">
      <c r="A64" s="125"/>
      <c r="B64" s="130" t="s">
        <v>1</v>
      </c>
      <c r="C64" s="131"/>
      <c r="D64" s="132"/>
      <c r="E64" s="132"/>
      <c r="F64" s="138"/>
      <c r="G64" s="139"/>
      <c r="H64" s="139"/>
      <c r="I64" s="139">
        <f>SUM(I53:I63)</f>
        <v>0</v>
      </c>
      <c r="J64" s="134">
        <f>SUM(J53:J63)</f>
        <v>0</v>
      </c>
    </row>
    <row r="65" spans="6:10" x14ac:dyDescent="0.35">
      <c r="F65" s="88"/>
      <c r="G65" s="88"/>
      <c r="H65" s="88"/>
      <c r="I65" s="88"/>
      <c r="J65" s="135"/>
    </row>
    <row r="66" spans="6:10" x14ac:dyDescent="0.35">
      <c r="F66" s="88"/>
      <c r="G66" s="88"/>
      <c r="H66" s="88"/>
      <c r="I66" s="88"/>
      <c r="J66" s="135"/>
    </row>
    <row r="67" spans="6:10" x14ac:dyDescent="0.35">
      <c r="F67" s="88"/>
      <c r="G67" s="88"/>
      <c r="H67" s="88"/>
      <c r="I67" s="88"/>
      <c r="J67" s="135"/>
    </row>
  </sheetData>
  <sheetProtection algorithmName="SHA-512" hashValue="SOyMLASdsvG/vabOewicaFqiZ7sjz4VwdSYGXaWmVfvBDNpfqLgKggcU5Jfh32AFPuurrEqyn9Z6L1xBQ4pV1A==" saltValue="O1tG9vxaRNbaq5YmChppv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7">
    <mergeCell ref="C63:E63"/>
    <mergeCell ref="C58:E58"/>
    <mergeCell ref="C59:E59"/>
    <mergeCell ref="C60:E60"/>
    <mergeCell ref="C61:E61"/>
    <mergeCell ref="C62:E62"/>
    <mergeCell ref="C53:E53"/>
    <mergeCell ref="C54:E54"/>
    <mergeCell ref="C55:E55"/>
    <mergeCell ref="C56:E56"/>
    <mergeCell ref="C57:E57"/>
    <mergeCell ref="C39:E39"/>
    <mergeCell ref="C40:E40"/>
    <mergeCell ref="C41:E41"/>
    <mergeCell ref="C42:E42"/>
    <mergeCell ref="B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328125" defaultRowHeight="12.75" x14ac:dyDescent="0.35"/>
  <cols>
    <col min="1" max="1" width="4.33203125" style="3" customWidth="1"/>
    <col min="2" max="2" width="14.3984375" style="3" customWidth="1"/>
    <col min="3" max="3" width="38.33203125" style="7" customWidth="1"/>
    <col min="4" max="4" width="4.53125" style="3" customWidth="1"/>
    <col min="5" max="5" width="10.53125" style="3" customWidth="1"/>
    <col min="6" max="6" width="9.86328125" style="3" customWidth="1"/>
    <col min="7" max="7" width="12.6640625" style="3" customWidth="1"/>
    <col min="8" max="16384" width="9.1328125" style="3"/>
  </cols>
  <sheetData>
    <row r="1" spans="1:7" ht="15" x14ac:dyDescent="0.35">
      <c r="A1" s="256" t="s">
        <v>6</v>
      </c>
      <c r="B1" s="256"/>
      <c r="C1" s="257"/>
      <c r="D1" s="256"/>
      <c r="E1" s="256"/>
      <c r="F1" s="256"/>
      <c r="G1" s="256"/>
    </row>
    <row r="2" spans="1:7" ht="25.05" customHeight="1" x14ac:dyDescent="0.35">
      <c r="A2" s="50" t="s">
        <v>7</v>
      </c>
      <c r="B2" s="49"/>
      <c r="C2" s="258"/>
      <c r="D2" s="258"/>
      <c r="E2" s="258"/>
      <c r="F2" s="258"/>
      <c r="G2" s="259"/>
    </row>
    <row r="3" spans="1:7" ht="25.05" customHeight="1" x14ac:dyDescent="0.35">
      <c r="A3" s="50" t="s">
        <v>8</v>
      </c>
      <c r="B3" s="49"/>
      <c r="C3" s="258"/>
      <c r="D3" s="258"/>
      <c r="E3" s="258"/>
      <c r="F3" s="258"/>
      <c r="G3" s="259"/>
    </row>
    <row r="4" spans="1:7" ht="25.05" customHeight="1" x14ac:dyDescent="0.35">
      <c r="A4" s="50" t="s">
        <v>9</v>
      </c>
      <c r="B4" s="49"/>
      <c r="C4" s="258"/>
      <c r="D4" s="258"/>
      <c r="E4" s="258"/>
      <c r="F4" s="258"/>
      <c r="G4" s="259"/>
    </row>
    <row r="5" spans="1:7" x14ac:dyDescent="0.35">
      <c r="B5" s="4"/>
      <c r="C5" s="5"/>
      <c r="D5" s="6"/>
    </row>
  </sheetData>
  <sheetProtection algorithmName="SHA-512" hashValue="NjUycjL5NjE2Mve2W1OxO43OJzYZAGaqpHd/Iuv8oYOvKM96k6P3ExKOgW1y32FY9AhaFOw1CbqUosXgD+RlNw==" saltValue="fR5d0uMtJExatHmE8NTeW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36C9D-8187-4133-9E6F-8BE9CE11ECB1}">
  <sheetPr>
    <outlinePr summaryBelow="0"/>
  </sheetPr>
  <dimension ref="A1:BH5000"/>
  <sheetViews>
    <sheetView tabSelected="1" workbookViewId="0">
      <pane ySplit="7" topLeftCell="A101" activePane="bottomLeft" state="frozen"/>
      <selection pane="bottomLeft" activeCell="C118" sqref="C118:G118"/>
    </sheetView>
  </sheetViews>
  <sheetFormatPr defaultRowHeight="12.75" outlineLevelRow="3" x14ac:dyDescent="0.35"/>
  <cols>
    <col min="1" max="1" width="3.3984375" customWidth="1"/>
    <col min="2" max="2" width="12.53125" style="122" customWidth="1"/>
    <col min="3" max="3" width="63.33203125" style="122" customWidth="1"/>
    <col min="4" max="4" width="4.86328125" customWidth="1"/>
    <col min="5" max="5" width="10.53125" customWidth="1"/>
    <col min="6" max="6" width="9.86328125" customWidth="1"/>
    <col min="7" max="7" width="12.6640625" customWidth="1"/>
    <col min="8" max="11" width="0" hidden="1" customWidth="1"/>
    <col min="14" max="17" width="0" hidden="1" customWidth="1"/>
    <col min="18" max="18" width="6.8632812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4">
      <c r="A1" s="262" t="s">
        <v>94</v>
      </c>
      <c r="B1" s="262"/>
      <c r="C1" s="262"/>
      <c r="D1" s="262"/>
      <c r="E1" s="262"/>
      <c r="F1" s="262"/>
      <c r="G1" s="262"/>
      <c r="AG1" t="s">
        <v>95</v>
      </c>
    </row>
    <row r="2" spans="1:60" ht="25.05" customHeight="1" x14ac:dyDescent="0.35">
      <c r="A2" s="50" t="s">
        <v>7</v>
      </c>
      <c r="B2" s="49" t="s">
        <v>49</v>
      </c>
      <c r="C2" s="263" t="s">
        <v>497</v>
      </c>
      <c r="D2" s="264"/>
      <c r="E2" s="264"/>
      <c r="F2" s="264"/>
      <c r="G2" s="265"/>
      <c r="AG2" t="s">
        <v>96</v>
      </c>
    </row>
    <row r="3" spans="1:60" ht="25.05" customHeight="1" x14ac:dyDescent="0.35">
      <c r="A3" s="50" t="s">
        <v>8</v>
      </c>
      <c r="B3" s="49" t="s">
        <v>45</v>
      </c>
      <c r="C3" s="263" t="s">
        <v>46</v>
      </c>
      <c r="D3" s="264"/>
      <c r="E3" s="264"/>
      <c r="F3" s="264"/>
      <c r="G3" s="265"/>
      <c r="AC3" s="122" t="s">
        <v>96</v>
      </c>
      <c r="AG3" t="s">
        <v>97</v>
      </c>
    </row>
    <row r="4" spans="1:60" ht="25.05" customHeight="1" x14ac:dyDescent="0.35">
      <c r="A4" s="141" t="s">
        <v>9</v>
      </c>
      <c r="B4" s="142" t="s">
        <v>43</v>
      </c>
      <c r="C4" s="266" t="s">
        <v>44</v>
      </c>
      <c r="D4" s="267"/>
      <c r="E4" s="267"/>
      <c r="F4" s="267"/>
      <c r="G4" s="268"/>
      <c r="AG4" t="s">
        <v>98</v>
      </c>
    </row>
    <row r="5" spans="1:60" x14ac:dyDescent="0.35">
      <c r="D5" s="10"/>
    </row>
    <row r="6" spans="1:60" ht="38.25" x14ac:dyDescent="0.35">
      <c r="A6" s="144" t="s">
        <v>99</v>
      </c>
      <c r="B6" s="146" t="s">
        <v>100</v>
      </c>
      <c r="C6" s="146" t="s">
        <v>101</v>
      </c>
      <c r="D6" s="145" t="s">
        <v>102</v>
      </c>
      <c r="E6" s="144" t="s">
        <v>103</v>
      </c>
      <c r="F6" s="143" t="s">
        <v>104</v>
      </c>
      <c r="G6" s="144" t="s">
        <v>29</v>
      </c>
      <c r="H6" s="147" t="s">
        <v>30</v>
      </c>
      <c r="I6" s="147" t="s">
        <v>105</v>
      </c>
      <c r="J6" s="147" t="s">
        <v>31</v>
      </c>
      <c r="K6" s="147" t="s">
        <v>106</v>
      </c>
      <c r="L6" s="147" t="s">
        <v>107</v>
      </c>
      <c r="M6" s="147" t="s">
        <v>108</v>
      </c>
      <c r="N6" s="147" t="s">
        <v>109</v>
      </c>
      <c r="O6" s="147" t="s">
        <v>110</v>
      </c>
      <c r="P6" s="147" t="s">
        <v>111</v>
      </c>
      <c r="Q6" s="147" t="s">
        <v>112</v>
      </c>
      <c r="R6" s="147" t="s">
        <v>113</v>
      </c>
      <c r="S6" s="147" t="s">
        <v>114</v>
      </c>
      <c r="T6" s="147" t="s">
        <v>115</v>
      </c>
      <c r="U6" s="147" t="s">
        <v>116</v>
      </c>
      <c r="V6" s="147" t="s">
        <v>117</v>
      </c>
      <c r="W6" s="147" t="s">
        <v>118</v>
      </c>
      <c r="X6" s="147" t="s">
        <v>119</v>
      </c>
      <c r="Y6" s="147" t="s">
        <v>120</v>
      </c>
    </row>
    <row r="7" spans="1:60" hidden="1" x14ac:dyDescent="0.35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ht="13.15" x14ac:dyDescent="0.35">
      <c r="A8" s="169" t="s">
        <v>121</v>
      </c>
      <c r="B8" s="170" t="s">
        <v>72</v>
      </c>
      <c r="C8" s="192" t="s">
        <v>73</v>
      </c>
      <c r="D8" s="171"/>
      <c r="E8" s="172"/>
      <c r="F8" s="173"/>
      <c r="G8" s="173">
        <f>SUMIF(AG9:AG30,"&lt;&gt;NOR",G9:G30)</f>
        <v>0</v>
      </c>
      <c r="H8" s="173"/>
      <c r="I8" s="173">
        <f>SUM(I9:I30)</f>
        <v>0</v>
      </c>
      <c r="J8" s="173"/>
      <c r="K8" s="173">
        <f>SUM(K9:K30)</f>
        <v>0</v>
      </c>
      <c r="L8" s="173"/>
      <c r="M8" s="173">
        <f>SUM(M9:M30)</f>
        <v>0</v>
      </c>
      <c r="N8" s="172"/>
      <c r="O8" s="172">
        <f>SUM(O9:O30)</f>
        <v>13.11</v>
      </c>
      <c r="P8" s="172"/>
      <c r="Q8" s="172">
        <f>SUM(Q9:Q30)</f>
        <v>0</v>
      </c>
      <c r="R8" s="173"/>
      <c r="S8" s="173"/>
      <c r="T8" s="174"/>
      <c r="U8" s="168"/>
      <c r="V8" s="168">
        <f>SUM(V9:V30)</f>
        <v>91.509999999999991</v>
      </c>
      <c r="W8" s="168"/>
      <c r="X8" s="168"/>
      <c r="Y8" s="168"/>
      <c r="AG8" t="s">
        <v>122</v>
      </c>
    </row>
    <row r="9" spans="1:60" outlineLevel="1" x14ac:dyDescent="0.35">
      <c r="A9" s="176">
        <v>1</v>
      </c>
      <c r="B9" s="177" t="s">
        <v>123</v>
      </c>
      <c r="C9" s="193" t="s">
        <v>124</v>
      </c>
      <c r="D9" s="178" t="s">
        <v>125</v>
      </c>
      <c r="E9" s="179">
        <v>19.829999999999998</v>
      </c>
      <c r="F9" s="180"/>
      <c r="G9" s="181">
        <f>ROUND(E9*F9,2)</f>
        <v>0</v>
      </c>
      <c r="H9" s="180"/>
      <c r="I9" s="181">
        <f>ROUND(E9*H9,2)</f>
        <v>0</v>
      </c>
      <c r="J9" s="180"/>
      <c r="K9" s="181">
        <f>ROUND(E9*J9,2)</f>
        <v>0</v>
      </c>
      <c r="L9" s="181">
        <v>21</v>
      </c>
      <c r="M9" s="181">
        <f>G9*(1+L9/100)</f>
        <v>0</v>
      </c>
      <c r="N9" s="179">
        <v>0</v>
      </c>
      <c r="O9" s="179">
        <f>ROUND(E9*N9,2)</f>
        <v>0</v>
      </c>
      <c r="P9" s="179">
        <v>0</v>
      </c>
      <c r="Q9" s="179">
        <f>ROUND(E9*P9,2)</f>
        <v>0</v>
      </c>
      <c r="R9" s="181" t="s">
        <v>126</v>
      </c>
      <c r="S9" s="181" t="s">
        <v>127</v>
      </c>
      <c r="T9" s="182" t="s">
        <v>127</v>
      </c>
      <c r="U9" s="159">
        <v>4.3099999999999999E-2</v>
      </c>
      <c r="V9" s="159">
        <f>ROUND(E9*U9,2)</f>
        <v>0.85</v>
      </c>
      <c r="W9" s="159"/>
      <c r="X9" s="159" t="s">
        <v>128</v>
      </c>
      <c r="Y9" s="159" t="s">
        <v>129</v>
      </c>
      <c r="Z9" s="148"/>
      <c r="AA9" s="148"/>
      <c r="AB9" s="148"/>
      <c r="AC9" s="148"/>
      <c r="AD9" s="148"/>
      <c r="AE9" s="148"/>
      <c r="AF9" s="148"/>
      <c r="AG9" s="148" t="s">
        <v>130</v>
      </c>
      <c r="AH9" s="148"/>
      <c r="AI9" s="148"/>
      <c r="AJ9" s="148"/>
      <c r="AK9" s="148"/>
      <c r="AL9" s="148"/>
      <c r="AM9" s="148"/>
      <c r="AN9" s="148"/>
      <c r="AO9" s="148"/>
      <c r="AP9" s="148"/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0.65" outlineLevel="2" x14ac:dyDescent="0.35">
      <c r="A10" s="155"/>
      <c r="B10" s="156"/>
      <c r="C10" s="260" t="s">
        <v>131</v>
      </c>
      <c r="D10" s="261"/>
      <c r="E10" s="261"/>
      <c r="F10" s="261"/>
      <c r="G10" s="261"/>
      <c r="H10" s="159"/>
      <c r="I10" s="159"/>
      <c r="J10" s="159"/>
      <c r="K10" s="159"/>
      <c r="L10" s="159"/>
      <c r="M10" s="159"/>
      <c r="N10" s="158"/>
      <c r="O10" s="158"/>
      <c r="P10" s="158"/>
      <c r="Q10" s="158"/>
      <c r="R10" s="159"/>
      <c r="S10" s="159"/>
      <c r="T10" s="159"/>
      <c r="U10" s="159"/>
      <c r="V10" s="159"/>
      <c r="W10" s="159"/>
      <c r="X10" s="159"/>
      <c r="Y10" s="159"/>
      <c r="Z10" s="148"/>
      <c r="AA10" s="148"/>
      <c r="AB10" s="148"/>
      <c r="AC10" s="148"/>
      <c r="AD10" s="148"/>
      <c r="AE10" s="148"/>
      <c r="AF10" s="148"/>
      <c r="AG10" s="148" t="s">
        <v>132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83" t="str">
        <f>C10</f>
        <v>kromě zářezů se šikmými stěnami pro podzemní vedení, s urovnáním dna do předepsaného profilu a spádu, s případným nutným přemístěním ve výkopišti a dále buď s přemístěním výkopku na přilehlém terénu na vzdálenost do 3 m od okraje jámy nebo s naložením na dopravní prostředek,</v>
      </c>
      <c r="BB10" s="148"/>
      <c r="BC10" s="148"/>
      <c r="BD10" s="148"/>
      <c r="BE10" s="148"/>
      <c r="BF10" s="148"/>
      <c r="BG10" s="148"/>
      <c r="BH10" s="148"/>
    </row>
    <row r="11" spans="1:60" outlineLevel="1" x14ac:dyDescent="0.35">
      <c r="A11" s="176">
        <v>2</v>
      </c>
      <c r="B11" s="177" t="s">
        <v>133</v>
      </c>
      <c r="C11" s="193" t="s">
        <v>134</v>
      </c>
      <c r="D11" s="178" t="s">
        <v>125</v>
      </c>
      <c r="E11" s="179">
        <v>19.829999999999998</v>
      </c>
      <c r="F11" s="180"/>
      <c r="G11" s="181">
        <f>ROUND(E11*F11,2)</f>
        <v>0</v>
      </c>
      <c r="H11" s="180"/>
      <c r="I11" s="181">
        <f>ROUND(E11*H11,2)</f>
        <v>0</v>
      </c>
      <c r="J11" s="180"/>
      <c r="K11" s="181">
        <f>ROUND(E11*J11,2)</f>
        <v>0</v>
      </c>
      <c r="L11" s="181">
        <v>21</v>
      </c>
      <c r="M11" s="181">
        <f>G11*(1+L11/100)</f>
        <v>0</v>
      </c>
      <c r="N11" s="179">
        <v>0</v>
      </c>
      <c r="O11" s="179">
        <f>ROUND(E11*N11,2)</f>
        <v>0</v>
      </c>
      <c r="P11" s="179">
        <v>0</v>
      </c>
      <c r="Q11" s="179">
        <f>ROUND(E11*P11,2)</f>
        <v>0</v>
      </c>
      <c r="R11" s="181" t="s">
        <v>126</v>
      </c>
      <c r="S11" s="181" t="s">
        <v>127</v>
      </c>
      <c r="T11" s="182" t="s">
        <v>127</v>
      </c>
      <c r="U11" s="159">
        <v>3.53</v>
      </c>
      <c r="V11" s="159">
        <f>ROUND(E11*U11,2)</f>
        <v>70</v>
      </c>
      <c r="W11" s="159"/>
      <c r="X11" s="159" t="s">
        <v>128</v>
      </c>
      <c r="Y11" s="159" t="s">
        <v>129</v>
      </c>
      <c r="Z11" s="148"/>
      <c r="AA11" s="148"/>
      <c r="AB11" s="148"/>
      <c r="AC11" s="148"/>
      <c r="AD11" s="148"/>
      <c r="AE11" s="148"/>
      <c r="AF11" s="148"/>
      <c r="AG11" s="148" t="s">
        <v>130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2" x14ac:dyDescent="0.35">
      <c r="A12" s="155"/>
      <c r="B12" s="156"/>
      <c r="C12" s="260" t="s">
        <v>135</v>
      </c>
      <c r="D12" s="261"/>
      <c r="E12" s="261"/>
      <c r="F12" s="261"/>
      <c r="G12" s="261"/>
      <c r="H12" s="159"/>
      <c r="I12" s="159"/>
      <c r="J12" s="159"/>
      <c r="K12" s="159"/>
      <c r="L12" s="159"/>
      <c r="M12" s="159"/>
      <c r="N12" s="158"/>
      <c r="O12" s="158"/>
      <c r="P12" s="158"/>
      <c r="Q12" s="158"/>
      <c r="R12" s="159"/>
      <c r="S12" s="159"/>
      <c r="T12" s="159"/>
      <c r="U12" s="159"/>
      <c r="V12" s="159"/>
      <c r="W12" s="159"/>
      <c r="X12" s="159"/>
      <c r="Y12" s="159"/>
      <c r="Z12" s="148"/>
      <c r="AA12" s="148"/>
      <c r="AB12" s="148"/>
      <c r="AC12" s="148"/>
      <c r="AD12" s="148"/>
      <c r="AE12" s="148"/>
      <c r="AF12" s="148"/>
      <c r="AG12" s="148" t="s">
        <v>132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outlineLevel="2" x14ac:dyDescent="0.35">
      <c r="A13" s="155"/>
      <c r="B13" s="156"/>
      <c r="C13" s="194" t="s">
        <v>506</v>
      </c>
      <c r="D13" s="161"/>
      <c r="E13" s="162">
        <v>19.829999999999998</v>
      </c>
      <c r="F13" s="159"/>
      <c r="G13" s="159"/>
      <c r="H13" s="159"/>
      <c r="I13" s="159"/>
      <c r="J13" s="159"/>
      <c r="K13" s="159"/>
      <c r="L13" s="159"/>
      <c r="M13" s="159"/>
      <c r="N13" s="158"/>
      <c r="O13" s="158"/>
      <c r="P13" s="158"/>
      <c r="Q13" s="158"/>
      <c r="R13" s="159"/>
      <c r="S13" s="159"/>
      <c r="T13" s="159"/>
      <c r="U13" s="159"/>
      <c r="V13" s="159"/>
      <c r="W13" s="159"/>
      <c r="X13" s="159"/>
      <c r="Y13" s="159"/>
      <c r="Z13" s="148"/>
      <c r="AA13" s="148"/>
      <c r="AB13" s="148"/>
      <c r="AC13" s="148"/>
      <c r="AD13" s="148"/>
      <c r="AE13" s="148"/>
      <c r="AF13" s="148"/>
      <c r="AG13" s="148" t="s">
        <v>136</v>
      </c>
      <c r="AH13" s="148">
        <v>0</v>
      </c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 x14ac:dyDescent="0.35">
      <c r="A14" s="176">
        <v>3</v>
      </c>
      <c r="B14" s="177" t="s">
        <v>137</v>
      </c>
      <c r="C14" s="193" t="s">
        <v>138</v>
      </c>
      <c r="D14" s="178" t="s">
        <v>125</v>
      </c>
      <c r="E14" s="179">
        <v>19.829999999999998</v>
      </c>
      <c r="F14" s="180"/>
      <c r="G14" s="181">
        <f>ROUND(E14*F14,2)</f>
        <v>0</v>
      </c>
      <c r="H14" s="180"/>
      <c r="I14" s="181">
        <f>ROUND(E14*H14,2)</f>
        <v>0</v>
      </c>
      <c r="J14" s="180"/>
      <c r="K14" s="181">
        <f>ROUND(E14*J14,2)</f>
        <v>0</v>
      </c>
      <c r="L14" s="181">
        <v>21</v>
      </c>
      <c r="M14" s="181">
        <f>G14*(1+L14/100)</f>
        <v>0</v>
      </c>
      <c r="N14" s="179">
        <v>0</v>
      </c>
      <c r="O14" s="179">
        <f>ROUND(E14*N14,2)</f>
        <v>0</v>
      </c>
      <c r="P14" s="179">
        <v>0</v>
      </c>
      <c r="Q14" s="179">
        <f>ROUND(E14*P14,2)</f>
        <v>0</v>
      </c>
      <c r="R14" s="181" t="s">
        <v>126</v>
      </c>
      <c r="S14" s="181" t="s">
        <v>127</v>
      </c>
      <c r="T14" s="182" t="s">
        <v>127</v>
      </c>
      <c r="U14" s="159">
        <v>0.09</v>
      </c>
      <c r="V14" s="159">
        <f>ROUND(E14*U14,2)</f>
        <v>1.78</v>
      </c>
      <c r="W14" s="159"/>
      <c r="X14" s="159" t="s">
        <v>128</v>
      </c>
      <c r="Y14" s="159" t="s">
        <v>129</v>
      </c>
      <c r="Z14" s="148"/>
      <c r="AA14" s="148"/>
      <c r="AB14" s="148"/>
      <c r="AC14" s="148"/>
      <c r="AD14" s="148"/>
      <c r="AE14" s="148"/>
      <c r="AF14" s="148"/>
      <c r="AG14" s="148" t="s">
        <v>130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2" x14ac:dyDescent="0.35">
      <c r="A15" s="155"/>
      <c r="B15" s="156"/>
      <c r="C15" s="260" t="s">
        <v>139</v>
      </c>
      <c r="D15" s="261"/>
      <c r="E15" s="261"/>
      <c r="F15" s="261"/>
      <c r="G15" s="261"/>
      <c r="H15" s="159"/>
      <c r="I15" s="159"/>
      <c r="J15" s="159"/>
      <c r="K15" s="159"/>
      <c r="L15" s="159"/>
      <c r="M15" s="159"/>
      <c r="N15" s="158"/>
      <c r="O15" s="158"/>
      <c r="P15" s="158"/>
      <c r="Q15" s="158"/>
      <c r="R15" s="159"/>
      <c r="S15" s="159"/>
      <c r="T15" s="159"/>
      <c r="U15" s="159"/>
      <c r="V15" s="159"/>
      <c r="W15" s="159"/>
      <c r="X15" s="159"/>
      <c r="Y15" s="159"/>
      <c r="Z15" s="148"/>
      <c r="AA15" s="148"/>
      <c r="AB15" s="148"/>
      <c r="AC15" s="148"/>
      <c r="AD15" s="148"/>
      <c r="AE15" s="148"/>
      <c r="AF15" s="148"/>
      <c r="AG15" s="148" t="s">
        <v>132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outlineLevel="1" x14ac:dyDescent="0.35">
      <c r="A16" s="176">
        <v>4</v>
      </c>
      <c r="B16" s="177" t="s">
        <v>140</v>
      </c>
      <c r="C16" s="193" t="s">
        <v>141</v>
      </c>
      <c r="D16" s="178" t="s">
        <v>125</v>
      </c>
      <c r="E16" s="179">
        <v>6.75</v>
      </c>
      <c r="F16" s="180"/>
      <c r="G16" s="181">
        <f>ROUND(E16*F16,2)</f>
        <v>0</v>
      </c>
      <c r="H16" s="180"/>
      <c r="I16" s="181">
        <f>ROUND(E16*H16,2)</f>
        <v>0</v>
      </c>
      <c r="J16" s="180"/>
      <c r="K16" s="181">
        <f>ROUND(E16*J16,2)</f>
        <v>0</v>
      </c>
      <c r="L16" s="181">
        <v>21</v>
      </c>
      <c r="M16" s="181">
        <f>G16*(1+L16/100)</f>
        <v>0</v>
      </c>
      <c r="N16" s="179">
        <v>0</v>
      </c>
      <c r="O16" s="179">
        <f>ROUND(E16*N16,2)</f>
        <v>0</v>
      </c>
      <c r="P16" s="179">
        <v>0</v>
      </c>
      <c r="Q16" s="179">
        <f>ROUND(E16*P16,2)</f>
        <v>0</v>
      </c>
      <c r="R16" s="181" t="s">
        <v>126</v>
      </c>
      <c r="S16" s="181" t="s">
        <v>127</v>
      </c>
      <c r="T16" s="182" t="s">
        <v>127</v>
      </c>
      <c r="U16" s="159">
        <v>0.01</v>
      </c>
      <c r="V16" s="159">
        <f>ROUND(E16*U16,2)</f>
        <v>7.0000000000000007E-2</v>
      </c>
      <c r="W16" s="159"/>
      <c r="X16" s="159" t="s">
        <v>128</v>
      </c>
      <c r="Y16" s="159" t="s">
        <v>129</v>
      </c>
      <c r="Z16" s="148"/>
      <c r="AA16" s="148"/>
      <c r="AB16" s="148"/>
      <c r="AC16" s="148"/>
      <c r="AD16" s="148"/>
      <c r="AE16" s="148"/>
      <c r="AF16" s="148"/>
      <c r="AG16" s="148" t="s">
        <v>130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outlineLevel="2" x14ac:dyDescent="0.35">
      <c r="A17" s="155"/>
      <c r="B17" s="156"/>
      <c r="C17" s="260" t="s">
        <v>139</v>
      </c>
      <c r="D17" s="261"/>
      <c r="E17" s="261"/>
      <c r="F17" s="261"/>
      <c r="G17" s="261"/>
      <c r="H17" s="159"/>
      <c r="I17" s="159"/>
      <c r="J17" s="159"/>
      <c r="K17" s="159"/>
      <c r="L17" s="159"/>
      <c r="M17" s="159"/>
      <c r="N17" s="158"/>
      <c r="O17" s="158"/>
      <c r="P17" s="158"/>
      <c r="Q17" s="158"/>
      <c r="R17" s="159"/>
      <c r="S17" s="159"/>
      <c r="T17" s="159"/>
      <c r="U17" s="159"/>
      <c r="V17" s="159"/>
      <c r="W17" s="159"/>
      <c r="X17" s="159"/>
      <c r="Y17" s="159"/>
      <c r="Z17" s="148"/>
      <c r="AA17" s="148"/>
      <c r="AB17" s="148"/>
      <c r="AC17" s="148"/>
      <c r="AD17" s="148"/>
      <c r="AE17" s="148"/>
      <c r="AF17" s="148"/>
      <c r="AG17" s="148" t="s">
        <v>132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ht="20.25" outlineLevel="1" x14ac:dyDescent="0.35">
      <c r="A18" s="176">
        <v>5</v>
      </c>
      <c r="B18" s="177" t="s">
        <v>142</v>
      </c>
      <c r="C18" s="193" t="s">
        <v>143</v>
      </c>
      <c r="D18" s="178" t="s">
        <v>125</v>
      </c>
      <c r="E18" s="179">
        <v>128.25</v>
      </c>
      <c r="F18" s="180"/>
      <c r="G18" s="181">
        <f>ROUND(E18*F18,2)</f>
        <v>0</v>
      </c>
      <c r="H18" s="180"/>
      <c r="I18" s="181">
        <f>ROUND(E18*H18,2)</f>
        <v>0</v>
      </c>
      <c r="J18" s="180"/>
      <c r="K18" s="181">
        <f>ROUND(E18*J18,2)</f>
        <v>0</v>
      </c>
      <c r="L18" s="181">
        <v>21</v>
      </c>
      <c r="M18" s="181">
        <f>G18*(1+L18/100)</f>
        <v>0</v>
      </c>
      <c r="N18" s="179">
        <v>0</v>
      </c>
      <c r="O18" s="179">
        <f>ROUND(E18*N18,2)</f>
        <v>0</v>
      </c>
      <c r="P18" s="179">
        <v>0</v>
      </c>
      <c r="Q18" s="179">
        <f>ROUND(E18*P18,2)</f>
        <v>0</v>
      </c>
      <c r="R18" s="181" t="s">
        <v>126</v>
      </c>
      <c r="S18" s="181" t="s">
        <v>127</v>
      </c>
      <c r="T18" s="182" t="s">
        <v>127</v>
      </c>
      <c r="U18" s="159">
        <v>0</v>
      </c>
      <c r="V18" s="159">
        <f>ROUND(E18*U18,2)</f>
        <v>0</v>
      </c>
      <c r="W18" s="159"/>
      <c r="X18" s="159" t="s">
        <v>128</v>
      </c>
      <c r="Y18" s="159" t="s">
        <v>129</v>
      </c>
      <c r="Z18" s="148"/>
      <c r="AA18" s="148"/>
      <c r="AB18" s="148"/>
      <c r="AC18" s="148"/>
      <c r="AD18" s="148"/>
      <c r="AE18" s="148"/>
      <c r="AF18" s="148"/>
      <c r="AG18" s="148" t="s">
        <v>130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outlineLevel="2" x14ac:dyDescent="0.35">
      <c r="A19" s="155"/>
      <c r="B19" s="156"/>
      <c r="C19" s="260" t="s">
        <v>139</v>
      </c>
      <c r="D19" s="261"/>
      <c r="E19" s="261"/>
      <c r="F19" s="261"/>
      <c r="G19" s="261"/>
      <c r="H19" s="159"/>
      <c r="I19" s="159"/>
      <c r="J19" s="159"/>
      <c r="K19" s="159"/>
      <c r="L19" s="159"/>
      <c r="M19" s="159"/>
      <c r="N19" s="158"/>
      <c r="O19" s="158"/>
      <c r="P19" s="158"/>
      <c r="Q19" s="158"/>
      <c r="R19" s="159"/>
      <c r="S19" s="159"/>
      <c r="T19" s="159"/>
      <c r="U19" s="159"/>
      <c r="V19" s="159"/>
      <c r="W19" s="159"/>
      <c r="X19" s="159"/>
      <c r="Y19" s="159"/>
      <c r="Z19" s="148"/>
      <c r="AA19" s="148"/>
      <c r="AB19" s="148"/>
      <c r="AC19" s="148"/>
      <c r="AD19" s="148"/>
      <c r="AE19" s="148"/>
      <c r="AF19" s="148"/>
      <c r="AG19" s="148" t="s">
        <v>132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outlineLevel="2" x14ac:dyDescent="0.35">
      <c r="A20" s="155"/>
      <c r="B20" s="156"/>
      <c r="C20" s="194" t="s">
        <v>498</v>
      </c>
      <c r="D20" s="161"/>
      <c r="E20" s="162">
        <v>128.25</v>
      </c>
      <c r="F20" s="159"/>
      <c r="G20" s="159"/>
      <c r="H20" s="159"/>
      <c r="I20" s="159"/>
      <c r="J20" s="159"/>
      <c r="K20" s="159"/>
      <c r="L20" s="159"/>
      <c r="M20" s="159"/>
      <c r="N20" s="158"/>
      <c r="O20" s="158"/>
      <c r="P20" s="158"/>
      <c r="Q20" s="158"/>
      <c r="R20" s="159"/>
      <c r="S20" s="159"/>
      <c r="T20" s="159"/>
      <c r="U20" s="159"/>
      <c r="V20" s="159"/>
      <c r="W20" s="159"/>
      <c r="X20" s="159"/>
      <c r="Y20" s="159"/>
      <c r="Z20" s="148"/>
      <c r="AA20" s="148"/>
      <c r="AB20" s="148"/>
      <c r="AC20" s="148"/>
      <c r="AD20" s="148"/>
      <c r="AE20" s="148"/>
      <c r="AF20" s="148"/>
      <c r="AG20" s="148" t="s">
        <v>136</v>
      </c>
      <c r="AH20" s="148">
        <v>0</v>
      </c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outlineLevel="1" x14ac:dyDescent="0.35">
      <c r="A21" s="184">
        <v>6</v>
      </c>
      <c r="B21" s="185" t="s">
        <v>144</v>
      </c>
      <c r="C21" s="195" t="s">
        <v>145</v>
      </c>
      <c r="D21" s="186" t="s">
        <v>125</v>
      </c>
      <c r="E21" s="187">
        <v>6.75</v>
      </c>
      <c r="F21" s="188"/>
      <c r="G21" s="189">
        <f>ROUND(E21*F21,2)</f>
        <v>0</v>
      </c>
      <c r="H21" s="188"/>
      <c r="I21" s="189">
        <f>ROUND(E21*H21,2)</f>
        <v>0</v>
      </c>
      <c r="J21" s="188"/>
      <c r="K21" s="189">
        <f>ROUND(E21*J21,2)</f>
        <v>0</v>
      </c>
      <c r="L21" s="189">
        <v>21</v>
      </c>
      <c r="M21" s="189">
        <f>G21*(1+L21/100)</f>
        <v>0</v>
      </c>
      <c r="N21" s="187">
        <v>0</v>
      </c>
      <c r="O21" s="187">
        <f>ROUND(E21*N21,2)</f>
        <v>0</v>
      </c>
      <c r="P21" s="187">
        <v>0</v>
      </c>
      <c r="Q21" s="187">
        <f>ROUND(E21*P21,2)</f>
        <v>0</v>
      </c>
      <c r="R21" s="189" t="s">
        <v>126</v>
      </c>
      <c r="S21" s="189" t="s">
        <v>127</v>
      </c>
      <c r="T21" s="190" t="s">
        <v>127</v>
      </c>
      <c r="U21" s="159">
        <v>0.65</v>
      </c>
      <c r="V21" s="159">
        <f>ROUND(E21*U21,2)</f>
        <v>4.3899999999999997</v>
      </c>
      <c r="W21" s="159"/>
      <c r="X21" s="159" t="s">
        <v>128</v>
      </c>
      <c r="Y21" s="159" t="s">
        <v>129</v>
      </c>
      <c r="Z21" s="148"/>
      <c r="AA21" s="148"/>
      <c r="AB21" s="148"/>
      <c r="AC21" s="148"/>
      <c r="AD21" s="148"/>
      <c r="AE21" s="148"/>
      <c r="AF21" s="148"/>
      <c r="AG21" s="148" t="s">
        <v>130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1" x14ac:dyDescent="0.35">
      <c r="A22" s="176">
        <v>7</v>
      </c>
      <c r="B22" s="177" t="s">
        <v>146</v>
      </c>
      <c r="C22" s="193" t="s">
        <v>147</v>
      </c>
      <c r="D22" s="178" t="s">
        <v>125</v>
      </c>
      <c r="E22" s="179">
        <v>10.8</v>
      </c>
      <c r="F22" s="180"/>
      <c r="G22" s="181">
        <f>ROUND(E22*F22,2)</f>
        <v>0</v>
      </c>
      <c r="H22" s="180"/>
      <c r="I22" s="181">
        <f>ROUND(E22*H22,2)</f>
        <v>0</v>
      </c>
      <c r="J22" s="180"/>
      <c r="K22" s="181">
        <f>ROUND(E22*J22,2)</f>
        <v>0</v>
      </c>
      <c r="L22" s="181">
        <v>21</v>
      </c>
      <c r="M22" s="181">
        <f>G22*(1+L22/100)</f>
        <v>0</v>
      </c>
      <c r="N22" s="179">
        <v>0</v>
      </c>
      <c r="O22" s="179">
        <f>ROUND(E22*N22,2)</f>
        <v>0</v>
      </c>
      <c r="P22" s="179">
        <v>0</v>
      </c>
      <c r="Q22" s="179">
        <f>ROUND(E22*P22,2)</f>
        <v>0</v>
      </c>
      <c r="R22" s="181" t="s">
        <v>126</v>
      </c>
      <c r="S22" s="181" t="s">
        <v>127</v>
      </c>
      <c r="T22" s="182" t="s">
        <v>127</v>
      </c>
      <c r="U22" s="159">
        <v>0.2</v>
      </c>
      <c r="V22" s="159">
        <f>ROUND(E22*U22,2)</f>
        <v>2.16</v>
      </c>
      <c r="W22" s="159"/>
      <c r="X22" s="159" t="s">
        <v>128</v>
      </c>
      <c r="Y22" s="159" t="s">
        <v>129</v>
      </c>
      <c r="Z22" s="148"/>
      <c r="AA22" s="148"/>
      <c r="AB22" s="148"/>
      <c r="AC22" s="148"/>
      <c r="AD22" s="148"/>
      <c r="AE22" s="148"/>
      <c r="AF22" s="148"/>
      <c r="AG22" s="148" t="s">
        <v>130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outlineLevel="2" x14ac:dyDescent="0.35">
      <c r="A23" s="155"/>
      <c r="B23" s="156"/>
      <c r="C23" s="260" t="s">
        <v>148</v>
      </c>
      <c r="D23" s="261"/>
      <c r="E23" s="261"/>
      <c r="F23" s="261"/>
      <c r="G23" s="261"/>
      <c r="H23" s="159"/>
      <c r="I23" s="159"/>
      <c r="J23" s="159"/>
      <c r="K23" s="159"/>
      <c r="L23" s="159"/>
      <c r="M23" s="159"/>
      <c r="N23" s="158"/>
      <c r="O23" s="158"/>
      <c r="P23" s="158"/>
      <c r="Q23" s="158"/>
      <c r="R23" s="159"/>
      <c r="S23" s="159"/>
      <c r="T23" s="159"/>
      <c r="U23" s="159"/>
      <c r="V23" s="159"/>
      <c r="W23" s="159"/>
      <c r="X23" s="159"/>
      <c r="Y23" s="159"/>
      <c r="Z23" s="148"/>
      <c r="AA23" s="148"/>
      <c r="AB23" s="148"/>
      <c r="AC23" s="148"/>
      <c r="AD23" s="148"/>
      <c r="AE23" s="148"/>
      <c r="AF23" s="148"/>
      <c r="AG23" s="148" t="s">
        <v>132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outlineLevel="2" x14ac:dyDescent="0.35">
      <c r="A24" s="155"/>
      <c r="B24" s="156"/>
      <c r="C24" s="269" t="s">
        <v>149</v>
      </c>
      <c r="D24" s="270"/>
      <c r="E24" s="270"/>
      <c r="F24" s="270"/>
      <c r="G24" s="270"/>
      <c r="H24" s="159"/>
      <c r="I24" s="159"/>
      <c r="J24" s="159"/>
      <c r="K24" s="159"/>
      <c r="L24" s="159"/>
      <c r="M24" s="159"/>
      <c r="N24" s="158"/>
      <c r="O24" s="158"/>
      <c r="P24" s="158"/>
      <c r="Q24" s="158"/>
      <c r="R24" s="159"/>
      <c r="S24" s="159"/>
      <c r="T24" s="159"/>
      <c r="U24" s="159"/>
      <c r="V24" s="159"/>
      <c r="W24" s="159"/>
      <c r="X24" s="159"/>
      <c r="Y24" s="159"/>
      <c r="Z24" s="148"/>
      <c r="AA24" s="148"/>
      <c r="AB24" s="148"/>
      <c r="AC24" s="148"/>
      <c r="AD24" s="148"/>
      <c r="AE24" s="148"/>
      <c r="AF24" s="148"/>
      <c r="AG24" s="148" t="s">
        <v>150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2" x14ac:dyDescent="0.35">
      <c r="A25" s="155"/>
      <c r="B25" s="156"/>
      <c r="C25" s="194" t="s">
        <v>151</v>
      </c>
      <c r="D25" s="161"/>
      <c r="E25" s="162">
        <v>10.8</v>
      </c>
      <c r="F25" s="159"/>
      <c r="G25" s="159"/>
      <c r="H25" s="159"/>
      <c r="I25" s="159"/>
      <c r="J25" s="159"/>
      <c r="K25" s="159"/>
      <c r="L25" s="159"/>
      <c r="M25" s="159"/>
      <c r="N25" s="158"/>
      <c r="O25" s="158"/>
      <c r="P25" s="158"/>
      <c r="Q25" s="158"/>
      <c r="R25" s="159"/>
      <c r="S25" s="159"/>
      <c r="T25" s="159"/>
      <c r="U25" s="159"/>
      <c r="V25" s="159"/>
      <c r="W25" s="159"/>
      <c r="X25" s="159"/>
      <c r="Y25" s="159"/>
      <c r="Z25" s="148"/>
      <c r="AA25" s="148"/>
      <c r="AB25" s="148"/>
      <c r="AC25" s="148"/>
      <c r="AD25" s="148"/>
      <c r="AE25" s="148"/>
      <c r="AF25" s="148"/>
      <c r="AG25" s="148" t="s">
        <v>136</v>
      </c>
      <c r="AH25" s="148">
        <v>0</v>
      </c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outlineLevel="1" x14ac:dyDescent="0.35">
      <c r="A26" s="176">
        <v>8</v>
      </c>
      <c r="B26" s="177" t="s">
        <v>152</v>
      </c>
      <c r="C26" s="193" t="s">
        <v>153</v>
      </c>
      <c r="D26" s="178" t="s">
        <v>125</v>
      </c>
      <c r="E26" s="179">
        <v>7.71</v>
      </c>
      <c r="F26" s="180"/>
      <c r="G26" s="181">
        <f>ROUND(E26*F26,2)</f>
        <v>0</v>
      </c>
      <c r="H26" s="180"/>
      <c r="I26" s="181">
        <f>ROUND(E26*H26,2)</f>
        <v>0</v>
      </c>
      <c r="J26" s="180"/>
      <c r="K26" s="181">
        <f>ROUND(E26*J26,2)</f>
        <v>0</v>
      </c>
      <c r="L26" s="181">
        <v>21</v>
      </c>
      <c r="M26" s="181">
        <f>G26*(1+L26/100)</f>
        <v>0</v>
      </c>
      <c r="N26" s="179">
        <v>1.7</v>
      </c>
      <c r="O26" s="179">
        <f>ROUND(E26*N26,2)</f>
        <v>13.11</v>
      </c>
      <c r="P26" s="179">
        <v>0</v>
      </c>
      <c r="Q26" s="179">
        <f>ROUND(E26*P26,2)</f>
        <v>0</v>
      </c>
      <c r="R26" s="181" t="s">
        <v>126</v>
      </c>
      <c r="S26" s="181" t="s">
        <v>127</v>
      </c>
      <c r="T26" s="182" t="s">
        <v>127</v>
      </c>
      <c r="U26" s="159">
        <v>1.59</v>
      </c>
      <c r="V26" s="159">
        <f>ROUND(E26*U26,2)</f>
        <v>12.26</v>
      </c>
      <c r="W26" s="159"/>
      <c r="X26" s="159" t="s">
        <v>128</v>
      </c>
      <c r="Y26" s="159" t="s">
        <v>129</v>
      </c>
      <c r="Z26" s="148"/>
      <c r="AA26" s="148"/>
      <c r="AB26" s="148"/>
      <c r="AC26" s="148"/>
      <c r="AD26" s="148"/>
      <c r="AE26" s="148"/>
      <c r="AF26" s="148"/>
      <c r="AG26" s="148" t="s">
        <v>130</v>
      </c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20.65" outlineLevel="2" x14ac:dyDescent="0.35">
      <c r="A27" s="155"/>
      <c r="B27" s="156"/>
      <c r="C27" s="260" t="s">
        <v>154</v>
      </c>
      <c r="D27" s="261"/>
      <c r="E27" s="261"/>
      <c r="F27" s="261"/>
      <c r="G27" s="261"/>
      <c r="H27" s="159"/>
      <c r="I27" s="159"/>
      <c r="J27" s="159"/>
      <c r="K27" s="159"/>
      <c r="L27" s="159"/>
      <c r="M27" s="159"/>
      <c r="N27" s="158"/>
      <c r="O27" s="158"/>
      <c r="P27" s="158"/>
      <c r="Q27" s="158"/>
      <c r="R27" s="159"/>
      <c r="S27" s="159"/>
      <c r="T27" s="159"/>
      <c r="U27" s="159"/>
      <c r="V27" s="159"/>
      <c r="W27" s="159"/>
      <c r="X27" s="159"/>
      <c r="Y27" s="159"/>
      <c r="Z27" s="148"/>
      <c r="AA27" s="148"/>
      <c r="AB27" s="148"/>
      <c r="AC27" s="148"/>
      <c r="AD27" s="148"/>
      <c r="AE27" s="148"/>
      <c r="AF27" s="148"/>
      <c r="AG27" s="148" t="s">
        <v>132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83" t="str">
        <f>C27</f>
        <v>sypaninou z vhodných hornin tř. 1 - 4 nebo materiálem připraveným podél výkopu ve vzdálenosti do 3 m od jeho kraje, pro jakoukoliv hloubku výkopu a jakoukoliv míru zhutnění,</v>
      </c>
      <c r="BB27" s="148"/>
      <c r="BC27" s="148"/>
      <c r="BD27" s="148"/>
      <c r="BE27" s="148"/>
      <c r="BF27" s="148"/>
      <c r="BG27" s="148"/>
      <c r="BH27" s="148"/>
    </row>
    <row r="28" spans="1:60" outlineLevel="2" x14ac:dyDescent="0.35">
      <c r="A28" s="155"/>
      <c r="B28" s="156"/>
      <c r="C28" s="194" t="s">
        <v>507</v>
      </c>
      <c r="D28" s="161"/>
      <c r="E28" s="162">
        <v>7.71</v>
      </c>
      <c r="F28" s="159"/>
      <c r="G28" s="159"/>
      <c r="H28" s="159"/>
      <c r="I28" s="159"/>
      <c r="J28" s="159"/>
      <c r="K28" s="159"/>
      <c r="L28" s="159"/>
      <c r="M28" s="159"/>
      <c r="N28" s="158"/>
      <c r="O28" s="158"/>
      <c r="P28" s="158"/>
      <c r="Q28" s="158"/>
      <c r="R28" s="159"/>
      <c r="S28" s="159"/>
      <c r="T28" s="159"/>
      <c r="U28" s="159"/>
      <c r="V28" s="159"/>
      <c r="W28" s="159"/>
      <c r="X28" s="159"/>
      <c r="Y28" s="159"/>
      <c r="Z28" s="148"/>
      <c r="AA28" s="148"/>
      <c r="AB28" s="148"/>
      <c r="AC28" s="148"/>
      <c r="AD28" s="148"/>
      <c r="AE28" s="148"/>
      <c r="AF28" s="148"/>
      <c r="AG28" s="148" t="s">
        <v>136</v>
      </c>
      <c r="AH28" s="148">
        <v>0</v>
      </c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outlineLevel="1" x14ac:dyDescent="0.35">
      <c r="A29" s="176">
        <v>9</v>
      </c>
      <c r="B29" s="177" t="s">
        <v>155</v>
      </c>
      <c r="C29" s="193" t="s">
        <v>156</v>
      </c>
      <c r="D29" s="178" t="s">
        <v>157</v>
      </c>
      <c r="E29" s="179">
        <v>10.8</v>
      </c>
      <c r="F29" s="180"/>
      <c r="G29" s="181">
        <f>ROUND(E29*F29,2)</f>
        <v>0</v>
      </c>
      <c r="H29" s="180"/>
      <c r="I29" s="181">
        <f>ROUND(E29*H29,2)</f>
        <v>0</v>
      </c>
      <c r="J29" s="180"/>
      <c r="K29" s="181">
        <f>ROUND(E29*J29,2)</f>
        <v>0</v>
      </c>
      <c r="L29" s="181">
        <v>21</v>
      </c>
      <c r="M29" s="181">
        <f>G29*(1+L29/100)</f>
        <v>0</v>
      </c>
      <c r="N29" s="179">
        <v>0</v>
      </c>
      <c r="O29" s="179">
        <f>ROUND(E29*N29,2)</f>
        <v>0</v>
      </c>
      <c r="P29" s="179">
        <v>0</v>
      </c>
      <c r="Q29" s="179">
        <f>ROUND(E29*P29,2)</f>
        <v>0</v>
      </c>
      <c r="R29" s="181" t="s">
        <v>158</v>
      </c>
      <c r="S29" s="181" t="s">
        <v>127</v>
      </c>
      <c r="T29" s="182" t="s">
        <v>127</v>
      </c>
      <c r="U29" s="159">
        <v>0</v>
      </c>
      <c r="V29" s="159">
        <f>ROUND(E29*U29,2)</f>
        <v>0</v>
      </c>
      <c r="W29" s="159"/>
      <c r="X29" s="159" t="s">
        <v>128</v>
      </c>
      <c r="Y29" s="159" t="s">
        <v>129</v>
      </c>
      <c r="Z29" s="148"/>
      <c r="AA29" s="148"/>
      <c r="AB29" s="148"/>
      <c r="AC29" s="148"/>
      <c r="AD29" s="148"/>
      <c r="AE29" s="148"/>
      <c r="AF29" s="148"/>
      <c r="AG29" s="148" t="s">
        <v>130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outlineLevel="2" x14ac:dyDescent="0.35">
      <c r="A30" s="155"/>
      <c r="B30" s="156"/>
      <c r="C30" s="194" t="s">
        <v>159</v>
      </c>
      <c r="D30" s="161"/>
      <c r="E30" s="162">
        <v>10.8</v>
      </c>
      <c r="F30" s="159"/>
      <c r="G30" s="159"/>
      <c r="H30" s="159"/>
      <c r="I30" s="159"/>
      <c r="J30" s="159"/>
      <c r="K30" s="159"/>
      <c r="L30" s="159"/>
      <c r="M30" s="159"/>
      <c r="N30" s="158"/>
      <c r="O30" s="158"/>
      <c r="P30" s="158"/>
      <c r="Q30" s="158"/>
      <c r="R30" s="159"/>
      <c r="S30" s="159"/>
      <c r="T30" s="159"/>
      <c r="U30" s="159"/>
      <c r="V30" s="159"/>
      <c r="W30" s="159"/>
      <c r="X30" s="159"/>
      <c r="Y30" s="159"/>
      <c r="Z30" s="148"/>
      <c r="AA30" s="148"/>
      <c r="AB30" s="148"/>
      <c r="AC30" s="148"/>
      <c r="AD30" s="148"/>
      <c r="AE30" s="148"/>
      <c r="AF30" s="148"/>
      <c r="AG30" s="148" t="s">
        <v>136</v>
      </c>
      <c r="AH30" s="148">
        <v>0</v>
      </c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ht="13.15" x14ac:dyDescent="0.35">
      <c r="A31" s="169" t="s">
        <v>121</v>
      </c>
      <c r="B31" s="170" t="s">
        <v>74</v>
      </c>
      <c r="C31" s="192" t="s">
        <v>75</v>
      </c>
      <c r="D31" s="171"/>
      <c r="E31" s="172"/>
      <c r="F31" s="173"/>
      <c r="G31" s="173">
        <f>SUMIF(AG32:AG36,"&lt;&gt;NOR",G32:G36)</f>
        <v>0</v>
      </c>
      <c r="H31" s="173"/>
      <c r="I31" s="173">
        <f>SUM(I32:I36)</f>
        <v>0</v>
      </c>
      <c r="J31" s="173"/>
      <c r="K31" s="173">
        <f>SUM(K32:K36)</f>
        <v>0</v>
      </c>
      <c r="L31" s="173"/>
      <c r="M31" s="173">
        <f>SUM(M32:M36)</f>
        <v>0</v>
      </c>
      <c r="N31" s="172"/>
      <c r="O31" s="172">
        <f>SUM(O32:O36)</f>
        <v>0.79</v>
      </c>
      <c r="P31" s="172"/>
      <c r="Q31" s="172">
        <f>SUM(Q32:Q36)</f>
        <v>0</v>
      </c>
      <c r="R31" s="173"/>
      <c r="S31" s="173"/>
      <c r="T31" s="174"/>
      <c r="U31" s="168"/>
      <c r="V31" s="168">
        <f>SUM(V32:V36)</f>
        <v>14.86</v>
      </c>
      <c r="W31" s="168"/>
      <c r="X31" s="168"/>
      <c r="Y31" s="168"/>
      <c r="AG31" t="s">
        <v>122</v>
      </c>
    </row>
    <row r="32" spans="1:60" outlineLevel="1" x14ac:dyDescent="0.35">
      <c r="A32" s="176">
        <v>10</v>
      </c>
      <c r="B32" s="177" t="s">
        <v>160</v>
      </c>
      <c r="C32" s="193" t="s">
        <v>161</v>
      </c>
      <c r="D32" s="178" t="s">
        <v>162</v>
      </c>
      <c r="E32" s="179">
        <v>34</v>
      </c>
      <c r="F32" s="180"/>
      <c r="G32" s="181">
        <f>ROUND(E32*F32,2)</f>
        <v>0</v>
      </c>
      <c r="H32" s="180"/>
      <c r="I32" s="181">
        <f>ROUND(E32*H32,2)</f>
        <v>0</v>
      </c>
      <c r="J32" s="180"/>
      <c r="K32" s="181">
        <f>ROUND(E32*J32,2)</f>
        <v>0</v>
      </c>
      <c r="L32" s="181">
        <v>21</v>
      </c>
      <c r="M32" s="181">
        <f>G32*(1+L32/100)</f>
        <v>0</v>
      </c>
      <c r="N32" s="179">
        <v>1.7330000000000002E-2</v>
      </c>
      <c r="O32" s="179">
        <f>ROUND(E32*N32,2)</f>
        <v>0.59</v>
      </c>
      <c r="P32" s="179">
        <v>0</v>
      </c>
      <c r="Q32" s="179">
        <f>ROUND(E32*P32,2)</f>
        <v>0</v>
      </c>
      <c r="R32" s="181" t="s">
        <v>163</v>
      </c>
      <c r="S32" s="181" t="s">
        <v>127</v>
      </c>
      <c r="T32" s="182" t="s">
        <v>127</v>
      </c>
      <c r="U32" s="159">
        <v>0.25</v>
      </c>
      <c r="V32" s="159">
        <f>ROUND(E32*U32,2)</f>
        <v>8.5</v>
      </c>
      <c r="W32" s="159"/>
      <c r="X32" s="159" t="s">
        <v>128</v>
      </c>
      <c r="Y32" s="159" t="s">
        <v>129</v>
      </c>
      <c r="Z32" s="148"/>
      <c r="AA32" s="148"/>
      <c r="AB32" s="148"/>
      <c r="AC32" s="148"/>
      <c r="AD32" s="148"/>
      <c r="AE32" s="148"/>
      <c r="AF32" s="148"/>
      <c r="AG32" s="148" t="s">
        <v>130</v>
      </c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outlineLevel="2" x14ac:dyDescent="0.35">
      <c r="A33" s="155"/>
      <c r="B33" s="156"/>
      <c r="C33" s="260" t="s">
        <v>164</v>
      </c>
      <c r="D33" s="261"/>
      <c r="E33" s="261"/>
      <c r="F33" s="261"/>
      <c r="G33" s="261"/>
      <c r="H33" s="159"/>
      <c r="I33" s="159"/>
      <c r="J33" s="159"/>
      <c r="K33" s="159"/>
      <c r="L33" s="159"/>
      <c r="M33" s="159"/>
      <c r="N33" s="158"/>
      <c r="O33" s="158"/>
      <c r="P33" s="158"/>
      <c r="Q33" s="158"/>
      <c r="R33" s="159"/>
      <c r="S33" s="159"/>
      <c r="T33" s="159"/>
      <c r="U33" s="159"/>
      <c r="V33" s="159"/>
      <c r="W33" s="159"/>
      <c r="X33" s="159"/>
      <c r="Y33" s="159"/>
      <c r="Z33" s="148"/>
      <c r="AA33" s="148"/>
      <c r="AB33" s="148"/>
      <c r="AC33" s="148"/>
      <c r="AD33" s="148"/>
      <c r="AE33" s="148"/>
      <c r="AF33" s="148"/>
      <c r="AG33" s="148" t="s">
        <v>132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outlineLevel="1" x14ac:dyDescent="0.35">
      <c r="A34" s="176">
        <v>11</v>
      </c>
      <c r="B34" s="177" t="s">
        <v>165</v>
      </c>
      <c r="C34" s="193" t="s">
        <v>166</v>
      </c>
      <c r="D34" s="178" t="s">
        <v>167</v>
      </c>
      <c r="E34" s="179">
        <v>3.4</v>
      </c>
      <c r="F34" s="180"/>
      <c r="G34" s="181">
        <f>ROUND(E34*F34,2)</f>
        <v>0</v>
      </c>
      <c r="H34" s="180"/>
      <c r="I34" s="181">
        <f>ROUND(E34*H34,2)</f>
        <v>0</v>
      </c>
      <c r="J34" s="180"/>
      <c r="K34" s="181">
        <f>ROUND(E34*J34,2)</f>
        <v>0</v>
      </c>
      <c r="L34" s="181">
        <v>21</v>
      </c>
      <c r="M34" s="181">
        <f>G34*(1+L34/100)</f>
        <v>0</v>
      </c>
      <c r="N34" s="179">
        <v>5.8500000000000003E-2</v>
      </c>
      <c r="O34" s="179">
        <f>ROUND(E34*N34,2)</f>
        <v>0.2</v>
      </c>
      <c r="P34" s="179">
        <v>0</v>
      </c>
      <c r="Q34" s="179">
        <f>ROUND(E34*P34,2)</f>
        <v>0</v>
      </c>
      <c r="R34" s="181" t="s">
        <v>163</v>
      </c>
      <c r="S34" s="181" t="s">
        <v>127</v>
      </c>
      <c r="T34" s="182" t="s">
        <v>127</v>
      </c>
      <c r="U34" s="159">
        <v>1.87</v>
      </c>
      <c r="V34" s="159">
        <f>ROUND(E34*U34,2)</f>
        <v>6.36</v>
      </c>
      <c r="W34" s="159"/>
      <c r="X34" s="159" t="s">
        <v>128</v>
      </c>
      <c r="Y34" s="159" t="s">
        <v>129</v>
      </c>
      <c r="Z34" s="148"/>
      <c r="AA34" s="148"/>
      <c r="AB34" s="148"/>
      <c r="AC34" s="148"/>
      <c r="AD34" s="148"/>
      <c r="AE34" s="148"/>
      <c r="AF34" s="148"/>
      <c r="AG34" s="148" t="s">
        <v>130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2" x14ac:dyDescent="0.35">
      <c r="A35" s="155"/>
      <c r="B35" s="156"/>
      <c r="C35" s="260" t="s">
        <v>168</v>
      </c>
      <c r="D35" s="261"/>
      <c r="E35" s="261"/>
      <c r="F35" s="261"/>
      <c r="G35" s="261"/>
      <c r="H35" s="159"/>
      <c r="I35" s="159"/>
      <c r="J35" s="159"/>
      <c r="K35" s="159"/>
      <c r="L35" s="159"/>
      <c r="M35" s="159"/>
      <c r="N35" s="158"/>
      <c r="O35" s="158"/>
      <c r="P35" s="158"/>
      <c r="Q35" s="158"/>
      <c r="R35" s="159"/>
      <c r="S35" s="159"/>
      <c r="T35" s="159"/>
      <c r="U35" s="159"/>
      <c r="V35" s="159"/>
      <c r="W35" s="159"/>
      <c r="X35" s="159"/>
      <c r="Y35" s="159"/>
      <c r="Z35" s="148"/>
      <c r="AA35" s="148"/>
      <c r="AB35" s="148"/>
      <c r="AC35" s="148"/>
      <c r="AD35" s="148"/>
      <c r="AE35" s="148"/>
      <c r="AF35" s="148"/>
      <c r="AG35" s="148" t="s">
        <v>132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2" x14ac:dyDescent="0.35">
      <c r="A36" s="155"/>
      <c r="B36" s="156"/>
      <c r="C36" s="194" t="s">
        <v>169</v>
      </c>
      <c r="D36" s="161"/>
      <c r="E36" s="162">
        <v>3.4</v>
      </c>
      <c r="F36" s="159"/>
      <c r="G36" s="159"/>
      <c r="H36" s="159"/>
      <c r="I36" s="159"/>
      <c r="J36" s="159"/>
      <c r="K36" s="159"/>
      <c r="L36" s="159"/>
      <c r="M36" s="159"/>
      <c r="N36" s="158"/>
      <c r="O36" s="158"/>
      <c r="P36" s="158"/>
      <c r="Q36" s="158"/>
      <c r="R36" s="159"/>
      <c r="S36" s="159"/>
      <c r="T36" s="159"/>
      <c r="U36" s="159"/>
      <c r="V36" s="159"/>
      <c r="W36" s="159"/>
      <c r="X36" s="159"/>
      <c r="Y36" s="159"/>
      <c r="Z36" s="148"/>
      <c r="AA36" s="148"/>
      <c r="AB36" s="148"/>
      <c r="AC36" s="148"/>
      <c r="AD36" s="148"/>
      <c r="AE36" s="148"/>
      <c r="AF36" s="148"/>
      <c r="AG36" s="148" t="s">
        <v>136</v>
      </c>
      <c r="AH36" s="148">
        <v>0</v>
      </c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13.15" x14ac:dyDescent="0.35">
      <c r="A37" s="169" t="s">
        <v>121</v>
      </c>
      <c r="B37" s="170" t="s">
        <v>76</v>
      </c>
      <c r="C37" s="192" t="s">
        <v>77</v>
      </c>
      <c r="D37" s="171"/>
      <c r="E37" s="172"/>
      <c r="F37" s="173"/>
      <c r="G37" s="173">
        <f>SUMIF(AG38:AG44,"&lt;&gt;NOR",G38:G44)</f>
        <v>0</v>
      </c>
      <c r="H37" s="173"/>
      <c r="I37" s="173">
        <f>SUM(I38:I44)</f>
        <v>0</v>
      </c>
      <c r="J37" s="173"/>
      <c r="K37" s="173">
        <f>SUM(K38:K44)</f>
        <v>0</v>
      </c>
      <c r="L37" s="173"/>
      <c r="M37" s="173">
        <f>SUM(M38:M44)</f>
        <v>0</v>
      </c>
      <c r="N37" s="172"/>
      <c r="O37" s="172">
        <f>SUM(O38:O44)</f>
        <v>0</v>
      </c>
      <c r="P37" s="172"/>
      <c r="Q37" s="172">
        <f>SUM(Q38:Q44)</f>
        <v>0</v>
      </c>
      <c r="R37" s="173"/>
      <c r="S37" s="173"/>
      <c r="T37" s="174"/>
      <c r="U37" s="168"/>
      <c r="V37" s="168">
        <f>SUM(V38:V44)</f>
        <v>17.38</v>
      </c>
      <c r="W37" s="168"/>
      <c r="X37" s="168"/>
      <c r="Y37" s="168"/>
      <c r="AG37" t="s">
        <v>122</v>
      </c>
    </row>
    <row r="38" spans="1:60" ht="20.25" outlineLevel="1" x14ac:dyDescent="0.35">
      <c r="A38" s="184">
        <v>12</v>
      </c>
      <c r="B38" s="185" t="s">
        <v>170</v>
      </c>
      <c r="C38" s="195" t="s">
        <v>171</v>
      </c>
      <c r="D38" s="186" t="s">
        <v>172</v>
      </c>
      <c r="E38" s="187">
        <v>2</v>
      </c>
      <c r="F38" s="188"/>
      <c r="G38" s="189">
        <f>ROUND(E38*F38,2)</f>
        <v>0</v>
      </c>
      <c r="H38" s="188"/>
      <c r="I38" s="189">
        <f>ROUND(E38*H38,2)</f>
        <v>0</v>
      </c>
      <c r="J38" s="188"/>
      <c r="K38" s="189">
        <f>ROUND(E38*J38,2)</f>
        <v>0</v>
      </c>
      <c r="L38" s="189">
        <v>21</v>
      </c>
      <c r="M38" s="189">
        <f>G38*(1+L38/100)</f>
        <v>0</v>
      </c>
      <c r="N38" s="187">
        <v>0</v>
      </c>
      <c r="O38" s="187">
        <f>ROUND(E38*N38,2)</f>
        <v>0</v>
      </c>
      <c r="P38" s="187">
        <v>0</v>
      </c>
      <c r="Q38" s="187">
        <f>ROUND(E38*P38,2)</f>
        <v>0</v>
      </c>
      <c r="R38" s="189" t="s">
        <v>173</v>
      </c>
      <c r="S38" s="189" t="s">
        <v>127</v>
      </c>
      <c r="T38" s="190" t="s">
        <v>127</v>
      </c>
      <c r="U38" s="159">
        <v>5</v>
      </c>
      <c r="V38" s="159">
        <f>ROUND(E38*U38,2)</f>
        <v>10</v>
      </c>
      <c r="W38" s="159"/>
      <c r="X38" s="159" t="s">
        <v>128</v>
      </c>
      <c r="Y38" s="159" t="s">
        <v>129</v>
      </c>
      <c r="Z38" s="148"/>
      <c r="AA38" s="148"/>
      <c r="AB38" s="148"/>
      <c r="AC38" s="148"/>
      <c r="AD38" s="148"/>
      <c r="AE38" s="148"/>
      <c r="AF38" s="148"/>
      <c r="AG38" s="148" t="s">
        <v>130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ht="20.25" outlineLevel="1" x14ac:dyDescent="0.35">
      <c r="A39" s="176">
        <v>13</v>
      </c>
      <c r="B39" s="177" t="s">
        <v>174</v>
      </c>
      <c r="C39" s="193" t="s">
        <v>175</v>
      </c>
      <c r="D39" s="178" t="s">
        <v>176</v>
      </c>
      <c r="E39" s="179">
        <v>70</v>
      </c>
      <c r="F39" s="180"/>
      <c r="G39" s="181">
        <f>ROUND(E39*F39,2)</f>
        <v>0</v>
      </c>
      <c r="H39" s="180"/>
      <c r="I39" s="181">
        <f>ROUND(E39*H39,2)</f>
        <v>0</v>
      </c>
      <c r="J39" s="180"/>
      <c r="K39" s="181">
        <f>ROUND(E39*J39,2)</f>
        <v>0</v>
      </c>
      <c r="L39" s="181">
        <v>21</v>
      </c>
      <c r="M39" s="181">
        <f>G39*(1+L39/100)</f>
        <v>0</v>
      </c>
      <c r="N39" s="179">
        <v>0</v>
      </c>
      <c r="O39" s="179">
        <f>ROUND(E39*N39,2)</f>
        <v>0</v>
      </c>
      <c r="P39" s="179">
        <v>0</v>
      </c>
      <c r="Q39" s="179">
        <f>ROUND(E39*P39,2)</f>
        <v>0</v>
      </c>
      <c r="R39" s="181" t="s">
        <v>173</v>
      </c>
      <c r="S39" s="181" t="s">
        <v>127</v>
      </c>
      <c r="T39" s="182" t="s">
        <v>127</v>
      </c>
      <c r="U39" s="159">
        <v>0</v>
      </c>
      <c r="V39" s="159">
        <f>ROUND(E39*U39,2)</f>
        <v>0</v>
      </c>
      <c r="W39" s="159"/>
      <c r="X39" s="159" t="s">
        <v>128</v>
      </c>
      <c r="Y39" s="159" t="s">
        <v>129</v>
      </c>
      <c r="Z39" s="148"/>
      <c r="AA39" s="148"/>
      <c r="AB39" s="148"/>
      <c r="AC39" s="148"/>
      <c r="AD39" s="148"/>
      <c r="AE39" s="148"/>
      <c r="AF39" s="148"/>
      <c r="AG39" s="148" t="s">
        <v>130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2" x14ac:dyDescent="0.35">
      <c r="A40" s="155"/>
      <c r="B40" s="156"/>
      <c r="C40" s="194" t="s">
        <v>177</v>
      </c>
      <c r="D40" s="161"/>
      <c r="E40" s="162">
        <v>70</v>
      </c>
      <c r="F40" s="159"/>
      <c r="G40" s="159"/>
      <c r="H40" s="159"/>
      <c r="I40" s="159"/>
      <c r="J40" s="159"/>
      <c r="K40" s="159"/>
      <c r="L40" s="159"/>
      <c r="M40" s="159"/>
      <c r="N40" s="158"/>
      <c r="O40" s="158"/>
      <c r="P40" s="158"/>
      <c r="Q40" s="158"/>
      <c r="R40" s="159"/>
      <c r="S40" s="159"/>
      <c r="T40" s="159"/>
      <c r="U40" s="159"/>
      <c r="V40" s="159"/>
      <c r="W40" s="159"/>
      <c r="X40" s="159"/>
      <c r="Y40" s="159"/>
      <c r="Z40" s="148"/>
      <c r="AA40" s="148"/>
      <c r="AB40" s="148"/>
      <c r="AC40" s="148"/>
      <c r="AD40" s="148"/>
      <c r="AE40" s="148"/>
      <c r="AF40" s="148"/>
      <c r="AG40" s="148" t="s">
        <v>136</v>
      </c>
      <c r="AH40" s="148">
        <v>0</v>
      </c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1" x14ac:dyDescent="0.35">
      <c r="A41" s="176">
        <v>14</v>
      </c>
      <c r="B41" s="177" t="s">
        <v>178</v>
      </c>
      <c r="C41" s="193" t="s">
        <v>179</v>
      </c>
      <c r="D41" s="178" t="s">
        <v>180</v>
      </c>
      <c r="E41" s="179">
        <v>2</v>
      </c>
      <c r="F41" s="180"/>
      <c r="G41" s="181">
        <f>ROUND(E41*F41,2)</f>
        <v>0</v>
      </c>
      <c r="H41" s="180"/>
      <c r="I41" s="181">
        <f>ROUND(E41*H41,2)</f>
        <v>0</v>
      </c>
      <c r="J41" s="180"/>
      <c r="K41" s="181">
        <f>ROUND(E41*J41,2)</f>
        <v>0</v>
      </c>
      <c r="L41" s="181">
        <v>21</v>
      </c>
      <c r="M41" s="181">
        <f>G41*(1+L41/100)</f>
        <v>0</v>
      </c>
      <c r="N41" s="179">
        <v>0</v>
      </c>
      <c r="O41" s="179">
        <f>ROUND(E41*N41,2)</f>
        <v>0</v>
      </c>
      <c r="P41" s="179">
        <v>0</v>
      </c>
      <c r="Q41" s="179">
        <f>ROUND(E41*P41,2)</f>
        <v>0</v>
      </c>
      <c r="R41" s="181" t="s">
        <v>173</v>
      </c>
      <c r="S41" s="181" t="s">
        <v>127</v>
      </c>
      <c r="T41" s="182" t="s">
        <v>127</v>
      </c>
      <c r="U41" s="159">
        <v>0</v>
      </c>
      <c r="V41" s="159">
        <f>ROUND(E41*U41,2)</f>
        <v>0</v>
      </c>
      <c r="W41" s="159"/>
      <c r="X41" s="159" t="s">
        <v>128</v>
      </c>
      <c r="Y41" s="159" t="s">
        <v>129</v>
      </c>
      <c r="Z41" s="148"/>
      <c r="AA41" s="148"/>
      <c r="AB41" s="148"/>
      <c r="AC41" s="148"/>
      <c r="AD41" s="148"/>
      <c r="AE41" s="148"/>
      <c r="AF41" s="148"/>
      <c r="AG41" s="148" t="s">
        <v>130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outlineLevel="2" x14ac:dyDescent="0.35">
      <c r="A42" s="155"/>
      <c r="B42" s="156"/>
      <c r="C42" s="260" t="s">
        <v>181</v>
      </c>
      <c r="D42" s="261"/>
      <c r="E42" s="261"/>
      <c r="F42" s="261"/>
      <c r="G42" s="261"/>
      <c r="H42" s="159"/>
      <c r="I42" s="159"/>
      <c r="J42" s="159"/>
      <c r="K42" s="159"/>
      <c r="L42" s="159"/>
      <c r="M42" s="159"/>
      <c r="N42" s="158"/>
      <c r="O42" s="158"/>
      <c r="P42" s="158"/>
      <c r="Q42" s="158"/>
      <c r="R42" s="159"/>
      <c r="S42" s="159"/>
      <c r="T42" s="159"/>
      <c r="U42" s="159"/>
      <c r="V42" s="159"/>
      <c r="W42" s="159"/>
      <c r="X42" s="159"/>
      <c r="Y42" s="159"/>
      <c r="Z42" s="148"/>
      <c r="AA42" s="148"/>
      <c r="AB42" s="148"/>
      <c r="AC42" s="148"/>
      <c r="AD42" s="148"/>
      <c r="AE42" s="148"/>
      <c r="AF42" s="148"/>
      <c r="AG42" s="148" t="s">
        <v>132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outlineLevel="2" x14ac:dyDescent="0.35">
      <c r="A43" s="155"/>
      <c r="B43" s="156"/>
      <c r="C43" s="194" t="s">
        <v>182</v>
      </c>
      <c r="D43" s="161"/>
      <c r="E43" s="162">
        <v>2</v>
      </c>
      <c r="F43" s="159"/>
      <c r="G43" s="159"/>
      <c r="H43" s="159"/>
      <c r="I43" s="159"/>
      <c r="J43" s="159"/>
      <c r="K43" s="159"/>
      <c r="L43" s="159"/>
      <c r="M43" s="159"/>
      <c r="N43" s="158"/>
      <c r="O43" s="158"/>
      <c r="P43" s="158"/>
      <c r="Q43" s="158"/>
      <c r="R43" s="159"/>
      <c r="S43" s="159"/>
      <c r="T43" s="159"/>
      <c r="U43" s="159"/>
      <c r="V43" s="159"/>
      <c r="W43" s="159"/>
      <c r="X43" s="159"/>
      <c r="Y43" s="159"/>
      <c r="Z43" s="148"/>
      <c r="AA43" s="148"/>
      <c r="AB43" s="148"/>
      <c r="AC43" s="148"/>
      <c r="AD43" s="148"/>
      <c r="AE43" s="148"/>
      <c r="AF43" s="148"/>
      <c r="AG43" s="148" t="s">
        <v>136</v>
      </c>
      <c r="AH43" s="148">
        <v>0</v>
      </c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ht="20.25" outlineLevel="1" x14ac:dyDescent="0.35">
      <c r="A44" s="184">
        <v>15</v>
      </c>
      <c r="B44" s="185" t="s">
        <v>183</v>
      </c>
      <c r="C44" s="195" t="s">
        <v>184</v>
      </c>
      <c r="D44" s="186" t="s">
        <v>172</v>
      </c>
      <c r="E44" s="187">
        <v>2</v>
      </c>
      <c r="F44" s="188"/>
      <c r="G44" s="189">
        <f>ROUND(E44*F44,2)</f>
        <v>0</v>
      </c>
      <c r="H44" s="188"/>
      <c r="I44" s="189">
        <f>ROUND(E44*H44,2)</f>
        <v>0</v>
      </c>
      <c r="J44" s="188"/>
      <c r="K44" s="189">
        <f>ROUND(E44*J44,2)</f>
        <v>0</v>
      </c>
      <c r="L44" s="189">
        <v>21</v>
      </c>
      <c r="M44" s="189">
        <f>G44*(1+L44/100)</f>
        <v>0</v>
      </c>
      <c r="N44" s="187">
        <v>0</v>
      </c>
      <c r="O44" s="187">
        <f>ROUND(E44*N44,2)</f>
        <v>0</v>
      </c>
      <c r="P44" s="187">
        <v>0</v>
      </c>
      <c r="Q44" s="187">
        <f>ROUND(E44*P44,2)</f>
        <v>0</v>
      </c>
      <c r="R44" s="189" t="s">
        <v>173</v>
      </c>
      <c r="S44" s="189" t="s">
        <v>127</v>
      </c>
      <c r="T44" s="190" t="s">
        <v>127</v>
      </c>
      <c r="U44" s="159">
        <v>3.69</v>
      </c>
      <c r="V44" s="159">
        <f>ROUND(E44*U44,2)</f>
        <v>7.38</v>
      </c>
      <c r="W44" s="159"/>
      <c r="X44" s="159" t="s">
        <v>128</v>
      </c>
      <c r="Y44" s="159" t="s">
        <v>129</v>
      </c>
      <c r="Z44" s="148"/>
      <c r="AA44" s="148"/>
      <c r="AB44" s="148"/>
      <c r="AC44" s="148"/>
      <c r="AD44" s="148"/>
      <c r="AE44" s="148"/>
      <c r="AF44" s="148"/>
      <c r="AG44" s="148" t="s">
        <v>130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ht="13.15" x14ac:dyDescent="0.35">
      <c r="A45" s="169" t="s">
        <v>121</v>
      </c>
      <c r="B45" s="170" t="s">
        <v>78</v>
      </c>
      <c r="C45" s="192" t="s">
        <v>79</v>
      </c>
      <c r="D45" s="171"/>
      <c r="E45" s="172"/>
      <c r="F45" s="173"/>
      <c r="G45" s="173">
        <f>SUMIF(AG46:AG63,"&lt;&gt;NOR",G46:G63)</f>
        <v>0</v>
      </c>
      <c r="H45" s="173"/>
      <c r="I45" s="173">
        <f>SUM(I46:I63)</f>
        <v>0</v>
      </c>
      <c r="J45" s="173"/>
      <c r="K45" s="173">
        <f>SUM(K46:K63)</f>
        <v>0</v>
      </c>
      <c r="L45" s="173"/>
      <c r="M45" s="173">
        <f>SUM(M46:M63)</f>
        <v>0</v>
      </c>
      <c r="N45" s="172"/>
      <c r="O45" s="172">
        <f>SUM(O46:O63)</f>
        <v>0.02</v>
      </c>
      <c r="P45" s="172"/>
      <c r="Q45" s="172">
        <f>SUM(Q46:Q63)</f>
        <v>0.51</v>
      </c>
      <c r="R45" s="173"/>
      <c r="S45" s="173"/>
      <c r="T45" s="174"/>
      <c r="U45" s="168"/>
      <c r="V45" s="168">
        <f>SUM(V46:V63)</f>
        <v>10.74</v>
      </c>
      <c r="W45" s="168"/>
      <c r="X45" s="168"/>
      <c r="Y45" s="168"/>
      <c r="AG45" t="s">
        <v>122</v>
      </c>
    </row>
    <row r="46" spans="1:60" outlineLevel="1" x14ac:dyDescent="0.35">
      <c r="A46" s="176">
        <v>16</v>
      </c>
      <c r="B46" s="177" t="s">
        <v>185</v>
      </c>
      <c r="C46" s="193" t="s">
        <v>186</v>
      </c>
      <c r="D46" s="178" t="s">
        <v>162</v>
      </c>
      <c r="E46" s="179">
        <v>12</v>
      </c>
      <c r="F46" s="180"/>
      <c r="G46" s="181">
        <f>ROUND(E46*F46,2)</f>
        <v>0</v>
      </c>
      <c r="H46" s="180"/>
      <c r="I46" s="181">
        <f>ROUND(E46*H46,2)</f>
        <v>0</v>
      </c>
      <c r="J46" s="180"/>
      <c r="K46" s="181">
        <f>ROUND(E46*J46,2)</f>
        <v>0</v>
      </c>
      <c r="L46" s="181">
        <v>21</v>
      </c>
      <c r="M46" s="181">
        <f>G46*(1+L46/100)</f>
        <v>0</v>
      </c>
      <c r="N46" s="179">
        <v>4.8999999999999998E-4</v>
      </c>
      <c r="O46" s="179">
        <f>ROUND(E46*N46,2)</f>
        <v>0.01</v>
      </c>
      <c r="P46" s="179">
        <v>8.9999999999999993E-3</v>
      </c>
      <c r="Q46" s="179">
        <f>ROUND(E46*P46,2)</f>
        <v>0.11</v>
      </c>
      <c r="R46" s="181" t="s">
        <v>158</v>
      </c>
      <c r="S46" s="181" t="s">
        <v>127</v>
      </c>
      <c r="T46" s="182" t="s">
        <v>127</v>
      </c>
      <c r="U46" s="159">
        <v>0.25</v>
      </c>
      <c r="V46" s="159">
        <f>ROUND(E46*U46,2)</f>
        <v>3</v>
      </c>
      <c r="W46" s="159"/>
      <c r="X46" s="159" t="s">
        <v>128</v>
      </c>
      <c r="Y46" s="159" t="s">
        <v>129</v>
      </c>
      <c r="Z46" s="148"/>
      <c r="AA46" s="148"/>
      <c r="AB46" s="148"/>
      <c r="AC46" s="148"/>
      <c r="AD46" s="148"/>
      <c r="AE46" s="148"/>
      <c r="AF46" s="148"/>
      <c r="AG46" s="148" t="s">
        <v>130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outlineLevel="2" x14ac:dyDescent="0.35">
      <c r="A47" s="155"/>
      <c r="B47" s="156"/>
      <c r="C47" s="271" t="s">
        <v>187</v>
      </c>
      <c r="D47" s="272"/>
      <c r="E47" s="272"/>
      <c r="F47" s="272"/>
      <c r="G47" s="272"/>
      <c r="H47" s="159"/>
      <c r="I47" s="159"/>
      <c r="J47" s="159"/>
      <c r="K47" s="159"/>
      <c r="L47" s="159"/>
      <c r="M47" s="159"/>
      <c r="N47" s="158"/>
      <c r="O47" s="158"/>
      <c r="P47" s="158"/>
      <c r="Q47" s="158"/>
      <c r="R47" s="159"/>
      <c r="S47" s="159"/>
      <c r="T47" s="159"/>
      <c r="U47" s="159"/>
      <c r="V47" s="159"/>
      <c r="W47" s="159"/>
      <c r="X47" s="159"/>
      <c r="Y47" s="159"/>
      <c r="Z47" s="148"/>
      <c r="AA47" s="148"/>
      <c r="AB47" s="148"/>
      <c r="AC47" s="148"/>
      <c r="AD47" s="148"/>
      <c r="AE47" s="148"/>
      <c r="AF47" s="148"/>
      <c r="AG47" s="148" t="s">
        <v>150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outlineLevel="2" x14ac:dyDescent="0.35">
      <c r="A48" s="155"/>
      <c r="B48" s="156"/>
      <c r="C48" s="194" t="s">
        <v>188</v>
      </c>
      <c r="D48" s="161"/>
      <c r="E48" s="162">
        <v>3</v>
      </c>
      <c r="F48" s="159"/>
      <c r="G48" s="159"/>
      <c r="H48" s="159"/>
      <c r="I48" s="159"/>
      <c r="J48" s="159"/>
      <c r="K48" s="159"/>
      <c r="L48" s="159"/>
      <c r="M48" s="159"/>
      <c r="N48" s="158"/>
      <c r="O48" s="158"/>
      <c r="P48" s="158"/>
      <c r="Q48" s="158"/>
      <c r="R48" s="159"/>
      <c r="S48" s="159"/>
      <c r="T48" s="159"/>
      <c r="U48" s="159"/>
      <c r="V48" s="159"/>
      <c r="W48" s="159"/>
      <c r="X48" s="159"/>
      <c r="Y48" s="159"/>
      <c r="Z48" s="148"/>
      <c r="AA48" s="148"/>
      <c r="AB48" s="148"/>
      <c r="AC48" s="148"/>
      <c r="AD48" s="148"/>
      <c r="AE48" s="148"/>
      <c r="AF48" s="148"/>
      <c r="AG48" s="148" t="s">
        <v>136</v>
      </c>
      <c r="AH48" s="148">
        <v>0</v>
      </c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3" x14ac:dyDescent="0.35">
      <c r="A49" s="155"/>
      <c r="B49" s="156"/>
      <c r="C49" s="194" t="s">
        <v>189</v>
      </c>
      <c r="D49" s="161"/>
      <c r="E49" s="162">
        <v>9</v>
      </c>
      <c r="F49" s="159"/>
      <c r="G49" s="159"/>
      <c r="H49" s="159"/>
      <c r="I49" s="159"/>
      <c r="J49" s="159"/>
      <c r="K49" s="159"/>
      <c r="L49" s="159"/>
      <c r="M49" s="159"/>
      <c r="N49" s="158"/>
      <c r="O49" s="158"/>
      <c r="P49" s="158"/>
      <c r="Q49" s="158"/>
      <c r="R49" s="159"/>
      <c r="S49" s="159"/>
      <c r="T49" s="159"/>
      <c r="U49" s="159"/>
      <c r="V49" s="159"/>
      <c r="W49" s="159"/>
      <c r="X49" s="159"/>
      <c r="Y49" s="159"/>
      <c r="Z49" s="148"/>
      <c r="AA49" s="148"/>
      <c r="AB49" s="148"/>
      <c r="AC49" s="148"/>
      <c r="AD49" s="148"/>
      <c r="AE49" s="148"/>
      <c r="AF49" s="148"/>
      <c r="AG49" s="148" t="s">
        <v>136</v>
      </c>
      <c r="AH49" s="148">
        <v>0</v>
      </c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 x14ac:dyDescent="0.35">
      <c r="A50" s="176">
        <v>17</v>
      </c>
      <c r="B50" s="177" t="s">
        <v>190</v>
      </c>
      <c r="C50" s="193" t="s">
        <v>191</v>
      </c>
      <c r="D50" s="178" t="s">
        <v>162</v>
      </c>
      <c r="E50" s="179">
        <v>22</v>
      </c>
      <c r="F50" s="180"/>
      <c r="G50" s="181">
        <f>ROUND(E50*F50,2)</f>
        <v>0</v>
      </c>
      <c r="H50" s="180"/>
      <c r="I50" s="181">
        <f>ROUND(E50*H50,2)</f>
        <v>0</v>
      </c>
      <c r="J50" s="180"/>
      <c r="K50" s="181">
        <f>ROUND(E50*J50,2)</f>
        <v>0</v>
      </c>
      <c r="L50" s="181">
        <v>21</v>
      </c>
      <c r="M50" s="181">
        <f>G50*(1+L50/100)</f>
        <v>0</v>
      </c>
      <c r="N50" s="179">
        <v>4.8999999999999998E-4</v>
      </c>
      <c r="O50" s="179">
        <f>ROUND(E50*N50,2)</f>
        <v>0.01</v>
      </c>
      <c r="P50" s="179">
        <v>1.7999999999999999E-2</v>
      </c>
      <c r="Q50" s="179">
        <f>ROUND(E50*P50,2)</f>
        <v>0.4</v>
      </c>
      <c r="R50" s="181" t="s">
        <v>158</v>
      </c>
      <c r="S50" s="181" t="s">
        <v>127</v>
      </c>
      <c r="T50" s="182" t="s">
        <v>127</v>
      </c>
      <c r="U50" s="159">
        <v>0.34</v>
      </c>
      <c r="V50" s="159">
        <f>ROUND(E50*U50,2)</f>
        <v>7.48</v>
      </c>
      <c r="W50" s="159"/>
      <c r="X50" s="159" t="s">
        <v>128</v>
      </c>
      <c r="Y50" s="159" t="s">
        <v>129</v>
      </c>
      <c r="Z50" s="148"/>
      <c r="AA50" s="148"/>
      <c r="AB50" s="148"/>
      <c r="AC50" s="148"/>
      <c r="AD50" s="148"/>
      <c r="AE50" s="148"/>
      <c r="AF50" s="148"/>
      <c r="AG50" s="148" t="s">
        <v>130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outlineLevel="2" x14ac:dyDescent="0.35">
      <c r="A51" s="155"/>
      <c r="B51" s="156"/>
      <c r="C51" s="271" t="s">
        <v>187</v>
      </c>
      <c r="D51" s="272"/>
      <c r="E51" s="272"/>
      <c r="F51" s="272"/>
      <c r="G51" s="272"/>
      <c r="H51" s="159"/>
      <c r="I51" s="159"/>
      <c r="J51" s="159"/>
      <c r="K51" s="159"/>
      <c r="L51" s="159"/>
      <c r="M51" s="159"/>
      <c r="N51" s="158"/>
      <c r="O51" s="158"/>
      <c r="P51" s="158"/>
      <c r="Q51" s="158"/>
      <c r="R51" s="159"/>
      <c r="S51" s="159"/>
      <c r="T51" s="159"/>
      <c r="U51" s="159"/>
      <c r="V51" s="159"/>
      <c r="W51" s="159"/>
      <c r="X51" s="159"/>
      <c r="Y51" s="159"/>
      <c r="Z51" s="148"/>
      <c r="AA51" s="148"/>
      <c r="AB51" s="148"/>
      <c r="AC51" s="148"/>
      <c r="AD51" s="148"/>
      <c r="AE51" s="148"/>
      <c r="AF51" s="148"/>
      <c r="AG51" s="148" t="s">
        <v>150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2" x14ac:dyDescent="0.35">
      <c r="A52" s="155"/>
      <c r="B52" s="156"/>
      <c r="C52" s="194" t="s">
        <v>192</v>
      </c>
      <c r="D52" s="161"/>
      <c r="E52" s="162">
        <v>8</v>
      </c>
      <c r="F52" s="159"/>
      <c r="G52" s="159"/>
      <c r="H52" s="159"/>
      <c r="I52" s="159"/>
      <c r="J52" s="159"/>
      <c r="K52" s="159"/>
      <c r="L52" s="159"/>
      <c r="M52" s="159"/>
      <c r="N52" s="158"/>
      <c r="O52" s="158"/>
      <c r="P52" s="158"/>
      <c r="Q52" s="158"/>
      <c r="R52" s="159"/>
      <c r="S52" s="159"/>
      <c r="T52" s="159"/>
      <c r="U52" s="159"/>
      <c r="V52" s="159"/>
      <c r="W52" s="159"/>
      <c r="X52" s="159"/>
      <c r="Y52" s="159"/>
      <c r="Z52" s="148"/>
      <c r="AA52" s="148"/>
      <c r="AB52" s="148"/>
      <c r="AC52" s="148"/>
      <c r="AD52" s="148"/>
      <c r="AE52" s="148"/>
      <c r="AF52" s="148"/>
      <c r="AG52" s="148" t="s">
        <v>136</v>
      </c>
      <c r="AH52" s="148">
        <v>0</v>
      </c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outlineLevel="3" x14ac:dyDescent="0.35">
      <c r="A53" s="155"/>
      <c r="B53" s="156"/>
      <c r="C53" s="194" t="s">
        <v>193</v>
      </c>
      <c r="D53" s="161"/>
      <c r="E53" s="162">
        <v>14</v>
      </c>
      <c r="F53" s="159"/>
      <c r="G53" s="159"/>
      <c r="H53" s="159"/>
      <c r="I53" s="159"/>
      <c r="J53" s="159"/>
      <c r="K53" s="159"/>
      <c r="L53" s="159"/>
      <c r="M53" s="159"/>
      <c r="N53" s="158"/>
      <c r="O53" s="158"/>
      <c r="P53" s="158"/>
      <c r="Q53" s="158"/>
      <c r="R53" s="159"/>
      <c r="S53" s="159"/>
      <c r="T53" s="159"/>
      <c r="U53" s="159"/>
      <c r="V53" s="159"/>
      <c r="W53" s="159"/>
      <c r="X53" s="159"/>
      <c r="Y53" s="159"/>
      <c r="Z53" s="148"/>
      <c r="AA53" s="148"/>
      <c r="AB53" s="148"/>
      <c r="AC53" s="148"/>
      <c r="AD53" s="148"/>
      <c r="AE53" s="148"/>
      <c r="AF53" s="148"/>
      <c r="AG53" s="148" t="s">
        <v>136</v>
      </c>
      <c r="AH53" s="148">
        <v>0</v>
      </c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outlineLevel="1" x14ac:dyDescent="0.35">
      <c r="A54" s="176">
        <v>18</v>
      </c>
      <c r="B54" s="177" t="s">
        <v>194</v>
      </c>
      <c r="C54" s="193" t="s">
        <v>195</v>
      </c>
      <c r="D54" s="178" t="s">
        <v>157</v>
      </c>
      <c r="E54" s="179">
        <v>9.5760000000000005</v>
      </c>
      <c r="F54" s="180"/>
      <c r="G54" s="181">
        <f>ROUND(E54*F54,2)</f>
        <v>0</v>
      </c>
      <c r="H54" s="180"/>
      <c r="I54" s="181">
        <f>ROUND(E54*H54,2)</f>
        <v>0</v>
      </c>
      <c r="J54" s="180"/>
      <c r="K54" s="181">
        <f>ROUND(E54*J54,2)</f>
        <v>0</v>
      </c>
      <c r="L54" s="181">
        <v>21</v>
      </c>
      <c r="M54" s="181">
        <f>G54*(1+L54/100)</f>
        <v>0</v>
      </c>
      <c r="N54" s="179">
        <v>0</v>
      </c>
      <c r="O54" s="179">
        <f>ROUND(E54*N54,2)</f>
        <v>0</v>
      </c>
      <c r="P54" s="179">
        <v>0</v>
      </c>
      <c r="Q54" s="179">
        <f>ROUND(E54*P54,2)</f>
        <v>0</v>
      </c>
      <c r="R54" s="181" t="s">
        <v>158</v>
      </c>
      <c r="S54" s="181" t="s">
        <v>127</v>
      </c>
      <c r="T54" s="182" t="s">
        <v>127</v>
      </c>
      <c r="U54" s="159">
        <v>0</v>
      </c>
      <c r="V54" s="159">
        <f>ROUND(E54*U54,2)</f>
        <v>0</v>
      </c>
      <c r="W54" s="159"/>
      <c r="X54" s="159" t="s">
        <v>128</v>
      </c>
      <c r="Y54" s="159" t="s">
        <v>129</v>
      </c>
      <c r="Z54" s="148"/>
      <c r="AA54" s="148"/>
      <c r="AB54" s="148"/>
      <c r="AC54" s="148"/>
      <c r="AD54" s="148"/>
      <c r="AE54" s="148"/>
      <c r="AF54" s="148"/>
      <c r="AG54" s="148" t="s">
        <v>130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2" x14ac:dyDescent="0.35">
      <c r="A55" s="155"/>
      <c r="B55" s="156"/>
      <c r="C55" s="194" t="s">
        <v>196</v>
      </c>
      <c r="D55" s="161"/>
      <c r="E55" s="162">
        <v>9.5760000000000005</v>
      </c>
      <c r="F55" s="159"/>
      <c r="G55" s="159"/>
      <c r="H55" s="159"/>
      <c r="I55" s="159"/>
      <c r="J55" s="159"/>
      <c r="K55" s="159"/>
      <c r="L55" s="159"/>
      <c r="M55" s="159"/>
      <c r="N55" s="158"/>
      <c r="O55" s="158"/>
      <c r="P55" s="158"/>
      <c r="Q55" s="158"/>
      <c r="R55" s="159"/>
      <c r="S55" s="159"/>
      <c r="T55" s="159"/>
      <c r="U55" s="159"/>
      <c r="V55" s="159"/>
      <c r="W55" s="159"/>
      <c r="X55" s="159"/>
      <c r="Y55" s="159"/>
      <c r="Z55" s="148"/>
      <c r="AA55" s="148"/>
      <c r="AB55" s="148"/>
      <c r="AC55" s="148"/>
      <c r="AD55" s="148"/>
      <c r="AE55" s="148"/>
      <c r="AF55" s="148"/>
      <c r="AG55" s="148" t="s">
        <v>136</v>
      </c>
      <c r="AH55" s="148">
        <v>0</v>
      </c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outlineLevel="1" x14ac:dyDescent="0.35">
      <c r="A56" s="184">
        <v>19</v>
      </c>
      <c r="B56" s="185" t="s">
        <v>197</v>
      </c>
      <c r="C56" s="195" t="s">
        <v>198</v>
      </c>
      <c r="D56" s="186" t="s">
        <v>199</v>
      </c>
      <c r="E56" s="187">
        <v>1</v>
      </c>
      <c r="F56" s="188"/>
      <c r="G56" s="189">
        <f>ROUND(E56*F56,2)</f>
        <v>0</v>
      </c>
      <c r="H56" s="188"/>
      <c r="I56" s="189">
        <f>ROUND(E56*H56,2)</f>
        <v>0</v>
      </c>
      <c r="J56" s="188"/>
      <c r="K56" s="189">
        <f>ROUND(E56*J56,2)</f>
        <v>0</v>
      </c>
      <c r="L56" s="189">
        <v>21</v>
      </c>
      <c r="M56" s="189">
        <f>G56*(1+L56/100)</f>
        <v>0</v>
      </c>
      <c r="N56" s="187">
        <v>0</v>
      </c>
      <c r="O56" s="187">
        <f>ROUND(E56*N56,2)</f>
        <v>0</v>
      </c>
      <c r="P56" s="187">
        <v>0</v>
      </c>
      <c r="Q56" s="187">
        <f>ROUND(E56*P56,2)</f>
        <v>0</v>
      </c>
      <c r="R56" s="189"/>
      <c r="S56" s="189" t="s">
        <v>200</v>
      </c>
      <c r="T56" s="190" t="s">
        <v>201</v>
      </c>
      <c r="U56" s="159">
        <v>0</v>
      </c>
      <c r="V56" s="159">
        <f>ROUND(E56*U56,2)</f>
        <v>0</v>
      </c>
      <c r="W56" s="159"/>
      <c r="X56" s="159" t="s">
        <v>128</v>
      </c>
      <c r="Y56" s="159" t="s">
        <v>129</v>
      </c>
      <c r="Z56" s="148"/>
      <c r="AA56" s="148"/>
      <c r="AB56" s="148"/>
      <c r="AC56" s="148"/>
      <c r="AD56" s="148"/>
      <c r="AE56" s="148"/>
      <c r="AF56" s="148"/>
      <c r="AG56" s="148" t="s">
        <v>130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ht="20.25" outlineLevel="1" x14ac:dyDescent="0.35">
      <c r="A57" s="176">
        <v>20</v>
      </c>
      <c r="B57" s="177" t="s">
        <v>202</v>
      </c>
      <c r="C57" s="193" t="s">
        <v>203</v>
      </c>
      <c r="D57" s="178" t="s">
        <v>172</v>
      </c>
      <c r="E57" s="179">
        <v>20</v>
      </c>
      <c r="F57" s="180"/>
      <c r="G57" s="181">
        <f>ROUND(E57*F57,2)</f>
        <v>0</v>
      </c>
      <c r="H57" s="180"/>
      <c r="I57" s="181">
        <f>ROUND(E57*H57,2)</f>
        <v>0</v>
      </c>
      <c r="J57" s="180"/>
      <c r="K57" s="181">
        <f>ROUND(E57*J57,2)</f>
        <v>0</v>
      </c>
      <c r="L57" s="181">
        <v>21</v>
      </c>
      <c r="M57" s="181">
        <f>G57*(1+L57/100)</f>
        <v>0</v>
      </c>
      <c r="N57" s="179">
        <v>0</v>
      </c>
      <c r="O57" s="179">
        <f>ROUND(E57*N57,2)</f>
        <v>0</v>
      </c>
      <c r="P57" s="179">
        <v>0</v>
      </c>
      <c r="Q57" s="179">
        <f>ROUND(E57*P57,2)</f>
        <v>0</v>
      </c>
      <c r="R57" s="181"/>
      <c r="S57" s="181" t="s">
        <v>200</v>
      </c>
      <c r="T57" s="182" t="s">
        <v>201</v>
      </c>
      <c r="U57" s="159">
        <v>0</v>
      </c>
      <c r="V57" s="159">
        <f>ROUND(E57*U57,2)</f>
        <v>0</v>
      </c>
      <c r="W57" s="159"/>
      <c r="X57" s="159" t="s">
        <v>128</v>
      </c>
      <c r="Y57" s="159" t="s">
        <v>129</v>
      </c>
      <c r="Z57" s="148"/>
      <c r="AA57" s="148"/>
      <c r="AB57" s="148"/>
      <c r="AC57" s="148"/>
      <c r="AD57" s="148"/>
      <c r="AE57" s="148"/>
      <c r="AF57" s="148"/>
      <c r="AG57" s="148" t="s">
        <v>130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outlineLevel="2" x14ac:dyDescent="0.35">
      <c r="A58" s="155"/>
      <c r="B58" s="156"/>
      <c r="C58" s="271" t="s">
        <v>204</v>
      </c>
      <c r="D58" s="272"/>
      <c r="E58" s="272"/>
      <c r="F58" s="272"/>
      <c r="G58" s="272"/>
      <c r="H58" s="159"/>
      <c r="I58" s="159"/>
      <c r="J58" s="159"/>
      <c r="K58" s="159"/>
      <c r="L58" s="159"/>
      <c r="M58" s="159"/>
      <c r="N58" s="158"/>
      <c r="O58" s="158"/>
      <c r="P58" s="158"/>
      <c r="Q58" s="158"/>
      <c r="R58" s="159"/>
      <c r="S58" s="159"/>
      <c r="T58" s="159"/>
      <c r="U58" s="159"/>
      <c r="V58" s="159"/>
      <c r="W58" s="159"/>
      <c r="X58" s="159"/>
      <c r="Y58" s="159"/>
      <c r="Z58" s="148"/>
      <c r="AA58" s="148"/>
      <c r="AB58" s="148"/>
      <c r="AC58" s="148"/>
      <c r="AD58" s="148"/>
      <c r="AE58" s="148"/>
      <c r="AF58" s="148"/>
      <c r="AG58" s="148" t="s">
        <v>150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outlineLevel="1" x14ac:dyDescent="0.35">
      <c r="A59" s="176">
        <v>21</v>
      </c>
      <c r="B59" s="177" t="s">
        <v>205</v>
      </c>
      <c r="C59" s="193" t="s">
        <v>206</v>
      </c>
      <c r="D59" s="178" t="s">
        <v>157</v>
      </c>
      <c r="E59" s="179">
        <v>0.504</v>
      </c>
      <c r="F59" s="180"/>
      <c r="G59" s="181">
        <f>ROUND(E59*F59,2)</f>
        <v>0</v>
      </c>
      <c r="H59" s="180"/>
      <c r="I59" s="181">
        <f>ROUND(E59*H59,2)</f>
        <v>0</v>
      </c>
      <c r="J59" s="180"/>
      <c r="K59" s="181">
        <f>ROUND(E59*J59,2)</f>
        <v>0</v>
      </c>
      <c r="L59" s="181">
        <v>21</v>
      </c>
      <c r="M59" s="181">
        <f>G59*(1+L59/100)</f>
        <v>0</v>
      </c>
      <c r="N59" s="179">
        <v>0</v>
      </c>
      <c r="O59" s="179">
        <f>ROUND(E59*N59,2)</f>
        <v>0</v>
      </c>
      <c r="P59" s="179">
        <v>0</v>
      </c>
      <c r="Q59" s="179">
        <f>ROUND(E59*P59,2)</f>
        <v>0</v>
      </c>
      <c r="R59" s="181" t="s">
        <v>158</v>
      </c>
      <c r="S59" s="181" t="s">
        <v>127</v>
      </c>
      <c r="T59" s="182" t="s">
        <v>127</v>
      </c>
      <c r="U59" s="159">
        <v>0.49</v>
      </c>
      <c r="V59" s="159">
        <f>ROUND(E59*U59,2)</f>
        <v>0.25</v>
      </c>
      <c r="W59" s="159"/>
      <c r="X59" s="159" t="s">
        <v>207</v>
      </c>
      <c r="Y59" s="159" t="s">
        <v>129</v>
      </c>
      <c r="Z59" s="148"/>
      <c r="AA59" s="148"/>
      <c r="AB59" s="148"/>
      <c r="AC59" s="148"/>
      <c r="AD59" s="148"/>
      <c r="AE59" s="148"/>
      <c r="AF59" s="148"/>
      <c r="AG59" s="148" t="s">
        <v>208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outlineLevel="2" x14ac:dyDescent="0.35">
      <c r="A60" s="155"/>
      <c r="B60" s="156"/>
      <c r="C60" s="271" t="s">
        <v>209</v>
      </c>
      <c r="D60" s="272"/>
      <c r="E60" s="272"/>
      <c r="F60" s="272"/>
      <c r="G60" s="272"/>
      <c r="H60" s="159"/>
      <c r="I60" s="159"/>
      <c r="J60" s="159"/>
      <c r="K60" s="159"/>
      <c r="L60" s="159"/>
      <c r="M60" s="159"/>
      <c r="N60" s="158"/>
      <c r="O60" s="158"/>
      <c r="P60" s="158"/>
      <c r="Q60" s="158"/>
      <c r="R60" s="159"/>
      <c r="S60" s="159"/>
      <c r="T60" s="159"/>
      <c r="U60" s="159"/>
      <c r="V60" s="159"/>
      <c r="W60" s="159"/>
      <c r="X60" s="159"/>
      <c r="Y60" s="159"/>
      <c r="Z60" s="148"/>
      <c r="AA60" s="148"/>
      <c r="AB60" s="148"/>
      <c r="AC60" s="148"/>
      <c r="AD60" s="148"/>
      <c r="AE60" s="148"/>
      <c r="AF60" s="148"/>
      <c r="AG60" s="148" t="s">
        <v>150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 x14ac:dyDescent="0.35">
      <c r="A61" s="184">
        <v>22</v>
      </c>
      <c r="B61" s="185" t="s">
        <v>210</v>
      </c>
      <c r="C61" s="195" t="s">
        <v>211</v>
      </c>
      <c r="D61" s="186" t="s">
        <v>157</v>
      </c>
      <c r="E61" s="187">
        <v>0.504</v>
      </c>
      <c r="F61" s="188"/>
      <c r="G61" s="189">
        <f>ROUND(E61*F61,2)</f>
        <v>0</v>
      </c>
      <c r="H61" s="188"/>
      <c r="I61" s="189">
        <f>ROUND(E61*H61,2)</f>
        <v>0</v>
      </c>
      <c r="J61" s="188"/>
      <c r="K61" s="189">
        <f>ROUND(E61*J61,2)</f>
        <v>0</v>
      </c>
      <c r="L61" s="189">
        <v>21</v>
      </c>
      <c r="M61" s="189">
        <f>G61*(1+L61/100)</f>
        <v>0</v>
      </c>
      <c r="N61" s="187">
        <v>0</v>
      </c>
      <c r="O61" s="187">
        <f>ROUND(E61*N61,2)</f>
        <v>0</v>
      </c>
      <c r="P61" s="187">
        <v>0</v>
      </c>
      <c r="Q61" s="187">
        <f>ROUND(E61*P61,2)</f>
        <v>0</v>
      </c>
      <c r="R61" s="189" t="s">
        <v>158</v>
      </c>
      <c r="S61" s="189" t="s">
        <v>127</v>
      </c>
      <c r="T61" s="190" t="s">
        <v>212</v>
      </c>
      <c r="U61" s="159">
        <v>0</v>
      </c>
      <c r="V61" s="159">
        <f>ROUND(E61*U61,2)</f>
        <v>0</v>
      </c>
      <c r="W61" s="159"/>
      <c r="X61" s="159" t="s">
        <v>207</v>
      </c>
      <c r="Y61" s="159" t="s">
        <v>129</v>
      </c>
      <c r="Z61" s="148"/>
      <c r="AA61" s="148"/>
      <c r="AB61" s="148"/>
      <c r="AC61" s="148"/>
      <c r="AD61" s="148"/>
      <c r="AE61" s="148"/>
      <c r="AF61" s="148"/>
      <c r="AG61" s="148" t="s">
        <v>208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outlineLevel="1" x14ac:dyDescent="0.35">
      <c r="A62" s="176">
        <v>23</v>
      </c>
      <c r="B62" s="177" t="s">
        <v>213</v>
      </c>
      <c r="C62" s="193" t="s">
        <v>214</v>
      </c>
      <c r="D62" s="178" t="s">
        <v>157</v>
      </c>
      <c r="E62" s="179">
        <v>0.504</v>
      </c>
      <c r="F62" s="180"/>
      <c r="G62" s="181">
        <f>ROUND(E62*F62,2)</f>
        <v>0</v>
      </c>
      <c r="H62" s="180"/>
      <c r="I62" s="181">
        <f>ROUND(E62*H62,2)</f>
        <v>0</v>
      </c>
      <c r="J62" s="180"/>
      <c r="K62" s="181">
        <f>ROUND(E62*J62,2)</f>
        <v>0</v>
      </c>
      <c r="L62" s="181">
        <v>21</v>
      </c>
      <c r="M62" s="181">
        <f>G62*(1+L62/100)</f>
        <v>0</v>
      </c>
      <c r="N62" s="179">
        <v>0</v>
      </c>
      <c r="O62" s="179">
        <f>ROUND(E62*N62,2)</f>
        <v>0</v>
      </c>
      <c r="P62" s="179">
        <v>0</v>
      </c>
      <c r="Q62" s="179">
        <f>ROUND(E62*P62,2)</f>
        <v>0</v>
      </c>
      <c r="R62" s="181" t="s">
        <v>215</v>
      </c>
      <c r="S62" s="181" t="s">
        <v>127</v>
      </c>
      <c r="T62" s="182" t="s">
        <v>127</v>
      </c>
      <c r="U62" s="159">
        <v>0.01</v>
      </c>
      <c r="V62" s="159">
        <f>ROUND(E62*U62,2)</f>
        <v>0.01</v>
      </c>
      <c r="W62" s="159"/>
      <c r="X62" s="159" t="s">
        <v>207</v>
      </c>
      <c r="Y62" s="159" t="s">
        <v>129</v>
      </c>
      <c r="Z62" s="148"/>
      <c r="AA62" s="148"/>
      <c r="AB62" s="148"/>
      <c r="AC62" s="148"/>
      <c r="AD62" s="148"/>
      <c r="AE62" s="148"/>
      <c r="AF62" s="148"/>
      <c r="AG62" s="148" t="s">
        <v>208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2" x14ac:dyDescent="0.35">
      <c r="A63" s="155"/>
      <c r="B63" s="156"/>
      <c r="C63" s="260" t="s">
        <v>216</v>
      </c>
      <c r="D63" s="261"/>
      <c r="E63" s="261"/>
      <c r="F63" s="261"/>
      <c r="G63" s="261"/>
      <c r="H63" s="159"/>
      <c r="I63" s="159"/>
      <c r="J63" s="159"/>
      <c r="K63" s="159"/>
      <c r="L63" s="159"/>
      <c r="M63" s="159"/>
      <c r="N63" s="158"/>
      <c r="O63" s="158"/>
      <c r="P63" s="158"/>
      <c r="Q63" s="158"/>
      <c r="R63" s="159"/>
      <c r="S63" s="159"/>
      <c r="T63" s="159"/>
      <c r="U63" s="159"/>
      <c r="V63" s="159"/>
      <c r="W63" s="159"/>
      <c r="X63" s="159"/>
      <c r="Y63" s="159"/>
      <c r="Z63" s="148"/>
      <c r="AA63" s="148"/>
      <c r="AB63" s="148"/>
      <c r="AC63" s="148"/>
      <c r="AD63" s="148"/>
      <c r="AE63" s="148"/>
      <c r="AF63" s="148"/>
      <c r="AG63" s="148" t="s">
        <v>132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ht="13.15" x14ac:dyDescent="0.35">
      <c r="A64" s="169" t="s">
        <v>121</v>
      </c>
      <c r="B64" s="170" t="s">
        <v>80</v>
      </c>
      <c r="C64" s="192" t="s">
        <v>81</v>
      </c>
      <c r="D64" s="171"/>
      <c r="E64" s="172"/>
      <c r="F64" s="173"/>
      <c r="G64" s="173">
        <f>SUMIF(AG65:AG80,"&lt;&gt;NOR",G65:G80)</f>
        <v>0</v>
      </c>
      <c r="H64" s="173"/>
      <c r="I64" s="173">
        <f>SUM(I65:I80)</f>
        <v>0</v>
      </c>
      <c r="J64" s="173"/>
      <c r="K64" s="173">
        <f>SUM(K65:K80)</f>
        <v>0</v>
      </c>
      <c r="L64" s="173"/>
      <c r="M64" s="173">
        <f>SUM(M65:M80)</f>
        <v>0</v>
      </c>
      <c r="N64" s="172"/>
      <c r="O64" s="172">
        <f>SUM(O65:O80)</f>
        <v>0.01</v>
      </c>
      <c r="P64" s="172"/>
      <c r="Q64" s="172">
        <f>SUM(Q65:Q80)</f>
        <v>0</v>
      </c>
      <c r="R64" s="173"/>
      <c r="S64" s="173"/>
      <c r="T64" s="174"/>
      <c r="U64" s="168"/>
      <c r="V64" s="168">
        <f>SUM(V65:V80)</f>
        <v>2.67</v>
      </c>
      <c r="W64" s="168"/>
      <c r="X64" s="168"/>
      <c r="Y64" s="168"/>
      <c r="AG64" t="s">
        <v>122</v>
      </c>
    </row>
    <row r="65" spans="1:60" outlineLevel="1" x14ac:dyDescent="0.35">
      <c r="A65" s="184">
        <v>24</v>
      </c>
      <c r="B65" s="185" t="s">
        <v>217</v>
      </c>
      <c r="C65" s="195" t="s">
        <v>218</v>
      </c>
      <c r="D65" s="186" t="s">
        <v>219</v>
      </c>
      <c r="E65" s="187">
        <v>10</v>
      </c>
      <c r="F65" s="188"/>
      <c r="G65" s="189">
        <f t="shared" ref="G65:G74" si="0">ROUND(E65*F65,2)</f>
        <v>0</v>
      </c>
      <c r="H65" s="188"/>
      <c r="I65" s="189">
        <f t="shared" ref="I65:I74" si="1">ROUND(E65*H65,2)</f>
        <v>0</v>
      </c>
      <c r="J65" s="188"/>
      <c r="K65" s="189">
        <f t="shared" ref="K65:K74" si="2">ROUND(E65*J65,2)</f>
        <v>0</v>
      </c>
      <c r="L65" s="189">
        <v>21</v>
      </c>
      <c r="M65" s="189">
        <f t="shared" ref="M65:M74" si="3">G65*(1+L65/100)</f>
        <v>0</v>
      </c>
      <c r="N65" s="187">
        <v>0</v>
      </c>
      <c r="O65" s="187">
        <f t="shared" ref="O65:O74" si="4">ROUND(E65*N65,2)</f>
        <v>0</v>
      </c>
      <c r="P65" s="187">
        <v>0</v>
      </c>
      <c r="Q65" s="187">
        <f t="shared" ref="Q65:Q74" si="5">ROUND(E65*P65,2)</f>
        <v>0</v>
      </c>
      <c r="R65" s="189"/>
      <c r="S65" s="189" t="s">
        <v>200</v>
      </c>
      <c r="T65" s="190" t="s">
        <v>201</v>
      </c>
      <c r="U65" s="159">
        <v>0</v>
      </c>
      <c r="V65" s="159">
        <f t="shared" ref="V65:V74" si="6">ROUND(E65*U65,2)</f>
        <v>0</v>
      </c>
      <c r="W65" s="159"/>
      <c r="X65" s="159" t="s">
        <v>128</v>
      </c>
      <c r="Y65" s="159" t="s">
        <v>129</v>
      </c>
      <c r="Z65" s="148"/>
      <c r="AA65" s="148"/>
      <c r="AB65" s="148"/>
      <c r="AC65" s="148"/>
      <c r="AD65" s="148"/>
      <c r="AE65" s="148"/>
      <c r="AF65" s="148"/>
      <c r="AG65" s="148" t="s">
        <v>130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ht="20.25" outlineLevel="1" x14ac:dyDescent="0.35">
      <c r="A66" s="184">
        <v>25</v>
      </c>
      <c r="B66" s="185" t="s">
        <v>220</v>
      </c>
      <c r="C66" s="195" t="s">
        <v>502</v>
      </c>
      <c r="D66" s="186" t="s">
        <v>219</v>
      </c>
      <c r="E66" s="187">
        <v>10</v>
      </c>
      <c r="F66" s="188"/>
      <c r="G66" s="189">
        <f t="shared" si="0"/>
        <v>0</v>
      </c>
      <c r="H66" s="188"/>
      <c r="I66" s="189">
        <f t="shared" si="1"/>
        <v>0</v>
      </c>
      <c r="J66" s="188"/>
      <c r="K66" s="189">
        <f t="shared" si="2"/>
        <v>0</v>
      </c>
      <c r="L66" s="189">
        <v>21</v>
      </c>
      <c r="M66" s="189">
        <f t="shared" si="3"/>
        <v>0</v>
      </c>
      <c r="N66" s="187">
        <v>0</v>
      </c>
      <c r="O66" s="187">
        <f t="shared" si="4"/>
        <v>0</v>
      </c>
      <c r="P66" s="187">
        <v>0</v>
      </c>
      <c r="Q66" s="187">
        <f t="shared" si="5"/>
        <v>0</v>
      </c>
      <c r="R66" s="189"/>
      <c r="S66" s="189" t="s">
        <v>200</v>
      </c>
      <c r="T66" s="190" t="s">
        <v>201</v>
      </c>
      <c r="U66" s="159">
        <v>0</v>
      </c>
      <c r="V66" s="159">
        <f t="shared" si="6"/>
        <v>0</v>
      </c>
      <c r="W66" s="159"/>
      <c r="X66" s="159" t="s">
        <v>128</v>
      </c>
      <c r="Y66" s="159" t="s">
        <v>129</v>
      </c>
      <c r="Z66" s="148"/>
      <c r="AA66" s="148"/>
      <c r="AB66" s="148"/>
      <c r="AC66" s="148"/>
      <c r="AD66" s="148"/>
      <c r="AE66" s="148"/>
      <c r="AF66" s="148"/>
      <c r="AG66" s="148" t="s">
        <v>130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0.25" outlineLevel="1" x14ac:dyDescent="0.35">
      <c r="A67" s="184">
        <v>26</v>
      </c>
      <c r="B67" s="185" t="s">
        <v>221</v>
      </c>
      <c r="C67" s="195" t="s">
        <v>222</v>
      </c>
      <c r="D67" s="186" t="s">
        <v>219</v>
      </c>
      <c r="E67" s="187">
        <v>5</v>
      </c>
      <c r="F67" s="188"/>
      <c r="G67" s="189">
        <f t="shared" si="0"/>
        <v>0</v>
      </c>
      <c r="H67" s="188"/>
      <c r="I67" s="189">
        <f t="shared" si="1"/>
        <v>0</v>
      </c>
      <c r="J67" s="188"/>
      <c r="K67" s="189">
        <f t="shared" si="2"/>
        <v>0</v>
      </c>
      <c r="L67" s="189">
        <v>21</v>
      </c>
      <c r="M67" s="189">
        <f t="shared" si="3"/>
        <v>0</v>
      </c>
      <c r="N67" s="187">
        <v>0</v>
      </c>
      <c r="O67" s="187">
        <f t="shared" si="4"/>
        <v>0</v>
      </c>
      <c r="P67" s="187">
        <v>0</v>
      </c>
      <c r="Q67" s="187">
        <f t="shared" si="5"/>
        <v>0</v>
      </c>
      <c r="R67" s="189"/>
      <c r="S67" s="189" t="s">
        <v>200</v>
      </c>
      <c r="T67" s="190" t="s">
        <v>201</v>
      </c>
      <c r="U67" s="159">
        <v>0</v>
      </c>
      <c r="V67" s="159">
        <f t="shared" si="6"/>
        <v>0</v>
      </c>
      <c r="W67" s="159"/>
      <c r="X67" s="159" t="s">
        <v>128</v>
      </c>
      <c r="Y67" s="159" t="s">
        <v>129</v>
      </c>
      <c r="Z67" s="148"/>
      <c r="AA67" s="148"/>
      <c r="AB67" s="148"/>
      <c r="AC67" s="148"/>
      <c r="AD67" s="148"/>
      <c r="AE67" s="148"/>
      <c r="AF67" s="148"/>
      <c r="AG67" s="148" t="s">
        <v>130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ht="20.25" outlineLevel="1" x14ac:dyDescent="0.35">
      <c r="A68" s="184">
        <v>27</v>
      </c>
      <c r="B68" s="185" t="s">
        <v>223</v>
      </c>
      <c r="C68" s="195" t="s">
        <v>224</v>
      </c>
      <c r="D68" s="186" t="s">
        <v>219</v>
      </c>
      <c r="E68" s="187">
        <v>10</v>
      </c>
      <c r="F68" s="188"/>
      <c r="G68" s="189">
        <f t="shared" si="0"/>
        <v>0</v>
      </c>
      <c r="H68" s="188"/>
      <c r="I68" s="189">
        <f t="shared" si="1"/>
        <v>0</v>
      </c>
      <c r="J68" s="188"/>
      <c r="K68" s="189">
        <f t="shared" si="2"/>
        <v>0</v>
      </c>
      <c r="L68" s="189">
        <v>21</v>
      </c>
      <c r="M68" s="189">
        <f t="shared" si="3"/>
        <v>0</v>
      </c>
      <c r="N68" s="187">
        <v>0</v>
      </c>
      <c r="O68" s="187">
        <f t="shared" si="4"/>
        <v>0</v>
      </c>
      <c r="P68" s="187">
        <v>0</v>
      </c>
      <c r="Q68" s="187">
        <f t="shared" si="5"/>
        <v>0</v>
      </c>
      <c r="R68" s="189"/>
      <c r="S68" s="189" t="s">
        <v>200</v>
      </c>
      <c r="T68" s="190" t="s">
        <v>201</v>
      </c>
      <c r="U68" s="159">
        <v>0</v>
      </c>
      <c r="V68" s="159">
        <f t="shared" si="6"/>
        <v>0</v>
      </c>
      <c r="W68" s="159"/>
      <c r="X68" s="159" t="s">
        <v>128</v>
      </c>
      <c r="Y68" s="159" t="s">
        <v>129</v>
      </c>
      <c r="Z68" s="148"/>
      <c r="AA68" s="148"/>
      <c r="AB68" s="148"/>
      <c r="AC68" s="148"/>
      <c r="AD68" s="148"/>
      <c r="AE68" s="148"/>
      <c r="AF68" s="148"/>
      <c r="AG68" s="148" t="s">
        <v>130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 x14ac:dyDescent="0.35">
      <c r="A69" s="184">
        <v>28</v>
      </c>
      <c r="B69" s="185" t="s">
        <v>225</v>
      </c>
      <c r="C69" s="195" t="s">
        <v>226</v>
      </c>
      <c r="D69" s="186" t="s">
        <v>219</v>
      </c>
      <c r="E69" s="187">
        <v>10</v>
      </c>
      <c r="F69" s="188"/>
      <c r="G69" s="189">
        <f t="shared" si="0"/>
        <v>0</v>
      </c>
      <c r="H69" s="188"/>
      <c r="I69" s="189">
        <f t="shared" si="1"/>
        <v>0</v>
      </c>
      <c r="J69" s="188"/>
      <c r="K69" s="189">
        <f t="shared" si="2"/>
        <v>0</v>
      </c>
      <c r="L69" s="189">
        <v>21</v>
      </c>
      <c r="M69" s="189">
        <f t="shared" si="3"/>
        <v>0</v>
      </c>
      <c r="N69" s="187">
        <v>0</v>
      </c>
      <c r="O69" s="187">
        <f t="shared" si="4"/>
        <v>0</v>
      </c>
      <c r="P69" s="187">
        <v>0</v>
      </c>
      <c r="Q69" s="187">
        <f t="shared" si="5"/>
        <v>0</v>
      </c>
      <c r="R69" s="189"/>
      <c r="S69" s="189" t="s">
        <v>200</v>
      </c>
      <c r="T69" s="190" t="s">
        <v>201</v>
      </c>
      <c r="U69" s="159">
        <v>0</v>
      </c>
      <c r="V69" s="159">
        <f t="shared" si="6"/>
        <v>0</v>
      </c>
      <c r="W69" s="159"/>
      <c r="X69" s="159" t="s">
        <v>128</v>
      </c>
      <c r="Y69" s="159" t="s">
        <v>129</v>
      </c>
      <c r="Z69" s="148"/>
      <c r="AA69" s="148"/>
      <c r="AB69" s="148"/>
      <c r="AC69" s="148"/>
      <c r="AD69" s="148"/>
      <c r="AE69" s="148"/>
      <c r="AF69" s="148"/>
      <c r="AG69" s="148" t="s">
        <v>130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ht="20.25" outlineLevel="1" x14ac:dyDescent="0.35">
      <c r="A70" s="184">
        <v>29</v>
      </c>
      <c r="B70" s="185" t="s">
        <v>227</v>
      </c>
      <c r="C70" s="195" t="s">
        <v>228</v>
      </c>
      <c r="D70" s="186" t="s">
        <v>219</v>
      </c>
      <c r="E70" s="187">
        <v>30</v>
      </c>
      <c r="F70" s="188"/>
      <c r="G70" s="189">
        <f t="shared" si="0"/>
        <v>0</v>
      </c>
      <c r="H70" s="188"/>
      <c r="I70" s="189">
        <f t="shared" si="1"/>
        <v>0</v>
      </c>
      <c r="J70" s="188"/>
      <c r="K70" s="189">
        <f t="shared" si="2"/>
        <v>0</v>
      </c>
      <c r="L70" s="189">
        <v>21</v>
      </c>
      <c r="M70" s="189">
        <f t="shared" si="3"/>
        <v>0</v>
      </c>
      <c r="N70" s="187">
        <v>0</v>
      </c>
      <c r="O70" s="187">
        <f t="shared" si="4"/>
        <v>0</v>
      </c>
      <c r="P70" s="187">
        <v>0</v>
      </c>
      <c r="Q70" s="187">
        <f t="shared" si="5"/>
        <v>0</v>
      </c>
      <c r="R70" s="189"/>
      <c r="S70" s="189" t="s">
        <v>200</v>
      </c>
      <c r="T70" s="190" t="s">
        <v>201</v>
      </c>
      <c r="U70" s="159">
        <v>0</v>
      </c>
      <c r="V70" s="159">
        <f t="shared" si="6"/>
        <v>0</v>
      </c>
      <c r="W70" s="159"/>
      <c r="X70" s="159" t="s">
        <v>128</v>
      </c>
      <c r="Y70" s="159" t="s">
        <v>129</v>
      </c>
      <c r="Z70" s="148"/>
      <c r="AA70" s="148"/>
      <c r="AB70" s="148"/>
      <c r="AC70" s="148"/>
      <c r="AD70" s="148"/>
      <c r="AE70" s="148"/>
      <c r="AF70" s="148"/>
      <c r="AG70" s="148" t="s">
        <v>130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ht="20.25" outlineLevel="1" x14ac:dyDescent="0.35">
      <c r="A71" s="184">
        <v>30</v>
      </c>
      <c r="B71" s="185" t="s">
        <v>229</v>
      </c>
      <c r="C71" s="195" t="s">
        <v>230</v>
      </c>
      <c r="D71" s="186" t="s">
        <v>219</v>
      </c>
      <c r="E71" s="187">
        <v>60</v>
      </c>
      <c r="F71" s="188"/>
      <c r="G71" s="189">
        <f t="shared" si="0"/>
        <v>0</v>
      </c>
      <c r="H71" s="188"/>
      <c r="I71" s="189">
        <f t="shared" si="1"/>
        <v>0</v>
      </c>
      <c r="J71" s="188"/>
      <c r="K71" s="189">
        <f t="shared" si="2"/>
        <v>0</v>
      </c>
      <c r="L71" s="189">
        <v>21</v>
      </c>
      <c r="M71" s="189">
        <f t="shared" si="3"/>
        <v>0</v>
      </c>
      <c r="N71" s="187">
        <v>0</v>
      </c>
      <c r="O71" s="187">
        <f t="shared" si="4"/>
        <v>0</v>
      </c>
      <c r="P71" s="187">
        <v>0</v>
      </c>
      <c r="Q71" s="187">
        <f t="shared" si="5"/>
        <v>0</v>
      </c>
      <c r="R71" s="189"/>
      <c r="S71" s="189" t="s">
        <v>200</v>
      </c>
      <c r="T71" s="190" t="s">
        <v>201</v>
      </c>
      <c r="U71" s="159">
        <v>0</v>
      </c>
      <c r="V71" s="159">
        <f t="shared" si="6"/>
        <v>0</v>
      </c>
      <c r="W71" s="159"/>
      <c r="X71" s="159" t="s">
        <v>128</v>
      </c>
      <c r="Y71" s="159" t="s">
        <v>129</v>
      </c>
      <c r="Z71" s="148"/>
      <c r="AA71" s="148"/>
      <c r="AB71" s="148"/>
      <c r="AC71" s="148"/>
      <c r="AD71" s="148"/>
      <c r="AE71" s="148"/>
      <c r="AF71" s="148"/>
      <c r="AG71" s="148" t="s">
        <v>130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ht="20.25" outlineLevel="1" x14ac:dyDescent="0.35">
      <c r="A72" s="184">
        <v>31</v>
      </c>
      <c r="B72" s="185" t="s">
        <v>231</v>
      </c>
      <c r="C72" s="195" t="s">
        <v>232</v>
      </c>
      <c r="D72" s="186" t="s">
        <v>219</v>
      </c>
      <c r="E72" s="187">
        <v>60</v>
      </c>
      <c r="F72" s="188"/>
      <c r="G72" s="189">
        <f t="shared" si="0"/>
        <v>0</v>
      </c>
      <c r="H72" s="188"/>
      <c r="I72" s="189">
        <f t="shared" si="1"/>
        <v>0</v>
      </c>
      <c r="J72" s="188"/>
      <c r="K72" s="189">
        <f t="shared" si="2"/>
        <v>0</v>
      </c>
      <c r="L72" s="189">
        <v>21</v>
      </c>
      <c r="M72" s="189">
        <f t="shared" si="3"/>
        <v>0</v>
      </c>
      <c r="N72" s="187">
        <v>0</v>
      </c>
      <c r="O72" s="187">
        <f t="shared" si="4"/>
        <v>0</v>
      </c>
      <c r="P72" s="187">
        <v>0</v>
      </c>
      <c r="Q72" s="187">
        <f t="shared" si="5"/>
        <v>0</v>
      </c>
      <c r="R72" s="189"/>
      <c r="S72" s="189" t="s">
        <v>200</v>
      </c>
      <c r="T72" s="190" t="s">
        <v>201</v>
      </c>
      <c r="U72" s="159">
        <v>0</v>
      </c>
      <c r="V72" s="159">
        <f t="shared" si="6"/>
        <v>0</v>
      </c>
      <c r="W72" s="159"/>
      <c r="X72" s="159" t="s">
        <v>128</v>
      </c>
      <c r="Y72" s="159" t="s">
        <v>129</v>
      </c>
      <c r="Z72" s="148"/>
      <c r="AA72" s="148"/>
      <c r="AB72" s="148"/>
      <c r="AC72" s="148"/>
      <c r="AD72" s="148"/>
      <c r="AE72" s="148"/>
      <c r="AF72" s="148"/>
      <c r="AG72" s="148" t="s">
        <v>130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20.25" outlineLevel="1" x14ac:dyDescent="0.35">
      <c r="A73" s="184">
        <v>32</v>
      </c>
      <c r="B73" s="185" t="s">
        <v>233</v>
      </c>
      <c r="C73" s="195" t="s">
        <v>234</v>
      </c>
      <c r="D73" s="186" t="s">
        <v>219</v>
      </c>
      <c r="E73" s="187">
        <v>165</v>
      </c>
      <c r="F73" s="188"/>
      <c r="G73" s="189">
        <f t="shared" si="0"/>
        <v>0</v>
      </c>
      <c r="H73" s="188"/>
      <c r="I73" s="189">
        <f t="shared" si="1"/>
        <v>0</v>
      </c>
      <c r="J73" s="188"/>
      <c r="K73" s="189">
        <f t="shared" si="2"/>
        <v>0</v>
      </c>
      <c r="L73" s="189">
        <v>21</v>
      </c>
      <c r="M73" s="189">
        <f t="shared" si="3"/>
        <v>0</v>
      </c>
      <c r="N73" s="187">
        <v>0</v>
      </c>
      <c r="O73" s="187">
        <f t="shared" si="4"/>
        <v>0</v>
      </c>
      <c r="P73" s="187">
        <v>0</v>
      </c>
      <c r="Q73" s="187">
        <f t="shared" si="5"/>
        <v>0</v>
      </c>
      <c r="R73" s="189"/>
      <c r="S73" s="189" t="s">
        <v>200</v>
      </c>
      <c r="T73" s="190" t="s">
        <v>201</v>
      </c>
      <c r="U73" s="159">
        <v>0</v>
      </c>
      <c r="V73" s="159">
        <f t="shared" si="6"/>
        <v>0</v>
      </c>
      <c r="W73" s="159"/>
      <c r="X73" s="159" t="s">
        <v>128</v>
      </c>
      <c r="Y73" s="159" t="s">
        <v>129</v>
      </c>
      <c r="Z73" s="148"/>
      <c r="AA73" s="148"/>
      <c r="AB73" s="148"/>
      <c r="AC73" s="148"/>
      <c r="AD73" s="148"/>
      <c r="AE73" s="148"/>
      <c r="AF73" s="148"/>
      <c r="AG73" s="148" t="s">
        <v>130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outlineLevel="1" x14ac:dyDescent="0.35">
      <c r="A74" s="176">
        <v>33</v>
      </c>
      <c r="B74" s="177" t="s">
        <v>235</v>
      </c>
      <c r="C74" s="193" t="s">
        <v>236</v>
      </c>
      <c r="D74" s="178" t="s">
        <v>167</v>
      </c>
      <c r="E74" s="179">
        <v>10</v>
      </c>
      <c r="F74" s="180"/>
      <c r="G74" s="181">
        <f t="shared" si="0"/>
        <v>0</v>
      </c>
      <c r="H74" s="180"/>
      <c r="I74" s="181">
        <f t="shared" si="1"/>
        <v>0</v>
      </c>
      <c r="J74" s="180"/>
      <c r="K74" s="181">
        <f t="shared" si="2"/>
        <v>0</v>
      </c>
      <c r="L74" s="181">
        <v>21</v>
      </c>
      <c r="M74" s="181">
        <f t="shared" si="3"/>
        <v>0</v>
      </c>
      <c r="N74" s="179">
        <v>5.1000000000000004E-4</v>
      </c>
      <c r="O74" s="179">
        <f t="shared" si="4"/>
        <v>0.01</v>
      </c>
      <c r="P74" s="179">
        <v>0</v>
      </c>
      <c r="Q74" s="179">
        <f t="shared" si="5"/>
        <v>0</v>
      </c>
      <c r="R74" s="181"/>
      <c r="S74" s="181" t="s">
        <v>200</v>
      </c>
      <c r="T74" s="182" t="s">
        <v>201</v>
      </c>
      <c r="U74" s="159">
        <v>0.26700000000000002</v>
      </c>
      <c r="V74" s="159">
        <f t="shared" si="6"/>
        <v>2.67</v>
      </c>
      <c r="W74" s="159"/>
      <c r="X74" s="159" t="s">
        <v>128</v>
      </c>
      <c r="Y74" s="159" t="s">
        <v>129</v>
      </c>
      <c r="Z74" s="148"/>
      <c r="AA74" s="148"/>
      <c r="AB74" s="148"/>
      <c r="AC74" s="148"/>
      <c r="AD74" s="148"/>
      <c r="AE74" s="148"/>
      <c r="AF74" s="148"/>
      <c r="AG74" s="148" t="s">
        <v>130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2" x14ac:dyDescent="0.35">
      <c r="A75" s="155"/>
      <c r="B75" s="156"/>
      <c r="C75" s="271" t="s">
        <v>237</v>
      </c>
      <c r="D75" s="272"/>
      <c r="E75" s="272"/>
      <c r="F75" s="272"/>
      <c r="G75" s="272"/>
      <c r="H75" s="159"/>
      <c r="I75" s="159"/>
      <c r="J75" s="159"/>
      <c r="K75" s="159"/>
      <c r="L75" s="159"/>
      <c r="M75" s="159"/>
      <c r="N75" s="158"/>
      <c r="O75" s="158"/>
      <c r="P75" s="158"/>
      <c r="Q75" s="158"/>
      <c r="R75" s="159"/>
      <c r="S75" s="159"/>
      <c r="T75" s="159"/>
      <c r="U75" s="159"/>
      <c r="V75" s="159"/>
      <c r="W75" s="159"/>
      <c r="X75" s="159"/>
      <c r="Y75" s="159"/>
      <c r="Z75" s="148"/>
      <c r="AA75" s="148"/>
      <c r="AB75" s="148"/>
      <c r="AC75" s="148"/>
      <c r="AD75" s="148"/>
      <c r="AE75" s="148"/>
      <c r="AF75" s="148"/>
      <c r="AG75" s="148" t="s">
        <v>150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 x14ac:dyDescent="0.35">
      <c r="A76" s="184">
        <v>34</v>
      </c>
      <c r="B76" s="185" t="s">
        <v>238</v>
      </c>
      <c r="C76" s="195" t="s">
        <v>503</v>
      </c>
      <c r="D76" s="186" t="s">
        <v>239</v>
      </c>
      <c r="E76" s="187">
        <v>60</v>
      </c>
      <c r="F76" s="188"/>
      <c r="G76" s="189">
        <f>ROUND(E76*F76,2)</f>
        <v>0</v>
      </c>
      <c r="H76" s="188"/>
      <c r="I76" s="189">
        <f>ROUND(E76*H76,2)</f>
        <v>0</v>
      </c>
      <c r="J76" s="188"/>
      <c r="K76" s="189">
        <f>ROUND(E76*J76,2)</f>
        <v>0</v>
      </c>
      <c r="L76" s="189">
        <v>21</v>
      </c>
      <c r="M76" s="189">
        <f>G76*(1+L76/100)</f>
        <v>0</v>
      </c>
      <c r="N76" s="187">
        <v>0</v>
      </c>
      <c r="O76" s="187">
        <f>ROUND(E76*N76,2)</f>
        <v>0</v>
      </c>
      <c r="P76" s="187">
        <v>0</v>
      </c>
      <c r="Q76" s="187">
        <f>ROUND(E76*P76,2)</f>
        <v>0</v>
      </c>
      <c r="R76" s="189"/>
      <c r="S76" s="189" t="s">
        <v>200</v>
      </c>
      <c r="T76" s="190" t="s">
        <v>201</v>
      </c>
      <c r="U76" s="159">
        <v>0</v>
      </c>
      <c r="V76" s="159">
        <f>ROUND(E76*U76,2)</f>
        <v>0</v>
      </c>
      <c r="W76" s="159"/>
      <c r="X76" s="159" t="s">
        <v>128</v>
      </c>
      <c r="Y76" s="159" t="s">
        <v>129</v>
      </c>
      <c r="Z76" s="148"/>
      <c r="AA76" s="148"/>
      <c r="AB76" s="148"/>
      <c r="AC76" s="148"/>
      <c r="AD76" s="148"/>
      <c r="AE76" s="148"/>
      <c r="AF76" s="148"/>
      <c r="AG76" s="148" t="s">
        <v>130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 x14ac:dyDescent="0.35">
      <c r="A77" s="184">
        <v>35</v>
      </c>
      <c r="B77" s="185" t="s">
        <v>240</v>
      </c>
      <c r="C77" s="195" t="s">
        <v>241</v>
      </c>
      <c r="D77" s="186" t="s">
        <v>242</v>
      </c>
      <c r="E77" s="187">
        <v>6</v>
      </c>
      <c r="F77" s="188"/>
      <c r="G77" s="189">
        <f>ROUND(E77*F77,2)</f>
        <v>0</v>
      </c>
      <c r="H77" s="188"/>
      <c r="I77" s="189">
        <f>ROUND(E77*H77,2)</f>
        <v>0</v>
      </c>
      <c r="J77" s="188"/>
      <c r="K77" s="189">
        <f>ROUND(E77*J77,2)</f>
        <v>0</v>
      </c>
      <c r="L77" s="189">
        <v>21</v>
      </c>
      <c r="M77" s="189">
        <f>G77*(1+L77/100)</f>
        <v>0</v>
      </c>
      <c r="N77" s="187">
        <v>0</v>
      </c>
      <c r="O77" s="187">
        <f>ROUND(E77*N77,2)</f>
        <v>0</v>
      </c>
      <c r="P77" s="187">
        <v>0</v>
      </c>
      <c r="Q77" s="187">
        <f>ROUND(E77*P77,2)</f>
        <v>0</v>
      </c>
      <c r="R77" s="189"/>
      <c r="S77" s="189" t="s">
        <v>200</v>
      </c>
      <c r="T77" s="190" t="s">
        <v>201</v>
      </c>
      <c r="U77" s="159">
        <v>0</v>
      </c>
      <c r="V77" s="159">
        <f>ROUND(E77*U77,2)</f>
        <v>0</v>
      </c>
      <c r="W77" s="159"/>
      <c r="X77" s="159" t="s">
        <v>128</v>
      </c>
      <c r="Y77" s="159" t="s">
        <v>129</v>
      </c>
      <c r="Z77" s="148"/>
      <c r="AA77" s="148"/>
      <c r="AB77" s="148"/>
      <c r="AC77" s="148"/>
      <c r="AD77" s="148"/>
      <c r="AE77" s="148"/>
      <c r="AF77" s="148"/>
      <c r="AG77" s="148" t="s">
        <v>130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outlineLevel="1" x14ac:dyDescent="0.35">
      <c r="A78" s="176">
        <v>36</v>
      </c>
      <c r="B78" s="177" t="s">
        <v>243</v>
      </c>
      <c r="C78" s="193" t="s">
        <v>244</v>
      </c>
      <c r="D78" s="178" t="s">
        <v>172</v>
      </c>
      <c r="E78" s="179">
        <v>20</v>
      </c>
      <c r="F78" s="180"/>
      <c r="G78" s="181">
        <f>ROUND(E78*F78,2)</f>
        <v>0</v>
      </c>
      <c r="H78" s="180"/>
      <c r="I78" s="181">
        <f>ROUND(E78*H78,2)</f>
        <v>0</v>
      </c>
      <c r="J78" s="180"/>
      <c r="K78" s="181">
        <f>ROUND(E78*J78,2)</f>
        <v>0</v>
      </c>
      <c r="L78" s="181">
        <v>21</v>
      </c>
      <c r="M78" s="181">
        <f>G78*(1+L78/100)</f>
        <v>0</v>
      </c>
      <c r="N78" s="179">
        <v>0</v>
      </c>
      <c r="O78" s="179">
        <f>ROUND(E78*N78,2)</f>
        <v>0</v>
      </c>
      <c r="P78" s="179">
        <v>0</v>
      </c>
      <c r="Q78" s="179">
        <f>ROUND(E78*P78,2)</f>
        <v>0</v>
      </c>
      <c r="R78" s="181"/>
      <c r="S78" s="181" t="s">
        <v>200</v>
      </c>
      <c r="T78" s="182" t="s">
        <v>201</v>
      </c>
      <c r="U78" s="159">
        <v>0</v>
      </c>
      <c r="V78" s="159">
        <f>ROUND(E78*U78,2)</f>
        <v>0</v>
      </c>
      <c r="W78" s="159"/>
      <c r="X78" s="159" t="s">
        <v>128</v>
      </c>
      <c r="Y78" s="159" t="s">
        <v>129</v>
      </c>
      <c r="Z78" s="148"/>
      <c r="AA78" s="148"/>
      <c r="AB78" s="148"/>
      <c r="AC78" s="148"/>
      <c r="AD78" s="148"/>
      <c r="AE78" s="148"/>
      <c r="AF78" s="148"/>
      <c r="AG78" s="148" t="s">
        <v>130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 x14ac:dyDescent="0.35">
      <c r="A79" s="155">
        <v>37</v>
      </c>
      <c r="B79" s="156" t="s">
        <v>245</v>
      </c>
      <c r="C79" s="196" t="s">
        <v>246</v>
      </c>
      <c r="D79" s="157" t="s">
        <v>0</v>
      </c>
      <c r="E79" s="191"/>
      <c r="F79" s="160"/>
      <c r="G79" s="159">
        <f>ROUND(E79*F79,2)</f>
        <v>0</v>
      </c>
      <c r="H79" s="160"/>
      <c r="I79" s="159">
        <f>ROUND(E79*H79,2)</f>
        <v>0</v>
      </c>
      <c r="J79" s="160"/>
      <c r="K79" s="159">
        <f>ROUND(E79*J79,2)</f>
        <v>0</v>
      </c>
      <c r="L79" s="159">
        <v>21</v>
      </c>
      <c r="M79" s="159">
        <f>G79*(1+L79/100)</f>
        <v>0</v>
      </c>
      <c r="N79" s="158">
        <v>0</v>
      </c>
      <c r="O79" s="158">
        <f>ROUND(E79*N79,2)</f>
        <v>0</v>
      </c>
      <c r="P79" s="158">
        <v>0</v>
      </c>
      <c r="Q79" s="158">
        <f>ROUND(E79*P79,2)</f>
        <v>0</v>
      </c>
      <c r="R79" s="159" t="s">
        <v>247</v>
      </c>
      <c r="S79" s="159" t="s">
        <v>127</v>
      </c>
      <c r="T79" s="159" t="s">
        <v>127</v>
      </c>
      <c r="U79" s="159">
        <v>0</v>
      </c>
      <c r="V79" s="159">
        <f>ROUND(E79*U79,2)</f>
        <v>0</v>
      </c>
      <c r="W79" s="159"/>
      <c r="X79" s="159" t="s">
        <v>248</v>
      </c>
      <c r="Y79" s="159" t="s">
        <v>129</v>
      </c>
      <c r="Z79" s="148"/>
      <c r="AA79" s="148"/>
      <c r="AB79" s="148"/>
      <c r="AC79" s="148"/>
      <c r="AD79" s="148"/>
      <c r="AE79" s="148"/>
      <c r="AF79" s="148"/>
      <c r="AG79" s="148" t="s">
        <v>249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outlineLevel="2" x14ac:dyDescent="0.35">
      <c r="A80" s="155"/>
      <c r="B80" s="156"/>
      <c r="C80" s="273" t="s">
        <v>250</v>
      </c>
      <c r="D80" s="274"/>
      <c r="E80" s="274"/>
      <c r="F80" s="274"/>
      <c r="G80" s="274"/>
      <c r="H80" s="159"/>
      <c r="I80" s="159"/>
      <c r="J80" s="159"/>
      <c r="K80" s="159"/>
      <c r="L80" s="159"/>
      <c r="M80" s="159"/>
      <c r="N80" s="158"/>
      <c r="O80" s="158"/>
      <c r="P80" s="158"/>
      <c r="Q80" s="158"/>
      <c r="R80" s="159"/>
      <c r="S80" s="159"/>
      <c r="T80" s="159"/>
      <c r="U80" s="159"/>
      <c r="V80" s="159"/>
      <c r="W80" s="159"/>
      <c r="X80" s="159"/>
      <c r="Y80" s="159"/>
      <c r="Z80" s="148"/>
      <c r="AA80" s="148"/>
      <c r="AB80" s="148"/>
      <c r="AC80" s="148"/>
      <c r="AD80" s="148"/>
      <c r="AE80" s="148"/>
      <c r="AF80" s="148"/>
      <c r="AG80" s="148" t="s">
        <v>132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13.15" x14ac:dyDescent="0.35">
      <c r="A81" s="169" t="s">
        <v>121</v>
      </c>
      <c r="B81" s="170" t="s">
        <v>82</v>
      </c>
      <c r="C81" s="192" t="s">
        <v>83</v>
      </c>
      <c r="D81" s="171"/>
      <c r="E81" s="172"/>
      <c r="F81" s="173"/>
      <c r="G81" s="173">
        <f>SUMIF(AG82:AG155,"&lt;&gt;NOR",G82:G155)</f>
        <v>0</v>
      </c>
      <c r="H81" s="173"/>
      <c r="I81" s="173">
        <f>SUM(I82:I155)</f>
        <v>0</v>
      </c>
      <c r="J81" s="173"/>
      <c r="K81" s="173">
        <f>SUM(K82:K155)</f>
        <v>0</v>
      </c>
      <c r="L81" s="173"/>
      <c r="M81" s="173">
        <f>SUM(M82:M155)</f>
        <v>0</v>
      </c>
      <c r="N81" s="172"/>
      <c r="O81" s="172">
        <f>SUM(O82:O155)</f>
        <v>0.06</v>
      </c>
      <c r="P81" s="172"/>
      <c r="Q81" s="172">
        <f>SUM(Q82:Q155)</f>
        <v>0</v>
      </c>
      <c r="R81" s="173"/>
      <c r="S81" s="173"/>
      <c r="T81" s="174"/>
      <c r="U81" s="168"/>
      <c r="V81" s="168">
        <f>SUM(V82:V155)</f>
        <v>50.78</v>
      </c>
      <c r="W81" s="168"/>
      <c r="X81" s="168"/>
      <c r="Y81" s="168"/>
      <c r="AG81" t="s">
        <v>122</v>
      </c>
    </row>
    <row r="82" spans="1:60" outlineLevel="1" x14ac:dyDescent="0.35">
      <c r="A82" s="176">
        <v>38</v>
      </c>
      <c r="B82" s="177" t="s">
        <v>251</v>
      </c>
      <c r="C82" s="193" t="s">
        <v>252</v>
      </c>
      <c r="D82" s="178" t="s">
        <v>162</v>
      </c>
      <c r="E82" s="179">
        <v>1</v>
      </c>
      <c r="F82" s="180"/>
      <c r="G82" s="181">
        <f>ROUND(E82*F82,2)</f>
        <v>0</v>
      </c>
      <c r="H82" s="180"/>
      <c r="I82" s="181">
        <f>ROUND(E82*H82,2)</f>
        <v>0</v>
      </c>
      <c r="J82" s="180"/>
      <c r="K82" s="181">
        <f>ROUND(E82*J82,2)</f>
        <v>0</v>
      </c>
      <c r="L82" s="181">
        <v>21</v>
      </c>
      <c r="M82" s="181">
        <f>G82*(1+L82/100)</f>
        <v>0</v>
      </c>
      <c r="N82" s="179">
        <v>3.4000000000000002E-4</v>
      </c>
      <c r="O82" s="179">
        <f>ROUND(E82*N82,2)</f>
        <v>0</v>
      </c>
      <c r="P82" s="179">
        <v>0</v>
      </c>
      <c r="Q82" s="179">
        <f>ROUND(E82*P82,2)</f>
        <v>0</v>
      </c>
      <c r="R82" s="181" t="s">
        <v>253</v>
      </c>
      <c r="S82" s="181" t="s">
        <v>127</v>
      </c>
      <c r="T82" s="182" t="s">
        <v>127</v>
      </c>
      <c r="U82" s="159">
        <v>0.32</v>
      </c>
      <c r="V82" s="159">
        <f>ROUND(E82*U82,2)</f>
        <v>0.32</v>
      </c>
      <c r="W82" s="159"/>
      <c r="X82" s="159" t="s">
        <v>128</v>
      </c>
      <c r="Y82" s="159" t="s">
        <v>129</v>
      </c>
      <c r="Z82" s="148"/>
      <c r="AA82" s="148"/>
      <c r="AB82" s="148"/>
      <c r="AC82" s="148"/>
      <c r="AD82" s="148"/>
      <c r="AE82" s="148"/>
      <c r="AF82" s="148"/>
      <c r="AG82" s="148" t="s">
        <v>130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outlineLevel="2" x14ac:dyDescent="0.35">
      <c r="A83" s="155"/>
      <c r="B83" s="156"/>
      <c r="C83" s="260" t="s">
        <v>254</v>
      </c>
      <c r="D83" s="261"/>
      <c r="E83" s="261"/>
      <c r="F83" s="261"/>
      <c r="G83" s="261"/>
      <c r="H83" s="159"/>
      <c r="I83" s="159"/>
      <c r="J83" s="159"/>
      <c r="K83" s="159"/>
      <c r="L83" s="159"/>
      <c r="M83" s="159"/>
      <c r="N83" s="158"/>
      <c r="O83" s="158"/>
      <c r="P83" s="158"/>
      <c r="Q83" s="158"/>
      <c r="R83" s="159"/>
      <c r="S83" s="159"/>
      <c r="T83" s="159"/>
      <c r="U83" s="159"/>
      <c r="V83" s="159"/>
      <c r="W83" s="159"/>
      <c r="X83" s="159"/>
      <c r="Y83" s="159"/>
      <c r="Z83" s="148"/>
      <c r="AA83" s="148"/>
      <c r="AB83" s="148"/>
      <c r="AC83" s="148"/>
      <c r="AD83" s="148"/>
      <c r="AE83" s="148"/>
      <c r="AF83" s="148"/>
      <c r="AG83" s="148" t="s">
        <v>132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outlineLevel="2" x14ac:dyDescent="0.35">
      <c r="A84" s="155"/>
      <c r="B84" s="156"/>
      <c r="C84" s="269" t="s">
        <v>255</v>
      </c>
      <c r="D84" s="270"/>
      <c r="E84" s="270"/>
      <c r="F84" s="270"/>
      <c r="G84" s="270"/>
      <c r="H84" s="159"/>
      <c r="I84" s="159"/>
      <c r="J84" s="159"/>
      <c r="K84" s="159"/>
      <c r="L84" s="159"/>
      <c r="M84" s="159"/>
      <c r="N84" s="158"/>
      <c r="O84" s="158"/>
      <c r="P84" s="158"/>
      <c r="Q84" s="158"/>
      <c r="R84" s="159"/>
      <c r="S84" s="159"/>
      <c r="T84" s="159"/>
      <c r="U84" s="159"/>
      <c r="V84" s="159"/>
      <c r="W84" s="159"/>
      <c r="X84" s="159"/>
      <c r="Y84" s="159"/>
      <c r="Z84" s="148"/>
      <c r="AA84" s="148"/>
      <c r="AB84" s="148"/>
      <c r="AC84" s="148"/>
      <c r="AD84" s="148"/>
      <c r="AE84" s="148"/>
      <c r="AF84" s="148"/>
      <c r="AG84" s="148" t="s">
        <v>150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 x14ac:dyDescent="0.35">
      <c r="A85" s="176">
        <v>39</v>
      </c>
      <c r="B85" s="177" t="s">
        <v>256</v>
      </c>
      <c r="C85" s="193" t="s">
        <v>257</v>
      </c>
      <c r="D85" s="178" t="s">
        <v>162</v>
      </c>
      <c r="E85" s="179">
        <v>3</v>
      </c>
      <c r="F85" s="180"/>
      <c r="G85" s="181">
        <f>ROUND(E85*F85,2)</f>
        <v>0</v>
      </c>
      <c r="H85" s="180"/>
      <c r="I85" s="181">
        <f>ROUND(E85*H85,2)</f>
        <v>0</v>
      </c>
      <c r="J85" s="180"/>
      <c r="K85" s="181">
        <f>ROUND(E85*J85,2)</f>
        <v>0</v>
      </c>
      <c r="L85" s="181">
        <v>21</v>
      </c>
      <c r="M85" s="181">
        <f>G85*(1+L85/100)</f>
        <v>0</v>
      </c>
      <c r="N85" s="179">
        <v>4.6999999999999999E-4</v>
      </c>
      <c r="O85" s="179">
        <f>ROUND(E85*N85,2)</f>
        <v>0</v>
      </c>
      <c r="P85" s="179">
        <v>0</v>
      </c>
      <c r="Q85" s="179">
        <f>ROUND(E85*P85,2)</f>
        <v>0</v>
      </c>
      <c r="R85" s="181" t="s">
        <v>253</v>
      </c>
      <c r="S85" s="181" t="s">
        <v>127</v>
      </c>
      <c r="T85" s="182" t="s">
        <v>127</v>
      </c>
      <c r="U85" s="159">
        <v>0.35899999999999999</v>
      </c>
      <c r="V85" s="159">
        <f>ROUND(E85*U85,2)</f>
        <v>1.08</v>
      </c>
      <c r="W85" s="159"/>
      <c r="X85" s="159" t="s">
        <v>128</v>
      </c>
      <c r="Y85" s="159" t="s">
        <v>129</v>
      </c>
      <c r="Z85" s="148"/>
      <c r="AA85" s="148"/>
      <c r="AB85" s="148"/>
      <c r="AC85" s="148"/>
      <c r="AD85" s="148"/>
      <c r="AE85" s="148"/>
      <c r="AF85" s="148"/>
      <c r="AG85" s="148" t="s">
        <v>130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2" x14ac:dyDescent="0.35">
      <c r="A86" s="155"/>
      <c r="B86" s="156"/>
      <c r="C86" s="260" t="s">
        <v>254</v>
      </c>
      <c r="D86" s="261"/>
      <c r="E86" s="261"/>
      <c r="F86" s="261"/>
      <c r="G86" s="261"/>
      <c r="H86" s="159"/>
      <c r="I86" s="159"/>
      <c r="J86" s="159"/>
      <c r="K86" s="159"/>
      <c r="L86" s="159"/>
      <c r="M86" s="159"/>
      <c r="N86" s="158"/>
      <c r="O86" s="158"/>
      <c r="P86" s="158"/>
      <c r="Q86" s="158"/>
      <c r="R86" s="159"/>
      <c r="S86" s="159"/>
      <c r="T86" s="159"/>
      <c r="U86" s="159"/>
      <c r="V86" s="159"/>
      <c r="W86" s="159"/>
      <c r="X86" s="159"/>
      <c r="Y86" s="159"/>
      <c r="Z86" s="148"/>
      <c r="AA86" s="148"/>
      <c r="AB86" s="148"/>
      <c r="AC86" s="148"/>
      <c r="AD86" s="148"/>
      <c r="AE86" s="148"/>
      <c r="AF86" s="148"/>
      <c r="AG86" s="148" t="s">
        <v>132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2" x14ac:dyDescent="0.35">
      <c r="A87" s="155"/>
      <c r="B87" s="156"/>
      <c r="C87" s="269" t="s">
        <v>255</v>
      </c>
      <c r="D87" s="270"/>
      <c r="E87" s="270"/>
      <c r="F87" s="270"/>
      <c r="G87" s="270"/>
      <c r="H87" s="159"/>
      <c r="I87" s="159"/>
      <c r="J87" s="159"/>
      <c r="K87" s="159"/>
      <c r="L87" s="159"/>
      <c r="M87" s="159"/>
      <c r="N87" s="158"/>
      <c r="O87" s="158"/>
      <c r="P87" s="158"/>
      <c r="Q87" s="158"/>
      <c r="R87" s="159"/>
      <c r="S87" s="159"/>
      <c r="T87" s="159"/>
      <c r="U87" s="159"/>
      <c r="V87" s="159"/>
      <c r="W87" s="159"/>
      <c r="X87" s="159"/>
      <c r="Y87" s="159"/>
      <c r="Z87" s="148"/>
      <c r="AA87" s="148"/>
      <c r="AB87" s="148"/>
      <c r="AC87" s="148"/>
      <c r="AD87" s="148"/>
      <c r="AE87" s="148"/>
      <c r="AF87" s="148"/>
      <c r="AG87" s="148" t="s">
        <v>150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 x14ac:dyDescent="0.35">
      <c r="A88" s="176">
        <v>40</v>
      </c>
      <c r="B88" s="177" t="s">
        <v>258</v>
      </c>
      <c r="C88" s="193" t="s">
        <v>259</v>
      </c>
      <c r="D88" s="178" t="s">
        <v>162</v>
      </c>
      <c r="E88" s="179">
        <v>3</v>
      </c>
      <c r="F88" s="180"/>
      <c r="G88" s="181">
        <f>ROUND(E88*F88,2)</f>
        <v>0</v>
      </c>
      <c r="H88" s="180"/>
      <c r="I88" s="181">
        <f>ROUND(E88*H88,2)</f>
        <v>0</v>
      </c>
      <c r="J88" s="180"/>
      <c r="K88" s="181">
        <f>ROUND(E88*J88,2)</f>
        <v>0</v>
      </c>
      <c r="L88" s="181">
        <v>21</v>
      </c>
      <c r="M88" s="181">
        <f>G88*(1+L88/100)</f>
        <v>0</v>
      </c>
      <c r="N88" s="179">
        <v>6.9999999999999999E-4</v>
      </c>
      <c r="O88" s="179">
        <f>ROUND(E88*N88,2)</f>
        <v>0</v>
      </c>
      <c r="P88" s="179">
        <v>0</v>
      </c>
      <c r="Q88" s="179">
        <f>ROUND(E88*P88,2)</f>
        <v>0</v>
      </c>
      <c r="R88" s="181" t="s">
        <v>253</v>
      </c>
      <c r="S88" s="181" t="s">
        <v>127</v>
      </c>
      <c r="T88" s="182" t="s">
        <v>127</v>
      </c>
      <c r="U88" s="159">
        <v>0.45200000000000001</v>
      </c>
      <c r="V88" s="159">
        <f>ROUND(E88*U88,2)</f>
        <v>1.36</v>
      </c>
      <c r="W88" s="159"/>
      <c r="X88" s="159" t="s">
        <v>128</v>
      </c>
      <c r="Y88" s="159" t="s">
        <v>129</v>
      </c>
      <c r="Z88" s="148"/>
      <c r="AA88" s="148"/>
      <c r="AB88" s="148"/>
      <c r="AC88" s="148"/>
      <c r="AD88" s="148"/>
      <c r="AE88" s="148"/>
      <c r="AF88" s="148"/>
      <c r="AG88" s="148" t="s">
        <v>130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2" x14ac:dyDescent="0.35">
      <c r="A89" s="155"/>
      <c r="B89" s="156"/>
      <c r="C89" s="260" t="s">
        <v>254</v>
      </c>
      <c r="D89" s="261"/>
      <c r="E89" s="261"/>
      <c r="F89" s="261"/>
      <c r="G89" s="261"/>
      <c r="H89" s="159"/>
      <c r="I89" s="159"/>
      <c r="J89" s="159"/>
      <c r="K89" s="159"/>
      <c r="L89" s="159"/>
      <c r="M89" s="159"/>
      <c r="N89" s="158"/>
      <c r="O89" s="158"/>
      <c r="P89" s="158"/>
      <c r="Q89" s="158"/>
      <c r="R89" s="159"/>
      <c r="S89" s="159"/>
      <c r="T89" s="159"/>
      <c r="U89" s="159"/>
      <c r="V89" s="159"/>
      <c r="W89" s="159"/>
      <c r="X89" s="159"/>
      <c r="Y89" s="159"/>
      <c r="Z89" s="148"/>
      <c r="AA89" s="148"/>
      <c r="AB89" s="148"/>
      <c r="AC89" s="148"/>
      <c r="AD89" s="148"/>
      <c r="AE89" s="148"/>
      <c r="AF89" s="148"/>
      <c r="AG89" s="148" t="s">
        <v>132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2" x14ac:dyDescent="0.35">
      <c r="A90" s="155"/>
      <c r="B90" s="156"/>
      <c r="C90" s="269" t="s">
        <v>255</v>
      </c>
      <c r="D90" s="270"/>
      <c r="E90" s="270"/>
      <c r="F90" s="270"/>
      <c r="G90" s="270"/>
      <c r="H90" s="159"/>
      <c r="I90" s="159"/>
      <c r="J90" s="159"/>
      <c r="K90" s="159"/>
      <c r="L90" s="159"/>
      <c r="M90" s="159"/>
      <c r="N90" s="158"/>
      <c r="O90" s="158"/>
      <c r="P90" s="158"/>
      <c r="Q90" s="158"/>
      <c r="R90" s="159"/>
      <c r="S90" s="159"/>
      <c r="T90" s="159"/>
      <c r="U90" s="159"/>
      <c r="V90" s="159"/>
      <c r="W90" s="159"/>
      <c r="X90" s="159"/>
      <c r="Y90" s="159"/>
      <c r="Z90" s="148"/>
      <c r="AA90" s="148"/>
      <c r="AB90" s="148"/>
      <c r="AC90" s="148"/>
      <c r="AD90" s="148"/>
      <c r="AE90" s="148"/>
      <c r="AF90" s="148"/>
      <c r="AG90" s="148" t="s">
        <v>150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 x14ac:dyDescent="0.35">
      <c r="A91" s="176">
        <v>41</v>
      </c>
      <c r="B91" s="177" t="s">
        <v>260</v>
      </c>
      <c r="C91" s="193" t="s">
        <v>261</v>
      </c>
      <c r="D91" s="178" t="s">
        <v>162</v>
      </c>
      <c r="E91" s="179">
        <v>2</v>
      </c>
      <c r="F91" s="180"/>
      <c r="G91" s="181">
        <f>ROUND(E91*F91,2)</f>
        <v>0</v>
      </c>
      <c r="H91" s="180"/>
      <c r="I91" s="181">
        <f>ROUND(E91*H91,2)</f>
        <v>0</v>
      </c>
      <c r="J91" s="180"/>
      <c r="K91" s="181">
        <f>ROUND(E91*J91,2)</f>
        <v>0</v>
      </c>
      <c r="L91" s="181">
        <v>21</v>
      </c>
      <c r="M91" s="181">
        <f>G91*(1+L91/100)</f>
        <v>0</v>
      </c>
      <c r="N91" s="179">
        <v>1.5200000000000001E-3</v>
      </c>
      <c r="O91" s="179">
        <f>ROUND(E91*N91,2)</f>
        <v>0</v>
      </c>
      <c r="P91" s="179">
        <v>0</v>
      </c>
      <c r="Q91" s="179">
        <f>ROUND(E91*P91,2)</f>
        <v>0</v>
      </c>
      <c r="R91" s="181" t="s">
        <v>253</v>
      </c>
      <c r="S91" s="181" t="s">
        <v>127</v>
      </c>
      <c r="T91" s="182" t="s">
        <v>127</v>
      </c>
      <c r="U91" s="159">
        <v>1.173</v>
      </c>
      <c r="V91" s="159">
        <f>ROUND(E91*U91,2)</f>
        <v>2.35</v>
      </c>
      <c r="W91" s="159"/>
      <c r="X91" s="159" t="s">
        <v>128</v>
      </c>
      <c r="Y91" s="159" t="s">
        <v>129</v>
      </c>
      <c r="Z91" s="148"/>
      <c r="AA91" s="148"/>
      <c r="AB91" s="148"/>
      <c r="AC91" s="148"/>
      <c r="AD91" s="148"/>
      <c r="AE91" s="148"/>
      <c r="AF91" s="148"/>
      <c r="AG91" s="148" t="s">
        <v>130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outlineLevel="2" x14ac:dyDescent="0.35">
      <c r="A92" s="155"/>
      <c r="B92" s="156"/>
      <c r="C92" s="260" t="s">
        <v>254</v>
      </c>
      <c r="D92" s="261"/>
      <c r="E92" s="261"/>
      <c r="F92" s="261"/>
      <c r="G92" s="261"/>
      <c r="H92" s="159"/>
      <c r="I92" s="159"/>
      <c r="J92" s="159"/>
      <c r="K92" s="159"/>
      <c r="L92" s="159"/>
      <c r="M92" s="159"/>
      <c r="N92" s="158"/>
      <c r="O92" s="158"/>
      <c r="P92" s="158"/>
      <c r="Q92" s="158"/>
      <c r="R92" s="159"/>
      <c r="S92" s="159"/>
      <c r="T92" s="159"/>
      <c r="U92" s="159"/>
      <c r="V92" s="159"/>
      <c r="W92" s="159"/>
      <c r="X92" s="159"/>
      <c r="Y92" s="159"/>
      <c r="Z92" s="148"/>
      <c r="AA92" s="148"/>
      <c r="AB92" s="148"/>
      <c r="AC92" s="148"/>
      <c r="AD92" s="148"/>
      <c r="AE92" s="148"/>
      <c r="AF92" s="148"/>
      <c r="AG92" s="148" t="s">
        <v>132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2" x14ac:dyDescent="0.35">
      <c r="A93" s="155"/>
      <c r="B93" s="156"/>
      <c r="C93" s="269" t="s">
        <v>255</v>
      </c>
      <c r="D93" s="270"/>
      <c r="E93" s="270"/>
      <c r="F93" s="270"/>
      <c r="G93" s="270"/>
      <c r="H93" s="159"/>
      <c r="I93" s="159"/>
      <c r="J93" s="159"/>
      <c r="K93" s="159"/>
      <c r="L93" s="159"/>
      <c r="M93" s="159"/>
      <c r="N93" s="158"/>
      <c r="O93" s="158"/>
      <c r="P93" s="158"/>
      <c r="Q93" s="158"/>
      <c r="R93" s="159"/>
      <c r="S93" s="159"/>
      <c r="T93" s="159"/>
      <c r="U93" s="159"/>
      <c r="V93" s="159"/>
      <c r="W93" s="159"/>
      <c r="X93" s="159"/>
      <c r="Y93" s="159"/>
      <c r="Z93" s="148"/>
      <c r="AA93" s="148"/>
      <c r="AB93" s="148"/>
      <c r="AC93" s="148"/>
      <c r="AD93" s="148"/>
      <c r="AE93" s="148"/>
      <c r="AF93" s="148"/>
      <c r="AG93" s="148" t="s">
        <v>150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 x14ac:dyDescent="0.35">
      <c r="A94" s="176">
        <v>42</v>
      </c>
      <c r="B94" s="177" t="s">
        <v>262</v>
      </c>
      <c r="C94" s="193" t="s">
        <v>263</v>
      </c>
      <c r="D94" s="178" t="s">
        <v>162</v>
      </c>
      <c r="E94" s="179">
        <v>19</v>
      </c>
      <c r="F94" s="180"/>
      <c r="G94" s="181">
        <f>ROUND(E94*F94,2)</f>
        <v>0</v>
      </c>
      <c r="H94" s="180"/>
      <c r="I94" s="181">
        <f>ROUND(E94*H94,2)</f>
        <v>0</v>
      </c>
      <c r="J94" s="180"/>
      <c r="K94" s="181">
        <f>ROUND(E94*J94,2)</f>
        <v>0</v>
      </c>
      <c r="L94" s="181">
        <v>21</v>
      </c>
      <c r="M94" s="181">
        <f>G94*(1+L94/100)</f>
        <v>0</v>
      </c>
      <c r="N94" s="179">
        <v>1.3600000000000001E-3</v>
      </c>
      <c r="O94" s="179">
        <f>ROUND(E94*N94,2)</f>
        <v>0.03</v>
      </c>
      <c r="P94" s="179">
        <v>0</v>
      </c>
      <c r="Q94" s="179">
        <f>ROUND(E94*P94,2)</f>
        <v>0</v>
      </c>
      <c r="R94" s="181" t="s">
        <v>253</v>
      </c>
      <c r="S94" s="181" t="s">
        <v>127</v>
      </c>
      <c r="T94" s="182" t="s">
        <v>127</v>
      </c>
      <c r="U94" s="159">
        <v>0.43930000000000002</v>
      </c>
      <c r="V94" s="159">
        <f>ROUND(E94*U94,2)</f>
        <v>8.35</v>
      </c>
      <c r="W94" s="159"/>
      <c r="X94" s="159" t="s">
        <v>128</v>
      </c>
      <c r="Y94" s="159" t="s">
        <v>129</v>
      </c>
      <c r="Z94" s="148"/>
      <c r="AA94" s="148"/>
      <c r="AB94" s="148"/>
      <c r="AC94" s="148"/>
      <c r="AD94" s="148"/>
      <c r="AE94" s="148"/>
      <c r="AF94" s="148"/>
      <c r="AG94" s="148" t="s">
        <v>130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outlineLevel="2" x14ac:dyDescent="0.35">
      <c r="A95" s="155"/>
      <c r="B95" s="156"/>
      <c r="C95" s="260" t="s">
        <v>254</v>
      </c>
      <c r="D95" s="261"/>
      <c r="E95" s="261"/>
      <c r="F95" s="261"/>
      <c r="G95" s="261"/>
      <c r="H95" s="159"/>
      <c r="I95" s="159"/>
      <c r="J95" s="159"/>
      <c r="K95" s="159"/>
      <c r="L95" s="159"/>
      <c r="M95" s="159"/>
      <c r="N95" s="158"/>
      <c r="O95" s="158"/>
      <c r="P95" s="158"/>
      <c r="Q95" s="158"/>
      <c r="R95" s="159"/>
      <c r="S95" s="159"/>
      <c r="T95" s="159"/>
      <c r="U95" s="159"/>
      <c r="V95" s="159"/>
      <c r="W95" s="159"/>
      <c r="X95" s="159"/>
      <c r="Y95" s="159"/>
      <c r="Z95" s="148"/>
      <c r="AA95" s="148"/>
      <c r="AB95" s="148"/>
      <c r="AC95" s="148"/>
      <c r="AD95" s="148"/>
      <c r="AE95" s="148"/>
      <c r="AF95" s="148"/>
      <c r="AG95" s="148" t="s">
        <v>132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2" x14ac:dyDescent="0.35">
      <c r="A96" s="155"/>
      <c r="B96" s="156"/>
      <c r="C96" s="269" t="s">
        <v>264</v>
      </c>
      <c r="D96" s="270"/>
      <c r="E96" s="270"/>
      <c r="F96" s="270"/>
      <c r="G96" s="270"/>
      <c r="H96" s="159"/>
      <c r="I96" s="159"/>
      <c r="J96" s="159"/>
      <c r="K96" s="159"/>
      <c r="L96" s="159"/>
      <c r="M96" s="159"/>
      <c r="N96" s="158"/>
      <c r="O96" s="158"/>
      <c r="P96" s="158"/>
      <c r="Q96" s="158"/>
      <c r="R96" s="159"/>
      <c r="S96" s="159"/>
      <c r="T96" s="159"/>
      <c r="U96" s="159"/>
      <c r="V96" s="159"/>
      <c r="W96" s="159"/>
      <c r="X96" s="159"/>
      <c r="Y96" s="159"/>
      <c r="Z96" s="148"/>
      <c r="AA96" s="148"/>
      <c r="AB96" s="148"/>
      <c r="AC96" s="148"/>
      <c r="AD96" s="148"/>
      <c r="AE96" s="148"/>
      <c r="AF96" s="148"/>
      <c r="AG96" s="148" t="s">
        <v>150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outlineLevel="3" x14ac:dyDescent="0.35">
      <c r="A97" s="155"/>
      <c r="B97" s="156"/>
      <c r="C97" s="269" t="s">
        <v>265</v>
      </c>
      <c r="D97" s="270"/>
      <c r="E97" s="270"/>
      <c r="F97" s="270"/>
      <c r="G97" s="270"/>
      <c r="H97" s="159"/>
      <c r="I97" s="159"/>
      <c r="J97" s="159"/>
      <c r="K97" s="159"/>
      <c r="L97" s="159"/>
      <c r="M97" s="159"/>
      <c r="N97" s="158"/>
      <c r="O97" s="158"/>
      <c r="P97" s="158"/>
      <c r="Q97" s="158"/>
      <c r="R97" s="159"/>
      <c r="S97" s="159"/>
      <c r="T97" s="159"/>
      <c r="U97" s="159"/>
      <c r="V97" s="159"/>
      <c r="W97" s="159"/>
      <c r="X97" s="159"/>
      <c r="Y97" s="159"/>
      <c r="Z97" s="148"/>
      <c r="AA97" s="148"/>
      <c r="AB97" s="148"/>
      <c r="AC97" s="148"/>
      <c r="AD97" s="148"/>
      <c r="AE97" s="148"/>
      <c r="AF97" s="148"/>
      <c r="AG97" s="148" t="s">
        <v>150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outlineLevel="1" x14ac:dyDescent="0.35">
      <c r="A98" s="176">
        <v>43</v>
      </c>
      <c r="B98" s="177" t="s">
        <v>266</v>
      </c>
      <c r="C98" s="193" t="s">
        <v>267</v>
      </c>
      <c r="D98" s="178" t="s">
        <v>162</v>
      </c>
      <c r="E98" s="179">
        <v>1</v>
      </c>
      <c r="F98" s="180"/>
      <c r="G98" s="181">
        <f>ROUND(E98*F98,2)</f>
        <v>0</v>
      </c>
      <c r="H98" s="180"/>
      <c r="I98" s="181">
        <f>ROUND(E98*H98,2)</f>
        <v>0</v>
      </c>
      <c r="J98" s="180"/>
      <c r="K98" s="181">
        <f>ROUND(E98*J98,2)</f>
        <v>0</v>
      </c>
      <c r="L98" s="181">
        <v>21</v>
      </c>
      <c r="M98" s="181">
        <f>G98*(1+L98/100)</f>
        <v>0</v>
      </c>
      <c r="N98" s="179">
        <v>2.0999999999999999E-3</v>
      </c>
      <c r="O98" s="179">
        <f>ROUND(E98*N98,2)</f>
        <v>0</v>
      </c>
      <c r="P98" s="179">
        <v>0</v>
      </c>
      <c r="Q98" s="179">
        <f>ROUND(E98*P98,2)</f>
        <v>0</v>
      </c>
      <c r="R98" s="181" t="s">
        <v>253</v>
      </c>
      <c r="S98" s="181" t="s">
        <v>127</v>
      </c>
      <c r="T98" s="182" t="s">
        <v>127</v>
      </c>
      <c r="U98" s="159">
        <v>0.8</v>
      </c>
      <c r="V98" s="159">
        <f>ROUND(E98*U98,2)</f>
        <v>0.8</v>
      </c>
      <c r="W98" s="159"/>
      <c r="X98" s="159" t="s">
        <v>128</v>
      </c>
      <c r="Y98" s="159" t="s">
        <v>129</v>
      </c>
      <c r="Z98" s="148"/>
      <c r="AA98" s="148"/>
      <c r="AB98" s="148"/>
      <c r="AC98" s="148"/>
      <c r="AD98" s="148"/>
      <c r="AE98" s="148"/>
      <c r="AF98" s="148"/>
      <c r="AG98" s="148" t="s">
        <v>130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2" x14ac:dyDescent="0.35">
      <c r="A99" s="155"/>
      <c r="B99" s="156"/>
      <c r="C99" s="260" t="s">
        <v>254</v>
      </c>
      <c r="D99" s="261"/>
      <c r="E99" s="261"/>
      <c r="F99" s="261"/>
      <c r="G99" s="261"/>
      <c r="H99" s="159"/>
      <c r="I99" s="159"/>
      <c r="J99" s="159"/>
      <c r="K99" s="159"/>
      <c r="L99" s="159"/>
      <c r="M99" s="159"/>
      <c r="N99" s="158"/>
      <c r="O99" s="158"/>
      <c r="P99" s="158"/>
      <c r="Q99" s="158"/>
      <c r="R99" s="159"/>
      <c r="S99" s="159"/>
      <c r="T99" s="159"/>
      <c r="U99" s="159"/>
      <c r="V99" s="159"/>
      <c r="W99" s="159"/>
      <c r="X99" s="159"/>
      <c r="Y99" s="159"/>
      <c r="Z99" s="148"/>
      <c r="AA99" s="148"/>
      <c r="AB99" s="148"/>
      <c r="AC99" s="148"/>
      <c r="AD99" s="148"/>
      <c r="AE99" s="148"/>
      <c r="AF99" s="148"/>
      <c r="AG99" s="148" t="s">
        <v>132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2" x14ac:dyDescent="0.35">
      <c r="A100" s="155"/>
      <c r="B100" s="156"/>
      <c r="C100" s="269" t="s">
        <v>255</v>
      </c>
      <c r="D100" s="270"/>
      <c r="E100" s="270"/>
      <c r="F100" s="270"/>
      <c r="G100" s="270"/>
      <c r="H100" s="159"/>
      <c r="I100" s="159"/>
      <c r="J100" s="159"/>
      <c r="K100" s="159"/>
      <c r="L100" s="159"/>
      <c r="M100" s="159"/>
      <c r="N100" s="158"/>
      <c r="O100" s="158"/>
      <c r="P100" s="158"/>
      <c r="Q100" s="158"/>
      <c r="R100" s="159"/>
      <c r="S100" s="159"/>
      <c r="T100" s="159"/>
      <c r="U100" s="159"/>
      <c r="V100" s="159"/>
      <c r="W100" s="159"/>
      <c r="X100" s="159"/>
      <c r="Y100" s="159"/>
      <c r="Z100" s="148"/>
      <c r="AA100" s="148"/>
      <c r="AB100" s="148"/>
      <c r="AC100" s="148"/>
      <c r="AD100" s="148"/>
      <c r="AE100" s="148"/>
      <c r="AF100" s="148"/>
      <c r="AG100" s="148" t="s">
        <v>150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outlineLevel="1" x14ac:dyDescent="0.35">
      <c r="A101" s="176">
        <v>44</v>
      </c>
      <c r="B101" s="177" t="s">
        <v>268</v>
      </c>
      <c r="C101" s="193" t="s">
        <v>269</v>
      </c>
      <c r="D101" s="178" t="s">
        <v>162</v>
      </c>
      <c r="E101" s="179">
        <v>1</v>
      </c>
      <c r="F101" s="180"/>
      <c r="G101" s="181">
        <f>ROUND(E101*F101,2)</f>
        <v>0</v>
      </c>
      <c r="H101" s="180"/>
      <c r="I101" s="181">
        <f>ROUND(E101*H101,2)</f>
        <v>0</v>
      </c>
      <c r="J101" s="180"/>
      <c r="K101" s="181">
        <f>ROUND(E101*J101,2)</f>
        <v>0</v>
      </c>
      <c r="L101" s="181">
        <v>21</v>
      </c>
      <c r="M101" s="181">
        <f>G101*(1+L101/100)</f>
        <v>0</v>
      </c>
      <c r="N101" s="179">
        <v>2.5200000000000001E-3</v>
      </c>
      <c r="O101" s="179">
        <f>ROUND(E101*N101,2)</f>
        <v>0</v>
      </c>
      <c r="P101" s="179">
        <v>0</v>
      </c>
      <c r="Q101" s="179">
        <f>ROUND(E101*P101,2)</f>
        <v>0</v>
      </c>
      <c r="R101" s="181" t="s">
        <v>253</v>
      </c>
      <c r="S101" s="181" t="s">
        <v>127</v>
      </c>
      <c r="T101" s="182" t="s">
        <v>127</v>
      </c>
      <c r="U101" s="159">
        <v>0.8</v>
      </c>
      <c r="V101" s="159">
        <f>ROUND(E101*U101,2)</f>
        <v>0.8</v>
      </c>
      <c r="W101" s="159"/>
      <c r="X101" s="159" t="s">
        <v>128</v>
      </c>
      <c r="Y101" s="159" t="s">
        <v>129</v>
      </c>
      <c r="Z101" s="148"/>
      <c r="AA101" s="148"/>
      <c r="AB101" s="148"/>
      <c r="AC101" s="148"/>
      <c r="AD101" s="148"/>
      <c r="AE101" s="148"/>
      <c r="AF101" s="148"/>
      <c r="AG101" s="148" t="s">
        <v>130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outlineLevel="2" x14ac:dyDescent="0.35">
      <c r="A102" s="155"/>
      <c r="B102" s="156"/>
      <c r="C102" s="260" t="s">
        <v>254</v>
      </c>
      <c r="D102" s="261"/>
      <c r="E102" s="261"/>
      <c r="F102" s="261"/>
      <c r="G102" s="261"/>
      <c r="H102" s="159"/>
      <c r="I102" s="159"/>
      <c r="J102" s="159"/>
      <c r="K102" s="159"/>
      <c r="L102" s="159"/>
      <c r="M102" s="159"/>
      <c r="N102" s="158"/>
      <c r="O102" s="158"/>
      <c r="P102" s="158"/>
      <c r="Q102" s="158"/>
      <c r="R102" s="159"/>
      <c r="S102" s="159"/>
      <c r="T102" s="159"/>
      <c r="U102" s="159"/>
      <c r="V102" s="159"/>
      <c r="W102" s="159"/>
      <c r="X102" s="159"/>
      <c r="Y102" s="159"/>
      <c r="Z102" s="148"/>
      <c r="AA102" s="148"/>
      <c r="AB102" s="148"/>
      <c r="AC102" s="148"/>
      <c r="AD102" s="148"/>
      <c r="AE102" s="148"/>
      <c r="AF102" s="148"/>
      <c r="AG102" s="148" t="s">
        <v>132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2" x14ac:dyDescent="0.35">
      <c r="A103" s="155"/>
      <c r="B103" s="156"/>
      <c r="C103" s="269" t="s">
        <v>255</v>
      </c>
      <c r="D103" s="270"/>
      <c r="E103" s="270"/>
      <c r="F103" s="270"/>
      <c r="G103" s="270"/>
      <c r="H103" s="159"/>
      <c r="I103" s="159"/>
      <c r="J103" s="159"/>
      <c r="K103" s="159"/>
      <c r="L103" s="159"/>
      <c r="M103" s="159"/>
      <c r="N103" s="158"/>
      <c r="O103" s="158"/>
      <c r="P103" s="158"/>
      <c r="Q103" s="158"/>
      <c r="R103" s="159"/>
      <c r="S103" s="159"/>
      <c r="T103" s="159"/>
      <c r="U103" s="159"/>
      <c r="V103" s="159"/>
      <c r="W103" s="159"/>
      <c r="X103" s="159"/>
      <c r="Y103" s="159"/>
      <c r="Z103" s="148"/>
      <c r="AA103" s="148"/>
      <c r="AB103" s="148"/>
      <c r="AC103" s="148"/>
      <c r="AD103" s="148"/>
      <c r="AE103" s="148"/>
      <c r="AF103" s="148"/>
      <c r="AG103" s="148" t="s">
        <v>150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outlineLevel="1" x14ac:dyDescent="0.35">
      <c r="A104" s="176">
        <v>45</v>
      </c>
      <c r="B104" s="177" t="s">
        <v>270</v>
      </c>
      <c r="C104" s="193" t="s">
        <v>271</v>
      </c>
      <c r="D104" s="178" t="s">
        <v>162</v>
      </c>
      <c r="E104" s="179">
        <v>9</v>
      </c>
      <c r="F104" s="180"/>
      <c r="G104" s="181">
        <f>ROUND(E104*F104,2)</f>
        <v>0</v>
      </c>
      <c r="H104" s="180"/>
      <c r="I104" s="181">
        <f>ROUND(E104*H104,2)</f>
        <v>0</v>
      </c>
      <c r="J104" s="180"/>
      <c r="K104" s="181">
        <f>ROUND(E104*J104,2)</f>
        <v>0</v>
      </c>
      <c r="L104" s="181">
        <v>21</v>
      </c>
      <c r="M104" s="181">
        <f>G104*(1+L104/100)</f>
        <v>0</v>
      </c>
      <c r="N104" s="179">
        <v>3.5699999999999998E-3</v>
      </c>
      <c r="O104" s="179">
        <f>ROUND(E104*N104,2)</f>
        <v>0.03</v>
      </c>
      <c r="P104" s="179">
        <v>0</v>
      </c>
      <c r="Q104" s="179">
        <f>ROUND(E104*P104,2)</f>
        <v>0</v>
      </c>
      <c r="R104" s="181" t="s">
        <v>253</v>
      </c>
      <c r="S104" s="181" t="s">
        <v>127</v>
      </c>
      <c r="T104" s="182" t="s">
        <v>127</v>
      </c>
      <c r="U104" s="159">
        <v>0.55000000000000004</v>
      </c>
      <c r="V104" s="159">
        <f>ROUND(E104*U104,2)</f>
        <v>4.95</v>
      </c>
      <c r="W104" s="159"/>
      <c r="X104" s="159" t="s">
        <v>128</v>
      </c>
      <c r="Y104" s="159" t="s">
        <v>129</v>
      </c>
      <c r="Z104" s="148"/>
      <c r="AA104" s="148"/>
      <c r="AB104" s="148"/>
      <c r="AC104" s="148"/>
      <c r="AD104" s="148"/>
      <c r="AE104" s="148"/>
      <c r="AF104" s="148"/>
      <c r="AG104" s="148" t="s">
        <v>130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2" x14ac:dyDescent="0.35">
      <c r="A105" s="155"/>
      <c r="B105" s="156"/>
      <c r="C105" s="260" t="s">
        <v>254</v>
      </c>
      <c r="D105" s="261"/>
      <c r="E105" s="261"/>
      <c r="F105" s="261"/>
      <c r="G105" s="261"/>
      <c r="H105" s="159"/>
      <c r="I105" s="159"/>
      <c r="J105" s="159"/>
      <c r="K105" s="159"/>
      <c r="L105" s="159"/>
      <c r="M105" s="159"/>
      <c r="N105" s="158"/>
      <c r="O105" s="158"/>
      <c r="P105" s="158"/>
      <c r="Q105" s="158"/>
      <c r="R105" s="159"/>
      <c r="S105" s="159"/>
      <c r="T105" s="159"/>
      <c r="U105" s="159"/>
      <c r="V105" s="159"/>
      <c r="W105" s="159"/>
      <c r="X105" s="159"/>
      <c r="Y105" s="159"/>
      <c r="Z105" s="148"/>
      <c r="AA105" s="148"/>
      <c r="AB105" s="148"/>
      <c r="AC105" s="148"/>
      <c r="AD105" s="148"/>
      <c r="AE105" s="148"/>
      <c r="AF105" s="148"/>
      <c r="AG105" s="148" t="s">
        <v>132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outlineLevel="2" x14ac:dyDescent="0.35">
      <c r="A106" s="155"/>
      <c r="B106" s="156"/>
      <c r="C106" s="269" t="s">
        <v>255</v>
      </c>
      <c r="D106" s="270"/>
      <c r="E106" s="270"/>
      <c r="F106" s="270"/>
      <c r="G106" s="270"/>
      <c r="H106" s="159"/>
      <c r="I106" s="159"/>
      <c r="J106" s="159"/>
      <c r="K106" s="159"/>
      <c r="L106" s="159"/>
      <c r="M106" s="159"/>
      <c r="N106" s="158"/>
      <c r="O106" s="158"/>
      <c r="P106" s="158"/>
      <c r="Q106" s="158"/>
      <c r="R106" s="159"/>
      <c r="S106" s="159"/>
      <c r="T106" s="159"/>
      <c r="U106" s="159"/>
      <c r="V106" s="159"/>
      <c r="W106" s="159"/>
      <c r="X106" s="159"/>
      <c r="Y106" s="159"/>
      <c r="Z106" s="148"/>
      <c r="AA106" s="148"/>
      <c r="AB106" s="148"/>
      <c r="AC106" s="148"/>
      <c r="AD106" s="148"/>
      <c r="AE106" s="148"/>
      <c r="AF106" s="148"/>
      <c r="AG106" s="148" t="s">
        <v>150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1" x14ac:dyDescent="0.35">
      <c r="A107" s="176">
        <v>46</v>
      </c>
      <c r="B107" s="177" t="s">
        <v>272</v>
      </c>
      <c r="C107" s="193" t="s">
        <v>273</v>
      </c>
      <c r="D107" s="178" t="s">
        <v>274</v>
      </c>
      <c r="E107" s="179">
        <v>1</v>
      </c>
      <c r="F107" s="180"/>
      <c r="G107" s="181">
        <f>ROUND(E107*F107,2)</f>
        <v>0</v>
      </c>
      <c r="H107" s="180"/>
      <c r="I107" s="181">
        <f>ROUND(E107*H107,2)</f>
        <v>0</v>
      </c>
      <c r="J107" s="180"/>
      <c r="K107" s="181">
        <f>ROUND(E107*J107,2)</f>
        <v>0</v>
      </c>
      <c r="L107" s="181">
        <v>21</v>
      </c>
      <c r="M107" s="181">
        <f>G107*(1+L107/100)</f>
        <v>0</v>
      </c>
      <c r="N107" s="179">
        <v>0</v>
      </c>
      <c r="O107" s="179">
        <f>ROUND(E107*N107,2)</f>
        <v>0</v>
      </c>
      <c r="P107" s="179">
        <v>0</v>
      </c>
      <c r="Q107" s="179">
        <f>ROUND(E107*P107,2)</f>
        <v>0</v>
      </c>
      <c r="R107" s="181" t="s">
        <v>253</v>
      </c>
      <c r="S107" s="181" t="s">
        <v>127</v>
      </c>
      <c r="T107" s="182" t="s">
        <v>127</v>
      </c>
      <c r="U107" s="159">
        <v>0.14799999999999999</v>
      </c>
      <c r="V107" s="159">
        <f>ROUND(E107*U107,2)</f>
        <v>0.15</v>
      </c>
      <c r="W107" s="159"/>
      <c r="X107" s="159" t="s">
        <v>128</v>
      </c>
      <c r="Y107" s="159" t="s">
        <v>129</v>
      </c>
      <c r="Z107" s="148"/>
      <c r="AA107" s="148"/>
      <c r="AB107" s="148"/>
      <c r="AC107" s="148"/>
      <c r="AD107" s="148"/>
      <c r="AE107" s="148"/>
      <c r="AF107" s="148"/>
      <c r="AG107" s="148" t="s">
        <v>130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outlineLevel="2" x14ac:dyDescent="0.35">
      <c r="A108" s="155"/>
      <c r="B108" s="156"/>
      <c r="C108" s="260" t="s">
        <v>275</v>
      </c>
      <c r="D108" s="261"/>
      <c r="E108" s="261"/>
      <c r="F108" s="261"/>
      <c r="G108" s="261"/>
      <c r="H108" s="159"/>
      <c r="I108" s="159"/>
      <c r="J108" s="159"/>
      <c r="K108" s="159"/>
      <c r="L108" s="159"/>
      <c r="M108" s="159"/>
      <c r="N108" s="158"/>
      <c r="O108" s="158"/>
      <c r="P108" s="158"/>
      <c r="Q108" s="158"/>
      <c r="R108" s="159"/>
      <c r="S108" s="159"/>
      <c r="T108" s="159"/>
      <c r="U108" s="159"/>
      <c r="V108" s="159"/>
      <c r="W108" s="159"/>
      <c r="X108" s="159"/>
      <c r="Y108" s="159"/>
      <c r="Z108" s="148"/>
      <c r="AA108" s="148"/>
      <c r="AB108" s="148"/>
      <c r="AC108" s="148"/>
      <c r="AD108" s="148"/>
      <c r="AE108" s="148"/>
      <c r="AF108" s="148"/>
      <c r="AG108" s="148" t="s">
        <v>132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1" x14ac:dyDescent="0.35">
      <c r="A109" s="176">
        <v>47</v>
      </c>
      <c r="B109" s="177" t="s">
        <v>276</v>
      </c>
      <c r="C109" s="193" t="s">
        <v>277</v>
      </c>
      <c r="D109" s="178" t="s">
        <v>274</v>
      </c>
      <c r="E109" s="179">
        <v>3</v>
      </c>
      <c r="F109" s="180"/>
      <c r="G109" s="181">
        <f>ROUND(E109*F109,2)</f>
        <v>0</v>
      </c>
      <c r="H109" s="180"/>
      <c r="I109" s="181">
        <f>ROUND(E109*H109,2)</f>
        <v>0</v>
      </c>
      <c r="J109" s="180"/>
      <c r="K109" s="181">
        <f>ROUND(E109*J109,2)</f>
        <v>0</v>
      </c>
      <c r="L109" s="181">
        <v>21</v>
      </c>
      <c r="M109" s="181">
        <f>G109*(1+L109/100)</f>
        <v>0</v>
      </c>
      <c r="N109" s="179">
        <v>0</v>
      </c>
      <c r="O109" s="179">
        <f>ROUND(E109*N109,2)</f>
        <v>0</v>
      </c>
      <c r="P109" s="179">
        <v>0</v>
      </c>
      <c r="Q109" s="179">
        <f>ROUND(E109*P109,2)</f>
        <v>0</v>
      </c>
      <c r="R109" s="181" t="s">
        <v>253</v>
      </c>
      <c r="S109" s="181" t="s">
        <v>127</v>
      </c>
      <c r="T109" s="182" t="s">
        <v>127</v>
      </c>
      <c r="U109" s="159">
        <v>0.17399999999999999</v>
      </c>
      <c r="V109" s="159">
        <f>ROUND(E109*U109,2)</f>
        <v>0.52</v>
      </c>
      <c r="W109" s="159"/>
      <c r="X109" s="159" t="s">
        <v>128</v>
      </c>
      <c r="Y109" s="159" t="s">
        <v>129</v>
      </c>
      <c r="Z109" s="148"/>
      <c r="AA109" s="148"/>
      <c r="AB109" s="148"/>
      <c r="AC109" s="148"/>
      <c r="AD109" s="148"/>
      <c r="AE109" s="148"/>
      <c r="AF109" s="148"/>
      <c r="AG109" s="148" t="s">
        <v>130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outlineLevel="2" x14ac:dyDescent="0.35">
      <c r="A110" s="155"/>
      <c r="B110" s="156"/>
      <c r="C110" s="260" t="s">
        <v>275</v>
      </c>
      <c r="D110" s="261"/>
      <c r="E110" s="261"/>
      <c r="F110" s="261"/>
      <c r="G110" s="261"/>
      <c r="H110" s="159"/>
      <c r="I110" s="159"/>
      <c r="J110" s="159"/>
      <c r="K110" s="159"/>
      <c r="L110" s="159"/>
      <c r="M110" s="159"/>
      <c r="N110" s="158"/>
      <c r="O110" s="158"/>
      <c r="P110" s="158"/>
      <c r="Q110" s="158"/>
      <c r="R110" s="159"/>
      <c r="S110" s="159"/>
      <c r="T110" s="159"/>
      <c r="U110" s="159"/>
      <c r="V110" s="159"/>
      <c r="W110" s="159"/>
      <c r="X110" s="159"/>
      <c r="Y110" s="159"/>
      <c r="Z110" s="148"/>
      <c r="AA110" s="148"/>
      <c r="AB110" s="148"/>
      <c r="AC110" s="148"/>
      <c r="AD110" s="148"/>
      <c r="AE110" s="148"/>
      <c r="AF110" s="148"/>
      <c r="AG110" s="148" t="s">
        <v>132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outlineLevel="1" x14ac:dyDescent="0.35">
      <c r="A111" s="176">
        <v>48</v>
      </c>
      <c r="B111" s="177" t="s">
        <v>278</v>
      </c>
      <c r="C111" s="193" t="s">
        <v>279</v>
      </c>
      <c r="D111" s="178" t="s">
        <v>274</v>
      </c>
      <c r="E111" s="179">
        <v>4</v>
      </c>
      <c r="F111" s="180"/>
      <c r="G111" s="181">
        <f>ROUND(E111*F111,2)</f>
        <v>0</v>
      </c>
      <c r="H111" s="180"/>
      <c r="I111" s="181">
        <f>ROUND(E111*H111,2)</f>
        <v>0</v>
      </c>
      <c r="J111" s="180"/>
      <c r="K111" s="181">
        <f>ROUND(E111*J111,2)</f>
        <v>0</v>
      </c>
      <c r="L111" s="181">
        <v>21</v>
      </c>
      <c r="M111" s="181">
        <f>G111*(1+L111/100)</f>
        <v>0</v>
      </c>
      <c r="N111" s="179">
        <v>0</v>
      </c>
      <c r="O111" s="179">
        <f>ROUND(E111*N111,2)</f>
        <v>0</v>
      </c>
      <c r="P111" s="179">
        <v>0</v>
      </c>
      <c r="Q111" s="179">
        <f>ROUND(E111*P111,2)</f>
        <v>0</v>
      </c>
      <c r="R111" s="181" t="s">
        <v>253</v>
      </c>
      <c r="S111" s="181" t="s">
        <v>127</v>
      </c>
      <c r="T111" s="182" t="s">
        <v>127</v>
      </c>
      <c r="U111" s="159">
        <v>0.25900000000000001</v>
      </c>
      <c r="V111" s="159">
        <f>ROUND(E111*U111,2)</f>
        <v>1.04</v>
      </c>
      <c r="W111" s="159"/>
      <c r="X111" s="159" t="s">
        <v>128</v>
      </c>
      <c r="Y111" s="159" t="s">
        <v>129</v>
      </c>
      <c r="Z111" s="148"/>
      <c r="AA111" s="148"/>
      <c r="AB111" s="148"/>
      <c r="AC111" s="148"/>
      <c r="AD111" s="148"/>
      <c r="AE111" s="148"/>
      <c r="AF111" s="148"/>
      <c r="AG111" s="148" t="s">
        <v>130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outlineLevel="2" x14ac:dyDescent="0.35">
      <c r="A112" s="155"/>
      <c r="B112" s="156"/>
      <c r="C112" s="260" t="s">
        <v>275</v>
      </c>
      <c r="D112" s="261"/>
      <c r="E112" s="261"/>
      <c r="F112" s="261"/>
      <c r="G112" s="261"/>
      <c r="H112" s="159"/>
      <c r="I112" s="159"/>
      <c r="J112" s="159"/>
      <c r="K112" s="159"/>
      <c r="L112" s="159"/>
      <c r="M112" s="159"/>
      <c r="N112" s="158"/>
      <c r="O112" s="158"/>
      <c r="P112" s="158"/>
      <c r="Q112" s="158"/>
      <c r="R112" s="159"/>
      <c r="S112" s="159"/>
      <c r="T112" s="159"/>
      <c r="U112" s="159"/>
      <c r="V112" s="159"/>
      <c r="W112" s="159"/>
      <c r="X112" s="159"/>
      <c r="Y112" s="159"/>
      <c r="Z112" s="148"/>
      <c r="AA112" s="148"/>
      <c r="AB112" s="148"/>
      <c r="AC112" s="148"/>
      <c r="AD112" s="148"/>
      <c r="AE112" s="148"/>
      <c r="AF112" s="148"/>
      <c r="AG112" s="148" t="s">
        <v>132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ht="20.25" outlineLevel="1" x14ac:dyDescent="0.35">
      <c r="A113" s="184">
        <v>49</v>
      </c>
      <c r="B113" s="185" t="s">
        <v>280</v>
      </c>
      <c r="C113" s="195" t="s">
        <v>281</v>
      </c>
      <c r="D113" s="186" t="s">
        <v>274</v>
      </c>
      <c r="E113" s="187">
        <v>1</v>
      </c>
      <c r="F113" s="188"/>
      <c r="G113" s="189">
        <f>ROUND(E113*F113,2)</f>
        <v>0</v>
      </c>
      <c r="H113" s="188"/>
      <c r="I113" s="189">
        <f>ROUND(E113*H113,2)</f>
        <v>0</v>
      </c>
      <c r="J113" s="188"/>
      <c r="K113" s="189">
        <f>ROUND(E113*J113,2)</f>
        <v>0</v>
      </c>
      <c r="L113" s="189">
        <v>21</v>
      </c>
      <c r="M113" s="189">
        <f>G113*(1+L113/100)</f>
        <v>0</v>
      </c>
      <c r="N113" s="187">
        <v>7.5000000000000002E-4</v>
      </c>
      <c r="O113" s="187">
        <f>ROUND(E113*N113,2)</f>
        <v>0</v>
      </c>
      <c r="P113" s="187">
        <v>0</v>
      </c>
      <c r="Q113" s="187">
        <f>ROUND(E113*P113,2)</f>
        <v>0</v>
      </c>
      <c r="R113" s="189" t="s">
        <v>253</v>
      </c>
      <c r="S113" s="189" t="s">
        <v>127</v>
      </c>
      <c r="T113" s="190" t="s">
        <v>127</v>
      </c>
      <c r="U113" s="159">
        <v>0.2</v>
      </c>
      <c r="V113" s="159">
        <f>ROUND(E113*U113,2)</f>
        <v>0.2</v>
      </c>
      <c r="W113" s="159"/>
      <c r="X113" s="159" t="s">
        <v>128</v>
      </c>
      <c r="Y113" s="159" t="s">
        <v>129</v>
      </c>
      <c r="Z113" s="148"/>
      <c r="AA113" s="148"/>
      <c r="AB113" s="148"/>
      <c r="AC113" s="148"/>
      <c r="AD113" s="148"/>
      <c r="AE113" s="148"/>
      <c r="AF113" s="148"/>
      <c r="AG113" s="148" t="s">
        <v>130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outlineLevel="1" x14ac:dyDescent="0.35">
      <c r="A114" s="184">
        <v>50</v>
      </c>
      <c r="B114" s="185" t="s">
        <v>282</v>
      </c>
      <c r="C114" s="195" t="s">
        <v>283</v>
      </c>
      <c r="D114" s="186" t="s">
        <v>274</v>
      </c>
      <c r="E114" s="187">
        <v>1</v>
      </c>
      <c r="F114" s="188"/>
      <c r="G114" s="189">
        <f>ROUND(E114*F114,2)</f>
        <v>0</v>
      </c>
      <c r="H114" s="188"/>
      <c r="I114" s="189">
        <f>ROUND(E114*H114,2)</f>
        <v>0</v>
      </c>
      <c r="J114" s="188"/>
      <c r="K114" s="189">
        <f>ROUND(E114*J114,2)</f>
        <v>0</v>
      </c>
      <c r="L114" s="189">
        <v>21</v>
      </c>
      <c r="M114" s="189">
        <f>G114*(1+L114/100)</f>
        <v>0</v>
      </c>
      <c r="N114" s="187">
        <v>2.7E-4</v>
      </c>
      <c r="O114" s="187">
        <f>ROUND(E114*N114,2)</f>
        <v>0</v>
      </c>
      <c r="P114" s="187">
        <v>0</v>
      </c>
      <c r="Q114" s="187">
        <f>ROUND(E114*P114,2)</f>
        <v>0</v>
      </c>
      <c r="R114" s="189" t="s">
        <v>253</v>
      </c>
      <c r="S114" s="189" t="s">
        <v>127</v>
      </c>
      <c r="T114" s="190" t="s">
        <v>127</v>
      </c>
      <c r="U114" s="159">
        <v>0.33300000000000002</v>
      </c>
      <c r="V114" s="159">
        <f>ROUND(E114*U114,2)</f>
        <v>0.33</v>
      </c>
      <c r="W114" s="159"/>
      <c r="X114" s="159" t="s">
        <v>128</v>
      </c>
      <c r="Y114" s="159" t="s">
        <v>129</v>
      </c>
      <c r="Z114" s="148"/>
      <c r="AA114" s="148"/>
      <c r="AB114" s="148"/>
      <c r="AC114" s="148"/>
      <c r="AD114" s="148"/>
      <c r="AE114" s="148"/>
      <c r="AF114" s="148"/>
      <c r="AG114" s="148" t="s">
        <v>130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1" x14ac:dyDescent="0.35">
      <c r="A115" s="184">
        <v>51</v>
      </c>
      <c r="B115" s="185" t="s">
        <v>284</v>
      </c>
      <c r="C115" s="195" t="s">
        <v>285</v>
      </c>
      <c r="D115" s="186" t="s">
        <v>162</v>
      </c>
      <c r="E115" s="187">
        <v>225</v>
      </c>
      <c r="F115" s="188"/>
      <c r="G115" s="189">
        <f>ROUND(E115*F115,2)</f>
        <v>0</v>
      </c>
      <c r="H115" s="188"/>
      <c r="I115" s="189">
        <f>ROUND(E115*H115,2)</f>
        <v>0</v>
      </c>
      <c r="J115" s="188"/>
      <c r="K115" s="189">
        <f>ROUND(E115*J115,2)</f>
        <v>0</v>
      </c>
      <c r="L115" s="189">
        <v>21</v>
      </c>
      <c r="M115" s="189">
        <f>G115*(1+L115/100)</f>
        <v>0</v>
      </c>
      <c r="N115" s="187">
        <v>0</v>
      </c>
      <c r="O115" s="187">
        <f>ROUND(E115*N115,2)</f>
        <v>0</v>
      </c>
      <c r="P115" s="187">
        <v>0</v>
      </c>
      <c r="Q115" s="187">
        <f>ROUND(E115*P115,2)</f>
        <v>0</v>
      </c>
      <c r="R115" s="189" t="s">
        <v>253</v>
      </c>
      <c r="S115" s="189" t="s">
        <v>127</v>
      </c>
      <c r="T115" s="190" t="s">
        <v>127</v>
      </c>
      <c r="U115" s="159">
        <v>0.05</v>
      </c>
      <c r="V115" s="159">
        <f>ROUND(E115*U115,2)</f>
        <v>11.25</v>
      </c>
      <c r="W115" s="159"/>
      <c r="X115" s="159" t="s">
        <v>128</v>
      </c>
      <c r="Y115" s="159" t="s">
        <v>129</v>
      </c>
      <c r="Z115" s="148"/>
      <c r="AA115" s="148"/>
      <c r="AB115" s="148"/>
      <c r="AC115" s="148"/>
      <c r="AD115" s="148"/>
      <c r="AE115" s="148"/>
      <c r="AF115" s="148"/>
      <c r="AG115" s="148" t="s">
        <v>130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outlineLevel="1" x14ac:dyDescent="0.35">
      <c r="A116" s="184">
        <v>52</v>
      </c>
      <c r="B116" s="185" t="s">
        <v>286</v>
      </c>
      <c r="C116" s="195" t="s">
        <v>287</v>
      </c>
      <c r="D116" s="186" t="s">
        <v>162</v>
      </c>
      <c r="E116" s="187">
        <v>264</v>
      </c>
      <c r="F116" s="188"/>
      <c r="G116" s="189">
        <f>ROUND(E116*F116,2)</f>
        <v>0</v>
      </c>
      <c r="H116" s="188"/>
      <c r="I116" s="189">
        <f>ROUND(E116*H116,2)</f>
        <v>0</v>
      </c>
      <c r="J116" s="188"/>
      <c r="K116" s="189">
        <f>ROUND(E116*J116,2)</f>
        <v>0</v>
      </c>
      <c r="L116" s="189">
        <v>21</v>
      </c>
      <c r="M116" s="189">
        <f>G116*(1+L116/100)</f>
        <v>0</v>
      </c>
      <c r="N116" s="187">
        <v>0</v>
      </c>
      <c r="O116" s="187">
        <f>ROUND(E116*N116,2)</f>
        <v>0</v>
      </c>
      <c r="P116" s="187">
        <v>0</v>
      </c>
      <c r="Q116" s="187">
        <f>ROUND(E116*P116,2)</f>
        <v>0</v>
      </c>
      <c r="R116" s="189" t="s">
        <v>253</v>
      </c>
      <c r="S116" s="189" t="s">
        <v>127</v>
      </c>
      <c r="T116" s="190" t="s">
        <v>127</v>
      </c>
      <c r="U116" s="159">
        <v>0.06</v>
      </c>
      <c r="V116" s="159">
        <f>ROUND(E116*U116,2)</f>
        <v>15.84</v>
      </c>
      <c r="W116" s="159"/>
      <c r="X116" s="159" t="s">
        <v>128</v>
      </c>
      <c r="Y116" s="159" t="s">
        <v>129</v>
      </c>
      <c r="Z116" s="148"/>
      <c r="AA116" s="148"/>
      <c r="AB116" s="148"/>
      <c r="AC116" s="148"/>
      <c r="AD116" s="148"/>
      <c r="AE116" s="148"/>
      <c r="AF116" s="148"/>
      <c r="AG116" s="148" t="s">
        <v>130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48"/>
      <c r="BB116" s="148"/>
      <c r="BC116" s="148"/>
      <c r="BD116" s="148"/>
      <c r="BE116" s="148"/>
      <c r="BF116" s="148"/>
      <c r="BG116" s="148"/>
      <c r="BH116" s="148"/>
    </row>
    <row r="117" spans="1:60" outlineLevel="1" x14ac:dyDescent="0.35">
      <c r="A117" s="176">
        <v>53</v>
      </c>
      <c r="B117" s="177" t="s">
        <v>288</v>
      </c>
      <c r="C117" s="193" t="s">
        <v>289</v>
      </c>
      <c r="D117" s="178" t="s">
        <v>199</v>
      </c>
      <c r="E117" s="179">
        <v>1</v>
      </c>
      <c r="F117" s="180"/>
      <c r="G117" s="181">
        <f>ROUND(E117*F117,2)</f>
        <v>0</v>
      </c>
      <c r="H117" s="180"/>
      <c r="I117" s="181">
        <f>ROUND(E117*H117,2)</f>
        <v>0</v>
      </c>
      <c r="J117" s="180"/>
      <c r="K117" s="181">
        <f>ROUND(E117*J117,2)</f>
        <v>0</v>
      </c>
      <c r="L117" s="181">
        <v>21</v>
      </c>
      <c r="M117" s="181">
        <f>G117*(1+L117/100)</f>
        <v>0</v>
      </c>
      <c r="N117" s="179">
        <v>3.5E-4</v>
      </c>
      <c r="O117" s="179">
        <f>ROUND(E117*N117,2)</f>
        <v>0</v>
      </c>
      <c r="P117" s="179">
        <v>0</v>
      </c>
      <c r="Q117" s="179">
        <f>ROUND(E117*P117,2)</f>
        <v>0</v>
      </c>
      <c r="R117" s="181"/>
      <c r="S117" s="181" t="s">
        <v>200</v>
      </c>
      <c r="T117" s="182" t="s">
        <v>201</v>
      </c>
      <c r="U117" s="159">
        <v>0.12</v>
      </c>
      <c r="V117" s="159">
        <f>ROUND(E117*U117,2)</f>
        <v>0.12</v>
      </c>
      <c r="W117" s="159"/>
      <c r="X117" s="159" t="s">
        <v>128</v>
      </c>
      <c r="Y117" s="159" t="s">
        <v>129</v>
      </c>
      <c r="Z117" s="148"/>
      <c r="AA117" s="148"/>
      <c r="AB117" s="148"/>
      <c r="AC117" s="148"/>
      <c r="AD117" s="148"/>
      <c r="AE117" s="148"/>
      <c r="AF117" s="148"/>
      <c r="AG117" s="148" t="s">
        <v>130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2" x14ac:dyDescent="0.35">
      <c r="A118" s="155"/>
      <c r="B118" s="156"/>
      <c r="C118" s="271" t="s">
        <v>290</v>
      </c>
      <c r="D118" s="272"/>
      <c r="E118" s="272"/>
      <c r="F118" s="272"/>
      <c r="G118" s="272"/>
      <c r="H118" s="159"/>
      <c r="I118" s="159"/>
      <c r="J118" s="159"/>
      <c r="K118" s="159"/>
      <c r="L118" s="159"/>
      <c r="M118" s="159"/>
      <c r="N118" s="158"/>
      <c r="O118" s="158"/>
      <c r="P118" s="158"/>
      <c r="Q118" s="158"/>
      <c r="R118" s="159"/>
      <c r="S118" s="159"/>
      <c r="T118" s="159"/>
      <c r="U118" s="159"/>
      <c r="V118" s="159"/>
      <c r="W118" s="159"/>
      <c r="X118" s="159"/>
      <c r="Y118" s="159"/>
      <c r="Z118" s="148"/>
      <c r="AA118" s="148"/>
      <c r="AB118" s="148"/>
      <c r="AC118" s="148"/>
      <c r="AD118" s="148"/>
      <c r="AE118" s="148"/>
      <c r="AF118" s="148"/>
      <c r="AG118" s="148" t="s">
        <v>150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2" x14ac:dyDescent="0.35">
      <c r="A119" s="155"/>
      <c r="B119" s="156"/>
      <c r="C119" s="197" t="s">
        <v>291</v>
      </c>
      <c r="D119" s="166"/>
      <c r="E119" s="167"/>
      <c r="F119" s="159"/>
      <c r="G119" s="159"/>
      <c r="H119" s="159"/>
      <c r="I119" s="159"/>
      <c r="J119" s="159"/>
      <c r="K119" s="159"/>
      <c r="L119" s="159"/>
      <c r="M119" s="159"/>
      <c r="N119" s="158"/>
      <c r="O119" s="158"/>
      <c r="P119" s="158"/>
      <c r="Q119" s="158"/>
      <c r="R119" s="159"/>
      <c r="S119" s="159"/>
      <c r="T119" s="159"/>
      <c r="U119" s="159"/>
      <c r="V119" s="159"/>
      <c r="W119" s="159"/>
      <c r="X119" s="159"/>
      <c r="Y119" s="159"/>
      <c r="Z119" s="148"/>
      <c r="AA119" s="148"/>
      <c r="AB119" s="148"/>
      <c r="AC119" s="148"/>
      <c r="AD119" s="148"/>
      <c r="AE119" s="148"/>
      <c r="AF119" s="148"/>
      <c r="AG119" s="148" t="s">
        <v>136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outlineLevel="3" x14ac:dyDescent="0.35">
      <c r="A120" s="155"/>
      <c r="B120" s="156"/>
      <c r="C120" s="198" t="s">
        <v>292</v>
      </c>
      <c r="D120" s="166"/>
      <c r="E120" s="167">
        <v>10</v>
      </c>
      <c r="F120" s="159"/>
      <c r="G120" s="159"/>
      <c r="H120" s="159"/>
      <c r="I120" s="159"/>
      <c r="J120" s="159"/>
      <c r="K120" s="159"/>
      <c r="L120" s="159"/>
      <c r="M120" s="159"/>
      <c r="N120" s="158"/>
      <c r="O120" s="158"/>
      <c r="P120" s="158"/>
      <c r="Q120" s="158"/>
      <c r="R120" s="159"/>
      <c r="S120" s="159"/>
      <c r="T120" s="159"/>
      <c r="U120" s="159"/>
      <c r="V120" s="159"/>
      <c r="W120" s="159"/>
      <c r="X120" s="159"/>
      <c r="Y120" s="159"/>
      <c r="Z120" s="148"/>
      <c r="AA120" s="148"/>
      <c r="AB120" s="148"/>
      <c r="AC120" s="148"/>
      <c r="AD120" s="148"/>
      <c r="AE120" s="148"/>
      <c r="AF120" s="148"/>
      <c r="AG120" s="148" t="s">
        <v>136</v>
      </c>
      <c r="AH120" s="148">
        <v>2</v>
      </c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48"/>
      <c r="BB120" s="148"/>
      <c r="BC120" s="148"/>
      <c r="BD120" s="148"/>
      <c r="BE120" s="148"/>
      <c r="BF120" s="148"/>
      <c r="BG120" s="148"/>
      <c r="BH120" s="148"/>
    </row>
    <row r="121" spans="1:60" outlineLevel="3" x14ac:dyDescent="0.35">
      <c r="A121" s="155"/>
      <c r="B121" s="156"/>
      <c r="C121" s="198" t="s">
        <v>293</v>
      </c>
      <c r="D121" s="166"/>
      <c r="E121" s="167">
        <v>10</v>
      </c>
      <c r="F121" s="159"/>
      <c r="G121" s="159"/>
      <c r="H121" s="159"/>
      <c r="I121" s="159"/>
      <c r="J121" s="159"/>
      <c r="K121" s="159"/>
      <c r="L121" s="159"/>
      <c r="M121" s="159"/>
      <c r="N121" s="158"/>
      <c r="O121" s="158"/>
      <c r="P121" s="158"/>
      <c r="Q121" s="158"/>
      <c r="R121" s="159"/>
      <c r="S121" s="159"/>
      <c r="T121" s="159"/>
      <c r="U121" s="159"/>
      <c r="V121" s="159"/>
      <c r="W121" s="159"/>
      <c r="X121" s="159"/>
      <c r="Y121" s="159"/>
      <c r="Z121" s="148"/>
      <c r="AA121" s="148"/>
      <c r="AB121" s="148"/>
      <c r="AC121" s="148"/>
      <c r="AD121" s="148"/>
      <c r="AE121" s="148"/>
      <c r="AF121" s="148"/>
      <c r="AG121" s="148" t="s">
        <v>136</v>
      </c>
      <c r="AH121" s="148">
        <v>2</v>
      </c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outlineLevel="3" x14ac:dyDescent="0.35">
      <c r="A122" s="155"/>
      <c r="B122" s="156"/>
      <c r="C122" s="198" t="s">
        <v>294</v>
      </c>
      <c r="D122" s="166"/>
      <c r="E122" s="167">
        <v>5</v>
      </c>
      <c r="F122" s="159"/>
      <c r="G122" s="159"/>
      <c r="H122" s="159"/>
      <c r="I122" s="159"/>
      <c r="J122" s="159"/>
      <c r="K122" s="159"/>
      <c r="L122" s="159"/>
      <c r="M122" s="159"/>
      <c r="N122" s="158"/>
      <c r="O122" s="158"/>
      <c r="P122" s="158"/>
      <c r="Q122" s="158"/>
      <c r="R122" s="159"/>
      <c r="S122" s="159"/>
      <c r="T122" s="159"/>
      <c r="U122" s="159"/>
      <c r="V122" s="159"/>
      <c r="W122" s="159"/>
      <c r="X122" s="159"/>
      <c r="Y122" s="159"/>
      <c r="Z122" s="148"/>
      <c r="AA122" s="148"/>
      <c r="AB122" s="148"/>
      <c r="AC122" s="148"/>
      <c r="AD122" s="148"/>
      <c r="AE122" s="148"/>
      <c r="AF122" s="148"/>
      <c r="AG122" s="148" t="s">
        <v>136</v>
      </c>
      <c r="AH122" s="148">
        <v>2</v>
      </c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outlineLevel="3" x14ac:dyDescent="0.35">
      <c r="A123" s="155"/>
      <c r="B123" s="156"/>
      <c r="C123" s="198" t="s">
        <v>295</v>
      </c>
      <c r="D123" s="166"/>
      <c r="E123" s="167">
        <v>10</v>
      </c>
      <c r="F123" s="159"/>
      <c r="G123" s="159"/>
      <c r="H123" s="159"/>
      <c r="I123" s="159"/>
      <c r="J123" s="159"/>
      <c r="K123" s="159"/>
      <c r="L123" s="159"/>
      <c r="M123" s="159"/>
      <c r="N123" s="158"/>
      <c r="O123" s="158"/>
      <c r="P123" s="158"/>
      <c r="Q123" s="158"/>
      <c r="R123" s="159"/>
      <c r="S123" s="159"/>
      <c r="T123" s="159"/>
      <c r="U123" s="159"/>
      <c r="V123" s="159"/>
      <c r="W123" s="159"/>
      <c r="X123" s="159"/>
      <c r="Y123" s="159"/>
      <c r="Z123" s="148"/>
      <c r="AA123" s="148"/>
      <c r="AB123" s="148"/>
      <c r="AC123" s="148"/>
      <c r="AD123" s="148"/>
      <c r="AE123" s="148"/>
      <c r="AF123" s="148"/>
      <c r="AG123" s="148" t="s">
        <v>136</v>
      </c>
      <c r="AH123" s="148">
        <v>2</v>
      </c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outlineLevel="3" x14ac:dyDescent="0.35">
      <c r="A124" s="155"/>
      <c r="B124" s="156"/>
      <c r="C124" s="198" t="s">
        <v>296</v>
      </c>
      <c r="D124" s="166"/>
      <c r="E124" s="167">
        <v>10</v>
      </c>
      <c r="F124" s="159"/>
      <c r="G124" s="159"/>
      <c r="H124" s="159"/>
      <c r="I124" s="159"/>
      <c r="J124" s="159"/>
      <c r="K124" s="159"/>
      <c r="L124" s="159"/>
      <c r="M124" s="159"/>
      <c r="N124" s="158"/>
      <c r="O124" s="158"/>
      <c r="P124" s="158"/>
      <c r="Q124" s="158"/>
      <c r="R124" s="159"/>
      <c r="S124" s="159"/>
      <c r="T124" s="159"/>
      <c r="U124" s="159"/>
      <c r="V124" s="159"/>
      <c r="W124" s="159"/>
      <c r="X124" s="159"/>
      <c r="Y124" s="159"/>
      <c r="Z124" s="148"/>
      <c r="AA124" s="148"/>
      <c r="AB124" s="148"/>
      <c r="AC124" s="148"/>
      <c r="AD124" s="148"/>
      <c r="AE124" s="148"/>
      <c r="AF124" s="148"/>
      <c r="AG124" s="148" t="s">
        <v>136</v>
      </c>
      <c r="AH124" s="148">
        <v>2</v>
      </c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3" x14ac:dyDescent="0.35">
      <c r="A125" s="155"/>
      <c r="B125" s="156"/>
      <c r="C125" s="198" t="s">
        <v>297</v>
      </c>
      <c r="D125" s="166"/>
      <c r="E125" s="167">
        <v>30</v>
      </c>
      <c r="F125" s="159"/>
      <c r="G125" s="159"/>
      <c r="H125" s="159"/>
      <c r="I125" s="159"/>
      <c r="J125" s="159"/>
      <c r="K125" s="159"/>
      <c r="L125" s="159"/>
      <c r="M125" s="159"/>
      <c r="N125" s="158"/>
      <c r="O125" s="158"/>
      <c r="P125" s="158"/>
      <c r="Q125" s="158"/>
      <c r="R125" s="159"/>
      <c r="S125" s="159"/>
      <c r="T125" s="159"/>
      <c r="U125" s="159"/>
      <c r="V125" s="159"/>
      <c r="W125" s="159"/>
      <c r="X125" s="159"/>
      <c r="Y125" s="159"/>
      <c r="Z125" s="148"/>
      <c r="AA125" s="148"/>
      <c r="AB125" s="148"/>
      <c r="AC125" s="148"/>
      <c r="AD125" s="148"/>
      <c r="AE125" s="148"/>
      <c r="AF125" s="148"/>
      <c r="AG125" s="148" t="s">
        <v>136</v>
      </c>
      <c r="AH125" s="148">
        <v>2</v>
      </c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outlineLevel="3" x14ac:dyDescent="0.35">
      <c r="A126" s="155"/>
      <c r="B126" s="156"/>
      <c r="C126" s="198" t="s">
        <v>298</v>
      </c>
      <c r="D126" s="166"/>
      <c r="E126" s="167">
        <v>60</v>
      </c>
      <c r="F126" s="159"/>
      <c r="G126" s="159"/>
      <c r="H126" s="159"/>
      <c r="I126" s="159"/>
      <c r="J126" s="159"/>
      <c r="K126" s="159"/>
      <c r="L126" s="159"/>
      <c r="M126" s="159"/>
      <c r="N126" s="158"/>
      <c r="O126" s="158"/>
      <c r="P126" s="158"/>
      <c r="Q126" s="158"/>
      <c r="R126" s="159"/>
      <c r="S126" s="159"/>
      <c r="T126" s="159"/>
      <c r="U126" s="159"/>
      <c r="V126" s="159"/>
      <c r="W126" s="159"/>
      <c r="X126" s="159"/>
      <c r="Y126" s="159"/>
      <c r="Z126" s="148"/>
      <c r="AA126" s="148"/>
      <c r="AB126" s="148"/>
      <c r="AC126" s="148"/>
      <c r="AD126" s="148"/>
      <c r="AE126" s="148"/>
      <c r="AF126" s="148"/>
      <c r="AG126" s="148" t="s">
        <v>136</v>
      </c>
      <c r="AH126" s="148">
        <v>2</v>
      </c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48"/>
      <c r="BB126" s="148"/>
      <c r="BC126" s="148"/>
      <c r="BD126" s="148"/>
      <c r="BE126" s="148"/>
      <c r="BF126" s="148"/>
      <c r="BG126" s="148"/>
      <c r="BH126" s="148"/>
    </row>
    <row r="127" spans="1:60" outlineLevel="3" x14ac:dyDescent="0.35">
      <c r="A127" s="155"/>
      <c r="B127" s="156"/>
      <c r="C127" s="198" t="s">
        <v>299</v>
      </c>
      <c r="D127" s="166"/>
      <c r="E127" s="167">
        <v>60</v>
      </c>
      <c r="F127" s="159"/>
      <c r="G127" s="159"/>
      <c r="H127" s="159"/>
      <c r="I127" s="159"/>
      <c r="J127" s="159"/>
      <c r="K127" s="159"/>
      <c r="L127" s="159"/>
      <c r="M127" s="159"/>
      <c r="N127" s="158"/>
      <c r="O127" s="158"/>
      <c r="P127" s="158"/>
      <c r="Q127" s="158"/>
      <c r="R127" s="159"/>
      <c r="S127" s="159"/>
      <c r="T127" s="159"/>
      <c r="U127" s="159"/>
      <c r="V127" s="159"/>
      <c r="W127" s="159"/>
      <c r="X127" s="159"/>
      <c r="Y127" s="159"/>
      <c r="Z127" s="148"/>
      <c r="AA127" s="148"/>
      <c r="AB127" s="148"/>
      <c r="AC127" s="148"/>
      <c r="AD127" s="148"/>
      <c r="AE127" s="148"/>
      <c r="AF127" s="148"/>
      <c r="AG127" s="148" t="s">
        <v>136</v>
      </c>
      <c r="AH127" s="148">
        <v>2</v>
      </c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3" x14ac:dyDescent="0.35">
      <c r="A128" s="155"/>
      <c r="B128" s="156"/>
      <c r="C128" s="198" t="s">
        <v>300</v>
      </c>
      <c r="D128" s="166"/>
      <c r="E128" s="167">
        <v>165</v>
      </c>
      <c r="F128" s="159"/>
      <c r="G128" s="159"/>
      <c r="H128" s="159"/>
      <c r="I128" s="159"/>
      <c r="J128" s="159"/>
      <c r="K128" s="159"/>
      <c r="L128" s="159"/>
      <c r="M128" s="159"/>
      <c r="N128" s="158"/>
      <c r="O128" s="158"/>
      <c r="P128" s="158"/>
      <c r="Q128" s="158"/>
      <c r="R128" s="159"/>
      <c r="S128" s="159"/>
      <c r="T128" s="159"/>
      <c r="U128" s="159"/>
      <c r="V128" s="159"/>
      <c r="W128" s="159"/>
      <c r="X128" s="159"/>
      <c r="Y128" s="159"/>
      <c r="Z128" s="148"/>
      <c r="AA128" s="148"/>
      <c r="AB128" s="148"/>
      <c r="AC128" s="148"/>
      <c r="AD128" s="148"/>
      <c r="AE128" s="148"/>
      <c r="AF128" s="148"/>
      <c r="AG128" s="148" t="s">
        <v>136</v>
      </c>
      <c r="AH128" s="148">
        <v>2</v>
      </c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outlineLevel="3" x14ac:dyDescent="0.35">
      <c r="A129" s="155"/>
      <c r="B129" s="156"/>
      <c r="C129" s="198" t="s">
        <v>301</v>
      </c>
      <c r="D129" s="166"/>
      <c r="E129" s="167">
        <v>90</v>
      </c>
      <c r="F129" s="159"/>
      <c r="G129" s="159"/>
      <c r="H129" s="159"/>
      <c r="I129" s="159"/>
      <c r="J129" s="159"/>
      <c r="K129" s="159"/>
      <c r="L129" s="159"/>
      <c r="M129" s="159"/>
      <c r="N129" s="158"/>
      <c r="O129" s="158"/>
      <c r="P129" s="158"/>
      <c r="Q129" s="158"/>
      <c r="R129" s="159"/>
      <c r="S129" s="159"/>
      <c r="T129" s="159"/>
      <c r="U129" s="159"/>
      <c r="V129" s="159"/>
      <c r="W129" s="159"/>
      <c r="X129" s="159"/>
      <c r="Y129" s="159"/>
      <c r="Z129" s="148"/>
      <c r="AA129" s="148"/>
      <c r="AB129" s="148"/>
      <c r="AC129" s="148"/>
      <c r="AD129" s="148"/>
      <c r="AE129" s="148"/>
      <c r="AF129" s="148"/>
      <c r="AG129" s="148" t="s">
        <v>136</v>
      </c>
      <c r="AH129" s="148">
        <v>2</v>
      </c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</row>
    <row r="130" spans="1:60" outlineLevel="3" x14ac:dyDescent="0.35">
      <c r="A130" s="155"/>
      <c r="B130" s="156"/>
      <c r="C130" s="198" t="s">
        <v>302</v>
      </c>
      <c r="D130" s="166"/>
      <c r="E130" s="167">
        <v>16</v>
      </c>
      <c r="F130" s="159"/>
      <c r="G130" s="159"/>
      <c r="H130" s="159"/>
      <c r="I130" s="159"/>
      <c r="J130" s="159"/>
      <c r="K130" s="159"/>
      <c r="L130" s="159"/>
      <c r="M130" s="159"/>
      <c r="N130" s="158"/>
      <c r="O130" s="158"/>
      <c r="P130" s="158"/>
      <c r="Q130" s="158"/>
      <c r="R130" s="159"/>
      <c r="S130" s="159"/>
      <c r="T130" s="159"/>
      <c r="U130" s="159"/>
      <c r="V130" s="159"/>
      <c r="W130" s="159"/>
      <c r="X130" s="159"/>
      <c r="Y130" s="159"/>
      <c r="Z130" s="148"/>
      <c r="AA130" s="148"/>
      <c r="AB130" s="148"/>
      <c r="AC130" s="148"/>
      <c r="AD130" s="148"/>
      <c r="AE130" s="148"/>
      <c r="AF130" s="148"/>
      <c r="AG130" s="148" t="s">
        <v>136</v>
      </c>
      <c r="AH130" s="148">
        <v>2</v>
      </c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outlineLevel="3" x14ac:dyDescent="0.35">
      <c r="A131" s="155"/>
      <c r="B131" s="156"/>
      <c r="C131" s="198" t="s">
        <v>303</v>
      </c>
      <c r="D131" s="166"/>
      <c r="E131" s="167">
        <v>4</v>
      </c>
      <c r="F131" s="159"/>
      <c r="G131" s="159"/>
      <c r="H131" s="159"/>
      <c r="I131" s="159"/>
      <c r="J131" s="159"/>
      <c r="K131" s="159"/>
      <c r="L131" s="159"/>
      <c r="M131" s="159"/>
      <c r="N131" s="158"/>
      <c r="O131" s="158"/>
      <c r="P131" s="158"/>
      <c r="Q131" s="158"/>
      <c r="R131" s="159"/>
      <c r="S131" s="159"/>
      <c r="T131" s="159"/>
      <c r="U131" s="159"/>
      <c r="V131" s="159"/>
      <c r="W131" s="159"/>
      <c r="X131" s="159"/>
      <c r="Y131" s="159"/>
      <c r="Z131" s="148"/>
      <c r="AA131" s="148"/>
      <c r="AB131" s="148"/>
      <c r="AC131" s="148"/>
      <c r="AD131" s="148"/>
      <c r="AE131" s="148"/>
      <c r="AF131" s="148"/>
      <c r="AG131" s="148" t="s">
        <v>136</v>
      </c>
      <c r="AH131" s="148">
        <v>2</v>
      </c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outlineLevel="3" x14ac:dyDescent="0.35">
      <c r="A132" s="155"/>
      <c r="B132" s="156"/>
      <c r="C132" s="198" t="s">
        <v>304</v>
      </c>
      <c r="D132" s="166"/>
      <c r="E132" s="167">
        <v>16</v>
      </c>
      <c r="F132" s="159"/>
      <c r="G132" s="159"/>
      <c r="H132" s="159"/>
      <c r="I132" s="159"/>
      <c r="J132" s="159"/>
      <c r="K132" s="159"/>
      <c r="L132" s="159"/>
      <c r="M132" s="159"/>
      <c r="N132" s="158"/>
      <c r="O132" s="158"/>
      <c r="P132" s="158"/>
      <c r="Q132" s="158"/>
      <c r="R132" s="159"/>
      <c r="S132" s="159"/>
      <c r="T132" s="159"/>
      <c r="U132" s="159"/>
      <c r="V132" s="159"/>
      <c r="W132" s="159"/>
      <c r="X132" s="159"/>
      <c r="Y132" s="159"/>
      <c r="Z132" s="148"/>
      <c r="AA132" s="148"/>
      <c r="AB132" s="148"/>
      <c r="AC132" s="148"/>
      <c r="AD132" s="148"/>
      <c r="AE132" s="148"/>
      <c r="AF132" s="148"/>
      <c r="AG132" s="148" t="s">
        <v>136</v>
      </c>
      <c r="AH132" s="148">
        <v>2</v>
      </c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outlineLevel="3" x14ac:dyDescent="0.35">
      <c r="A133" s="155"/>
      <c r="B133" s="156"/>
      <c r="C133" s="198" t="s">
        <v>305</v>
      </c>
      <c r="D133" s="166"/>
      <c r="E133" s="167">
        <v>20</v>
      </c>
      <c r="F133" s="159"/>
      <c r="G133" s="159"/>
      <c r="H133" s="159"/>
      <c r="I133" s="159"/>
      <c r="J133" s="159"/>
      <c r="K133" s="159"/>
      <c r="L133" s="159"/>
      <c r="M133" s="159"/>
      <c r="N133" s="158"/>
      <c r="O133" s="158"/>
      <c r="P133" s="158"/>
      <c r="Q133" s="158"/>
      <c r="R133" s="159"/>
      <c r="S133" s="159"/>
      <c r="T133" s="159"/>
      <c r="U133" s="159"/>
      <c r="V133" s="159"/>
      <c r="W133" s="159"/>
      <c r="X133" s="159"/>
      <c r="Y133" s="159"/>
      <c r="Z133" s="148"/>
      <c r="AA133" s="148"/>
      <c r="AB133" s="148"/>
      <c r="AC133" s="148"/>
      <c r="AD133" s="148"/>
      <c r="AE133" s="148"/>
      <c r="AF133" s="148"/>
      <c r="AG133" s="148" t="s">
        <v>136</v>
      </c>
      <c r="AH133" s="148">
        <v>2</v>
      </c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outlineLevel="3" x14ac:dyDescent="0.35">
      <c r="A134" s="155"/>
      <c r="B134" s="156"/>
      <c r="C134" s="197" t="s">
        <v>306</v>
      </c>
      <c r="D134" s="166"/>
      <c r="E134" s="167"/>
      <c r="F134" s="159"/>
      <c r="G134" s="159"/>
      <c r="H134" s="159"/>
      <c r="I134" s="159"/>
      <c r="J134" s="159"/>
      <c r="K134" s="159"/>
      <c r="L134" s="159"/>
      <c r="M134" s="159"/>
      <c r="N134" s="158"/>
      <c r="O134" s="158"/>
      <c r="P134" s="158"/>
      <c r="Q134" s="158"/>
      <c r="R134" s="159"/>
      <c r="S134" s="159"/>
      <c r="T134" s="159"/>
      <c r="U134" s="159"/>
      <c r="V134" s="159"/>
      <c r="W134" s="159"/>
      <c r="X134" s="159"/>
      <c r="Y134" s="159"/>
      <c r="Z134" s="148"/>
      <c r="AA134" s="148"/>
      <c r="AB134" s="148"/>
      <c r="AC134" s="148"/>
      <c r="AD134" s="148"/>
      <c r="AE134" s="148"/>
      <c r="AF134" s="148"/>
      <c r="AG134" s="148" t="s">
        <v>136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3" x14ac:dyDescent="0.35">
      <c r="A135" s="155"/>
      <c r="B135" s="156"/>
      <c r="C135" s="194" t="s">
        <v>72</v>
      </c>
      <c r="D135" s="161"/>
      <c r="E135" s="162">
        <v>1</v>
      </c>
      <c r="F135" s="159"/>
      <c r="G135" s="159"/>
      <c r="H135" s="159"/>
      <c r="I135" s="159"/>
      <c r="J135" s="159"/>
      <c r="K135" s="159"/>
      <c r="L135" s="159"/>
      <c r="M135" s="159"/>
      <c r="N135" s="158"/>
      <c r="O135" s="158"/>
      <c r="P135" s="158"/>
      <c r="Q135" s="158"/>
      <c r="R135" s="159"/>
      <c r="S135" s="159"/>
      <c r="T135" s="159"/>
      <c r="U135" s="159"/>
      <c r="V135" s="159"/>
      <c r="W135" s="159"/>
      <c r="X135" s="159"/>
      <c r="Y135" s="159"/>
      <c r="Z135" s="148"/>
      <c r="AA135" s="148"/>
      <c r="AB135" s="148"/>
      <c r="AC135" s="148"/>
      <c r="AD135" s="148"/>
      <c r="AE135" s="148"/>
      <c r="AF135" s="148"/>
      <c r="AG135" s="148" t="s">
        <v>136</v>
      </c>
      <c r="AH135" s="148">
        <v>0</v>
      </c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ht="20.25" outlineLevel="1" x14ac:dyDescent="0.35">
      <c r="A136" s="184">
        <v>54</v>
      </c>
      <c r="B136" s="185" t="s">
        <v>307</v>
      </c>
      <c r="C136" s="195" t="s">
        <v>308</v>
      </c>
      <c r="D136" s="186" t="s">
        <v>199</v>
      </c>
      <c r="E136" s="187">
        <v>1</v>
      </c>
      <c r="F136" s="188"/>
      <c r="G136" s="189">
        <f t="shared" ref="G136:G150" si="7">ROUND(E136*F136,2)</f>
        <v>0</v>
      </c>
      <c r="H136" s="188"/>
      <c r="I136" s="189">
        <f t="shared" ref="I136:I150" si="8">ROUND(E136*H136,2)</f>
        <v>0</v>
      </c>
      <c r="J136" s="188"/>
      <c r="K136" s="189">
        <f t="shared" ref="K136:K150" si="9">ROUND(E136*J136,2)</f>
        <v>0</v>
      </c>
      <c r="L136" s="189">
        <v>21</v>
      </c>
      <c r="M136" s="189">
        <f t="shared" ref="M136:M150" si="10">G136*(1+L136/100)</f>
        <v>0</v>
      </c>
      <c r="N136" s="187">
        <v>0</v>
      </c>
      <c r="O136" s="187">
        <f t="shared" ref="O136:O150" si="11">ROUND(E136*N136,2)</f>
        <v>0</v>
      </c>
      <c r="P136" s="187">
        <v>0</v>
      </c>
      <c r="Q136" s="187">
        <f t="shared" ref="Q136:Q150" si="12">ROUND(E136*P136,2)</f>
        <v>0</v>
      </c>
      <c r="R136" s="189"/>
      <c r="S136" s="189" t="s">
        <v>200</v>
      </c>
      <c r="T136" s="190" t="s">
        <v>201</v>
      </c>
      <c r="U136" s="159">
        <v>0</v>
      </c>
      <c r="V136" s="159">
        <f t="shared" ref="V136:V150" si="13">ROUND(E136*U136,2)</f>
        <v>0</v>
      </c>
      <c r="W136" s="159"/>
      <c r="X136" s="159" t="s">
        <v>128</v>
      </c>
      <c r="Y136" s="159" t="s">
        <v>129</v>
      </c>
      <c r="Z136" s="148"/>
      <c r="AA136" s="148"/>
      <c r="AB136" s="148"/>
      <c r="AC136" s="148"/>
      <c r="AD136" s="148"/>
      <c r="AE136" s="148"/>
      <c r="AF136" s="148"/>
      <c r="AG136" s="148" t="s">
        <v>130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48"/>
      <c r="BB136" s="148"/>
      <c r="BC136" s="148"/>
      <c r="BD136" s="148"/>
      <c r="BE136" s="148"/>
      <c r="BF136" s="148"/>
      <c r="BG136" s="148"/>
      <c r="BH136" s="148"/>
    </row>
    <row r="137" spans="1:60" outlineLevel="1" x14ac:dyDescent="0.35">
      <c r="A137" s="184">
        <v>55</v>
      </c>
      <c r="B137" s="185" t="s">
        <v>309</v>
      </c>
      <c r="C137" s="195" t="s">
        <v>310</v>
      </c>
      <c r="D137" s="186" t="s">
        <v>219</v>
      </c>
      <c r="E137" s="187">
        <v>1</v>
      </c>
      <c r="F137" s="188"/>
      <c r="G137" s="189">
        <f t="shared" si="7"/>
        <v>0</v>
      </c>
      <c r="H137" s="188"/>
      <c r="I137" s="189">
        <f t="shared" si="8"/>
        <v>0</v>
      </c>
      <c r="J137" s="188"/>
      <c r="K137" s="189">
        <f t="shared" si="9"/>
        <v>0</v>
      </c>
      <c r="L137" s="189">
        <v>21</v>
      </c>
      <c r="M137" s="189">
        <f t="shared" si="10"/>
        <v>0</v>
      </c>
      <c r="N137" s="187">
        <v>0</v>
      </c>
      <c r="O137" s="187">
        <f t="shared" si="11"/>
        <v>0</v>
      </c>
      <c r="P137" s="187">
        <v>0</v>
      </c>
      <c r="Q137" s="187">
        <f t="shared" si="12"/>
        <v>0</v>
      </c>
      <c r="R137" s="189"/>
      <c r="S137" s="189" t="s">
        <v>200</v>
      </c>
      <c r="T137" s="190" t="s">
        <v>201</v>
      </c>
      <c r="U137" s="159">
        <v>0</v>
      </c>
      <c r="V137" s="159">
        <f t="shared" si="13"/>
        <v>0</v>
      </c>
      <c r="W137" s="159"/>
      <c r="X137" s="159" t="s">
        <v>128</v>
      </c>
      <c r="Y137" s="159" t="s">
        <v>129</v>
      </c>
      <c r="Z137" s="148"/>
      <c r="AA137" s="148"/>
      <c r="AB137" s="148"/>
      <c r="AC137" s="148"/>
      <c r="AD137" s="148"/>
      <c r="AE137" s="148"/>
      <c r="AF137" s="148"/>
      <c r="AG137" s="148" t="s">
        <v>130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1" x14ac:dyDescent="0.35">
      <c r="A138" s="184">
        <v>56</v>
      </c>
      <c r="B138" s="185" t="s">
        <v>311</v>
      </c>
      <c r="C138" s="195" t="s">
        <v>312</v>
      </c>
      <c r="D138" s="186" t="s">
        <v>219</v>
      </c>
      <c r="E138" s="187">
        <v>1</v>
      </c>
      <c r="F138" s="188"/>
      <c r="G138" s="189">
        <f t="shared" si="7"/>
        <v>0</v>
      </c>
      <c r="H138" s="188"/>
      <c r="I138" s="189">
        <f t="shared" si="8"/>
        <v>0</v>
      </c>
      <c r="J138" s="188"/>
      <c r="K138" s="189">
        <f t="shared" si="9"/>
        <v>0</v>
      </c>
      <c r="L138" s="189">
        <v>21</v>
      </c>
      <c r="M138" s="189">
        <f t="shared" si="10"/>
        <v>0</v>
      </c>
      <c r="N138" s="187">
        <v>0</v>
      </c>
      <c r="O138" s="187">
        <f t="shared" si="11"/>
        <v>0</v>
      </c>
      <c r="P138" s="187">
        <v>0</v>
      </c>
      <c r="Q138" s="187">
        <f t="shared" si="12"/>
        <v>0</v>
      </c>
      <c r="R138" s="189"/>
      <c r="S138" s="189" t="s">
        <v>200</v>
      </c>
      <c r="T138" s="190" t="s">
        <v>201</v>
      </c>
      <c r="U138" s="159">
        <v>0</v>
      </c>
      <c r="V138" s="159">
        <f t="shared" si="13"/>
        <v>0</v>
      </c>
      <c r="W138" s="159"/>
      <c r="X138" s="159" t="s">
        <v>128</v>
      </c>
      <c r="Y138" s="159" t="s">
        <v>129</v>
      </c>
      <c r="Z138" s="148"/>
      <c r="AA138" s="148"/>
      <c r="AB138" s="148"/>
      <c r="AC138" s="148"/>
      <c r="AD138" s="148"/>
      <c r="AE138" s="148"/>
      <c r="AF138" s="148"/>
      <c r="AG138" s="148" t="s">
        <v>130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outlineLevel="1" x14ac:dyDescent="0.35">
      <c r="A139" s="184">
        <v>57</v>
      </c>
      <c r="B139" s="185" t="s">
        <v>313</v>
      </c>
      <c r="C139" s="195" t="s">
        <v>314</v>
      </c>
      <c r="D139" s="186" t="s">
        <v>219</v>
      </c>
      <c r="E139" s="187">
        <v>4</v>
      </c>
      <c r="F139" s="188"/>
      <c r="G139" s="189">
        <f t="shared" si="7"/>
        <v>0</v>
      </c>
      <c r="H139" s="188"/>
      <c r="I139" s="189">
        <f t="shared" si="8"/>
        <v>0</v>
      </c>
      <c r="J139" s="188"/>
      <c r="K139" s="189">
        <f t="shared" si="9"/>
        <v>0</v>
      </c>
      <c r="L139" s="189">
        <v>21</v>
      </c>
      <c r="M139" s="189">
        <f t="shared" si="10"/>
        <v>0</v>
      </c>
      <c r="N139" s="187">
        <v>0</v>
      </c>
      <c r="O139" s="187">
        <f t="shared" si="11"/>
        <v>0</v>
      </c>
      <c r="P139" s="187">
        <v>0</v>
      </c>
      <c r="Q139" s="187">
        <f t="shared" si="12"/>
        <v>0</v>
      </c>
      <c r="R139" s="189"/>
      <c r="S139" s="189" t="s">
        <v>200</v>
      </c>
      <c r="T139" s="190" t="s">
        <v>201</v>
      </c>
      <c r="U139" s="159">
        <v>0</v>
      </c>
      <c r="V139" s="159">
        <f t="shared" si="13"/>
        <v>0</v>
      </c>
      <c r="W139" s="159"/>
      <c r="X139" s="159" t="s">
        <v>128</v>
      </c>
      <c r="Y139" s="159" t="s">
        <v>129</v>
      </c>
      <c r="Z139" s="148"/>
      <c r="AA139" s="148"/>
      <c r="AB139" s="148"/>
      <c r="AC139" s="148"/>
      <c r="AD139" s="148"/>
      <c r="AE139" s="148"/>
      <c r="AF139" s="148"/>
      <c r="AG139" s="148" t="s">
        <v>130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48"/>
      <c r="BB139" s="148"/>
      <c r="BC139" s="148"/>
      <c r="BD139" s="148"/>
      <c r="BE139" s="148"/>
      <c r="BF139" s="148"/>
      <c r="BG139" s="148"/>
      <c r="BH139" s="148"/>
    </row>
    <row r="140" spans="1:60" outlineLevel="1" x14ac:dyDescent="0.35">
      <c r="A140" s="184">
        <v>58</v>
      </c>
      <c r="B140" s="185" t="s">
        <v>315</v>
      </c>
      <c r="C140" s="195" t="s">
        <v>316</v>
      </c>
      <c r="D140" s="186" t="s">
        <v>172</v>
      </c>
      <c r="E140" s="187">
        <v>1</v>
      </c>
      <c r="F140" s="188"/>
      <c r="G140" s="189">
        <f t="shared" si="7"/>
        <v>0</v>
      </c>
      <c r="H140" s="188"/>
      <c r="I140" s="189">
        <f t="shared" si="8"/>
        <v>0</v>
      </c>
      <c r="J140" s="188"/>
      <c r="K140" s="189">
        <f t="shared" si="9"/>
        <v>0</v>
      </c>
      <c r="L140" s="189">
        <v>21</v>
      </c>
      <c r="M140" s="189">
        <f t="shared" si="10"/>
        <v>0</v>
      </c>
      <c r="N140" s="187">
        <v>0</v>
      </c>
      <c r="O140" s="187">
        <f t="shared" si="11"/>
        <v>0</v>
      </c>
      <c r="P140" s="187">
        <v>0</v>
      </c>
      <c r="Q140" s="187">
        <f t="shared" si="12"/>
        <v>0</v>
      </c>
      <c r="R140" s="189"/>
      <c r="S140" s="189" t="s">
        <v>200</v>
      </c>
      <c r="T140" s="190" t="s">
        <v>201</v>
      </c>
      <c r="U140" s="159">
        <v>0</v>
      </c>
      <c r="V140" s="159">
        <f t="shared" si="13"/>
        <v>0</v>
      </c>
      <c r="W140" s="159"/>
      <c r="X140" s="159" t="s">
        <v>128</v>
      </c>
      <c r="Y140" s="159" t="s">
        <v>129</v>
      </c>
      <c r="Z140" s="148"/>
      <c r="AA140" s="148"/>
      <c r="AB140" s="148"/>
      <c r="AC140" s="148"/>
      <c r="AD140" s="148"/>
      <c r="AE140" s="148"/>
      <c r="AF140" s="148"/>
      <c r="AG140" s="148" t="s">
        <v>130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 x14ac:dyDescent="0.35">
      <c r="A141" s="184">
        <v>59</v>
      </c>
      <c r="B141" s="185" t="s">
        <v>317</v>
      </c>
      <c r="C141" s="195" t="s">
        <v>318</v>
      </c>
      <c r="D141" s="186" t="s">
        <v>172</v>
      </c>
      <c r="E141" s="187">
        <v>1</v>
      </c>
      <c r="F141" s="188"/>
      <c r="G141" s="189">
        <f t="shared" si="7"/>
        <v>0</v>
      </c>
      <c r="H141" s="188"/>
      <c r="I141" s="189">
        <f t="shared" si="8"/>
        <v>0</v>
      </c>
      <c r="J141" s="188"/>
      <c r="K141" s="189">
        <f t="shared" si="9"/>
        <v>0</v>
      </c>
      <c r="L141" s="189">
        <v>21</v>
      </c>
      <c r="M141" s="189">
        <f t="shared" si="10"/>
        <v>0</v>
      </c>
      <c r="N141" s="187">
        <v>0</v>
      </c>
      <c r="O141" s="187">
        <f t="shared" si="11"/>
        <v>0</v>
      </c>
      <c r="P141" s="187">
        <v>0</v>
      </c>
      <c r="Q141" s="187">
        <f t="shared" si="12"/>
        <v>0</v>
      </c>
      <c r="R141" s="189"/>
      <c r="S141" s="189" t="s">
        <v>200</v>
      </c>
      <c r="T141" s="190" t="s">
        <v>201</v>
      </c>
      <c r="U141" s="159">
        <v>0</v>
      </c>
      <c r="V141" s="159">
        <f t="shared" si="13"/>
        <v>0</v>
      </c>
      <c r="W141" s="159"/>
      <c r="X141" s="159" t="s">
        <v>128</v>
      </c>
      <c r="Y141" s="159" t="s">
        <v>129</v>
      </c>
      <c r="Z141" s="148"/>
      <c r="AA141" s="148"/>
      <c r="AB141" s="148"/>
      <c r="AC141" s="148"/>
      <c r="AD141" s="148"/>
      <c r="AE141" s="148"/>
      <c r="AF141" s="148"/>
      <c r="AG141" s="148" t="s">
        <v>130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outlineLevel="1" x14ac:dyDescent="0.35">
      <c r="A142" s="184">
        <v>60</v>
      </c>
      <c r="B142" s="185" t="s">
        <v>319</v>
      </c>
      <c r="C142" s="195" t="s">
        <v>320</v>
      </c>
      <c r="D142" s="186" t="s">
        <v>172</v>
      </c>
      <c r="E142" s="187">
        <v>1</v>
      </c>
      <c r="F142" s="188"/>
      <c r="G142" s="189">
        <f t="shared" si="7"/>
        <v>0</v>
      </c>
      <c r="H142" s="188"/>
      <c r="I142" s="189">
        <f t="shared" si="8"/>
        <v>0</v>
      </c>
      <c r="J142" s="188"/>
      <c r="K142" s="189">
        <f t="shared" si="9"/>
        <v>0</v>
      </c>
      <c r="L142" s="189">
        <v>21</v>
      </c>
      <c r="M142" s="189">
        <f t="shared" si="10"/>
        <v>0</v>
      </c>
      <c r="N142" s="187">
        <v>0</v>
      </c>
      <c r="O142" s="187">
        <f t="shared" si="11"/>
        <v>0</v>
      </c>
      <c r="P142" s="187">
        <v>0</v>
      </c>
      <c r="Q142" s="187">
        <f t="shared" si="12"/>
        <v>0</v>
      </c>
      <c r="R142" s="189"/>
      <c r="S142" s="189" t="s">
        <v>200</v>
      </c>
      <c r="T142" s="190" t="s">
        <v>201</v>
      </c>
      <c r="U142" s="159">
        <v>0</v>
      </c>
      <c r="V142" s="159">
        <f t="shared" si="13"/>
        <v>0</v>
      </c>
      <c r="W142" s="159"/>
      <c r="X142" s="159" t="s">
        <v>128</v>
      </c>
      <c r="Y142" s="159" t="s">
        <v>129</v>
      </c>
      <c r="Z142" s="148"/>
      <c r="AA142" s="148"/>
      <c r="AB142" s="148"/>
      <c r="AC142" s="148"/>
      <c r="AD142" s="148"/>
      <c r="AE142" s="148"/>
      <c r="AF142" s="148"/>
      <c r="AG142" s="148" t="s">
        <v>130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outlineLevel="1" x14ac:dyDescent="0.35">
      <c r="A143" s="184">
        <v>61</v>
      </c>
      <c r="B143" s="185" t="s">
        <v>321</v>
      </c>
      <c r="C143" s="195" t="s">
        <v>322</v>
      </c>
      <c r="D143" s="186" t="s">
        <v>172</v>
      </c>
      <c r="E143" s="187">
        <v>1</v>
      </c>
      <c r="F143" s="188"/>
      <c r="G143" s="189">
        <f t="shared" si="7"/>
        <v>0</v>
      </c>
      <c r="H143" s="188"/>
      <c r="I143" s="189">
        <f t="shared" si="8"/>
        <v>0</v>
      </c>
      <c r="J143" s="188"/>
      <c r="K143" s="189">
        <f t="shared" si="9"/>
        <v>0</v>
      </c>
      <c r="L143" s="189">
        <v>21</v>
      </c>
      <c r="M143" s="189">
        <f t="shared" si="10"/>
        <v>0</v>
      </c>
      <c r="N143" s="187">
        <v>0</v>
      </c>
      <c r="O143" s="187">
        <f t="shared" si="11"/>
        <v>0</v>
      </c>
      <c r="P143" s="187">
        <v>0</v>
      </c>
      <c r="Q143" s="187">
        <f t="shared" si="12"/>
        <v>0</v>
      </c>
      <c r="R143" s="189"/>
      <c r="S143" s="189" t="s">
        <v>200</v>
      </c>
      <c r="T143" s="190" t="s">
        <v>201</v>
      </c>
      <c r="U143" s="159">
        <v>0</v>
      </c>
      <c r="V143" s="159">
        <f t="shared" si="13"/>
        <v>0</v>
      </c>
      <c r="W143" s="159"/>
      <c r="X143" s="159" t="s">
        <v>128</v>
      </c>
      <c r="Y143" s="159" t="s">
        <v>129</v>
      </c>
      <c r="Z143" s="148"/>
      <c r="AA143" s="148"/>
      <c r="AB143" s="148"/>
      <c r="AC143" s="148"/>
      <c r="AD143" s="148"/>
      <c r="AE143" s="148"/>
      <c r="AF143" s="148"/>
      <c r="AG143" s="148" t="s">
        <v>130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outlineLevel="1" x14ac:dyDescent="0.35">
      <c r="A144" s="184">
        <v>62</v>
      </c>
      <c r="B144" s="185" t="s">
        <v>323</v>
      </c>
      <c r="C144" s="195" t="s">
        <v>324</v>
      </c>
      <c r="D144" s="186" t="s">
        <v>172</v>
      </c>
      <c r="E144" s="187">
        <v>1</v>
      </c>
      <c r="F144" s="188"/>
      <c r="G144" s="189">
        <f t="shared" si="7"/>
        <v>0</v>
      </c>
      <c r="H144" s="188"/>
      <c r="I144" s="189">
        <f t="shared" si="8"/>
        <v>0</v>
      </c>
      <c r="J144" s="188"/>
      <c r="K144" s="189">
        <f t="shared" si="9"/>
        <v>0</v>
      </c>
      <c r="L144" s="189">
        <v>21</v>
      </c>
      <c r="M144" s="189">
        <f t="shared" si="10"/>
        <v>0</v>
      </c>
      <c r="N144" s="187">
        <v>0</v>
      </c>
      <c r="O144" s="187">
        <f t="shared" si="11"/>
        <v>0</v>
      </c>
      <c r="P144" s="187">
        <v>0</v>
      </c>
      <c r="Q144" s="187">
        <f t="shared" si="12"/>
        <v>0</v>
      </c>
      <c r="R144" s="189"/>
      <c r="S144" s="189" t="s">
        <v>200</v>
      </c>
      <c r="T144" s="190" t="s">
        <v>201</v>
      </c>
      <c r="U144" s="159">
        <v>0</v>
      </c>
      <c r="V144" s="159">
        <f t="shared" si="13"/>
        <v>0</v>
      </c>
      <c r="W144" s="159"/>
      <c r="X144" s="159" t="s">
        <v>128</v>
      </c>
      <c r="Y144" s="159" t="s">
        <v>129</v>
      </c>
      <c r="Z144" s="148"/>
      <c r="AA144" s="148"/>
      <c r="AB144" s="148"/>
      <c r="AC144" s="148"/>
      <c r="AD144" s="148"/>
      <c r="AE144" s="148"/>
      <c r="AF144" s="148"/>
      <c r="AG144" s="148" t="s">
        <v>130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outlineLevel="1" x14ac:dyDescent="0.35">
      <c r="A145" s="184">
        <v>63</v>
      </c>
      <c r="B145" s="185" t="s">
        <v>325</v>
      </c>
      <c r="C145" s="195" t="s">
        <v>326</v>
      </c>
      <c r="D145" s="186" t="s">
        <v>172</v>
      </c>
      <c r="E145" s="187">
        <v>2</v>
      </c>
      <c r="F145" s="188"/>
      <c r="G145" s="189">
        <f t="shared" si="7"/>
        <v>0</v>
      </c>
      <c r="H145" s="188"/>
      <c r="I145" s="189">
        <f t="shared" si="8"/>
        <v>0</v>
      </c>
      <c r="J145" s="188"/>
      <c r="K145" s="189">
        <f t="shared" si="9"/>
        <v>0</v>
      </c>
      <c r="L145" s="189">
        <v>21</v>
      </c>
      <c r="M145" s="189">
        <f t="shared" si="10"/>
        <v>0</v>
      </c>
      <c r="N145" s="187">
        <v>0</v>
      </c>
      <c r="O145" s="187">
        <f t="shared" si="11"/>
        <v>0</v>
      </c>
      <c r="P145" s="187">
        <v>0</v>
      </c>
      <c r="Q145" s="187">
        <f t="shared" si="12"/>
        <v>0</v>
      </c>
      <c r="R145" s="189"/>
      <c r="S145" s="189" t="s">
        <v>200</v>
      </c>
      <c r="T145" s="190" t="s">
        <v>201</v>
      </c>
      <c r="U145" s="159">
        <v>0</v>
      </c>
      <c r="V145" s="159">
        <f t="shared" si="13"/>
        <v>0</v>
      </c>
      <c r="W145" s="159"/>
      <c r="X145" s="159" t="s">
        <v>128</v>
      </c>
      <c r="Y145" s="159" t="s">
        <v>129</v>
      </c>
      <c r="Z145" s="148"/>
      <c r="AA145" s="148"/>
      <c r="AB145" s="148"/>
      <c r="AC145" s="148"/>
      <c r="AD145" s="148"/>
      <c r="AE145" s="148"/>
      <c r="AF145" s="148"/>
      <c r="AG145" s="148" t="s">
        <v>130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outlineLevel="1" x14ac:dyDescent="0.35">
      <c r="A146" s="184">
        <v>64</v>
      </c>
      <c r="B146" s="185" t="s">
        <v>327</v>
      </c>
      <c r="C146" s="195" t="s">
        <v>328</v>
      </c>
      <c r="D146" s="186" t="s">
        <v>172</v>
      </c>
      <c r="E146" s="187">
        <v>2</v>
      </c>
      <c r="F146" s="188"/>
      <c r="G146" s="189">
        <f t="shared" si="7"/>
        <v>0</v>
      </c>
      <c r="H146" s="188"/>
      <c r="I146" s="189">
        <f t="shared" si="8"/>
        <v>0</v>
      </c>
      <c r="J146" s="188"/>
      <c r="K146" s="189">
        <f t="shared" si="9"/>
        <v>0</v>
      </c>
      <c r="L146" s="189">
        <v>21</v>
      </c>
      <c r="M146" s="189">
        <f t="shared" si="10"/>
        <v>0</v>
      </c>
      <c r="N146" s="187">
        <v>0</v>
      </c>
      <c r="O146" s="187">
        <f t="shared" si="11"/>
        <v>0</v>
      </c>
      <c r="P146" s="187">
        <v>0</v>
      </c>
      <c r="Q146" s="187">
        <f t="shared" si="12"/>
        <v>0</v>
      </c>
      <c r="R146" s="189"/>
      <c r="S146" s="189" t="s">
        <v>200</v>
      </c>
      <c r="T146" s="190" t="s">
        <v>201</v>
      </c>
      <c r="U146" s="159">
        <v>0</v>
      </c>
      <c r="V146" s="159">
        <f t="shared" si="13"/>
        <v>0</v>
      </c>
      <c r="W146" s="159"/>
      <c r="X146" s="159" t="s">
        <v>128</v>
      </c>
      <c r="Y146" s="159" t="s">
        <v>129</v>
      </c>
      <c r="Z146" s="148"/>
      <c r="AA146" s="148"/>
      <c r="AB146" s="148"/>
      <c r="AC146" s="148"/>
      <c r="AD146" s="148"/>
      <c r="AE146" s="148"/>
      <c r="AF146" s="148"/>
      <c r="AG146" s="148" t="s">
        <v>130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outlineLevel="1" x14ac:dyDescent="0.35">
      <c r="A147" s="184">
        <v>65</v>
      </c>
      <c r="B147" s="185" t="s">
        <v>329</v>
      </c>
      <c r="C147" s="195" t="s">
        <v>330</v>
      </c>
      <c r="D147" s="186" t="s">
        <v>172</v>
      </c>
      <c r="E147" s="187">
        <v>6</v>
      </c>
      <c r="F147" s="188"/>
      <c r="G147" s="189">
        <f t="shared" si="7"/>
        <v>0</v>
      </c>
      <c r="H147" s="188"/>
      <c r="I147" s="189">
        <f t="shared" si="8"/>
        <v>0</v>
      </c>
      <c r="J147" s="188"/>
      <c r="K147" s="189">
        <f t="shared" si="9"/>
        <v>0</v>
      </c>
      <c r="L147" s="189">
        <v>21</v>
      </c>
      <c r="M147" s="189">
        <f t="shared" si="10"/>
        <v>0</v>
      </c>
      <c r="N147" s="187">
        <v>0</v>
      </c>
      <c r="O147" s="187">
        <f t="shared" si="11"/>
        <v>0</v>
      </c>
      <c r="P147" s="187">
        <v>0</v>
      </c>
      <c r="Q147" s="187">
        <f t="shared" si="12"/>
        <v>0</v>
      </c>
      <c r="R147" s="189"/>
      <c r="S147" s="189" t="s">
        <v>200</v>
      </c>
      <c r="T147" s="190" t="s">
        <v>201</v>
      </c>
      <c r="U147" s="159">
        <v>0</v>
      </c>
      <c r="V147" s="159">
        <f t="shared" si="13"/>
        <v>0</v>
      </c>
      <c r="W147" s="159"/>
      <c r="X147" s="159" t="s">
        <v>128</v>
      </c>
      <c r="Y147" s="159" t="s">
        <v>129</v>
      </c>
      <c r="Z147" s="148"/>
      <c r="AA147" s="148"/>
      <c r="AB147" s="148"/>
      <c r="AC147" s="148"/>
      <c r="AD147" s="148"/>
      <c r="AE147" s="148"/>
      <c r="AF147" s="148"/>
      <c r="AG147" s="148" t="s">
        <v>130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outlineLevel="1" x14ac:dyDescent="0.35">
      <c r="A148" s="184">
        <v>66</v>
      </c>
      <c r="B148" s="185" t="s">
        <v>331</v>
      </c>
      <c r="C148" s="195" t="s">
        <v>332</v>
      </c>
      <c r="D148" s="186" t="s">
        <v>172</v>
      </c>
      <c r="E148" s="187">
        <v>4</v>
      </c>
      <c r="F148" s="188"/>
      <c r="G148" s="189">
        <f t="shared" si="7"/>
        <v>0</v>
      </c>
      <c r="H148" s="188"/>
      <c r="I148" s="189">
        <f t="shared" si="8"/>
        <v>0</v>
      </c>
      <c r="J148" s="188"/>
      <c r="K148" s="189">
        <f t="shared" si="9"/>
        <v>0</v>
      </c>
      <c r="L148" s="189">
        <v>21</v>
      </c>
      <c r="M148" s="189">
        <f t="shared" si="10"/>
        <v>0</v>
      </c>
      <c r="N148" s="187">
        <v>0</v>
      </c>
      <c r="O148" s="187">
        <f t="shared" si="11"/>
        <v>0</v>
      </c>
      <c r="P148" s="187">
        <v>0</v>
      </c>
      <c r="Q148" s="187">
        <f t="shared" si="12"/>
        <v>0</v>
      </c>
      <c r="R148" s="189"/>
      <c r="S148" s="189" t="s">
        <v>200</v>
      </c>
      <c r="T148" s="190" t="s">
        <v>201</v>
      </c>
      <c r="U148" s="159">
        <v>0</v>
      </c>
      <c r="V148" s="159">
        <f t="shared" si="13"/>
        <v>0</v>
      </c>
      <c r="W148" s="159"/>
      <c r="X148" s="159" t="s">
        <v>128</v>
      </c>
      <c r="Y148" s="159" t="s">
        <v>129</v>
      </c>
      <c r="Z148" s="148"/>
      <c r="AA148" s="148"/>
      <c r="AB148" s="148"/>
      <c r="AC148" s="148"/>
      <c r="AD148" s="148"/>
      <c r="AE148" s="148"/>
      <c r="AF148" s="148"/>
      <c r="AG148" s="148" t="s">
        <v>130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outlineLevel="1" x14ac:dyDescent="0.35">
      <c r="A149" s="184">
        <v>67</v>
      </c>
      <c r="B149" s="185" t="s">
        <v>333</v>
      </c>
      <c r="C149" s="195" t="s">
        <v>334</v>
      </c>
      <c r="D149" s="186" t="s">
        <v>172</v>
      </c>
      <c r="E149" s="187">
        <v>2</v>
      </c>
      <c r="F149" s="188"/>
      <c r="G149" s="189">
        <f t="shared" si="7"/>
        <v>0</v>
      </c>
      <c r="H149" s="188"/>
      <c r="I149" s="189">
        <f t="shared" si="8"/>
        <v>0</v>
      </c>
      <c r="J149" s="188"/>
      <c r="K149" s="189">
        <f t="shared" si="9"/>
        <v>0</v>
      </c>
      <c r="L149" s="189">
        <v>21</v>
      </c>
      <c r="M149" s="189">
        <f t="shared" si="10"/>
        <v>0</v>
      </c>
      <c r="N149" s="187">
        <v>0</v>
      </c>
      <c r="O149" s="187">
        <f t="shared" si="11"/>
        <v>0</v>
      </c>
      <c r="P149" s="187">
        <v>0</v>
      </c>
      <c r="Q149" s="187">
        <f t="shared" si="12"/>
        <v>0</v>
      </c>
      <c r="R149" s="189"/>
      <c r="S149" s="189" t="s">
        <v>200</v>
      </c>
      <c r="T149" s="190" t="s">
        <v>201</v>
      </c>
      <c r="U149" s="159">
        <v>0</v>
      </c>
      <c r="V149" s="159">
        <f t="shared" si="13"/>
        <v>0</v>
      </c>
      <c r="W149" s="159"/>
      <c r="X149" s="159" t="s">
        <v>128</v>
      </c>
      <c r="Y149" s="159" t="s">
        <v>129</v>
      </c>
      <c r="Z149" s="148"/>
      <c r="AA149" s="148"/>
      <c r="AB149" s="148"/>
      <c r="AC149" s="148"/>
      <c r="AD149" s="148"/>
      <c r="AE149" s="148"/>
      <c r="AF149" s="148"/>
      <c r="AG149" s="148" t="s">
        <v>130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outlineLevel="1" x14ac:dyDescent="0.35">
      <c r="A150" s="176">
        <v>68</v>
      </c>
      <c r="B150" s="177" t="s">
        <v>335</v>
      </c>
      <c r="C150" s="193" t="s">
        <v>336</v>
      </c>
      <c r="D150" s="178" t="s">
        <v>274</v>
      </c>
      <c r="E150" s="179">
        <v>2</v>
      </c>
      <c r="F150" s="180"/>
      <c r="G150" s="181">
        <f t="shared" si="7"/>
        <v>0</v>
      </c>
      <c r="H150" s="180"/>
      <c r="I150" s="181">
        <f t="shared" si="8"/>
        <v>0</v>
      </c>
      <c r="J150" s="180"/>
      <c r="K150" s="181">
        <f t="shared" si="9"/>
        <v>0</v>
      </c>
      <c r="L150" s="181">
        <v>21</v>
      </c>
      <c r="M150" s="181">
        <f t="shared" si="10"/>
        <v>0</v>
      </c>
      <c r="N150" s="179">
        <v>2.14E-3</v>
      </c>
      <c r="O150" s="179">
        <f t="shared" si="11"/>
        <v>0</v>
      </c>
      <c r="P150" s="179">
        <v>0</v>
      </c>
      <c r="Q150" s="179">
        <f t="shared" si="12"/>
        <v>0</v>
      </c>
      <c r="R150" s="181"/>
      <c r="S150" s="181" t="s">
        <v>200</v>
      </c>
      <c r="T150" s="182" t="s">
        <v>201</v>
      </c>
      <c r="U150" s="159">
        <v>0.66</v>
      </c>
      <c r="V150" s="159">
        <f t="shared" si="13"/>
        <v>1.32</v>
      </c>
      <c r="W150" s="159"/>
      <c r="X150" s="159" t="s">
        <v>128</v>
      </c>
      <c r="Y150" s="159" t="s">
        <v>129</v>
      </c>
      <c r="Z150" s="148"/>
      <c r="AA150" s="148"/>
      <c r="AB150" s="148"/>
      <c r="AC150" s="148"/>
      <c r="AD150" s="148"/>
      <c r="AE150" s="148"/>
      <c r="AF150" s="148"/>
      <c r="AG150" s="148" t="s">
        <v>130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outlineLevel="2" x14ac:dyDescent="0.35">
      <c r="A151" s="155"/>
      <c r="B151" s="156"/>
      <c r="C151" s="271" t="s">
        <v>337</v>
      </c>
      <c r="D151" s="272"/>
      <c r="E151" s="272"/>
      <c r="F151" s="272"/>
      <c r="G151" s="272"/>
      <c r="H151" s="159"/>
      <c r="I151" s="159"/>
      <c r="J151" s="159"/>
      <c r="K151" s="159"/>
      <c r="L151" s="159"/>
      <c r="M151" s="159"/>
      <c r="N151" s="158"/>
      <c r="O151" s="158"/>
      <c r="P151" s="158"/>
      <c r="Q151" s="158"/>
      <c r="R151" s="159"/>
      <c r="S151" s="159"/>
      <c r="T151" s="159"/>
      <c r="U151" s="159"/>
      <c r="V151" s="159"/>
      <c r="W151" s="159"/>
      <c r="X151" s="159"/>
      <c r="Y151" s="159"/>
      <c r="Z151" s="148"/>
      <c r="AA151" s="148"/>
      <c r="AB151" s="148"/>
      <c r="AC151" s="148"/>
      <c r="AD151" s="148"/>
      <c r="AE151" s="148"/>
      <c r="AF151" s="148"/>
      <c r="AG151" s="148" t="s">
        <v>150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83" t="str">
        <f>C151</f>
        <v xml:space="preserve"> izolovaná – dvojstěnná s ochranným košem, vyhřívaná 230 V s připojovacím kabelem, DN 110 mm, Q=5,1 l/s (hladina vody 35 mm)</v>
      </c>
      <c r="BB151" s="148"/>
      <c r="BC151" s="148"/>
      <c r="BD151" s="148"/>
      <c r="BE151" s="148"/>
      <c r="BF151" s="148"/>
      <c r="BG151" s="148"/>
      <c r="BH151" s="148"/>
    </row>
    <row r="152" spans="1:60" outlineLevel="3" x14ac:dyDescent="0.35">
      <c r="A152" s="155"/>
      <c r="B152" s="156"/>
      <c r="C152" s="269" t="s">
        <v>338</v>
      </c>
      <c r="D152" s="270"/>
      <c r="E152" s="270"/>
      <c r="F152" s="270"/>
      <c r="G152" s="270"/>
      <c r="H152" s="159"/>
      <c r="I152" s="159"/>
      <c r="J152" s="159"/>
      <c r="K152" s="159"/>
      <c r="L152" s="159"/>
      <c r="M152" s="159"/>
      <c r="N152" s="158"/>
      <c r="O152" s="158"/>
      <c r="P152" s="158"/>
      <c r="Q152" s="158"/>
      <c r="R152" s="159"/>
      <c r="S152" s="159"/>
      <c r="T152" s="159"/>
      <c r="U152" s="159"/>
      <c r="V152" s="159"/>
      <c r="W152" s="159"/>
      <c r="X152" s="159"/>
      <c r="Y152" s="159"/>
      <c r="Z152" s="148"/>
      <c r="AA152" s="148"/>
      <c r="AB152" s="148"/>
      <c r="AC152" s="148"/>
      <c r="AD152" s="148"/>
      <c r="AE152" s="148"/>
      <c r="AF152" s="148"/>
      <c r="AG152" s="148" t="s">
        <v>150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 x14ac:dyDescent="0.35">
      <c r="A153" s="176">
        <v>69</v>
      </c>
      <c r="B153" s="177" t="s">
        <v>339</v>
      </c>
      <c r="C153" s="193" t="s">
        <v>340</v>
      </c>
      <c r="D153" s="178" t="s">
        <v>172</v>
      </c>
      <c r="E153" s="179">
        <v>3</v>
      </c>
      <c r="F153" s="180"/>
      <c r="G153" s="181">
        <f>ROUND(E153*F153,2)</f>
        <v>0</v>
      </c>
      <c r="H153" s="180"/>
      <c r="I153" s="181">
        <f>ROUND(E153*H153,2)</f>
        <v>0</v>
      </c>
      <c r="J153" s="180"/>
      <c r="K153" s="181">
        <f>ROUND(E153*J153,2)</f>
        <v>0</v>
      </c>
      <c r="L153" s="181">
        <v>21</v>
      </c>
      <c r="M153" s="181">
        <f>G153*(1+L153/100)</f>
        <v>0</v>
      </c>
      <c r="N153" s="179">
        <v>0</v>
      </c>
      <c r="O153" s="179">
        <f>ROUND(E153*N153,2)</f>
        <v>0</v>
      </c>
      <c r="P153" s="179">
        <v>0</v>
      </c>
      <c r="Q153" s="179">
        <f>ROUND(E153*P153,2)</f>
        <v>0</v>
      </c>
      <c r="R153" s="181"/>
      <c r="S153" s="181" t="s">
        <v>200</v>
      </c>
      <c r="T153" s="182" t="s">
        <v>201</v>
      </c>
      <c r="U153" s="159">
        <v>0</v>
      </c>
      <c r="V153" s="159">
        <f>ROUND(E153*U153,2)</f>
        <v>0</v>
      </c>
      <c r="W153" s="159"/>
      <c r="X153" s="159" t="s">
        <v>128</v>
      </c>
      <c r="Y153" s="159" t="s">
        <v>129</v>
      </c>
      <c r="Z153" s="148"/>
      <c r="AA153" s="148"/>
      <c r="AB153" s="148"/>
      <c r="AC153" s="148"/>
      <c r="AD153" s="148"/>
      <c r="AE153" s="148"/>
      <c r="AF153" s="148"/>
      <c r="AG153" s="148" t="s">
        <v>130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outlineLevel="1" x14ac:dyDescent="0.35">
      <c r="A154" s="155">
        <v>70</v>
      </c>
      <c r="B154" s="156" t="s">
        <v>341</v>
      </c>
      <c r="C154" s="196" t="s">
        <v>342</v>
      </c>
      <c r="D154" s="157" t="s">
        <v>0</v>
      </c>
      <c r="E154" s="191"/>
      <c r="F154" s="160"/>
      <c r="G154" s="159">
        <f>ROUND(E154*F154,2)</f>
        <v>0</v>
      </c>
      <c r="H154" s="160"/>
      <c r="I154" s="159">
        <f>ROUND(E154*H154,2)</f>
        <v>0</v>
      </c>
      <c r="J154" s="160"/>
      <c r="K154" s="159">
        <f>ROUND(E154*J154,2)</f>
        <v>0</v>
      </c>
      <c r="L154" s="159">
        <v>21</v>
      </c>
      <c r="M154" s="159">
        <f>G154*(1+L154/100)</f>
        <v>0</v>
      </c>
      <c r="N154" s="158">
        <v>0</v>
      </c>
      <c r="O154" s="158">
        <f>ROUND(E154*N154,2)</f>
        <v>0</v>
      </c>
      <c r="P154" s="158">
        <v>0</v>
      </c>
      <c r="Q154" s="158">
        <f>ROUND(E154*P154,2)</f>
        <v>0</v>
      </c>
      <c r="R154" s="159" t="s">
        <v>253</v>
      </c>
      <c r="S154" s="159" t="s">
        <v>127</v>
      </c>
      <c r="T154" s="159" t="s">
        <v>127</v>
      </c>
      <c r="U154" s="159">
        <v>0</v>
      </c>
      <c r="V154" s="159">
        <f>ROUND(E154*U154,2)</f>
        <v>0</v>
      </c>
      <c r="W154" s="159"/>
      <c r="X154" s="159" t="s">
        <v>248</v>
      </c>
      <c r="Y154" s="159" t="s">
        <v>129</v>
      </c>
      <c r="Z154" s="148"/>
      <c r="AA154" s="148"/>
      <c r="AB154" s="148"/>
      <c r="AC154" s="148"/>
      <c r="AD154" s="148"/>
      <c r="AE154" s="148"/>
      <c r="AF154" s="148"/>
      <c r="AG154" s="148" t="s">
        <v>249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2" x14ac:dyDescent="0.35">
      <c r="A155" s="155"/>
      <c r="B155" s="156"/>
      <c r="C155" s="273" t="s">
        <v>343</v>
      </c>
      <c r="D155" s="274"/>
      <c r="E155" s="274"/>
      <c r="F155" s="274"/>
      <c r="G155" s="274"/>
      <c r="H155" s="159"/>
      <c r="I155" s="159"/>
      <c r="J155" s="159"/>
      <c r="K155" s="159"/>
      <c r="L155" s="159"/>
      <c r="M155" s="159"/>
      <c r="N155" s="158"/>
      <c r="O155" s="158"/>
      <c r="P155" s="158"/>
      <c r="Q155" s="158"/>
      <c r="R155" s="159"/>
      <c r="S155" s="159"/>
      <c r="T155" s="159"/>
      <c r="U155" s="159"/>
      <c r="V155" s="159"/>
      <c r="W155" s="159"/>
      <c r="X155" s="159"/>
      <c r="Y155" s="159"/>
      <c r="Z155" s="148"/>
      <c r="AA155" s="148"/>
      <c r="AB155" s="148"/>
      <c r="AC155" s="148"/>
      <c r="AD155" s="148"/>
      <c r="AE155" s="148"/>
      <c r="AF155" s="148"/>
      <c r="AG155" s="148" t="s">
        <v>132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ht="13.15" x14ac:dyDescent="0.35">
      <c r="A156" s="169" t="s">
        <v>121</v>
      </c>
      <c r="B156" s="170" t="s">
        <v>84</v>
      </c>
      <c r="C156" s="192" t="s">
        <v>85</v>
      </c>
      <c r="D156" s="171"/>
      <c r="E156" s="172"/>
      <c r="F156" s="173"/>
      <c r="G156" s="173">
        <f>SUMIF(AG157:AG227,"&lt;&gt;NOR",G157:G227)</f>
        <v>0</v>
      </c>
      <c r="H156" s="173"/>
      <c r="I156" s="173">
        <f>SUM(I157:I227)</f>
        <v>0</v>
      </c>
      <c r="J156" s="173"/>
      <c r="K156" s="173">
        <f>SUM(K157:K227)</f>
        <v>0</v>
      </c>
      <c r="L156" s="173"/>
      <c r="M156" s="173">
        <f>SUM(M157:M227)</f>
        <v>0</v>
      </c>
      <c r="N156" s="172"/>
      <c r="O156" s="172">
        <f>SUM(O157:O227)</f>
        <v>0.64</v>
      </c>
      <c r="P156" s="172"/>
      <c r="Q156" s="172">
        <f>SUM(Q157:Q227)</f>
        <v>0</v>
      </c>
      <c r="R156" s="173"/>
      <c r="S156" s="173"/>
      <c r="T156" s="174"/>
      <c r="U156" s="168"/>
      <c r="V156" s="168">
        <f>SUM(V157:V227)</f>
        <v>267.24999999999994</v>
      </c>
      <c r="W156" s="168"/>
      <c r="X156" s="168"/>
      <c r="Y156" s="168"/>
      <c r="AG156" t="s">
        <v>122</v>
      </c>
    </row>
    <row r="157" spans="1:60" outlineLevel="1" x14ac:dyDescent="0.35">
      <c r="A157" s="176">
        <v>71</v>
      </c>
      <c r="B157" s="177" t="s">
        <v>344</v>
      </c>
      <c r="C157" s="193" t="s">
        <v>345</v>
      </c>
      <c r="D157" s="178" t="s">
        <v>162</v>
      </c>
      <c r="E157" s="179">
        <v>145</v>
      </c>
      <c r="F157" s="180"/>
      <c r="G157" s="181">
        <f>ROUND(E157*F157,2)</f>
        <v>0</v>
      </c>
      <c r="H157" s="180"/>
      <c r="I157" s="181">
        <f>ROUND(E157*H157,2)</f>
        <v>0</v>
      </c>
      <c r="J157" s="180"/>
      <c r="K157" s="181">
        <f>ROUND(E157*J157,2)</f>
        <v>0</v>
      </c>
      <c r="L157" s="181">
        <v>21</v>
      </c>
      <c r="M157" s="181">
        <f>G157*(1+L157/100)</f>
        <v>0</v>
      </c>
      <c r="N157" s="179">
        <v>1.47E-3</v>
      </c>
      <c r="O157" s="179">
        <f>ROUND(E157*N157,2)</f>
        <v>0.21</v>
      </c>
      <c r="P157" s="179">
        <v>0</v>
      </c>
      <c r="Q157" s="179">
        <f>ROUND(E157*P157,2)</f>
        <v>0</v>
      </c>
      <c r="R157" s="181" t="s">
        <v>253</v>
      </c>
      <c r="S157" s="181" t="s">
        <v>127</v>
      </c>
      <c r="T157" s="182" t="s">
        <v>127</v>
      </c>
      <c r="U157" s="159">
        <v>0.56799999999999995</v>
      </c>
      <c r="V157" s="159">
        <f>ROUND(E157*U157,2)</f>
        <v>82.36</v>
      </c>
      <c r="W157" s="159"/>
      <c r="X157" s="159" t="s">
        <v>128</v>
      </c>
      <c r="Y157" s="159" t="s">
        <v>129</v>
      </c>
      <c r="Z157" s="148"/>
      <c r="AA157" s="148"/>
      <c r="AB157" s="148"/>
      <c r="AC157" s="148"/>
      <c r="AD157" s="148"/>
      <c r="AE157" s="148"/>
      <c r="AF157" s="148"/>
      <c r="AG157" s="148" t="s">
        <v>130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outlineLevel="2" x14ac:dyDescent="0.35">
      <c r="A158" s="155"/>
      <c r="B158" s="156"/>
      <c r="C158" s="260" t="s">
        <v>346</v>
      </c>
      <c r="D158" s="261"/>
      <c r="E158" s="261"/>
      <c r="F158" s="261"/>
      <c r="G158" s="261"/>
      <c r="H158" s="159"/>
      <c r="I158" s="159"/>
      <c r="J158" s="159"/>
      <c r="K158" s="159"/>
      <c r="L158" s="159"/>
      <c r="M158" s="159"/>
      <c r="N158" s="158"/>
      <c r="O158" s="158"/>
      <c r="P158" s="158"/>
      <c r="Q158" s="158"/>
      <c r="R158" s="159"/>
      <c r="S158" s="159"/>
      <c r="T158" s="159"/>
      <c r="U158" s="159"/>
      <c r="V158" s="159"/>
      <c r="W158" s="159"/>
      <c r="X158" s="159"/>
      <c r="Y158" s="159"/>
      <c r="Z158" s="148"/>
      <c r="AA158" s="148"/>
      <c r="AB158" s="148"/>
      <c r="AC158" s="148"/>
      <c r="AD158" s="148"/>
      <c r="AE158" s="148"/>
      <c r="AF158" s="148"/>
      <c r="AG158" s="148" t="s">
        <v>132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outlineLevel="2" x14ac:dyDescent="0.35">
      <c r="A159" s="155"/>
      <c r="B159" s="156"/>
      <c r="C159" s="269" t="s">
        <v>347</v>
      </c>
      <c r="D159" s="270"/>
      <c r="E159" s="270"/>
      <c r="F159" s="270"/>
      <c r="G159" s="270"/>
      <c r="H159" s="159"/>
      <c r="I159" s="159"/>
      <c r="J159" s="159"/>
      <c r="K159" s="159"/>
      <c r="L159" s="159"/>
      <c r="M159" s="159"/>
      <c r="N159" s="158"/>
      <c r="O159" s="158"/>
      <c r="P159" s="158"/>
      <c r="Q159" s="158"/>
      <c r="R159" s="159"/>
      <c r="S159" s="159"/>
      <c r="T159" s="159"/>
      <c r="U159" s="159"/>
      <c r="V159" s="159"/>
      <c r="W159" s="159"/>
      <c r="X159" s="159"/>
      <c r="Y159" s="159"/>
      <c r="Z159" s="148"/>
      <c r="AA159" s="148"/>
      <c r="AB159" s="148"/>
      <c r="AC159" s="148"/>
      <c r="AD159" s="148"/>
      <c r="AE159" s="148"/>
      <c r="AF159" s="148"/>
      <c r="AG159" s="148" t="s">
        <v>150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outlineLevel="1" x14ac:dyDescent="0.35">
      <c r="A160" s="176">
        <v>72</v>
      </c>
      <c r="B160" s="177" t="s">
        <v>348</v>
      </c>
      <c r="C160" s="193" t="s">
        <v>349</v>
      </c>
      <c r="D160" s="178" t="s">
        <v>162</v>
      </c>
      <c r="E160" s="179">
        <v>110</v>
      </c>
      <c r="F160" s="180"/>
      <c r="G160" s="181">
        <f>ROUND(E160*F160,2)</f>
        <v>0</v>
      </c>
      <c r="H160" s="180"/>
      <c r="I160" s="181">
        <f>ROUND(E160*H160,2)</f>
        <v>0</v>
      </c>
      <c r="J160" s="180"/>
      <c r="K160" s="181">
        <f>ROUND(E160*J160,2)</f>
        <v>0</v>
      </c>
      <c r="L160" s="181">
        <v>21</v>
      </c>
      <c r="M160" s="181">
        <f>G160*(1+L160/100)</f>
        <v>0</v>
      </c>
      <c r="N160" s="179">
        <v>2.3400000000000001E-3</v>
      </c>
      <c r="O160" s="179">
        <f>ROUND(E160*N160,2)</f>
        <v>0.26</v>
      </c>
      <c r="P160" s="179">
        <v>0</v>
      </c>
      <c r="Q160" s="179">
        <f>ROUND(E160*P160,2)</f>
        <v>0</v>
      </c>
      <c r="R160" s="181" t="s">
        <v>253</v>
      </c>
      <c r="S160" s="181" t="s">
        <v>127</v>
      </c>
      <c r="T160" s="182" t="s">
        <v>127</v>
      </c>
      <c r="U160" s="159">
        <v>0.67300000000000004</v>
      </c>
      <c r="V160" s="159">
        <f>ROUND(E160*U160,2)</f>
        <v>74.03</v>
      </c>
      <c r="W160" s="159"/>
      <c r="X160" s="159" t="s">
        <v>128</v>
      </c>
      <c r="Y160" s="159" t="s">
        <v>129</v>
      </c>
      <c r="Z160" s="148"/>
      <c r="AA160" s="148"/>
      <c r="AB160" s="148"/>
      <c r="AC160" s="148"/>
      <c r="AD160" s="148"/>
      <c r="AE160" s="148"/>
      <c r="AF160" s="148"/>
      <c r="AG160" s="148" t="s">
        <v>130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outlineLevel="2" x14ac:dyDescent="0.35">
      <c r="A161" s="155"/>
      <c r="B161" s="156"/>
      <c r="C161" s="260" t="s">
        <v>346</v>
      </c>
      <c r="D161" s="261"/>
      <c r="E161" s="261"/>
      <c r="F161" s="261"/>
      <c r="G161" s="261"/>
      <c r="H161" s="159"/>
      <c r="I161" s="159"/>
      <c r="J161" s="159"/>
      <c r="K161" s="159"/>
      <c r="L161" s="159"/>
      <c r="M161" s="159"/>
      <c r="N161" s="158"/>
      <c r="O161" s="158"/>
      <c r="P161" s="158"/>
      <c r="Q161" s="158"/>
      <c r="R161" s="159"/>
      <c r="S161" s="159"/>
      <c r="T161" s="159"/>
      <c r="U161" s="159"/>
      <c r="V161" s="159"/>
      <c r="W161" s="159"/>
      <c r="X161" s="159"/>
      <c r="Y161" s="159"/>
      <c r="Z161" s="148"/>
      <c r="AA161" s="148"/>
      <c r="AB161" s="148"/>
      <c r="AC161" s="148"/>
      <c r="AD161" s="148"/>
      <c r="AE161" s="148"/>
      <c r="AF161" s="148"/>
      <c r="AG161" s="148" t="s">
        <v>132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outlineLevel="2" x14ac:dyDescent="0.35">
      <c r="A162" s="155"/>
      <c r="B162" s="156"/>
      <c r="C162" s="269" t="s">
        <v>347</v>
      </c>
      <c r="D162" s="270"/>
      <c r="E162" s="270"/>
      <c r="F162" s="270"/>
      <c r="G162" s="270"/>
      <c r="H162" s="159"/>
      <c r="I162" s="159"/>
      <c r="J162" s="159"/>
      <c r="K162" s="159"/>
      <c r="L162" s="159"/>
      <c r="M162" s="159"/>
      <c r="N162" s="158"/>
      <c r="O162" s="158"/>
      <c r="P162" s="158"/>
      <c r="Q162" s="158"/>
      <c r="R162" s="159"/>
      <c r="S162" s="159"/>
      <c r="T162" s="159"/>
      <c r="U162" s="159"/>
      <c r="V162" s="159"/>
      <c r="W162" s="159"/>
      <c r="X162" s="159"/>
      <c r="Y162" s="159"/>
      <c r="Z162" s="148"/>
      <c r="AA162" s="148"/>
      <c r="AB162" s="148"/>
      <c r="AC162" s="148"/>
      <c r="AD162" s="148"/>
      <c r="AE162" s="148"/>
      <c r="AF162" s="148"/>
      <c r="AG162" s="148" t="s">
        <v>150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ht="20.25" outlineLevel="1" x14ac:dyDescent="0.35">
      <c r="A163" s="176">
        <v>73</v>
      </c>
      <c r="B163" s="177" t="s">
        <v>350</v>
      </c>
      <c r="C163" s="193" t="s">
        <v>351</v>
      </c>
      <c r="D163" s="178" t="s">
        <v>162</v>
      </c>
      <c r="E163" s="179">
        <v>38</v>
      </c>
      <c r="F163" s="180"/>
      <c r="G163" s="181">
        <f>ROUND(E163*F163,2)</f>
        <v>0</v>
      </c>
      <c r="H163" s="180"/>
      <c r="I163" s="181">
        <f>ROUND(E163*H163,2)</f>
        <v>0</v>
      </c>
      <c r="J163" s="180"/>
      <c r="K163" s="181">
        <f>ROUND(E163*J163,2)</f>
        <v>0</v>
      </c>
      <c r="L163" s="181">
        <v>21</v>
      </c>
      <c r="M163" s="181">
        <f>G163*(1+L163/100)</f>
        <v>0</v>
      </c>
      <c r="N163" s="179">
        <v>4.2999999999999999E-4</v>
      </c>
      <c r="O163" s="179">
        <f>ROUND(E163*N163,2)</f>
        <v>0.02</v>
      </c>
      <c r="P163" s="179">
        <v>0</v>
      </c>
      <c r="Q163" s="179">
        <f>ROUND(E163*P163,2)</f>
        <v>0</v>
      </c>
      <c r="R163" s="181" t="s">
        <v>253</v>
      </c>
      <c r="S163" s="181" t="s">
        <v>127</v>
      </c>
      <c r="T163" s="182" t="s">
        <v>127</v>
      </c>
      <c r="U163" s="159">
        <v>0.27889999999999998</v>
      </c>
      <c r="V163" s="159">
        <f>ROUND(E163*U163,2)</f>
        <v>10.6</v>
      </c>
      <c r="W163" s="159"/>
      <c r="X163" s="159" t="s">
        <v>128</v>
      </c>
      <c r="Y163" s="159" t="s">
        <v>129</v>
      </c>
      <c r="Z163" s="148"/>
      <c r="AA163" s="148"/>
      <c r="AB163" s="148"/>
      <c r="AC163" s="148"/>
      <c r="AD163" s="148"/>
      <c r="AE163" s="148"/>
      <c r="AF163" s="148"/>
      <c r="AG163" s="148" t="s">
        <v>130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outlineLevel="2" x14ac:dyDescent="0.35">
      <c r="A164" s="155"/>
      <c r="B164" s="156"/>
      <c r="C164" s="260" t="s">
        <v>346</v>
      </c>
      <c r="D164" s="261"/>
      <c r="E164" s="261"/>
      <c r="F164" s="261"/>
      <c r="G164" s="261"/>
      <c r="H164" s="159"/>
      <c r="I164" s="159"/>
      <c r="J164" s="159"/>
      <c r="K164" s="159"/>
      <c r="L164" s="159"/>
      <c r="M164" s="159"/>
      <c r="N164" s="158"/>
      <c r="O164" s="158"/>
      <c r="P164" s="158"/>
      <c r="Q164" s="158"/>
      <c r="R164" s="159"/>
      <c r="S164" s="159"/>
      <c r="T164" s="159"/>
      <c r="U164" s="159"/>
      <c r="V164" s="159"/>
      <c r="W164" s="159"/>
      <c r="X164" s="159"/>
      <c r="Y164" s="159"/>
      <c r="Z164" s="148"/>
      <c r="AA164" s="148"/>
      <c r="AB164" s="148"/>
      <c r="AC164" s="148"/>
      <c r="AD164" s="148"/>
      <c r="AE164" s="148"/>
      <c r="AF164" s="148"/>
      <c r="AG164" s="148" t="s">
        <v>132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outlineLevel="2" x14ac:dyDescent="0.35">
      <c r="A165" s="155"/>
      <c r="B165" s="156"/>
      <c r="C165" s="269" t="s">
        <v>347</v>
      </c>
      <c r="D165" s="270"/>
      <c r="E165" s="270"/>
      <c r="F165" s="270"/>
      <c r="G165" s="270"/>
      <c r="H165" s="159"/>
      <c r="I165" s="159"/>
      <c r="J165" s="159"/>
      <c r="K165" s="159"/>
      <c r="L165" s="159"/>
      <c r="M165" s="159"/>
      <c r="N165" s="158"/>
      <c r="O165" s="158"/>
      <c r="P165" s="158"/>
      <c r="Q165" s="158"/>
      <c r="R165" s="159"/>
      <c r="S165" s="159"/>
      <c r="T165" s="159"/>
      <c r="U165" s="159"/>
      <c r="V165" s="159"/>
      <c r="W165" s="159"/>
      <c r="X165" s="159"/>
      <c r="Y165" s="159"/>
      <c r="Z165" s="148"/>
      <c r="AA165" s="148"/>
      <c r="AB165" s="148"/>
      <c r="AC165" s="148"/>
      <c r="AD165" s="148"/>
      <c r="AE165" s="148"/>
      <c r="AF165" s="148"/>
      <c r="AG165" s="148" t="s">
        <v>150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0.25" outlineLevel="1" x14ac:dyDescent="0.35">
      <c r="A166" s="176">
        <v>74</v>
      </c>
      <c r="B166" s="177" t="s">
        <v>352</v>
      </c>
      <c r="C166" s="193" t="s">
        <v>353</v>
      </c>
      <c r="D166" s="178" t="s">
        <v>162</v>
      </c>
      <c r="E166" s="179">
        <v>15</v>
      </c>
      <c r="F166" s="180"/>
      <c r="G166" s="181">
        <f>ROUND(E166*F166,2)</f>
        <v>0</v>
      </c>
      <c r="H166" s="180"/>
      <c r="I166" s="181">
        <f>ROUND(E166*H166,2)</f>
        <v>0</v>
      </c>
      <c r="J166" s="180"/>
      <c r="K166" s="181">
        <f>ROUND(E166*J166,2)</f>
        <v>0</v>
      </c>
      <c r="L166" s="181">
        <v>21</v>
      </c>
      <c r="M166" s="181">
        <f>G166*(1+L166/100)</f>
        <v>0</v>
      </c>
      <c r="N166" s="179">
        <v>5.2999999999999998E-4</v>
      </c>
      <c r="O166" s="179">
        <f>ROUND(E166*N166,2)</f>
        <v>0.01</v>
      </c>
      <c r="P166" s="179">
        <v>0</v>
      </c>
      <c r="Q166" s="179">
        <f>ROUND(E166*P166,2)</f>
        <v>0</v>
      </c>
      <c r="R166" s="181" t="s">
        <v>253</v>
      </c>
      <c r="S166" s="181" t="s">
        <v>127</v>
      </c>
      <c r="T166" s="182" t="s">
        <v>127</v>
      </c>
      <c r="U166" s="159">
        <v>0.3</v>
      </c>
      <c r="V166" s="159">
        <f>ROUND(E166*U166,2)</f>
        <v>4.5</v>
      </c>
      <c r="W166" s="159"/>
      <c r="X166" s="159" t="s">
        <v>128</v>
      </c>
      <c r="Y166" s="159" t="s">
        <v>129</v>
      </c>
      <c r="Z166" s="148"/>
      <c r="AA166" s="148"/>
      <c r="AB166" s="148"/>
      <c r="AC166" s="148"/>
      <c r="AD166" s="148"/>
      <c r="AE166" s="148"/>
      <c r="AF166" s="148"/>
      <c r="AG166" s="148" t="s">
        <v>130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outlineLevel="2" x14ac:dyDescent="0.35">
      <c r="A167" s="155"/>
      <c r="B167" s="156"/>
      <c r="C167" s="260" t="s">
        <v>346</v>
      </c>
      <c r="D167" s="261"/>
      <c r="E167" s="261"/>
      <c r="F167" s="261"/>
      <c r="G167" s="261"/>
      <c r="H167" s="159"/>
      <c r="I167" s="159"/>
      <c r="J167" s="159"/>
      <c r="K167" s="159"/>
      <c r="L167" s="159"/>
      <c r="M167" s="159"/>
      <c r="N167" s="158"/>
      <c r="O167" s="158"/>
      <c r="P167" s="158"/>
      <c r="Q167" s="158"/>
      <c r="R167" s="159"/>
      <c r="S167" s="159"/>
      <c r="T167" s="159"/>
      <c r="U167" s="159"/>
      <c r="V167" s="159"/>
      <c r="W167" s="159"/>
      <c r="X167" s="159"/>
      <c r="Y167" s="159"/>
      <c r="Z167" s="148"/>
      <c r="AA167" s="148"/>
      <c r="AB167" s="148"/>
      <c r="AC167" s="148"/>
      <c r="AD167" s="148"/>
      <c r="AE167" s="148"/>
      <c r="AF167" s="148"/>
      <c r="AG167" s="148" t="s">
        <v>132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2" x14ac:dyDescent="0.35">
      <c r="A168" s="155"/>
      <c r="B168" s="156"/>
      <c r="C168" s="269" t="s">
        <v>354</v>
      </c>
      <c r="D168" s="270"/>
      <c r="E168" s="270"/>
      <c r="F168" s="270"/>
      <c r="G168" s="270"/>
      <c r="H168" s="159"/>
      <c r="I168" s="159"/>
      <c r="J168" s="159"/>
      <c r="K168" s="159"/>
      <c r="L168" s="159"/>
      <c r="M168" s="159"/>
      <c r="N168" s="158"/>
      <c r="O168" s="158"/>
      <c r="P168" s="158"/>
      <c r="Q168" s="158"/>
      <c r="R168" s="159"/>
      <c r="S168" s="159"/>
      <c r="T168" s="159"/>
      <c r="U168" s="159"/>
      <c r="V168" s="159"/>
      <c r="W168" s="159"/>
      <c r="X168" s="159"/>
      <c r="Y168" s="159"/>
      <c r="Z168" s="148"/>
      <c r="AA168" s="148"/>
      <c r="AB168" s="148"/>
      <c r="AC168" s="148"/>
      <c r="AD168" s="148"/>
      <c r="AE168" s="148"/>
      <c r="AF168" s="148"/>
      <c r="AG168" s="148" t="s">
        <v>150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3" x14ac:dyDescent="0.35">
      <c r="A169" s="155"/>
      <c r="B169" s="156"/>
      <c r="C169" s="269" t="s">
        <v>347</v>
      </c>
      <c r="D169" s="270"/>
      <c r="E169" s="270"/>
      <c r="F169" s="270"/>
      <c r="G169" s="270"/>
      <c r="H169" s="159"/>
      <c r="I169" s="159"/>
      <c r="J169" s="159"/>
      <c r="K169" s="159"/>
      <c r="L169" s="159"/>
      <c r="M169" s="159"/>
      <c r="N169" s="158"/>
      <c r="O169" s="158"/>
      <c r="P169" s="158"/>
      <c r="Q169" s="158"/>
      <c r="R169" s="159"/>
      <c r="S169" s="159"/>
      <c r="T169" s="159"/>
      <c r="U169" s="159"/>
      <c r="V169" s="159"/>
      <c r="W169" s="159"/>
      <c r="X169" s="159"/>
      <c r="Y169" s="159"/>
      <c r="Z169" s="148"/>
      <c r="AA169" s="148"/>
      <c r="AB169" s="148"/>
      <c r="AC169" s="148"/>
      <c r="AD169" s="148"/>
      <c r="AE169" s="148"/>
      <c r="AF169" s="148"/>
      <c r="AG169" s="148" t="s">
        <v>150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ht="20.25" outlineLevel="1" x14ac:dyDescent="0.35">
      <c r="A170" s="176">
        <v>75</v>
      </c>
      <c r="B170" s="177" t="s">
        <v>355</v>
      </c>
      <c r="C170" s="193" t="s">
        <v>356</v>
      </c>
      <c r="D170" s="178" t="s">
        <v>162</v>
      </c>
      <c r="E170" s="179">
        <v>2</v>
      </c>
      <c r="F170" s="180"/>
      <c r="G170" s="181">
        <f>ROUND(E170*F170,2)</f>
        <v>0</v>
      </c>
      <c r="H170" s="180"/>
      <c r="I170" s="181">
        <f>ROUND(E170*H170,2)</f>
        <v>0</v>
      </c>
      <c r="J170" s="180"/>
      <c r="K170" s="181">
        <f>ROUND(E170*J170,2)</f>
        <v>0</v>
      </c>
      <c r="L170" s="181">
        <v>21</v>
      </c>
      <c r="M170" s="181">
        <f>G170*(1+L170/100)</f>
        <v>0</v>
      </c>
      <c r="N170" s="179">
        <v>7.2999999999999996E-4</v>
      </c>
      <c r="O170" s="179">
        <f>ROUND(E170*N170,2)</f>
        <v>0</v>
      </c>
      <c r="P170" s="179">
        <v>0</v>
      </c>
      <c r="Q170" s="179">
        <f>ROUND(E170*P170,2)</f>
        <v>0</v>
      </c>
      <c r="R170" s="181" t="s">
        <v>253</v>
      </c>
      <c r="S170" s="181" t="s">
        <v>127</v>
      </c>
      <c r="T170" s="182" t="s">
        <v>127</v>
      </c>
      <c r="U170" s="159">
        <v>0.33279999999999998</v>
      </c>
      <c r="V170" s="159">
        <f>ROUND(E170*U170,2)</f>
        <v>0.67</v>
      </c>
      <c r="W170" s="159"/>
      <c r="X170" s="159" t="s">
        <v>128</v>
      </c>
      <c r="Y170" s="159" t="s">
        <v>129</v>
      </c>
      <c r="Z170" s="148"/>
      <c r="AA170" s="148"/>
      <c r="AB170" s="148"/>
      <c r="AC170" s="148"/>
      <c r="AD170" s="148"/>
      <c r="AE170" s="148"/>
      <c r="AF170" s="148"/>
      <c r="AG170" s="148" t="s">
        <v>130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2" x14ac:dyDescent="0.35">
      <c r="A171" s="155"/>
      <c r="B171" s="156"/>
      <c r="C171" s="260" t="s">
        <v>346</v>
      </c>
      <c r="D171" s="261"/>
      <c r="E171" s="261"/>
      <c r="F171" s="261"/>
      <c r="G171" s="261"/>
      <c r="H171" s="159"/>
      <c r="I171" s="159"/>
      <c r="J171" s="159"/>
      <c r="K171" s="159"/>
      <c r="L171" s="159"/>
      <c r="M171" s="159"/>
      <c r="N171" s="158"/>
      <c r="O171" s="158"/>
      <c r="P171" s="158"/>
      <c r="Q171" s="158"/>
      <c r="R171" s="159"/>
      <c r="S171" s="159"/>
      <c r="T171" s="159"/>
      <c r="U171" s="159"/>
      <c r="V171" s="159"/>
      <c r="W171" s="159"/>
      <c r="X171" s="159"/>
      <c r="Y171" s="159"/>
      <c r="Z171" s="148"/>
      <c r="AA171" s="148"/>
      <c r="AB171" s="148"/>
      <c r="AC171" s="148"/>
      <c r="AD171" s="148"/>
      <c r="AE171" s="148"/>
      <c r="AF171" s="148"/>
      <c r="AG171" s="148" t="s">
        <v>132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outlineLevel="2" x14ac:dyDescent="0.35">
      <c r="A172" s="155"/>
      <c r="B172" s="156"/>
      <c r="C172" s="269" t="s">
        <v>354</v>
      </c>
      <c r="D172" s="270"/>
      <c r="E172" s="270"/>
      <c r="F172" s="270"/>
      <c r="G172" s="270"/>
      <c r="H172" s="159"/>
      <c r="I172" s="159"/>
      <c r="J172" s="159"/>
      <c r="K172" s="159"/>
      <c r="L172" s="159"/>
      <c r="M172" s="159"/>
      <c r="N172" s="158"/>
      <c r="O172" s="158"/>
      <c r="P172" s="158"/>
      <c r="Q172" s="158"/>
      <c r="R172" s="159"/>
      <c r="S172" s="159"/>
      <c r="T172" s="159"/>
      <c r="U172" s="159"/>
      <c r="V172" s="159"/>
      <c r="W172" s="159"/>
      <c r="X172" s="159"/>
      <c r="Y172" s="159"/>
      <c r="Z172" s="148"/>
      <c r="AA172" s="148"/>
      <c r="AB172" s="148"/>
      <c r="AC172" s="148"/>
      <c r="AD172" s="148"/>
      <c r="AE172" s="148"/>
      <c r="AF172" s="148"/>
      <c r="AG172" s="148" t="s">
        <v>150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outlineLevel="3" x14ac:dyDescent="0.35">
      <c r="A173" s="155"/>
      <c r="B173" s="156"/>
      <c r="C173" s="269" t="s">
        <v>347</v>
      </c>
      <c r="D173" s="270"/>
      <c r="E173" s="270"/>
      <c r="F173" s="270"/>
      <c r="G173" s="270"/>
      <c r="H173" s="159"/>
      <c r="I173" s="159"/>
      <c r="J173" s="159"/>
      <c r="K173" s="159"/>
      <c r="L173" s="159"/>
      <c r="M173" s="159"/>
      <c r="N173" s="158"/>
      <c r="O173" s="158"/>
      <c r="P173" s="158"/>
      <c r="Q173" s="158"/>
      <c r="R173" s="159"/>
      <c r="S173" s="159"/>
      <c r="T173" s="159"/>
      <c r="U173" s="159"/>
      <c r="V173" s="159"/>
      <c r="W173" s="159"/>
      <c r="X173" s="159"/>
      <c r="Y173" s="159"/>
      <c r="Z173" s="148"/>
      <c r="AA173" s="148"/>
      <c r="AB173" s="148"/>
      <c r="AC173" s="148"/>
      <c r="AD173" s="148"/>
      <c r="AE173" s="148"/>
      <c r="AF173" s="148"/>
      <c r="AG173" s="148" t="s">
        <v>150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20.25" outlineLevel="1" x14ac:dyDescent="0.35">
      <c r="A174" s="176">
        <v>76</v>
      </c>
      <c r="B174" s="177" t="s">
        <v>357</v>
      </c>
      <c r="C174" s="193" t="s">
        <v>358</v>
      </c>
      <c r="D174" s="178" t="s">
        <v>162</v>
      </c>
      <c r="E174" s="179">
        <v>26</v>
      </c>
      <c r="F174" s="180"/>
      <c r="G174" s="181">
        <f>ROUND(E174*F174,2)</f>
        <v>0</v>
      </c>
      <c r="H174" s="180"/>
      <c r="I174" s="181">
        <f>ROUND(E174*H174,2)</f>
        <v>0</v>
      </c>
      <c r="J174" s="180"/>
      <c r="K174" s="181">
        <f>ROUND(E174*J174,2)</f>
        <v>0</v>
      </c>
      <c r="L174" s="181">
        <v>21</v>
      </c>
      <c r="M174" s="181">
        <f>G174*(1+L174/100)</f>
        <v>0</v>
      </c>
      <c r="N174" s="179">
        <v>3.0000000000000001E-5</v>
      </c>
      <c r="O174" s="179">
        <f>ROUND(E174*N174,2)</f>
        <v>0</v>
      </c>
      <c r="P174" s="179">
        <v>0</v>
      </c>
      <c r="Q174" s="179">
        <f>ROUND(E174*P174,2)</f>
        <v>0</v>
      </c>
      <c r="R174" s="181" t="s">
        <v>253</v>
      </c>
      <c r="S174" s="181" t="s">
        <v>127</v>
      </c>
      <c r="T174" s="182" t="s">
        <v>127</v>
      </c>
      <c r="U174" s="159">
        <v>0.129</v>
      </c>
      <c r="V174" s="159">
        <f>ROUND(E174*U174,2)</f>
        <v>3.35</v>
      </c>
      <c r="W174" s="159"/>
      <c r="X174" s="159" t="s">
        <v>128</v>
      </c>
      <c r="Y174" s="159" t="s">
        <v>129</v>
      </c>
      <c r="Z174" s="148"/>
      <c r="AA174" s="148"/>
      <c r="AB174" s="148"/>
      <c r="AC174" s="148"/>
      <c r="AD174" s="148"/>
      <c r="AE174" s="148"/>
      <c r="AF174" s="148"/>
      <c r="AG174" s="148" t="s">
        <v>130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2" x14ac:dyDescent="0.35">
      <c r="A175" s="155"/>
      <c r="B175" s="156"/>
      <c r="C175" s="271" t="s">
        <v>359</v>
      </c>
      <c r="D175" s="272"/>
      <c r="E175" s="272"/>
      <c r="F175" s="272"/>
      <c r="G175" s="272"/>
      <c r="H175" s="159"/>
      <c r="I175" s="159"/>
      <c r="J175" s="159"/>
      <c r="K175" s="159"/>
      <c r="L175" s="159"/>
      <c r="M175" s="159"/>
      <c r="N175" s="158"/>
      <c r="O175" s="158"/>
      <c r="P175" s="158"/>
      <c r="Q175" s="158"/>
      <c r="R175" s="159"/>
      <c r="S175" s="159"/>
      <c r="T175" s="159"/>
      <c r="U175" s="159"/>
      <c r="V175" s="159"/>
      <c r="W175" s="159"/>
      <c r="X175" s="159"/>
      <c r="Y175" s="159"/>
      <c r="Z175" s="148"/>
      <c r="AA175" s="148"/>
      <c r="AB175" s="148"/>
      <c r="AC175" s="148"/>
      <c r="AD175" s="148"/>
      <c r="AE175" s="148"/>
      <c r="AF175" s="148"/>
      <c r="AG175" s="148" t="s">
        <v>150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ht="20.25" outlineLevel="1" x14ac:dyDescent="0.35">
      <c r="A176" s="176">
        <v>77</v>
      </c>
      <c r="B176" s="177" t="s">
        <v>360</v>
      </c>
      <c r="C176" s="193" t="s">
        <v>361</v>
      </c>
      <c r="D176" s="178" t="s">
        <v>162</v>
      </c>
      <c r="E176" s="179">
        <v>7</v>
      </c>
      <c r="F176" s="180"/>
      <c r="G176" s="181">
        <f>ROUND(E176*F176,2)</f>
        <v>0</v>
      </c>
      <c r="H176" s="180"/>
      <c r="I176" s="181">
        <f>ROUND(E176*H176,2)</f>
        <v>0</v>
      </c>
      <c r="J176" s="180"/>
      <c r="K176" s="181">
        <f>ROUND(E176*J176,2)</f>
        <v>0</v>
      </c>
      <c r="L176" s="181">
        <v>21</v>
      </c>
      <c r="M176" s="181">
        <f>G176*(1+L176/100)</f>
        <v>0</v>
      </c>
      <c r="N176" s="179">
        <v>6.0000000000000002E-5</v>
      </c>
      <c r="O176" s="179">
        <f>ROUND(E176*N176,2)</f>
        <v>0</v>
      </c>
      <c r="P176" s="179">
        <v>0</v>
      </c>
      <c r="Q176" s="179">
        <f>ROUND(E176*P176,2)</f>
        <v>0</v>
      </c>
      <c r="R176" s="181" t="s">
        <v>253</v>
      </c>
      <c r="S176" s="181" t="s">
        <v>127</v>
      </c>
      <c r="T176" s="182" t="s">
        <v>127</v>
      </c>
      <c r="U176" s="159">
        <v>0.129</v>
      </c>
      <c r="V176" s="159">
        <f>ROUND(E176*U176,2)</f>
        <v>0.9</v>
      </c>
      <c r="W176" s="159"/>
      <c r="X176" s="159" t="s">
        <v>128</v>
      </c>
      <c r="Y176" s="159" t="s">
        <v>129</v>
      </c>
      <c r="Z176" s="148"/>
      <c r="AA176" s="148"/>
      <c r="AB176" s="148"/>
      <c r="AC176" s="148"/>
      <c r="AD176" s="148"/>
      <c r="AE176" s="148"/>
      <c r="AF176" s="148"/>
      <c r="AG176" s="148" t="s">
        <v>130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outlineLevel="2" x14ac:dyDescent="0.35">
      <c r="A177" s="155"/>
      <c r="B177" s="156"/>
      <c r="C177" s="271" t="s">
        <v>359</v>
      </c>
      <c r="D177" s="272"/>
      <c r="E177" s="272"/>
      <c r="F177" s="272"/>
      <c r="G177" s="272"/>
      <c r="H177" s="159"/>
      <c r="I177" s="159"/>
      <c r="J177" s="159"/>
      <c r="K177" s="159"/>
      <c r="L177" s="159"/>
      <c r="M177" s="159"/>
      <c r="N177" s="158"/>
      <c r="O177" s="158"/>
      <c r="P177" s="158"/>
      <c r="Q177" s="158"/>
      <c r="R177" s="159"/>
      <c r="S177" s="159"/>
      <c r="T177" s="159"/>
      <c r="U177" s="159"/>
      <c r="V177" s="159"/>
      <c r="W177" s="159"/>
      <c r="X177" s="159"/>
      <c r="Y177" s="159"/>
      <c r="Z177" s="148"/>
      <c r="AA177" s="148"/>
      <c r="AB177" s="148"/>
      <c r="AC177" s="148"/>
      <c r="AD177" s="148"/>
      <c r="AE177" s="148"/>
      <c r="AF177" s="148"/>
      <c r="AG177" s="148" t="s">
        <v>150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ht="20.25" outlineLevel="1" x14ac:dyDescent="0.35">
      <c r="A178" s="176">
        <v>78</v>
      </c>
      <c r="B178" s="177" t="s">
        <v>362</v>
      </c>
      <c r="C178" s="193" t="s">
        <v>363</v>
      </c>
      <c r="D178" s="178" t="s">
        <v>162</v>
      </c>
      <c r="E178" s="179">
        <v>2</v>
      </c>
      <c r="F178" s="180"/>
      <c r="G178" s="181">
        <f>ROUND(E178*F178,2)</f>
        <v>0</v>
      </c>
      <c r="H178" s="180"/>
      <c r="I178" s="181">
        <f>ROUND(E178*H178,2)</f>
        <v>0</v>
      </c>
      <c r="J178" s="180"/>
      <c r="K178" s="181">
        <f>ROUND(E178*J178,2)</f>
        <v>0</v>
      </c>
      <c r="L178" s="181">
        <v>21</v>
      </c>
      <c r="M178" s="181">
        <f>G178*(1+L178/100)</f>
        <v>0</v>
      </c>
      <c r="N178" s="179">
        <v>5.0000000000000002E-5</v>
      </c>
      <c r="O178" s="179">
        <f>ROUND(E178*N178,2)</f>
        <v>0</v>
      </c>
      <c r="P178" s="179">
        <v>0</v>
      </c>
      <c r="Q178" s="179">
        <f>ROUND(E178*P178,2)</f>
        <v>0</v>
      </c>
      <c r="R178" s="181" t="s">
        <v>253</v>
      </c>
      <c r="S178" s="181" t="s">
        <v>127</v>
      </c>
      <c r="T178" s="182" t="s">
        <v>127</v>
      </c>
      <c r="U178" s="159">
        <v>0.14199999999999999</v>
      </c>
      <c r="V178" s="159">
        <f>ROUND(E178*U178,2)</f>
        <v>0.28000000000000003</v>
      </c>
      <c r="W178" s="159"/>
      <c r="X178" s="159" t="s">
        <v>128</v>
      </c>
      <c r="Y178" s="159" t="s">
        <v>129</v>
      </c>
      <c r="Z178" s="148"/>
      <c r="AA178" s="148"/>
      <c r="AB178" s="148"/>
      <c r="AC178" s="148"/>
      <c r="AD178" s="148"/>
      <c r="AE178" s="148"/>
      <c r="AF178" s="148"/>
      <c r="AG178" s="148" t="s">
        <v>130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2" x14ac:dyDescent="0.35">
      <c r="A179" s="155"/>
      <c r="B179" s="156"/>
      <c r="C179" s="271" t="s">
        <v>359</v>
      </c>
      <c r="D179" s="272"/>
      <c r="E179" s="272"/>
      <c r="F179" s="272"/>
      <c r="G179" s="272"/>
      <c r="H179" s="159"/>
      <c r="I179" s="159"/>
      <c r="J179" s="159"/>
      <c r="K179" s="159"/>
      <c r="L179" s="159"/>
      <c r="M179" s="159"/>
      <c r="N179" s="158"/>
      <c r="O179" s="158"/>
      <c r="P179" s="158"/>
      <c r="Q179" s="158"/>
      <c r="R179" s="159"/>
      <c r="S179" s="159"/>
      <c r="T179" s="159"/>
      <c r="U179" s="159"/>
      <c r="V179" s="159"/>
      <c r="W179" s="159"/>
      <c r="X179" s="159"/>
      <c r="Y179" s="159"/>
      <c r="Z179" s="148"/>
      <c r="AA179" s="148"/>
      <c r="AB179" s="148"/>
      <c r="AC179" s="148"/>
      <c r="AD179" s="148"/>
      <c r="AE179" s="148"/>
      <c r="AF179" s="148"/>
      <c r="AG179" s="148" t="s">
        <v>150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ht="20.25" outlineLevel="1" x14ac:dyDescent="0.35">
      <c r="A180" s="176">
        <v>79</v>
      </c>
      <c r="B180" s="177" t="s">
        <v>364</v>
      </c>
      <c r="C180" s="193" t="s">
        <v>365</v>
      </c>
      <c r="D180" s="178" t="s">
        <v>162</v>
      </c>
      <c r="E180" s="179">
        <v>6</v>
      </c>
      <c r="F180" s="180"/>
      <c r="G180" s="181">
        <f>ROUND(E180*F180,2)</f>
        <v>0</v>
      </c>
      <c r="H180" s="180"/>
      <c r="I180" s="181">
        <f>ROUND(E180*H180,2)</f>
        <v>0</v>
      </c>
      <c r="J180" s="180"/>
      <c r="K180" s="181">
        <f>ROUND(E180*J180,2)</f>
        <v>0</v>
      </c>
      <c r="L180" s="181">
        <v>21</v>
      </c>
      <c r="M180" s="181">
        <f>G180*(1+L180/100)</f>
        <v>0</v>
      </c>
      <c r="N180" s="179">
        <v>4.0000000000000003E-5</v>
      </c>
      <c r="O180" s="179">
        <f>ROUND(E180*N180,2)</f>
        <v>0</v>
      </c>
      <c r="P180" s="179">
        <v>0</v>
      </c>
      <c r="Q180" s="179">
        <f>ROUND(E180*P180,2)</f>
        <v>0</v>
      </c>
      <c r="R180" s="181" t="s">
        <v>253</v>
      </c>
      <c r="S180" s="181" t="s">
        <v>127</v>
      </c>
      <c r="T180" s="182" t="s">
        <v>127</v>
      </c>
      <c r="U180" s="159">
        <v>0.129</v>
      </c>
      <c r="V180" s="159">
        <f>ROUND(E180*U180,2)</f>
        <v>0.77</v>
      </c>
      <c r="W180" s="159"/>
      <c r="X180" s="159" t="s">
        <v>128</v>
      </c>
      <c r="Y180" s="159" t="s">
        <v>129</v>
      </c>
      <c r="Z180" s="148"/>
      <c r="AA180" s="148"/>
      <c r="AB180" s="148"/>
      <c r="AC180" s="148"/>
      <c r="AD180" s="148"/>
      <c r="AE180" s="148"/>
      <c r="AF180" s="148"/>
      <c r="AG180" s="148" t="s">
        <v>130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outlineLevel="2" x14ac:dyDescent="0.35">
      <c r="A181" s="155"/>
      <c r="B181" s="156"/>
      <c r="C181" s="271" t="s">
        <v>359</v>
      </c>
      <c r="D181" s="272"/>
      <c r="E181" s="272"/>
      <c r="F181" s="272"/>
      <c r="G181" s="272"/>
      <c r="H181" s="159"/>
      <c r="I181" s="159"/>
      <c r="J181" s="159"/>
      <c r="K181" s="159"/>
      <c r="L181" s="159"/>
      <c r="M181" s="159"/>
      <c r="N181" s="158"/>
      <c r="O181" s="158"/>
      <c r="P181" s="158"/>
      <c r="Q181" s="158"/>
      <c r="R181" s="159"/>
      <c r="S181" s="159"/>
      <c r="T181" s="159"/>
      <c r="U181" s="159"/>
      <c r="V181" s="159"/>
      <c r="W181" s="159"/>
      <c r="X181" s="159"/>
      <c r="Y181" s="159"/>
      <c r="Z181" s="148"/>
      <c r="AA181" s="148"/>
      <c r="AB181" s="148"/>
      <c r="AC181" s="148"/>
      <c r="AD181" s="148"/>
      <c r="AE181" s="148"/>
      <c r="AF181" s="148"/>
      <c r="AG181" s="148" t="s">
        <v>150</v>
      </c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ht="20.25" outlineLevel="1" x14ac:dyDescent="0.35">
      <c r="A182" s="176">
        <v>80</v>
      </c>
      <c r="B182" s="177" t="s">
        <v>366</v>
      </c>
      <c r="C182" s="193" t="s">
        <v>367</v>
      </c>
      <c r="D182" s="178" t="s">
        <v>162</v>
      </c>
      <c r="E182" s="179">
        <v>2</v>
      </c>
      <c r="F182" s="180"/>
      <c r="G182" s="181">
        <f>ROUND(E182*F182,2)</f>
        <v>0</v>
      </c>
      <c r="H182" s="180"/>
      <c r="I182" s="181">
        <f>ROUND(E182*H182,2)</f>
        <v>0</v>
      </c>
      <c r="J182" s="180"/>
      <c r="K182" s="181">
        <f>ROUND(E182*J182,2)</f>
        <v>0</v>
      </c>
      <c r="L182" s="181">
        <v>21</v>
      </c>
      <c r="M182" s="181">
        <f>G182*(1+L182/100)</f>
        <v>0</v>
      </c>
      <c r="N182" s="179">
        <v>6.0000000000000002E-5</v>
      </c>
      <c r="O182" s="179">
        <f>ROUND(E182*N182,2)</f>
        <v>0</v>
      </c>
      <c r="P182" s="179">
        <v>0</v>
      </c>
      <c r="Q182" s="179">
        <f>ROUND(E182*P182,2)</f>
        <v>0</v>
      </c>
      <c r="R182" s="181" t="s">
        <v>253</v>
      </c>
      <c r="S182" s="181" t="s">
        <v>127</v>
      </c>
      <c r="T182" s="182" t="s">
        <v>127</v>
      </c>
      <c r="U182" s="159">
        <v>0.129</v>
      </c>
      <c r="V182" s="159">
        <f>ROUND(E182*U182,2)</f>
        <v>0.26</v>
      </c>
      <c r="W182" s="159"/>
      <c r="X182" s="159" t="s">
        <v>128</v>
      </c>
      <c r="Y182" s="159" t="s">
        <v>129</v>
      </c>
      <c r="Z182" s="148"/>
      <c r="AA182" s="148"/>
      <c r="AB182" s="148"/>
      <c r="AC182" s="148"/>
      <c r="AD182" s="148"/>
      <c r="AE182" s="148"/>
      <c r="AF182" s="148"/>
      <c r="AG182" s="148" t="s">
        <v>130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outlineLevel="2" x14ac:dyDescent="0.35">
      <c r="A183" s="155"/>
      <c r="B183" s="156"/>
      <c r="C183" s="271" t="s">
        <v>359</v>
      </c>
      <c r="D183" s="272"/>
      <c r="E183" s="272"/>
      <c r="F183" s="272"/>
      <c r="G183" s="272"/>
      <c r="H183" s="159"/>
      <c r="I183" s="159"/>
      <c r="J183" s="159"/>
      <c r="K183" s="159"/>
      <c r="L183" s="159"/>
      <c r="M183" s="159"/>
      <c r="N183" s="158"/>
      <c r="O183" s="158"/>
      <c r="P183" s="158"/>
      <c r="Q183" s="158"/>
      <c r="R183" s="159"/>
      <c r="S183" s="159"/>
      <c r="T183" s="159"/>
      <c r="U183" s="159"/>
      <c r="V183" s="159"/>
      <c r="W183" s="159"/>
      <c r="X183" s="159"/>
      <c r="Y183" s="159"/>
      <c r="Z183" s="148"/>
      <c r="AA183" s="148"/>
      <c r="AB183" s="148"/>
      <c r="AC183" s="148"/>
      <c r="AD183" s="148"/>
      <c r="AE183" s="148"/>
      <c r="AF183" s="148"/>
      <c r="AG183" s="148" t="s">
        <v>150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ht="20.25" outlineLevel="1" x14ac:dyDescent="0.35">
      <c r="A184" s="176">
        <v>81</v>
      </c>
      <c r="B184" s="177" t="s">
        <v>368</v>
      </c>
      <c r="C184" s="193" t="s">
        <v>369</v>
      </c>
      <c r="D184" s="178" t="s">
        <v>162</v>
      </c>
      <c r="E184" s="179">
        <v>146</v>
      </c>
      <c r="F184" s="180"/>
      <c r="G184" s="181">
        <f>ROUND(E184*F184,2)</f>
        <v>0</v>
      </c>
      <c r="H184" s="180"/>
      <c r="I184" s="181">
        <f>ROUND(E184*H184,2)</f>
        <v>0</v>
      </c>
      <c r="J184" s="180"/>
      <c r="K184" s="181">
        <f>ROUND(E184*J184,2)</f>
        <v>0</v>
      </c>
      <c r="L184" s="181">
        <v>21</v>
      </c>
      <c r="M184" s="181">
        <f>G184*(1+L184/100)</f>
        <v>0</v>
      </c>
      <c r="N184" s="179">
        <v>6.0000000000000002E-5</v>
      </c>
      <c r="O184" s="179">
        <f>ROUND(E184*N184,2)</f>
        <v>0.01</v>
      </c>
      <c r="P184" s="179">
        <v>0</v>
      </c>
      <c r="Q184" s="179">
        <f>ROUND(E184*P184,2)</f>
        <v>0</v>
      </c>
      <c r="R184" s="181" t="s">
        <v>253</v>
      </c>
      <c r="S184" s="181" t="s">
        <v>127</v>
      </c>
      <c r="T184" s="182" t="s">
        <v>127</v>
      </c>
      <c r="U184" s="159">
        <v>0.14199999999999999</v>
      </c>
      <c r="V184" s="159">
        <f>ROUND(E184*U184,2)</f>
        <v>20.73</v>
      </c>
      <c r="W184" s="159"/>
      <c r="X184" s="159" t="s">
        <v>128</v>
      </c>
      <c r="Y184" s="159" t="s">
        <v>129</v>
      </c>
      <c r="Z184" s="148"/>
      <c r="AA184" s="148"/>
      <c r="AB184" s="148"/>
      <c r="AC184" s="148"/>
      <c r="AD184" s="148"/>
      <c r="AE184" s="148"/>
      <c r="AF184" s="148"/>
      <c r="AG184" s="148" t="s">
        <v>130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outlineLevel="2" x14ac:dyDescent="0.35">
      <c r="A185" s="155"/>
      <c r="B185" s="156"/>
      <c r="C185" s="271" t="s">
        <v>359</v>
      </c>
      <c r="D185" s="272"/>
      <c r="E185" s="272"/>
      <c r="F185" s="272"/>
      <c r="G185" s="272"/>
      <c r="H185" s="159"/>
      <c r="I185" s="159"/>
      <c r="J185" s="159"/>
      <c r="K185" s="159"/>
      <c r="L185" s="159"/>
      <c r="M185" s="159"/>
      <c r="N185" s="158"/>
      <c r="O185" s="158"/>
      <c r="P185" s="158"/>
      <c r="Q185" s="158"/>
      <c r="R185" s="159"/>
      <c r="S185" s="159"/>
      <c r="T185" s="159"/>
      <c r="U185" s="159"/>
      <c r="V185" s="159"/>
      <c r="W185" s="159"/>
      <c r="X185" s="159"/>
      <c r="Y185" s="159"/>
      <c r="Z185" s="148"/>
      <c r="AA185" s="148"/>
      <c r="AB185" s="148"/>
      <c r="AC185" s="148"/>
      <c r="AD185" s="148"/>
      <c r="AE185" s="148"/>
      <c r="AF185" s="148"/>
      <c r="AG185" s="148" t="s">
        <v>150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outlineLevel="2" x14ac:dyDescent="0.35">
      <c r="A186" s="155"/>
      <c r="B186" s="156"/>
      <c r="C186" s="194" t="s">
        <v>370</v>
      </c>
      <c r="D186" s="161"/>
      <c r="E186" s="162">
        <v>26</v>
      </c>
      <c r="F186" s="159"/>
      <c r="G186" s="159"/>
      <c r="H186" s="159"/>
      <c r="I186" s="159"/>
      <c r="J186" s="159"/>
      <c r="K186" s="159"/>
      <c r="L186" s="159"/>
      <c r="M186" s="159"/>
      <c r="N186" s="158"/>
      <c r="O186" s="158"/>
      <c r="P186" s="158"/>
      <c r="Q186" s="158"/>
      <c r="R186" s="159"/>
      <c r="S186" s="159"/>
      <c r="T186" s="159"/>
      <c r="U186" s="159"/>
      <c r="V186" s="159"/>
      <c r="W186" s="159"/>
      <c r="X186" s="159"/>
      <c r="Y186" s="159"/>
      <c r="Z186" s="148"/>
      <c r="AA186" s="148"/>
      <c r="AB186" s="148"/>
      <c r="AC186" s="148"/>
      <c r="AD186" s="148"/>
      <c r="AE186" s="148"/>
      <c r="AF186" s="148"/>
      <c r="AG186" s="148" t="s">
        <v>136</v>
      </c>
      <c r="AH186" s="148">
        <v>0</v>
      </c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3" x14ac:dyDescent="0.35">
      <c r="A187" s="155"/>
      <c r="B187" s="156"/>
      <c r="C187" s="194" t="s">
        <v>371</v>
      </c>
      <c r="D187" s="161"/>
      <c r="E187" s="162">
        <v>120</v>
      </c>
      <c r="F187" s="159"/>
      <c r="G187" s="159"/>
      <c r="H187" s="159"/>
      <c r="I187" s="159"/>
      <c r="J187" s="159"/>
      <c r="K187" s="159"/>
      <c r="L187" s="159"/>
      <c r="M187" s="159"/>
      <c r="N187" s="158"/>
      <c r="O187" s="158"/>
      <c r="P187" s="158"/>
      <c r="Q187" s="158"/>
      <c r="R187" s="159"/>
      <c r="S187" s="159"/>
      <c r="T187" s="159"/>
      <c r="U187" s="159"/>
      <c r="V187" s="159"/>
      <c r="W187" s="159"/>
      <c r="X187" s="159"/>
      <c r="Y187" s="159"/>
      <c r="Z187" s="148"/>
      <c r="AA187" s="148"/>
      <c r="AB187" s="148"/>
      <c r="AC187" s="148"/>
      <c r="AD187" s="148"/>
      <c r="AE187" s="148"/>
      <c r="AF187" s="148"/>
      <c r="AG187" s="148" t="s">
        <v>136</v>
      </c>
      <c r="AH187" s="148">
        <v>0</v>
      </c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ht="20.25" outlineLevel="1" x14ac:dyDescent="0.35">
      <c r="A188" s="176">
        <v>82</v>
      </c>
      <c r="B188" s="177" t="s">
        <v>372</v>
      </c>
      <c r="C188" s="193" t="s">
        <v>373</v>
      </c>
      <c r="D188" s="178" t="s">
        <v>162</v>
      </c>
      <c r="E188" s="179">
        <v>110</v>
      </c>
      <c r="F188" s="180"/>
      <c r="G188" s="181">
        <f>ROUND(E188*F188,2)</f>
        <v>0</v>
      </c>
      <c r="H188" s="180"/>
      <c r="I188" s="181">
        <f>ROUND(E188*H188,2)</f>
        <v>0</v>
      </c>
      <c r="J188" s="180"/>
      <c r="K188" s="181">
        <f>ROUND(E188*J188,2)</f>
        <v>0</v>
      </c>
      <c r="L188" s="181">
        <v>21</v>
      </c>
      <c r="M188" s="181">
        <f>G188*(1+L188/100)</f>
        <v>0</v>
      </c>
      <c r="N188" s="179">
        <v>1.4999999999999999E-4</v>
      </c>
      <c r="O188" s="179">
        <f>ROUND(E188*N188,2)</f>
        <v>0.02</v>
      </c>
      <c r="P188" s="179">
        <v>0</v>
      </c>
      <c r="Q188" s="179">
        <f>ROUND(E188*P188,2)</f>
        <v>0</v>
      </c>
      <c r="R188" s="181" t="s">
        <v>253</v>
      </c>
      <c r="S188" s="181" t="s">
        <v>127</v>
      </c>
      <c r="T188" s="182" t="s">
        <v>127</v>
      </c>
      <c r="U188" s="159">
        <v>0.19</v>
      </c>
      <c r="V188" s="159">
        <f>ROUND(E188*U188,2)</f>
        <v>20.9</v>
      </c>
      <c r="W188" s="159"/>
      <c r="X188" s="159" t="s">
        <v>128</v>
      </c>
      <c r="Y188" s="159" t="s">
        <v>129</v>
      </c>
      <c r="Z188" s="148"/>
      <c r="AA188" s="148"/>
      <c r="AB188" s="148"/>
      <c r="AC188" s="148"/>
      <c r="AD188" s="148"/>
      <c r="AE188" s="148"/>
      <c r="AF188" s="148"/>
      <c r="AG188" s="148" t="s">
        <v>130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 outlineLevel="2" x14ac:dyDescent="0.35">
      <c r="A189" s="155"/>
      <c r="B189" s="156"/>
      <c r="C189" s="271" t="s">
        <v>359</v>
      </c>
      <c r="D189" s="272"/>
      <c r="E189" s="272"/>
      <c r="F189" s="272"/>
      <c r="G189" s="272"/>
      <c r="H189" s="159"/>
      <c r="I189" s="159"/>
      <c r="J189" s="159"/>
      <c r="K189" s="159"/>
      <c r="L189" s="159"/>
      <c r="M189" s="159"/>
      <c r="N189" s="158"/>
      <c r="O189" s="158"/>
      <c r="P189" s="158"/>
      <c r="Q189" s="158"/>
      <c r="R189" s="159"/>
      <c r="S189" s="159"/>
      <c r="T189" s="159"/>
      <c r="U189" s="159"/>
      <c r="V189" s="159"/>
      <c r="W189" s="159"/>
      <c r="X189" s="159"/>
      <c r="Y189" s="159"/>
      <c r="Z189" s="148"/>
      <c r="AA189" s="148"/>
      <c r="AB189" s="148"/>
      <c r="AC189" s="148"/>
      <c r="AD189" s="148"/>
      <c r="AE189" s="148"/>
      <c r="AF189" s="148"/>
      <c r="AG189" s="148" t="s">
        <v>150</v>
      </c>
      <c r="AH189" s="148"/>
      <c r="AI189" s="148"/>
      <c r="AJ189" s="148"/>
      <c r="AK189" s="148"/>
      <c r="AL189" s="148"/>
      <c r="AM189" s="148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</row>
    <row r="190" spans="1:60" outlineLevel="2" x14ac:dyDescent="0.35">
      <c r="A190" s="155"/>
      <c r="B190" s="156"/>
      <c r="C190" s="194" t="s">
        <v>374</v>
      </c>
      <c r="D190" s="161"/>
      <c r="E190" s="162">
        <v>110</v>
      </c>
      <c r="F190" s="159"/>
      <c r="G190" s="159"/>
      <c r="H190" s="159"/>
      <c r="I190" s="159"/>
      <c r="J190" s="159"/>
      <c r="K190" s="159"/>
      <c r="L190" s="159"/>
      <c r="M190" s="159"/>
      <c r="N190" s="158"/>
      <c r="O190" s="158"/>
      <c r="P190" s="158"/>
      <c r="Q190" s="158"/>
      <c r="R190" s="159"/>
      <c r="S190" s="159"/>
      <c r="T190" s="159"/>
      <c r="U190" s="159"/>
      <c r="V190" s="159"/>
      <c r="W190" s="159"/>
      <c r="X190" s="159"/>
      <c r="Y190" s="159"/>
      <c r="Z190" s="148"/>
      <c r="AA190" s="148"/>
      <c r="AB190" s="148"/>
      <c r="AC190" s="148"/>
      <c r="AD190" s="148"/>
      <c r="AE190" s="148"/>
      <c r="AF190" s="148"/>
      <c r="AG190" s="148" t="s">
        <v>136</v>
      </c>
      <c r="AH190" s="148">
        <v>0</v>
      </c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ht="20.25" outlineLevel="1" x14ac:dyDescent="0.35">
      <c r="A191" s="176">
        <v>83</v>
      </c>
      <c r="B191" s="177" t="s">
        <v>375</v>
      </c>
      <c r="C191" s="193" t="s">
        <v>376</v>
      </c>
      <c r="D191" s="178" t="s">
        <v>162</v>
      </c>
      <c r="E191" s="179">
        <v>6</v>
      </c>
      <c r="F191" s="180"/>
      <c r="G191" s="181">
        <f>ROUND(E191*F191,2)</f>
        <v>0</v>
      </c>
      <c r="H191" s="180"/>
      <c r="I191" s="181">
        <f>ROUND(E191*H191,2)</f>
        <v>0</v>
      </c>
      <c r="J191" s="180"/>
      <c r="K191" s="181">
        <f>ROUND(E191*J191,2)</f>
        <v>0</v>
      </c>
      <c r="L191" s="181">
        <v>21</v>
      </c>
      <c r="M191" s="181">
        <f>G191*(1+L191/100)</f>
        <v>0</v>
      </c>
      <c r="N191" s="179">
        <v>5.0000000000000002E-5</v>
      </c>
      <c r="O191" s="179">
        <f>ROUND(E191*N191,2)</f>
        <v>0</v>
      </c>
      <c r="P191" s="179">
        <v>0</v>
      </c>
      <c r="Q191" s="179">
        <f>ROUND(E191*P191,2)</f>
        <v>0</v>
      </c>
      <c r="R191" s="181" t="s">
        <v>253</v>
      </c>
      <c r="S191" s="181" t="s">
        <v>127</v>
      </c>
      <c r="T191" s="182" t="s">
        <v>127</v>
      </c>
      <c r="U191" s="159">
        <v>0.129</v>
      </c>
      <c r="V191" s="159">
        <f>ROUND(E191*U191,2)</f>
        <v>0.77</v>
      </c>
      <c r="W191" s="159"/>
      <c r="X191" s="159" t="s">
        <v>128</v>
      </c>
      <c r="Y191" s="159" t="s">
        <v>129</v>
      </c>
      <c r="Z191" s="148"/>
      <c r="AA191" s="148"/>
      <c r="AB191" s="148"/>
      <c r="AC191" s="148"/>
      <c r="AD191" s="148"/>
      <c r="AE191" s="148"/>
      <c r="AF191" s="148"/>
      <c r="AG191" s="148" t="s">
        <v>130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 outlineLevel="2" x14ac:dyDescent="0.35">
      <c r="A192" s="155"/>
      <c r="B192" s="156"/>
      <c r="C192" s="271" t="s">
        <v>359</v>
      </c>
      <c r="D192" s="272"/>
      <c r="E192" s="272"/>
      <c r="F192" s="272"/>
      <c r="G192" s="272"/>
      <c r="H192" s="159"/>
      <c r="I192" s="159"/>
      <c r="J192" s="159"/>
      <c r="K192" s="159"/>
      <c r="L192" s="159"/>
      <c r="M192" s="159"/>
      <c r="N192" s="158"/>
      <c r="O192" s="158"/>
      <c r="P192" s="158"/>
      <c r="Q192" s="158"/>
      <c r="R192" s="159"/>
      <c r="S192" s="159"/>
      <c r="T192" s="159"/>
      <c r="U192" s="159"/>
      <c r="V192" s="159"/>
      <c r="W192" s="159"/>
      <c r="X192" s="159"/>
      <c r="Y192" s="159"/>
      <c r="Z192" s="148"/>
      <c r="AA192" s="148"/>
      <c r="AB192" s="148"/>
      <c r="AC192" s="148"/>
      <c r="AD192" s="148"/>
      <c r="AE192" s="148"/>
      <c r="AF192" s="148"/>
      <c r="AG192" s="148" t="s">
        <v>150</v>
      </c>
      <c r="AH192" s="148"/>
      <c r="AI192" s="148"/>
      <c r="AJ192" s="148"/>
      <c r="AK192" s="148"/>
      <c r="AL192" s="148"/>
      <c r="AM192" s="148"/>
      <c r="AN192" s="148"/>
      <c r="AO192" s="148"/>
      <c r="AP192" s="148"/>
      <c r="AQ192" s="148"/>
      <c r="AR192" s="148"/>
      <c r="AS192" s="148"/>
      <c r="AT192" s="148"/>
      <c r="AU192" s="148"/>
      <c r="AV192" s="148"/>
      <c r="AW192" s="148"/>
      <c r="AX192" s="148"/>
      <c r="AY192" s="148"/>
      <c r="AZ192" s="148"/>
      <c r="BA192" s="148"/>
      <c r="BB192" s="148"/>
      <c r="BC192" s="148"/>
      <c r="BD192" s="148"/>
      <c r="BE192" s="148"/>
      <c r="BF192" s="148"/>
      <c r="BG192" s="148"/>
      <c r="BH192" s="148"/>
    </row>
    <row r="193" spans="1:60" ht="20.25" outlineLevel="1" x14ac:dyDescent="0.35">
      <c r="A193" s="176">
        <v>84</v>
      </c>
      <c r="B193" s="177" t="s">
        <v>377</v>
      </c>
      <c r="C193" s="193" t="s">
        <v>378</v>
      </c>
      <c r="D193" s="178" t="s">
        <v>162</v>
      </c>
      <c r="E193" s="179">
        <v>6</v>
      </c>
      <c r="F193" s="180"/>
      <c r="G193" s="181">
        <f>ROUND(E193*F193,2)</f>
        <v>0</v>
      </c>
      <c r="H193" s="180"/>
      <c r="I193" s="181">
        <f>ROUND(E193*H193,2)</f>
        <v>0</v>
      </c>
      <c r="J193" s="180"/>
      <c r="K193" s="181">
        <f>ROUND(E193*J193,2)</f>
        <v>0</v>
      </c>
      <c r="L193" s="181">
        <v>21</v>
      </c>
      <c r="M193" s="181">
        <f>G193*(1+L193/100)</f>
        <v>0</v>
      </c>
      <c r="N193" s="179">
        <v>6.9999999999999994E-5</v>
      </c>
      <c r="O193" s="179">
        <f>ROUND(E193*N193,2)</f>
        <v>0</v>
      </c>
      <c r="P193" s="179">
        <v>0</v>
      </c>
      <c r="Q193" s="179">
        <f>ROUND(E193*P193,2)</f>
        <v>0</v>
      </c>
      <c r="R193" s="181" t="s">
        <v>253</v>
      </c>
      <c r="S193" s="181" t="s">
        <v>127</v>
      </c>
      <c r="T193" s="182" t="s">
        <v>127</v>
      </c>
      <c r="U193" s="159">
        <v>0.129</v>
      </c>
      <c r="V193" s="159">
        <f>ROUND(E193*U193,2)</f>
        <v>0.77</v>
      </c>
      <c r="W193" s="159"/>
      <c r="X193" s="159" t="s">
        <v>128</v>
      </c>
      <c r="Y193" s="159" t="s">
        <v>129</v>
      </c>
      <c r="Z193" s="148"/>
      <c r="AA193" s="148"/>
      <c r="AB193" s="148"/>
      <c r="AC193" s="148"/>
      <c r="AD193" s="148"/>
      <c r="AE193" s="148"/>
      <c r="AF193" s="148"/>
      <c r="AG193" s="148" t="s">
        <v>130</v>
      </c>
      <c r="AH193" s="148"/>
      <c r="AI193" s="148"/>
      <c r="AJ193" s="148"/>
      <c r="AK193" s="148"/>
      <c r="AL193" s="148"/>
      <c r="AM193" s="148"/>
      <c r="AN193" s="148"/>
      <c r="AO193" s="148"/>
      <c r="AP193" s="148"/>
      <c r="AQ193" s="148"/>
      <c r="AR193" s="148"/>
      <c r="AS193" s="148"/>
      <c r="AT193" s="148"/>
      <c r="AU193" s="148"/>
      <c r="AV193" s="148"/>
      <c r="AW193" s="148"/>
      <c r="AX193" s="148"/>
      <c r="AY193" s="148"/>
      <c r="AZ193" s="148"/>
      <c r="BA193" s="148"/>
      <c r="BB193" s="148"/>
      <c r="BC193" s="148"/>
      <c r="BD193" s="148"/>
      <c r="BE193" s="148"/>
      <c r="BF193" s="148"/>
      <c r="BG193" s="148"/>
      <c r="BH193" s="148"/>
    </row>
    <row r="194" spans="1:60" outlineLevel="2" x14ac:dyDescent="0.35">
      <c r="A194" s="155"/>
      <c r="B194" s="156"/>
      <c r="C194" s="271" t="s">
        <v>359</v>
      </c>
      <c r="D194" s="272"/>
      <c r="E194" s="272"/>
      <c r="F194" s="272"/>
      <c r="G194" s="272"/>
      <c r="H194" s="159"/>
      <c r="I194" s="159"/>
      <c r="J194" s="159"/>
      <c r="K194" s="159"/>
      <c r="L194" s="159"/>
      <c r="M194" s="159"/>
      <c r="N194" s="158"/>
      <c r="O194" s="158"/>
      <c r="P194" s="158"/>
      <c r="Q194" s="158"/>
      <c r="R194" s="159"/>
      <c r="S194" s="159"/>
      <c r="T194" s="159"/>
      <c r="U194" s="159"/>
      <c r="V194" s="159"/>
      <c r="W194" s="159"/>
      <c r="X194" s="159"/>
      <c r="Y194" s="159"/>
      <c r="Z194" s="148"/>
      <c r="AA194" s="148"/>
      <c r="AB194" s="148"/>
      <c r="AC194" s="148"/>
      <c r="AD194" s="148"/>
      <c r="AE194" s="148"/>
      <c r="AF194" s="148"/>
      <c r="AG194" s="148" t="s">
        <v>150</v>
      </c>
      <c r="AH194" s="148"/>
      <c r="AI194" s="148"/>
      <c r="AJ194" s="148"/>
      <c r="AK194" s="148"/>
      <c r="AL194" s="148"/>
      <c r="AM194" s="148"/>
      <c r="AN194" s="148"/>
      <c r="AO194" s="148"/>
      <c r="AP194" s="148"/>
      <c r="AQ194" s="148"/>
      <c r="AR194" s="148"/>
      <c r="AS194" s="148"/>
      <c r="AT194" s="148"/>
      <c r="AU194" s="148"/>
      <c r="AV194" s="148"/>
      <c r="AW194" s="148"/>
      <c r="AX194" s="148"/>
      <c r="AY194" s="148"/>
      <c r="AZ194" s="148"/>
      <c r="BA194" s="148"/>
      <c r="BB194" s="148"/>
      <c r="BC194" s="148"/>
      <c r="BD194" s="148"/>
      <c r="BE194" s="148"/>
      <c r="BF194" s="148"/>
      <c r="BG194" s="148"/>
      <c r="BH194" s="148"/>
    </row>
    <row r="195" spans="1:60" ht="20.25" outlineLevel="1" x14ac:dyDescent="0.35">
      <c r="A195" s="176">
        <v>85</v>
      </c>
      <c r="B195" s="177" t="s">
        <v>379</v>
      </c>
      <c r="C195" s="193" t="s">
        <v>380</v>
      </c>
      <c r="D195" s="178" t="s">
        <v>274</v>
      </c>
      <c r="E195" s="179">
        <v>11</v>
      </c>
      <c r="F195" s="180"/>
      <c r="G195" s="181">
        <f>ROUND(E195*F195,2)</f>
        <v>0</v>
      </c>
      <c r="H195" s="180"/>
      <c r="I195" s="181">
        <f>ROUND(E195*H195,2)</f>
        <v>0</v>
      </c>
      <c r="J195" s="180"/>
      <c r="K195" s="181">
        <f>ROUND(E195*J195,2)</f>
        <v>0</v>
      </c>
      <c r="L195" s="181">
        <v>21</v>
      </c>
      <c r="M195" s="181">
        <f>G195*(1+L195/100)</f>
        <v>0</v>
      </c>
      <c r="N195" s="179">
        <v>6.3000000000000003E-4</v>
      </c>
      <c r="O195" s="179">
        <f>ROUND(E195*N195,2)</f>
        <v>0.01</v>
      </c>
      <c r="P195" s="179">
        <v>0</v>
      </c>
      <c r="Q195" s="179">
        <f>ROUND(E195*P195,2)</f>
        <v>0</v>
      </c>
      <c r="R195" s="181" t="s">
        <v>253</v>
      </c>
      <c r="S195" s="181" t="s">
        <v>127</v>
      </c>
      <c r="T195" s="182" t="s">
        <v>127</v>
      </c>
      <c r="U195" s="159">
        <v>0.27</v>
      </c>
      <c r="V195" s="159">
        <f>ROUND(E195*U195,2)</f>
        <v>2.97</v>
      </c>
      <c r="W195" s="159"/>
      <c r="X195" s="159" t="s">
        <v>128</v>
      </c>
      <c r="Y195" s="159" t="s">
        <v>129</v>
      </c>
      <c r="Z195" s="148"/>
      <c r="AA195" s="148"/>
      <c r="AB195" s="148"/>
      <c r="AC195" s="148"/>
      <c r="AD195" s="148"/>
      <c r="AE195" s="148"/>
      <c r="AF195" s="148"/>
      <c r="AG195" s="148" t="s">
        <v>130</v>
      </c>
      <c r="AH195" s="148"/>
      <c r="AI195" s="148"/>
      <c r="AJ195" s="148"/>
      <c r="AK195" s="148"/>
      <c r="AL195" s="148"/>
      <c r="AM195" s="148"/>
      <c r="AN195" s="148"/>
      <c r="AO195" s="148"/>
      <c r="AP195" s="148"/>
      <c r="AQ195" s="148"/>
      <c r="AR195" s="148"/>
      <c r="AS195" s="148"/>
      <c r="AT195" s="148"/>
      <c r="AU195" s="148"/>
      <c r="AV195" s="148"/>
      <c r="AW195" s="148"/>
      <c r="AX195" s="148"/>
      <c r="AY195" s="148"/>
      <c r="AZ195" s="148"/>
      <c r="BA195" s="148"/>
      <c r="BB195" s="148"/>
      <c r="BC195" s="148"/>
      <c r="BD195" s="148"/>
      <c r="BE195" s="148"/>
      <c r="BF195" s="148"/>
      <c r="BG195" s="148"/>
      <c r="BH195" s="148"/>
    </row>
    <row r="196" spans="1:60" outlineLevel="2" x14ac:dyDescent="0.35">
      <c r="A196" s="155"/>
      <c r="B196" s="156"/>
      <c r="C196" s="271" t="s">
        <v>504</v>
      </c>
      <c r="D196" s="272"/>
      <c r="E196" s="272"/>
      <c r="F196" s="272"/>
      <c r="G196" s="272"/>
      <c r="H196" s="159"/>
      <c r="I196" s="159"/>
      <c r="J196" s="159"/>
      <c r="K196" s="159"/>
      <c r="L196" s="159"/>
      <c r="M196" s="159"/>
      <c r="N196" s="158"/>
      <c r="O196" s="158"/>
      <c r="P196" s="158"/>
      <c r="Q196" s="158"/>
      <c r="R196" s="159"/>
      <c r="S196" s="159"/>
      <c r="T196" s="159"/>
      <c r="U196" s="159"/>
      <c r="V196" s="159"/>
      <c r="W196" s="159"/>
      <c r="X196" s="159"/>
      <c r="Y196" s="159"/>
      <c r="Z196" s="148"/>
      <c r="AA196" s="148"/>
      <c r="AB196" s="148"/>
      <c r="AC196" s="148"/>
      <c r="AD196" s="148"/>
      <c r="AE196" s="148"/>
      <c r="AF196" s="148"/>
      <c r="AG196" s="148" t="s">
        <v>150</v>
      </c>
      <c r="AH196" s="148"/>
      <c r="AI196" s="148"/>
      <c r="AJ196" s="148"/>
      <c r="AK196" s="148"/>
      <c r="AL196" s="148"/>
      <c r="AM196" s="148"/>
      <c r="AN196" s="148"/>
      <c r="AO196" s="148"/>
      <c r="AP196" s="148"/>
      <c r="AQ196" s="148"/>
      <c r="AR196" s="148"/>
      <c r="AS196" s="148"/>
      <c r="AT196" s="148"/>
      <c r="AU196" s="148"/>
      <c r="AV196" s="148"/>
      <c r="AW196" s="148"/>
      <c r="AX196" s="148"/>
      <c r="AY196" s="148"/>
      <c r="AZ196" s="148"/>
      <c r="BA196" s="148"/>
      <c r="BB196" s="148"/>
      <c r="BC196" s="148"/>
      <c r="BD196" s="148"/>
      <c r="BE196" s="148"/>
      <c r="BF196" s="148"/>
      <c r="BG196" s="148"/>
      <c r="BH196" s="148"/>
    </row>
    <row r="197" spans="1:60" outlineLevel="1" x14ac:dyDescent="0.35">
      <c r="A197" s="176">
        <v>86</v>
      </c>
      <c r="B197" s="177" t="s">
        <v>381</v>
      </c>
      <c r="C197" s="193" t="s">
        <v>382</v>
      </c>
      <c r="D197" s="178" t="s">
        <v>383</v>
      </c>
      <c r="E197" s="179">
        <v>1</v>
      </c>
      <c r="F197" s="180"/>
      <c r="G197" s="181">
        <f>ROUND(E197*F197,2)</f>
        <v>0</v>
      </c>
      <c r="H197" s="180"/>
      <c r="I197" s="181">
        <f>ROUND(E197*H197,2)</f>
        <v>0</v>
      </c>
      <c r="J197" s="180"/>
      <c r="K197" s="181">
        <f>ROUND(E197*J197,2)</f>
        <v>0</v>
      </c>
      <c r="L197" s="181">
        <v>21</v>
      </c>
      <c r="M197" s="181">
        <f>G197*(1+L197/100)</f>
        <v>0</v>
      </c>
      <c r="N197" s="179">
        <v>1.48E-3</v>
      </c>
      <c r="O197" s="179">
        <f>ROUND(E197*N197,2)</f>
        <v>0</v>
      </c>
      <c r="P197" s="179">
        <v>0</v>
      </c>
      <c r="Q197" s="179">
        <f>ROUND(E197*P197,2)</f>
        <v>0</v>
      </c>
      <c r="R197" s="181" t="s">
        <v>253</v>
      </c>
      <c r="S197" s="181" t="s">
        <v>127</v>
      </c>
      <c r="T197" s="182" t="s">
        <v>127</v>
      </c>
      <c r="U197" s="159">
        <v>0.54</v>
      </c>
      <c r="V197" s="159">
        <f>ROUND(E197*U197,2)</f>
        <v>0.54</v>
      </c>
      <c r="W197" s="159"/>
      <c r="X197" s="159" t="s">
        <v>128</v>
      </c>
      <c r="Y197" s="159" t="s">
        <v>129</v>
      </c>
      <c r="Z197" s="148"/>
      <c r="AA197" s="148"/>
      <c r="AB197" s="148"/>
      <c r="AC197" s="148"/>
      <c r="AD197" s="148"/>
      <c r="AE197" s="148"/>
      <c r="AF197" s="148"/>
      <c r="AG197" s="148" t="s">
        <v>130</v>
      </c>
      <c r="AH197" s="148"/>
      <c r="AI197" s="148"/>
      <c r="AJ197" s="148"/>
      <c r="AK197" s="148"/>
      <c r="AL197" s="148"/>
      <c r="AM197" s="148"/>
      <c r="AN197" s="148"/>
      <c r="AO197" s="148"/>
      <c r="AP197" s="148"/>
      <c r="AQ197" s="148"/>
      <c r="AR197" s="148"/>
      <c r="AS197" s="148"/>
      <c r="AT197" s="148"/>
      <c r="AU197" s="148"/>
      <c r="AV197" s="148"/>
      <c r="AW197" s="148"/>
      <c r="AX197" s="148"/>
      <c r="AY197" s="148"/>
      <c r="AZ197" s="148"/>
      <c r="BA197" s="148"/>
      <c r="BB197" s="148"/>
      <c r="BC197" s="148"/>
      <c r="BD197" s="148"/>
      <c r="BE197" s="148"/>
      <c r="BF197" s="148"/>
      <c r="BG197" s="148"/>
      <c r="BH197" s="148"/>
    </row>
    <row r="198" spans="1:60" outlineLevel="2" x14ac:dyDescent="0.35">
      <c r="A198" s="155"/>
      <c r="B198" s="156"/>
      <c r="C198" s="271" t="s">
        <v>504</v>
      </c>
      <c r="D198" s="272"/>
      <c r="E198" s="272"/>
      <c r="F198" s="272"/>
      <c r="G198" s="272"/>
      <c r="H198" s="159"/>
      <c r="I198" s="159"/>
      <c r="J198" s="159"/>
      <c r="K198" s="159"/>
      <c r="L198" s="159"/>
      <c r="M198" s="159"/>
      <c r="N198" s="158"/>
      <c r="O198" s="158"/>
      <c r="P198" s="158"/>
      <c r="Q198" s="158"/>
      <c r="R198" s="159"/>
      <c r="S198" s="159"/>
      <c r="T198" s="159"/>
      <c r="U198" s="159"/>
      <c r="V198" s="159"/>
      <c r="W198" s="159"/>
      <c r="X198" s="159"/>
      <c r="Y198" s="159"/>
      <c r="Z198" s="148"/>
      <c r="AA198" s="148"/>
      <c r="AB198" s="148"/>
      <c r="AC198" s="148"/>
      <c r="AD198" s="148"/>
      <c r="AE198" s="148"/>
      <c r="AF198" s="148"/>
      <c r="AG198" s="148" t="s">
        <v>150</v>
      </c>
      <c r="AH198" s="148"/>
      <c r="AI198" s="148"/>
      <c r="AJ198" s="148"/>
      <c r="AK198" s="148"/>
      <c r="AL198" s="148"/>
      <c r="AM198" s="148"/>
      <c r="AN198" s="148"/>
      <c r="AO198" s="148"/>
      <c r="AP198" s="148"/>
      <c r="AQ198" s="148"/>
      <c r="AR198" s="148"/>
      <c r="AS198" s="148"/>
      <c r="AT198" s="148"/>
      <c r="AU198" s="148"/>
      <c r="AV198" s="148"/>
      <c r="AW198" s="148"/>
      <c r="AX198" s="148"/>
      <c r="AY198" s="148"/>
      <c r="AZ198" s="148"/>
      <c r="BA198" s="148"/>
      <c r="BB198" s="148"/>
      <c r="BC198" s="148"/>
      <c r="BD198" s="148"/>
      <c r="BE198" s="148"/>
      <c r="BF198" s="148"/>
      <c r="BG198" s="148"/>
      <c r="BH198" s="148"/>
    </row>
    <row r="199" spans="1:60" outlineLevel="1" x14ac:dyDescent="0.35">
      <c r="A199" s="184">
        <v>87</v>
      </c>
      <c r="B199" s="185" t="s">
        <v>384</v>
      </c>
      <c r="C199" s="195" t="s">
        <v>385</v>
      </c>
      <c r="D199" s="186" t="s">
        <v>274</v>
      </c>
      <c r="E199" s="187">
        <v>1</v>
      </c>
      <c r="F199" s="188"/>
      <c r="G199" s="189">
        <f t="shared" ref="G199:G208" si="14">ROUND(E199*F199,2)</f>
        <v>0</v>
      </c>
      <c r="H199" s="188"/>
      <c r="I199" s="189">
        <f t="shared" ref="I199:I208" si="15">ROUND(E199*H199,2)</f>
        <v>0</v>
      </c>
      <c r="J199" s="188"/>
      <c r="K199" s="189">
        <f t="shared" ref="K199:K208" si="16">ROUND(E199*J199,2)</f>
        <v>0</v>
      </c>
      <c r="L199" s="189">
        <v>21</v>
      </c>
      <c r="M199" s="189">
        <f t="shared" ref="M199:M208" si="17">G199*(1+L199/100)</f>
        <v>0</v>
      </c>
      <c r="N199" s="187">
        <v>4.8000000000000001E-4</v>
      </c>
      <c r="O199" s="187">
        <f t="shared" ref="O199:O208" si="18">ROUND(E199*N199,2)</f>
        <v>0</v>
      </c>
      <c r="P199" s="187">
        <v>0</v>
      </c>
      <c r="Q199" s="187">
        <f t="shared" ref="Q199:Q208" si="19">ROUND(E199*P199,2)</f>
        <v>0</v>
      </c>
      <c r="R199" s="189" t="s">
        <v>253</v>
      </c>
      <c r="S199" s="189" t="s">
        <v>127</v>
      </c>
      <c r="T199" s="190" t="s">
        <v>127</v>
      </c>
      <c r="U199" s="159">
        <v>0.22700000000000001</v>
      </c>
      <c r="V199" s="159">
        <f t="shared" ref="V199:V208" si="20">ROUND(E199*U199,2)</f>
        <v>0.23</v>
      </c>
      <c r="W199" s="159"/>
      <c r="X199" s="159" t="s">
        <v>128</v>
      </c>
      <c r="Y199" s="159" t="s">
        <v>129</v>
      </c>
      <c r="Z199" s="148"/>
      <c r="AA199" s="148"/>
      <c r="AB199" s="148"/>
      <c r="AC199" s="148"/>
      <c r="AD199" s="148"/>
      <c r="AE199" s="148"/>
      <c r="AF199" s="148"/>
      <c r="AG199" s="148" t="s">
        <v>130</v>
      </c>
      <c r="AH199" s="148"/>
      <c r="AI199" s="148"/>
      <c r="AJ199" s="148"/>
      <c r="AK199" s="148"/>
      <c r="AL199" s="148"/>
      <c r="AM199" s="148"/>
      <c r="AN199" s="148"/>
      <c r="AO199" s="148"/>
      <c r="AP199" s="148"/>
      <c r="AQ199" s="148"/>
      <c r="AR199" s="148"/>
      <c r="AS199" s="148"/>
      <c r="AT199" s="148"/>
      <c r="AU199" s="148"/>
      <c r="AV199" s="148"/>
      <c r="AW199" s="148"/>
      <c r="AX199" s="148"/>
      <c r="AY199" s="148"/>
      <c r="AZ199" s="148"/>
      <c r="BA199" s="148"/>
      <c r="BB199" s="148"/>
      <c r="BC199" s="148"/>
      <c r="BD199" s="148"/>
      <c r="BE199" s="148"/>
      <c r="BF199" s="148"/>
      <c r="BG199" s="148"/>
      <c r="BH199" s="148"/>
    </row>
    <row r="200" spans="1:60" ht="20.25" outlineLevel="1" x14ac:dyDescent="0.35">
      <c r="A200" s="184">
        <v>88</v>
      </c>
      <c r="B200" s="185" t="s">
        <v>386</v>
      </c>
      <c r="C200" s="195" t="s">
        <v>387</v>
      </c>
      <c r="D200" s="186" t="s">
        <v>274</v>
      </c>
      <c r="E200" s="187">
        <v>2</v>
      </c>
      <c r="F200" s="188"/>
      <c r="G200" s="189">
        <f t="shared" si="14"/>
        <v>0</v>
      </c>
      <c r="H200" s="188"/>
      <c r="I200" s="189">
        <f t="shared" si="15"/>
        <v>0</v>
      </c>
      <c r="J200" s="188"/>
      <c r="K200" s="189">
        <f t="shared" si="16"/>
        <v>0</v>
      </c>
      <c r="L200" s="189">
        <v>21</v>
      </c>
      <c r="M200" s="189">
        <f t="shared" si="17"/>
        <v>0</v>
      </c>
      <c r="N200" s="187">
        <v>2.5999999999999998E-4</v>
      </c>
      <c r="O200" s="187">
        <f t="shared" si="18"/>
        <v>0</v>
      </c>
      <c r="P200" s="187">
        <v>0</v>
      </c>
      <c r="Q200" s="187">
        <f t="shared" si="19"/>
        <v>0</v>
      </c>
      <c r="R200" s="189" t="s">
        <v>253</v>
      </c>
      <c r="S200" s="189" t="s">
        <v>127</v>
      </c>
      <c r="T200" s="190" t="s">
        <v>127</v>
      </c>
      <c r="U200" s="159">
        <v>0.16500000000000001</v>
      </c>
      <c r="V200" s="159">
        <f t="shared" si="20"/>
        <v>0.33</v>
      </c>
      <c r="W200" s="159"/>
      <c r="X200" s="159" t="s">
        <v>128</v>
      </c>
      <c r="Y200" s="159" t="s">
        <v>129</v>
      </c>
      <c r="Z200" s="148"/>
      <c r="AA200" s="148"/>
      <c r="AB200" s="148"/>
      <c r="AC200" s="148"/>
      <c r="AD200" s="148"/>
      <c r="AE200" s="148"/>
      <c r="AF200" s="148"/>
      <c r="AG200" s="148" t="s">
        <v>130</v>
      </c>
      <c r="AH200" s="148"/>
      <c r="AI200" s="148"/>
      <c r="AJ200" s="148"/>
      <c r="AK200" s="148"/>
      <c r="AL200" s="148"/>
      <c r="AM200" s="148"/>
      <c r="AN200" s="148"/>
      <c r="AO200" s="148"/>
      <c r="AP200" s="148"/>
      <c r="AQ200" s="148"/>
      <c r="AR200" s="148"/>
      <c r="AS200" s="148"/>
      <c r="AT200" s="148"/>
      <c r="AU200" s="148"/>
      <c r="AV200" s="148"/>
      <c r="AW200" s="148"/>
      <c r="AX200" s="148"/>
      <c r="AY200" s="148"/>
      <c r="AZ200" s="148"/>
      <c r="BA200" s="148"/>
      <c r="BB200" s="148"/>
      <c r="BC200" s="148"/>
      <c r="BD200" s="148"/>
      <c r="BE200" s="148"/>
      <c r="BF200" s="148"/>
      <c r="BG200" s="148"/>
      <c r="BH200" s="148"/>
    </row>
    <row r="201" spans="1:60" ht="20.25" outlineLevel="1" x14ac:dyDescent="0.35">
      <c r="A201" s="184">
        <v>89</v>
      </c>
      <c r="B201" s="185" t="s">
        <v>388</v>
      </c>
      <c r="C201" s="195" t="s">
        <v>389</v>
      </c>
      <c r="D201" s="186" t="s">
        <v>274</v>
      </c>
      <c r="E201" s="187">
        <v>2</v>
      </c>
      <c r="F201" s="188"/>
      <c r="G201" s="189">
        <f t="shared" si="14"/>
        <v>0</v>
      </c>
      <c r="H201" s="188"/>
      <c r="I201" s="189">
        <f t="shared" si="15"/>
        <v>0</v>
      </c>
      <c r="J201" s="188"/>
      <c r="K201" s="189">
        <f t="shared" si="16"/>
        <v>0</v>
      </c>
      <c r="L201" s="189">
        <v>21</v>
      </c>
      <c r="M201" s="189">
        <f t="shared" si="17"/>
        <v>0</v>
      </c>
      <c r="N201" s="187">
        <v>3.8999999999999999E-4</v>
      </c>
      <c r="O201" s="187">
        <f t="shared" si="18"/>
        <v>0</v>
      </c>
      <c r="P201" s="187">
        <v>0</v>
      </c>
      <c r="Q201" s="187">
        <f t="shared" si="19"/>
        <v>0</v>
      </c>
      <c r="R201" s="189" t="s">
        <v>253</v>
      </c>
      <c r="S201" s="189" t="s">
        <v>127</v>
      </c>
      <c r="T201" s="190" t="s">
        <v>127</v>
      </c>
      <c r="U201" s="159">
        <v>0.20699999999999999</v>
      </c>
      <c r="V201" s="159">
        <f t="shared" si="20"/>
        <v>0.41</v>
      </c>
      <c r="W201" s="159"/>
      <c r="X201" s="159" t="s">
        <v>128</v>
      </c>
      <c r="Y201" s="159" t="s">
        <v>129</v>
      </c>
      <c r="Z201" s="148"/>
      <c r="AA201" s="148"/>
      <c r="AB201" s="148"/>
      <c r="AC201" s="148"/>
      <c r="AD201" s="148"/>
      <c r="AE201" s="148"/>
      <c r="AF201" s="148"/>
      <c r="AG201" s="148" t="s">
        <v>130</v>
      </c>
      <c r="AH201" s="148"/>
      <c r="AI201" s="148"/>
      <c r="AJ201" s="148"/>
      <c r="AK201" s="148"/>
      <c r="AL201" s="148"/>
      <c r="AM201" s="148"/>
      <c r="AN201" s="148"/>
      <c r="AO201" s="148"/>
      <c r="AP201" s="148"/>
      <c r="AQ201" s="148"/>
      <c r="AR201" s="148"/>
      <c r="AS201" s="148"/>
      <c r="AT201" s="148"/>
      <c r="AU201" s="148"/>
      <c r="AV201" s="148"/>
      <c r="AW201" s="148"/>
      <c r="AX201" s="148"/>
      <c r="AY201" s="148"/>
      <c r="AZ201" s="148"/>
      <c r="BA201" s="148"/>
      <c r="BB201" s="148"/>
      <c r="BC201" s="148"/>
      <c r="BD201" s="148"/>
      <c r="BE201" s="148"/>
      <c r="BF201" s="148"/>
      <c r="BG201" s="148"/>
      <c r="BH201" s="148"/>
    </row>
    <row r="202" spans="1:60" ht="20.25" outlineLevel="1" x14ac:dyDescent="0.35">
      <c r="A202" s="184">
        <v>90</v>
      </c>
      <c r="B202" s="185" t="s">
        <v>390</v>
      </c>
      <c r="C202" s="195" t="s">
        <v>391</v>
      </c>
      <c r="D202" s="186" t="s">
        <v>274</v>
      </c>
      <c r="E202" s="187">
        <v>1</v>
      </c>
      <c r="F202" s="188"/>
      <c r="G202" s="189">
        <f t="shared" si="14"/>
        <v>0</v>
      </c>
      <c r="H202" s="188"/>
      <c r="I202" s="189">
        <f t="shared" si="15"/>
        <v>0</v>
      </c>
      <c r="J202" s="188"/>
      <c r="K202" s="189">
        <f t="shared" si="16"/>
        <v>0</v>
      </c>
      <c r="L202" s="189">
        <v>21</v>
      </c>
      <c r="M202" s="189">
        <f t="shared" si="17"/>
        <v>0</v>
      </c>
      <c r="N202" s="187">
        <v>5.6999999999999998E-4</v>
      </c>
      <c r="O202" s="187">
        <f t="shared" si="18"/>
        <v>0</v>
      </c>
      <c r="P202" s="187">
        <v>0</v>
      </c>
      <c r="Q202" s="187">
        <f t="shared" si="19"/>
        <v>0</v>
      </c>
      <c r="R202" s="189" t="s">
        <v>253</v>
      </c>
      <c r="S202" s="189" t="s">
        <v>127</v>
      </c>
      <c r="T202" s="190" t="s">
        <v>127</v>
      </c>
      <c r="U202" s="159">
        <v>0.22700000000000001</v>
      </c>
      <c r="V202" s="159">
        <f t="shared" si="20"/>
        <v>0.23</v>
      </c>
      <c r="W202" s="159"/>
      <c r="X202" s="159" t="s">
        <v>128</v>
      </c>
      <c r="Y202" s="159" t="s">
        <v>129</v>
      </c>
      <c r="Z202" s="148"/>
      <c r="AA202" s="148"/>
      <c r="AB202" s="148"/>
      <c r="AC202" s="148"/>
      <c r="AD202" s="148"/>
      <c r="AE202" s="148"/>
      <c r="AF202" s="148"/>
      <c r="AG202" s="148" t="s">
        <v>130</v>
      </c>
      <c r="AH202" s="148"/>
      <c r="AI202" s="148"/>
      <c r="AJ202" s="148"/>
      <c r="AK202" s="148"/>
      <c r="AL202" s="148"/>
      <c r="AM202" s="148"/>
      <c r="AN202" s="148"/>
      <c r="AO202" s="148"/>
      <c r="AP202" s="148"/>
      <c r="AQ202" s="148"/>
      <c r="AR202" s="148"/>
      <c r="AS202" s="148"/>
      <c r="AT202" s="148"/>
      <c r="AU202" s="148"/>
      <c r="AV202" s="148"/>
      <c r="AW202" s="148"/>
      <c r="AX202" s="148"/>
      <c r="AY202" s="148"/>
      <c r="AZ202" s="148"/>
      <c r="BA202" s="148"/>
      <c r="BB202" s="148"/>
      <c r="BC202" s="148"/>
      <c r="BD202" s="148"/>
      <c r="BE202" s="148"/>
      <c r="BF202" s="148"/>
      <c r="BG202" s="148"/>
      <c r="BH202" s="148"/>
    </row>
    <row r="203" spans="1:60" ht="20.25" outlineLevel="1" x14ac:dyDescent="0.35">
      <c r="A203" s="184">
        <v>91</v>
      </c>
      <c r="B203" s="185" t="s">
        <v>392</v>
      </c>
      <c r="C203" s="195" t="s">
        <v>393</v>
      </c>
      <c r="D203" s="186" t="s">
        <v>274</v>
      </c>
      <c r="E203" s="187">
        <v>1</v>
      </c>
      <c r="F203" s="188"/>
      <c r="G203" s="189">
        <f t="shared" si="14"/>
        <v>0</v>
      </c>
      <c r="H203" s="188"/>
      <c r="I203" s="189">
        <f t="shared" si="15"/>
        <v>0</v>
      </c>
      <c r="J203" s="188"/>
      <c r="K203" s="189">
        <f t="shared" si="16"/>
        <v>0</v>
      </c>
      <c r="L203" s="189">
        <v>21</v>
      </c>
      <c r="M203" s="189">
        <f t="shared" si="17"/>
        <v>0</v>
      </c>
      <c r="N203" s="187">
        <v>1.1800000000000001E-3</v>
      </c>
      <c r="O203" s="187">
        <f t="shared" si="18"/>
        <v>0</v>
      </c>
      <c r="P203" s="187">
        <v>0</v>
      </c>
      <c r="Q203" s="187">
        <f t="shared" si="19"/>
        <v>0</v>
      </c>
      <c r="R203" s="189" t="s">
        <v>253</v>
      </c>
      <c r="S203" s="189" t="s">
        <v>127</v>
      </c>
      <c r="T203" s="190" t="s">
        <v>127</v>
      </c>
      <c r="U203" s="159">
        <v>0.35099999999999998</v>
      </c>
      <c r="V203" s="159">
        <f t="shared" si="20"/>
        <v>0.35</v>
      </c>
      <c r="W203" s="159"/>
      <c r="X203" s="159" t="s">
        <v>128</v>
      </c>
      <c r="Y203" s="159" t="s">
        <v>129</v>
      </c>
      <c r="Z203" s="148"/>
      <c r="AA203" s="148"/>
      <c r="AB203" s="148"/>
      <c r="AC203" s="148"/>
      <c r="AD203" s="148"/>
      <c r="AE203" s="148"/>
      <c r="AF203" s="148"/>
      <c r="AG203" s="148" t="s">
        <v>130</v>
      </c>
      <c r="AH203" s="148"/>
      <c r="AI203" s="148"/>
      <c r="AJ203" s="148"/>
      <c r="AK203" s="148"/>
      <c r="AL203" s="148"/>
      <c r="AM203" s="148"/>
      <c r="AN203" s="148"/>
      <c r="AO203" s="148"/>
      <c r="AP203" s="148"/>
      <c r="AQ203" s="148"/>
      <c r="AR203" s="148"/>
      <c r="AS203" s="148"/>
      <c r="AT203" s="148"/>
      <c r="AU203" s="148"/>
      <c r="AV203" s="148"/>
      <c r="AW203" s="148"/>
      <c r="AX203" s="148"/>
      <c r="AY203" s="148"/>
      <c r="AZ203" s="148"/>
      <c r="BA203" s="148"/>
      <c r="BB203" s="148"/>
      <c r="BC203" s="148"/>
      <c r="BD203" s="148"/>
      <c r="BE203" s="148"/>
      <c r="BF203" s="148"/>
      <c r="BG203" s="148"/>
      <c r="BH203" s="148"/>
    </row>
    <row r="204" spans="1:60" ht="20.25" outlineLevel="1" x14ac:dyDescent="0.35">
      <c r="A204" s="184">
        <v>92</v>
      </c>
      <c r="B204" s="185" t="s">
        <v>394</v>
      </c>
      <c r="C204" s="195" t="s">
        <v>395</v>
      </c>
      <c r="D204" s="186" t="s">
        <v>274</v>
      </c>
      <c r="E204" s="187">
        <v>3</v>
      </c>
      <c r="F204" s="188"/>
      <c r="G204" s="189">
        <f t="shared" si="14"/>
        <v>0</v>
      </c>
      <c r="H204" s="188"/>
      <c r="I204" s="189">
        <f t="shared" si="15"/>
        <v>0</v>
      </c>
      <c r="J204" s="188"/>
      <c r="K204" s="189">
        <f t="shared" si="16"/>
        <v>0</v>
      </c>
      <c r="L204" s="189">
        <v>21</v>
      </c>
      <c r="M204" s="189">
        <f t="shared" si="17"/>
        <v>0</v>
      </c>
      <c r="N204" s="187">
        <v>1.4999999999999999E-4</v>
      </c>
      <c r="O204" s="187">
        <f t="shared" si="18"/>
        <v>0</v>
      </c>
      <c r="P204" s="187">
        <v>0</v>
      </c>
      <c r="Q204" s="187">
        <f t="shared" si="19"/>
        <v>0</v>
      </c>
      <c r="R204" s="189" t="s">
        <v>253</v>
      </c>
      <c r="S204" s="189" t="s">
        <v>127</v>
      </c>
      <c r="T204" s="190" t="s">
        <v>127</v>
      </c>
      <c r="U204" s="159">
        <v>0.17</v>
      </c>
      <c r="V204" s="159">
        <f t="shared" si="20"/>
        <v>0.51</v>
      </c>
      <c r="W204" s="159"/>
      <c r="X204" s="159" t="s">
        <v>128</v>
      </c>
      <c r="Y204" s="159" t="s">
        <v>129</v>
      </c>
      <c r="Z204" s="148"/>
      <c r="AA204" s="148"/>
      <c r="AB204" s="148"/>
      <c r="AC204" s="148"/>
      <c r="AD204" s="148"/>
      <c r="AE204" s="148"/>
      <c r="AF204" s="148"/>
      <c r="AG204" s="148" t="s">
        <v>130</v>
      </c>
      <c r="AH204" s="148"/>
      <c r="AI204" s="148"/>
      <c r="AJ204" s="148"/>
      <c r="AK204" s="148"/>
      <c r="AL204" s="148"/>
      <c r="AM204" s="148"/>
      <c r="AN204" s="148"/>
      <c r="AO204" s="148"/>
      <c r="AP204" s="148"/>
      <c r="AQ204" s="148"/>
      <c r="AR204" s="148"/>
      <c r="AS204" s="148"/>
      <c r="AT204" s="148"/>
      <c r="AU204" s="148"/>
      <c r="AV204" s="148"/>
      <c r="AW204" s="148"/>
      <c r="AX204" s="148"/>
      <c r="AY204" s="148"/>
      <c r="AZ204" s="148"/>
      <c r="BA204" s="148"/>
      <c r="BB204" s="148"/>
      <c r="BC204" s="148"/>
      <c r="BD204" s="148"/>
      <c r="BE204" s="148"/>
      <c r="BF204" s="148"/>
      <c r="BG204" s="148"/>
      <c r="BH204" s="148"/>
    </row>
    <row r="205" spans="1:60" ht="20.25" outlineLevel="1" x14ac:dyDescent="0.35">
      <c r="A205" s="184">
        <v>93</v>
      </c>
      <c r="B205" s="185" t="s">
        <v>396</v>
      </c>
      <c r="C205" s="195" t="s">
        <v>397</v>
      </c>
      <c r="D205" s="186" t="s">
        <v>274</v>
      </c>
      <c r="E205" s="187">
        <v>1</v>
      </c>
      <c r="F205" s="188"/>
      <c r="G205" s="189">
        <f t="shared" si="14"/>
        <v>0</v>
      </c>
      <c r="H205" s="188"/>
      <c r="I205" s="189">
        <f t="shared" si="15"/>
        <v>0</v>
      </c>
      <c r="J205" s="188"/>
      <c r="K205" s="189">
        <f t="shared" si="16"/>
        <v>0</v>
      </c>
      <c r="L205" s="189">
        <v>21</v>
      </c>
      <c r="M205" s="189">
        <f t="shared" si="17"/>
        <v>0</v>
      </c>
      <c r="N205" s="187">
        <v>2.3000000000000001E-4</v>
      </c>
      <c r="O205" s="187">
        <f t="shared" si="18"/>
        <v>0</v>
      </c>
      <c r="P205" s="187">
        <v>0</v>
      </c>
      <c r="Q205" s="187">
        <f t="shared" si="19"/>
        <v>0</v>
      </c>
      <c r="R205" s="189" t="s">
        <v>253</v>
      </c>
      <c r="S205" s="189" t="s">
        <v>127</v>
      </c>
      <c r="T205" s="190" t="s">
        <v>127</v>
      </c>
      <c r="U205" s="159">
        <v>0.20699999999999999</v>
      </c>
      <c r="V205" s="159">
        <f t="shared" si="20"/>
        <v>0.21</v>
      </c>
      <c r="W205" s="159"/>
      <c r="X205" s="159" t="s">
        <v>128</v>
      </c>
      <c r="Y205" s="159" t="s">
        <v>129</v>
      </c>
      <c r="Z205" s="148"/>
      <c r="AA205" s="148"/>
      <c r="AB205" s="148"/>
      <c r="AC205" s="148"/>
      <c r="AD205" s="148"/>
      <c r="AE205" s="148"/>
      <c r="AF205" s="148"/>
      <c r="AG205" s="148" t="s">
        <v>130</v>
      </c>
      <c r="AH205" s="148"/>
      <c r="AI205" s="148"/>
      <c r="AJ205" s="148"/>
      <c r="AK205" s="148"/>
      <c r="AL205" s="148"/>
      <c r="AM205" s="148"/>
      <c r="AN205" s="148"/>
      <c r="AO205" s="148"/>
      <c r="AP205" s="148"/>
      <c r="AQ205" s="148"/>
      <c r="AR205" s="148"/>
      <c r="AS205" s="148"/>
      <c r="AT205" s="148"/>
      <c r="AU205" s="148"/>
      <c r="AV205" s="148"/>
      <c r="AW205" s="148"/>
      <c r="AX205" s="148"/>
      <c r="AY205" s="148"/>
      <c r="AZ205" s="148"/>
      <c r="BA205" s="148"/>
      <c r="BB205" s="148"/>
      <c r="BC205" s="148"/>
      <c r="BD205" s="148"/>
      <c r="BE205" s="148"/>
      <c r="BF205" s="148"/>
      <c r="BG205" s="148"/>
      <c r="BH205" s="148"/>
    </row>
    <row r="206" spans="1:60" ht="20.25" outlineLevel="1" x14ac:dyDescent="0.35">
      <c r="A206" s="184">
        <v>94</v>
      </c>
      <c r="B206" s="185" t="s">
        <v>398</v>
      </c>
      <c r="C206" s="195" t="s">
        <v>399</v>
      </c>
      <c r="D206" s="186" t="s">
        <v>274</v>
      </c>
      <c r="E206" s="187">
        <v>1</v>
      </c>
      <c r="F206" s="188"/>
      <c r="G206" s="189">
        <f t="shared" si="14"/>
        <v>0</v>
      </c>
      <c r="H206" s="188"/>
      <c r="I206" s="189">
        <f t="shared" si="15"/>
        <v>0</v>
      </c>
      <c r="J206" s="188"/>
      <c r="K206" s="189">
        <f t="shared" si="16"/>
        <v>0</v>
      </c>
      <c r="L206" s="189">
        <v>21</v>
      </c>
      <c r="M206" s="189">
        <f t="shared" si="17"/>
        <v>0</v>
      </c>
      <c r="N206" s="187">
        <v>3.4000000000000002E-4</v>
      </c>
      <c r="O206" s="187">
        <f t="shared" si="18"/>
        <v>0</v>
      </c>
      <c r="P206" s="187">
        <v>0</v>
      </c>
      <c r="Q206" s="187">
        <f t="shared" si="19"/>
        <v>0</v>
      </c>
      <c r="R206" s="189" t="s">
        <v>253</v>
      </c>
      <c r="S206" s="189" t="s">
        <v>127</v>
      </c>
      <c r="T206" s="190" t="s">
        <v>127</v>
      </c>
      <c r="U206" s="159">
        <v>0.22700000000000001</v>
      </c>
      <c r="V206" s="159">
        <f t="shared" si="20"/>
        <v>0.23</v>
      </c>
      <c r="W206" s="159"/>
      <c r="X206" s="159" t="s">
        <v>128</v>
      </c>
      <c r="Y206" s="159" t="s">
        <v>129</v>
      </c>
      <c r="Z206" s="148"/>
      <c r="AA206" s="148"/>
      <c r="AB206" s="148"/>
      <c r="AC206" s="148"/>
      <c r="AD206" s="148"/>
      <c r="AE206" s="148"/>
      <c r="AF206" s="148"/>
      <c r="AG206" s="148" t="s">
        <v>130</v>
      </c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48"/>
      <c r="AS206" s="148"/>
      <c r="AT206" s="148"/>
      <c r="AU206" s="148"/>
      <c r="AV206" s="148"/>
      <c r="AW206" s="148"/>
      <c r="AX206" s="148"/>
      <c r="AY206" s="148"/>
      <c r="AZ206" s="148"/>
      <c r="BA206" s="148"/>
      <c r="BB206" s="148"/>
      <c r="BC206" s="148"/>
      <c r="BD206" s="148"/>
      <c r="BE206" s="148"/>
      <c r="BF206" s="148"/>
      <c r="BG206" s="148"/>
      <c r="BH206" s="148"/>
    </row>
    <row r="207" spans="1:60" ht="20.25" outlineLevel="1" x14ac:dyDescent="0.35">
      <c r="A207" s="184">
        <v>95</v>
      </c>
      <c r="B207" s="185" t="s">
        <v>400</v>
      </c>
      <c r="C207" s="195" t="s">
        <v>401</v>
      </c>
      <c r="D207" s="186" t="s">
        <v>274</v>
      </c>
      <c r="E207" s="187">
        <v>3</v>
      </c>
      <c r="F207" s="188"/>
      <c r="G207" s="189">
        <f t="shared" si="14"/>
        <v>0</v>
      </c>
      <c r="H207" s="188"/>
      <c r="I207" s="189">
        <f t="shared" si="15"/>
        <v>0</v>
      </c>
      <c r="J207" s="188"/>
      <c r="K207" s="189">
        <f t="shared" si="16"/>
        <v>0</v>
      </c>
      <c r="L207" s="189">
        <v>21</v>
      </c>
      <c r="M207" s="189">
        <f t="shared" si="17"/>
        <v>0</v>
      </c>
      <c r="N207" s="187">
        <v>0.03</v>
      </c>
      <c r="O207" s="187">
        <f t="shared" si="18"/>
        <v>0.09</v>
      </c>
      <c r="P207" s="187">
        <v>0</v>
      </c>
      <c r="Q207" s="187">
        <f t="shared" si="19"/>
        <v>0</v>
      </c>
      <c r="R207" s="189" t="s">
        <v>253</v>
      </c>
      <c r="S207" s="189" t="s">
        <v>127</v>
      </c>
      <c r="T207" s="190" t="s">
        <v>127</v>
      </c>
      <c r="U207" s="159">
        <v>1.6439999999999999</v>
      </c>
      <c r="V207" s="159">
        <f t="shared" si="20"/>
        <v>4.93</v>
      </c>
      <c r="W207" s="159"/>
      <c r="X207" s="159" t="s">
        <v>128</v>
      </c>
      <c r="Y207" s="159" t="s">
        <v>129</v>
      </c>
      <c r="Z207" s="148"/>
      <c r="AA207" s="148"/>
      <c r="AB207" s="148"/>
      <c r="AC207" s="148"/>
      <c r="AD207" s="148"/>
      <c r="AE207" s="148"/>
      <c r="AF207" s="148"/>
      <c r="AG207" s="148" t="s">
        <v>130</v>
      </c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48"/>
      <c r="AS207" s="148"/>
      <c r="AT207" s="148"/>
      <c r="AU207" s="148"/>
      <c r="AV207" s="148"/>
      <c r="AW207" s="148"/>
      <c r="AX207" s="148"/>
      <c r="AY207" s="148"/>
      <c r="AZ207" s="148"/>
      <c r="BA207" s="148"/>
      <c r="BB207" s="148"/>
      <c r="BC207" s="148"/>
      <c r="BD207" s="148"/>
      <c r="BE207" s="148"/>
      <c r="BF207" s="148"/>
      <c r="BG207" s="148"/>
      <c r="BH207" s="148"/>
    </row>
    <row r="208" spans="1:60" outlineLevel="1" x14ac:dyDescent="0.35">
      <c r="A208" s="176">
        <v>96</v>
      </c>
      <c r="B208" s="177" t="s">
        <v>402</v>
      </c>
      <c r="C208" s="193" t="s">
        <v>403</v>
      </c>
      <c r="D208" s="178" t="s">
        <v>162</v>
      </c>
      <c r="E208" s="179">
        <v>210</v>
      </c>
      <c r="F208" s="180"/>
      <c r="G208" s="181">
        <f t="shared" si="14"/>
        <v>0</v>
      </c>
      <c r="H208" s="180"/>
      <c r="I208" s="181">
        <f t="shared" si="15"/>
        <v>0</v>
      </c>
      <c r="J208" s="180"/>
      <c r="K208" s="181">
        <f t="shared" si="16"/>
        <v>0</v>
      </c>
      <c r="L208" s="181">
        <v>21</v>
      </c>
      <c r="M208" s="181">
        <f t="shared" si="17"/>
        <v>0</v>
      </c>
      <c r="N208" s="179">
        <v>0</v>
      </c>
      <c r="O208" s="179">
        <f t="shared" si="18"/>
        <v>0</v>
      </c>
      <c r="P208" s="179">
        <v>0</v>
      </c>
      <c r="Q208" s="179">
        <f t="shared" si="19"/>
        <v>0</v>
      </c>
      <c r="R208" s="181" t="s">
        <v>253</v>
      </c>
      <c r="S208" s="181" t="s">
        <v>127</v>
      </c>
      <c r="T208" s="182" t="s">
        <v>127</v>
      </c>
      <c r="U208" s="159">
        <v>0.03</v>
      </c>
      <c r="V208" s="159">
        <f t="shared" si="20"/>
        <v>6.3</v>
      </c>
      <c r="W208" s="159"/>
      <c r="X208" s="159" t="s">
        <v>128</v>
      </c>
      <c r="Y208" s="159" t="s">
        <v>129</v>
      </c>
      <c r="Z208" s="148"/>
      <c r="AA208" s="148"/>
      <c r="AB208" s="148"/>
      <c r="AC208" s="148"/>
      <c r="AD208" s="148"/>
      <c r="AE208" s="148"/>
      <c r="AF208" s="148"/>
      <c r="AG208" s="148" t="s">
        <v>130</v>
      </c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48"/>
      <c r="AS208" s="148"/>
      <c r="AT208" s="148"/>
      <c r="AU208" s="148"/>
      <c r="AV208" s="148"/>
      <c r="AW208" s="148"/>
      <c r="AX208" s="148"/>
      <c r="AY208" s="148"/>
      <c r="AZ208" s="148"/>
      <c r="BA208" s="148"/>
      <c r="BB208" s="148"/>
      <c r="BC208" s="148"/>
      <c r="BD208" s="148"/>
      <c r="BE208" s="148"/>
      <c r="BF208" s="148"/>
      <c r="BG208" s="148"/>
      <c r="BH208" s="148"/>
    </row>
    <row r="209" spans="1:60" outlineLevel="2" x14ac:dyDescent="0.35">
      <c r="A209" s="155"/>
      <c r="B209" s="156"/>
      <c r="C209" s="271" t="s">
        <v>404</v>
      </c>
      <c r="D209" s="272"/>
      <c r="E209" s="272"/>
      <c r="F209" s="272"/>
      <c r="G209" s="272"/>
      <c r="H209" s="159"/>
      <c r="I209" s="159"/>
      <c r="J209" s="159"/>
      <c r="K209" s="159"/>
      <c r="L209" s="159"/>
      <c r="M209" s="159"/>
      <c r="N209" s="158"/>
      <c r="O209" s="158"/>
      <c r="P209" s="158"/>
      <c r="Q209" s="158"/>
      <c r="R209" s="159"/>
      <c r="S209" s="159"/>
      <c r="T209" s="159"/>
      <c r="U209" s="159"/>
      <c r="V209" s="159"/>
      <c r="W209" s="159"/>
      <c r="X209" s="159"/>
      <c r="Y209" s="159"/>
      <c r="Z209" s="148"/>
      <c r="AA209" s="148"/>
      <c r="AB209" s="148"/>
      <c r="AC209" s="148"/>
      <c r="AD209" s="148"/>
      <c r="AE209" s="148"/>
      <c r="AF209" s="148"/>
      <c r="AG209" s="148" t="s">
        <v>150</v>
      </c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48"/>
      <c r="AS209" s="148"/>
      <c r="AT209" s="148"/>
      <c r="AU209" s="148"/>
      <c r="AV209" s="148"/>
      <c r="AW209" s="148"/>
      <c r="AX209" s="148"/>
      <c r="AY209" s="148"/>
      <c r="AZ209" s="148"/>
      <c r="BA209" s="148"/>
      <c r="BB209" s="148"/>
      <c r="BC209" s="148"/>
      <c r="BD209" s="148"/>
      <c r="BE209" s="148"/>
      <c r="BF209" s="148"/>
      <c r="BG209" s="148"/>
      <c r="BH209" s="148"/>
    </row>
    <row r="210" spans="1:60" outlineLevel="1" x14ac:dyDescent="0.35">
      <c r="A210" s="176">
        <v>97</v>
      </c>
      <c r="B210" s="177" t="s">
        <v>405</v>
      </c>
      <c r="C210" s="193" t="s">
        <v>406</v>
      </c>
      <c r="D210" s="178" t="s">
        <v>162</v>
      </c>
      <c r="E210" s="179">
        <v>110</v>
      </c>
      <c r="F210" s="180"/>
      <c r="G210" s="181">
        <f>ROUND(E210*F210,2)</f>
        <v>0</v>
      </c>
      <c r="H210" s="180"/>
      <c r="I210" s="181">
        <f>ROUND(E210*H210,2)</f>
        <v>0</v>
      </c>
      <c r="J210" s="180"/>
      <c r="K210" s="181">
        <f>ROUND(E210*J210,2)</f>
        <v>0</v>
      </c>
      <c r="L210" s="181">
        <v>21</v>
      </c>
      <c r="M210" s="181">
        <f>G210*(1+L210/100)</f>
        <v>0</v>
      </c>
      <c r="N210" s="179">
        <v>0</v>
      </c>
      <c r="O210" s="179">
        <f>ROUND(E210*N210,2)</f>
        <v>0</v>
      </c>
      <c r="P210" s="179">
        <v>0</v>
      </c>
      <c r="Q210" s="179">
        <f>ROUND(E210*P210,2)</f>
        <v>0</v>
      </c>
      <c r="R210" s="181" t="s">
        <v>253</v>
      </c>
      <c r="S210" s="181" t="s">
        <v>127</v>
      </c>
      <c r="T210" s="182" t="s">
        <v>127</v>
      </c>
      <c r="U210" s="159">
        <v>0.04</v>
      </c>
      <c r="V210" s="159">
        <f>ROUND(E210*U210,2)</f>
        <v>4.4000000000000004</v>
      </c>
      <c r="W210" s="159"/>
      <c r="X210" s="159" t="s">
        <v>128</v>
      </c>
      <c r="Y210" s="159" t="s">
        <v>129</v>
      </c>
      <c r="Z210" s="148"/>
      <c r="AA210" s="148"/>
      <c r="AB210" s="148"/>
      <c r="AC210" s="148"/>
      <c r="AD210" s="148"/>
      <c r="AE210" s="148"/>
      <c r="AF210" s="148"/>
      <c r="AG210" s="148" t="s">
        <v>130</v>
      </c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48"/>
      <c r="AS210" s="148"/>
      <c r="AT210" s="148"/>
      <c r="AU210" s="148"/>
      <c r="AV210" s="148"/>
      <c r="AW210" s="148"/>
      <c r="AX210" s="148"/>
      <c r="AY210" s="148"/>
      <c r="AZ210" s="148"/>
      <c r="BA210" s="148"/>
      <c r="BB210" s="148"/>
      <c r="BC210" s="148"/>
      <c r="BD210" s="148"/>
      <c r="BE210" s="148"/>
      <c r="BF210" s="148"/>
      <c r="BG210" s="148"/>
      <c r="BH210" s="148"/>
    </row>
    <row r="211" spans="1:60" outlineLevel="2" x14ac:dyDescent="0.35">
      <c r="A211" s="155"/>
      <c r="B211" s="156"/>
      <c r="C211" s="271" t="s">
        <v>404</v>
      </c>
      <c r="D211" s="272"/>
      <c r="E211" s="272"/>
      <c r="F211" s="272"/>
      <c r="G211" s="272"/>
      <c r="H211" s="159"/>
      <c r="I211" s="159"/>
      <c r="J211" s="159"/>
      <c r="K211" s="159"/>
      <c r="L211" s="159"/>
      <c r="M211" s="159"/>
      <c r="N211" s="158"/>
      <c r="O211" s="158"/>
      <c r="P211" s="158"/>
      <c r="Q211" s="158"/>
      <c r="R211" s="159"/>
      <c r="S211" s="159"/>
      <c r="T211" s="159"/>
      <c r="U211" s="159"/>
      <c r="V211" s="159"/>
      <c r="W211" s="159"/>
      <c r="X211" s="159"/>
      <c r="Y211" s="159"/>
      <c r="Z211" s="148"/>
      <c r="AA211" s="148"/>
      <c r="AB211" s="148"/>
      <c r="AC211" s="148"/>
      <c r="AD211" s="148"/>
      <c r="AE211" s="148"/>
      <c r="AF211" s="148"/>
      <c r="AG211" s="148" t="s">
        <v>150</v>
      </c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48"/>
      <c r="AS211" s="148"/>
      <c r="AT211" s="148"/>
      <c r="AU211" s="148"/>
      <c r="AV211" s="148"/>
      <c r="AW211" s="148"/>
      <c r="AX211" s="148"/>
      <c r="AY211" s="148"/>
      <c r="AZ211" s="148"/>
      <c r="BA211" s="148"/>
      <c r="BB211" s="148"/>
      <c r="BC211" s="148"/>
      <c r="BD211" s="148"/>
      <c r="BE211" s="148"/>
      <c r="BF211" s="148"/>
      <c r="BG211" s="148"/>
      <c r="BH211" s="148"/>
    </row>
    <row r="212" spans="1:60" outlineLevel="1" x14ac:dyDescent="0.35">
      <c r="A212" s="176">
        <v>98</v>
      </c>
      <c r="B212" s="177" t="s">
        <v>407</v>
      </c>
      <c r="C212" s="193" t="s">
        <v>408</v>
      </c>
      <c r="D212" s="178" t="s">
        <v>162</v>
      </c>
      <c r="E212" s="179">
        <v>320</v>
      </c>
      <c r="F212" s="180"/>
      <c r="G212" s="181">
        <f>ROUND(E212*F212,2)</f>
        <v>0</v>
      </c>
      <c r="H212" s="180"/>
      <c r="I212" s="181">
        <f>ROUND(E212*H212,2)</f>
        <v>0</v>
      </c>
      <c r="J212" s="180"/>
      <c r="K212" s="181">
        <f>ROUND(E212*J212,2)</f>
        <v>0</v>
      </c>
      <c r="L212" s="181">
        <v>21</v>
      </c>
      <c r="M212" s="181">
        <f>G212*(1+L212/100)</f>
        <v>0</v>
      </c>
      <c r="N212" s="179">
        <v>1.0000000000000001E-5</v>
      </c>
      <c r="O212" s="179">
        <f>ROUND(E212*N212,2)</f>
        <v>0</v>
      </c>
      <c r="P212" s="179">
        <v>0</v>
      </c>
      <c r="Q212" s="179">
        <f>ROUND(E212*P212,2)</f>
        <v>0</v>
      </c>
      <c r="R212" s="181" t="s">
        <v>253</v>
      </c>
      <c r="S212" s="181" t="s">
        <v>127</v>
      </c>
      <c r="T212" s="182" t="s">
        <v>127</v>
      </c>
      <c r="U212" s="159">
        <v>0.06</v>
      </c>
      <c r="V212" s="159">
        <f>ROUND(E212*U212,2)</f>
        <v>19.2</v>
      </c>
      <c r="W212" s="159"/>
      <c r="X212" s="159" t="s">
        <v>128</v>
      </c>
      <c r="Y212" s="159" t="s">
        <v>129</v>
      </c>
      <c r="Z212" s="148"/>
      <c r="AA212" s="148"/>
      <c r="AB212" s="148"/>
      <c r="AC212" s="148"/>
      <c r="AD212" s="148"/>
      <c r="AE212" s="148"/>
      <c r="AF212" s="148"/>
      <c r="AG212" s="148" t="s">
        <v>130</v>
      </c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48"/>
      <c r="AS212" s="148"/>
      <c r="AT212" s="148"/>
      <c r="AU212" s="148"/>
      <c r="AV212" s="148"/>
      <c r="AW212" s="148"/>
      <c r="AX212" s="148"/>
      <c r="AY212" s="148"/>
      <c r="AZ212" s="148"/>
      <c r="BA212" s="148"/>
      <c r="BB212" s="148"/>
      <c r="BC212" s="148"/>
      <c r="BD212" s="148"/>
      <c r="BE212" s="148"/>
      <c r="BF212" s="148"/>
      <c r="BG212" s="148"/>
      <c r="BH212" s="148"/>
    </row>
    <row r="213" spans="1:60" outlineLevel="2" x14ac:dyDescent="0.35">
      <c r="A213" s="155"/>
      <c r="B213" s="156"/>
      <c r="C213" s="271" t="s">
        <v>409</v>
      </c>
      <c r="D213" s="272"/>
      <c r="E213" s="272"/>
      <c r="F213" s="272"/>
      <c r="G213" s="272"/>
      <c r="H213" s="159"/>
      <c r="I213" s="159"/>
      <c r="J213" s="159"/>
      <c r="K213" s="159"/>
      <c r="L213" s="159"/>
      <c r="M213" s="159"/>
      <c r="N213" s="158"/>
      <c r="O213" s="158"/>
      <c r="P213" s="158"/>
      <c r="Q213" s="158"/>
      <c r="R213" s="159"/>
      <c r="S213" s="159"/>
      <c r="T213" s="159"/>
      <c r="U213" s="159"/>
      <c r="V213" s="159"/>
      <c r="W213" s="159"/>
      <c r="X213" s="159"/>
      <c r="Y213" s="159"/>
      <c r="Z213" s="148"/>
      <c r="AA213" s="148"/>
      <c r="AB213" s="148"/>
      <c r="AC213" s="148"/>
      <c r="AD213" s="148"/>
      <c r="AE213" s="148"/>
      <c r="AF213" s="148"/>
      <c r="AG213" s="148" t="s">
        <v>150</v>
      </c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</row>
    <row r="214" spans="1:60" outlineLevel="1" x14ac:dyDescent="0.35">
      <c r="A214" s="184">
        <v>99</v>
      </c>
      <c r="B214" s="185" t="s">
        <v>410</v>
      </c>
      <c r="C214" s="195" t="s">
        <v>411</v>
      </c>
      <c r="D214" s="186" t="s">
        <v>274</v>
      </c>
      <c r="E214" s="187">
        <v>2</v>
      </c>
      <c r="F214" s="188"/>
      <c r="G214" s="189">
        <f>ROUND(E214*F214,2)</f>
        <v>0</v>
      </c>
      <c r="H214" s="188"/>
      <c r="I214" s="189">
        <f>ROUND(E214*H214,2)</f>
        <v>0</v>
      </c>
      <c r="J214" s="188"/>
      <c r="K214" s="189">
        <f>ROUND(E214*J214,2)</f>
        <v>0</v>
      </c>
      <c r="L214" s="189">
        <v>21</v>
      </c>
      <c r="M214" s="189">
        <f>G214*(1+L214/100)</f>
        <v>0</v>
      </c>
      <c r="N214" s="187">
        <v>2.1000000000000001E-4</v>
      </c>
      <c r="O214" s="187">
        <f>ROUND(E214*N214,2)</f>
        <v>0</v>
      </c>
      <c r="P214" s="187">
        <v>0</v>
      </c>
      <c r="Q214" s="187">
        <f>ROUND(E214*P214,2)</f>
        <v>0</v>
      </c>
      <c r="R214" s="189" t="s">
        <v>412</v>
      </c>
      <c r="S214" s="189" t="s">
        <v>127</v>
      </c>
      <c r="T214" s="190" t="s">
        <v>127</v>
      </c>
      <c r="U214" s="159">
        <v>0.17</v>
      </c>
      <c r="V214" s="159">
        <f>ROUND(E214*U214,2)</f>
        <v>0.34</v>
      </c>
      <c r="W214" s="159"/>
      <c r="X214" s="159" t="s">
        <v>128</v>
      </c>
      <c r="Y214" s="159" t="s">
        <v>129</v>
      </c>
      <c r="Z214" s="148"/>
      <c r="AA214" s="148"/>
      <c r="AB214" s="148"/>
      <c r="AC214" s="148"/>
      <c r="AD214" s="148"/>
      <c r="AE214" s="148"/>
      <c r="AF214" s="148"/>
      <c r="AG214" s="148" t="s">
        <v>130</v>
      </c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</row>
    <row r="215" spans="1:60" outlineLevel="1" x14ac:dyDescent="0.35">
      <c r="A215" s="184">
        <v>100</v>
      </c>
      <c r="B215" s="185" t="s">
        <v>413</v>
      </c>
      <c r="C215" s="195" t="s">
        <v>414</v>
      </c>
      <c r="D215" s="186" t="s">
        <v>274</v>
      </c>
      <c r="E215" s="187">
        <v>1</v>
      </c>
      <c r="F215" s="188"/>
      <c r="G215" s="189">
        <f>ROUND(E215*F215,2)</f>
        <v>0</v>
      </c>
      <c r="H215" s="188"/>
      <c r="I215" s="189">
        <f>ROUND(E215*H215,2)</f>
        <v>0</v>
      </c>
      <c r="J215" s="188"/>
      <c r="K215" s="189">
        <f>ROUND(E215*J215,2)</f>
        <v>0</v>
      </c>
      <c r="L215" s="189">
        <v>21</v>
      </c>
      <c r="M215" s="189">
        <f>G215*(1+L215/100)</f>
        <v>0</v>
      </c>
      <c r="N215" s="187">
        <v>1.9000000000000001E-4</v>
      </c>
      <c r="O215" s="187">
        <f>ROUND(E215*N215,2)</f>
        <v>0</v>
      </c>
      <c r="P215" s="187">
        <v>0</v>
      </c>
      <c r="Q215" s="187">
        <f>ROUND(E215*P215,2)</f>
        <v>0</v>
      </c>
      <c r="R215" s="189" t="s">
        <v>412</v>
      </c>
      <c r="S215" s="189" t="s">
        <v>127</v>
      </c>
      <c r="T215" s="190" t="s">
        <v>127</v>
      </c>
      <c r="U215" s="159">
        <v>8.3000000000000004E-2</v>
      </c>
      <c r="V215" s="159">
        <f>ROUND(E215*U215,2)</f>
        <v>0.08</v>
      </c>
      <c r="W215" s="159"/>
      <c r="X215" s="159" t="s">
        <v>128</v>
      </c>
      <c r="Y215" s="159" t="s">
        <v>129</v>
      </c>
      <c r="Z215" s="148"/>
      <c r="AA215" s="148"/>
      <c r="AB215" s="148"/>
      <c r="AC215" s="148"/>
      <c r="AD215" s="148"/>
      <c r="AE215" s="148"/>
      <c r="AF215" s="148"/>
      <c r="AG215" s="148" t="s">
        <v>130</v>
      </c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48"/>
      <c r="AS215" s="148"/>
      <c r="AT215" s="148"/>
      <c r="AU215" s="148"/>
      <c r="AV215" s="148"/>
      <c r="AW215" s="148"/>
      <c r="AX215" s="148"/>
      <c r="AY215" s="148"/>
      <c r="AZ215" s="148"/>
      <c r="BA215" s="148"/>
      <c r="BB215" s="148"/>
      <c r="BC215" s="148"/>
      <c r="BD215" s="148"/>
      <c r="BE215" s="148"/>
      <c r="BF215" s="148"/>
      <c r="BG215" s="148"/>
      <c r="BH215" s="148"/>
    </row>
    <row r="216" spans="1:60" outlineLevel="1" x14ac:dyDescent="0.35">
      <c r="A216" s="176">
        <v>101</v>
      </c>
      <c r="B216" s="177" t="s">
        <v>415</v>
      </c>
      <c r="C216" s="193" t="s">
        <v>416</v>
      </c>
      <c r="D216" s="178" t="s">
        <v>274</v>
      </c>
      <c r="E216" s="179">
        <v>2</v>
      </c>
      <c r="F216" s="180"/>
      <c r="G216" s="181">
        <f>ROUND(E216*F216,2)</f>
        <v>0</v>
      </c>
      <c r="H216" s="180"/>
      <c r="I216" s="181">
        <f>ROUND(E216*H216,2)</f>
        <v>0</v>
      </c>
      <c r="J216" s="180"/>
      <c r="K216" s="181">
        <f>ROUND(E216*J216,2)</f>
        <v>0</v>
      </c>
      <c r="L216" s="181">
        <v>21</v>
      </c>
      <c r="M216" s="181">
        <f>G216*(1+L216/100)</f>
        <v>0</v>
      </c>
      <c r="N216" s="179">
        <v>2.5699999999999998E-3</v>
      </c>
      <c r="O216" s="179">
        <f>ROUND(E216*N216,2)</f>
        <v>0.01</v>
      </c>
      <c r="P216" s="179">
        <v>0</v>
      </c>
      <c r="Q216" s="179">
        <f>ROUND(E216*P216,2)</f>
        <v>0</v>
      </c>
      <c r="R216" s="181" t="s">
        <v>412</v>
      </c>
      <c r="S216" s="181" t="s">
        <v>127</v>
      </c>
      <c r="T216" s="182" t="s">
        <v>127</v>
      </c>
      <c r="U216" s="159">
        <v>0.43</v>
      </c>
      <c r="V216" s="159">
        <f>ROUND(E216*U216,2)</f>
        <v>0.86</v>
      </c>
      <c r="W216" s="159"/>
      <c r="X216" s="159" t="s">
        <v>128</v>
      </c>
      <c r="Y216" s="159" t="s">
        <v>129</v>
      </c>
      <c r="Z216" s="148"/>
      <c r="AA216" s="148"/>
      <c r="AB216" s="148"/>
      <c r="AC216" s="148"/>
      <c r="AD216" s="148"/>
      <c r="AE216" s="148"/>
      <c r="AF216" s="148"/>
      <c r="AG216" s="148" t="s">
        <v>130</v>
      </c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48"/>
      <c r="AS216" s="148"/>
      <c r="AT216" s="148"/>
      <c r="AU216" s="148"/>
      <c r="AV216" s="148"/>
      <c r="AW216" s="148"/>
      <c r="AX216" s="148"/>
      <c r="AY216" s="148"/>
      <c r="AZ216" s="148"/>
      <c r="BA216" s="148"/>
      <c r="BB216" s="148"/>
      <c r="BC216" s="148"/>
      <c r="BD216" s="148"/>
      <c r="BE216" s="148"/>
      <c r="BF216" s="148"/>
      <c r="BG216" s="148"/>
      <c r="BH216" s="148"/>
    </row>
    <row r="217" spans="1:60" outlineLevel="2" x14ac:dyDescent="0.35">
      <c r="A217" s="155"/>
      <c r="B217" s="156"/>
      <c r="C217" s="271" t="s">
        <v>417</v>
      </c>
      <c r="D217" s="272"/>
      <c r="E217" s="272"/>
      <c r="F217" s="272"/>
      <c r="G217" s="272"/>
      <c r="H217" s="159"/>
      <c r="I217" s="159"/>
      <c r="J217" s="159"/>
      <c r="K217" s="159"/>
      <c r="L217" s="159"/>
      <c r="M217" s="159"/>
      <c r="N217" s="158"/>
      <c r="O217" s="158"/>
      <c r="P217" s="158"/>
      <c r="Q217" s="158"/>
      <c r="R217" s="159"/>
      <c r="S217" s="159"/>
      <c r="T217" s="159"/>
      <c r="U217" s="159"/>
      <c r="V217" s="159"/>
      <c r="W217" s="159"/>
      <c r="X217" s="159"/>
      <c r="Y217" s="159"/>
      <c r="Z217" s="148"/>
      <c r="AA217" s="148"/>
      <c r="AB217" s="148"/>
      <c r="AC217" s="148"/>
      <c r="AD217" s="148"/>
      <c r="AE217" s="148"/>
      <c r="AF217" s="148"/>
      <c r="AG217" s="148" t="s">
        <v>150</v>
      </c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48"/>
      <c r="AS217" s="148"/>
      <c r="AT217" s="148"/>
      <c r="AU217" s="148"/>
      <c r="AV217" s="148"/>
      <c r="AW217" s="148"/>
      <c r="AX217" s="148"/>
      <c r="AY217" s="148"/>
      <c r="AZ217" s="148"/>
      <c r="BA217" s="148"/>
      <c r="BB217" s="148"/>
      <c r="BC217" s="148"/>
      <c r="BD217" s="148"/>
      <c r="BE217" s="148"/>
      <c r="BF217" s="148"/>
      <c r="BG217" s="148"/>
      <c r="BH217" s="148"/>
    </row>
    <row r="218" spans="1:60" outlineLevel="1" x14ac:dyDescent="0.35">
      <c r="A218" s="176">
        <v>102</v>
      </c>
      <c r="B218" s="177" t="s">
        <v>418</v>
      </c>
      <c r="C218" s="193" t="s">
        <v>499</v>
      </c>
      <c r="D218" s="178" t="s">
        <v>162</v>
      </c>
      <c r="E218" s="179">
        <v>25</v>
      </c>
      <c r="F218" s="180"/>
      <c r="G218" s="181">
        <f>ROUND(E218*F218,2)</f>
        <v>0</v>
      </c>
      <c r="H218" s="180"/>
      <c r="I218" s="181">
        <f>ROUND(E218*H218,2)</f>
        <v>0</v>
      </c>
      <c r="J218" s="180"/>
      <c r="K218" s="181">
        <f>ROUND(E218*J218,2)</f>
        <v>0</v>
      </c>
      <c r="L218" s="181">
        <v>21</v>
      </c>
      <c r="M218" s="181">
        <f>G218*(1+L218/100)</f>
        <v>0</v>
      </c>
      <c r="N218" s="179">
        <v>8.0000000000000007E-5</v>
      </c>
      <c r="O218" s="179">
        <f>ROUND(E218*N218,2)</f>
        <v>0</v>
      </c>
      <c r="P218" s="179">
        <v>0</v>
      </c>
      <c r="Q218" s="179">
        <f>ROUND(E218*P218,2)</f>
        <v>0</v>
      </c>
      <c r="R218" s="181"/>
      <c r="S218" s="181" t="s">
        <v>200</v>
      </c>
      <c r="T218" s="182" t="s">
        <v>201</v>
      </c>
      <c r="U218" s="159">
        <v>0.14000000000000001</v>
      </c>
      <c r="V218" s="159">
        <f>ROUND(E218*U218,2)</f>
        <v>3.5</v>
      </c>
      <c r="W218" s="159"/>
      <c r="X218" s="159" t="s">
        <v>128</v>
      </c>
      <c r="Y218" s="159" t="s">
        <v>129</v>
      </c>
      <c r="Z218" s="148"/>
      <c r="AA218" s="148"/>
      <c r="AB218" s="148"/>
      <c r="AC218" s="148"/>
      <c r="AD218" s="148"/>
      <c r="AE218" s="148"/>
      <c r="AF218" s="148"/>
      <c r="AG218" s="148" t="s">
        <v>130</v>
      </c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48"/>
      <c r="AS218" s="148"/>
      <c r="AT218" s="148"/>
      <c r="AU218" s="148"/>
      <c r="AV218" s="148"/>
      <c r="AW218" s="148"/>
      <c r="AX218" s="148"/>
      <c r="AY218" s="148"/>
      <c r="AZ218" s="148"/>
      <c r="BA218" s="148"/>
      <c r="BB218" s="148"/>
      <c r="BC218" s="148"/>
      <c r="BD218" s="148"/>
      <c r="BE218" s="148"/>
      <c r="BF218" s="148"/>
      <c r="BG218" s="148"/>
      <c r="BH218" s="148"/>
    </row>
    <row r="219" spans="1:60" outlineLevel="2" x14ac:dyDescent="0.35">
      <c r="A219" s="155"/>
      <c r="B219" s="156"/>
      <c r="C219" s="271" t="s">
        <v>359</v>
      </c>
      <c r="D219" s="272"/>
      <c r="E219" s="272"/>
      <c r="F219" s="272"/>
      <c r="G219" s="272"/>
      <c r="H219" s="159"/>
      <c r="I219" s="159"/>
      <c r="J219" s="159"/>
      <c r="K219" s="159"/>
      <c r="L219" s="159"/>
      <c r="M219" s="159"/>
      <c r="N219" s="158"/>
      <c r="O219" s="158"/>
      <c r="P219" s="158"/>
      <c r="Q219" s="158"/>
      <c r="R219" s="159"/>
      <c r="S219" s="159"/>
      <c r="T219" s="159"/>
      <c r="U219" s="159"/>
      <c r="V219" s="159"/>
      <c r="W219" s="159"/>
      <c r="X219" s="159"/>
      <c r="Y219" s="159"/>
      <c r="Z219" s="148"/>
      <c r="AA219" s="148"/>
      <c r="AB219" s="148"/>
      <c r="AC219" s="148"/>
      <c r="AD219" s="148"/>
      <c r="AE219" s="148"/>
      <c r="AF219" s="148"/>
      <c r="AG219" s="148" t="s">
        <v>150</v>
      </c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48"/>
      <c r="AS219" s="148"/>
      <c r="AT219" s="148"/>
      <c r="AU219" s="148"/>
      <c r="AV219" s="148"/>
      <c r="AW219" s="148"/>
      <c r="AX219" s="148"/>
      <c r="AY219" s="148"/>
      <c r="AZ219" s="148"/>
      <c r="BA219" s="148"/>
      <c r="BB219" s="148"/>
      <c r="BC219" s="148"/>
      <c r="BD219" s="148"/>
      <c r="BE219" s="148"/>
      <c r="BF219" s="148"/>
      <c r="BG219" s="148"/>
      <c r="BH219" s="148"/>
    </row>
    <row r="220" spans="1:60" outlineLevel="2" x14ac:dyDescent="0.35">
      <c r="A220" s="155"/>
      <c r="B220" s="156"/>
      <c r="C220" s="194" t="s">
        <v>419</v>
      </c>
      <c r="D220" s="161"/>
      <c r="E220" s="162">
        <v>25</v>
      </c>
      <c r="F220" s="159"/>
      <c r="G220" s="159"/>
      <c r="H220" s="159"/>
      <c r="I220" s="159"/>
      <c r="J220" s="159"/>
      <c r="K220" s="159"/>
      <c r="L220" s="159"/>
      <c r="M220" s="159"/>
      <c r="N220" s="158"/>
      <c r="O220" s="158"/>
      <c r="P220" s="158"/>
      <c r="Q220" s="158"/>
      <c r="R220" s="159"/>
      <c r="S220" s="159"/>
      <c r="T220" s="159"/>
      <c r="U220" s="159"/>
      <c r="V220" s="159"/>
      <c r="W220" s="159"/>
      <c r="X220" s="159"/>
      <c r="Y220" s="159"/>
      <c r="Z220" s="148"/>
      <c r="AA220" s="148"/>
      <c r="AB220" s="148"/>
      <c r="AC220" s="148"/>
      <c r="AD220" s="148"/>
      <c r="AE220" s="148"/>
      <c r="AF220" s="148"/>
      <c r="AG220" s="148" t="s">
        <v>136</v>
      </c>
      <c r="AH220" s="148">
        <v>0</v>
      </c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48"/>
      <c r="AS220" s="148"/>
      <c r="AT220" s="148"/>
      <c r="AU220" s="148"/>
      <c r="AV220" s="148"/>
      <c r="AW220" s="148"/>
      <c r="AX220" s="148"/>
      <c r="AY220" s="148"/>
      <c r="AZ220" s="148"/>
      <c r="BA220" s="148"/>
      <c r="BB220" s="148"/>
      <c r="BC220" s="148"/>
      <c r="BD220" s="148"/>
      <c r="BE220" s="148"/>
      <c r="BF220" s="148"/>
      <c r="BG220" s="148"/>
      <c r="BH220" s="148"/>
    </row>
    <row r="221" spans="1:60" outlineLevel="1" x14ac:dyDescent="0.35">
      <c r="A221" s="184">
        <v>103</v>
      </c>
      <c r="B221" s="185" t="s">
        <v>420</v>
      </c>
      <c r="C221" s="195" t="s">
        <v>421</v>
      </c>
      <c r="D221" s="186" t="s">
        <v>172</v>
      </c>
      <c r="E221" s="187">
        <v>1</v>
      </c>
      <c r="F221" s="188"/>
      <c r="G221" s="189">
        <f t="shared" ref="G221:G226" si="21">ROUND(E221*F221,2)</f>
        <v>0</v>
      </c>
      <c r="H221" s="188"/>
      <c r="I221" s="189">
        <f t="shared" ref="I221:I226" si="22">ROUND(E221*H221,2)</f>
        <v>0</v>
      </c>
      <c r="J221" s="188"/>
      <c r="K221" s="189">
        <f t="shared" ref="K221:K226" si="23">ROUND(E221*J221,2)</f>
        <v>0</v>
      </c>
      <c r="L221" s="189">
        <v>21</v>
      </c>
      <c r="M221" s="189">
        <f t="shared" ref="M221:M226" si="24">G221*(1+L221/100)</f>
        <v>0</v>
      </c>
      <c r="N221" s="187">
        <v>0</v>
      </c>
      <c r="O221" s="187">
        <f t="shared" ref="O221:O226" si="25">ROUND(E221*N221,2)</f>
        <v>0</v>
      </c>
      <c r="P221" s="187">
        <v>0</v>
      </c>
      <c r="Q221" s="187">
        <f t="shared" ref="Q221:Q226" si="26">ROUND(E221*P221,2)</f>
        <v>0</v>
      </c>
      <c r="R221" s="189"/>
      <c r="S221" s="189" t="s">
        <v>200</v>
      </c>
      <c r="T221" s="190" t="s">
        <v>201</v>
      </c>
      <c r="U221" s="159">
        <v>0</v>
      </c>
      <c r="V221" s="159">
        <f t="shared" ref="V221:V226" si="27">ROUND(E221*U221,2)</f>
        <v>0</v>
      </c>
      <c r="W221" s="159"/>
      <c r="X221" s="159" t="s">
        <v>128</v>
      </c>
      <c r="Y221" s="159" t="s">
        <v>129</v>
      </c>
      <c r="Z221" s="148"/>
      <c r="AA221" s="148"/>
      <c r="AB221" s="148"/>
      <c r="AC221" s="148"/>
      <c r="AD221" s="148"/>
      <c r="AE221" s="148"/>
      <c r="AF221" s="148"/>
      <c r="AG221" s="148" t="s">
        <v>130</v>
      </c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48"/>
      <c r="AS221" s="148"/>
      <c r="AT221" s="148"/>
      <c r="AU221" s="148"/>
      <c r="AV221" s="148"/>
      <c r="AW221" s="148"/>
      <c r="AX221" s="148"/>
      <c r="AY221" s="148"/>
      <c r="AZ221" s="148"/>
      <c r="BA221" s="148"/>
      <c r="BB221" s="148"/>
      <c r="BC221" s="148"/>
      <c r="BD221" s="148"/>
      <c r="BE221" s="148"/>
      <c r="BF221" s="148"/>
      <c r="BG221" s="148"/>
      <c r="BH221" s="148"/>
    </row>
    <row r="222" spans="1:60" outlineLevel="1" x14ac:dyDescent="0.35">
      <c r="A222" s="184">
        <v>104</v>
      </c>
      <c r="B222" s="185" t="s">
        <v>422</v>
      </c>
      <c r="C222" s="195" t="s">
        <v>423</v>
      </c>
      <c r="D222" s="186" t="s">
        <v>274</v>
      </c>
      <c r="E222" s="187">
        <v>1</v>
      </c>
      <c r="F222" s="188"/>
      <c r="G222" s="189">
        <f t="shared" si="21"/>
        <v>0</v>
      </c>
      <c r="H222" s="188"/>
      <c r="I222" s="189">
        <f t="shared" si="22"/>
        <v>0</v>
      </c>
      <c r="J222" s="188"/>
      <c r="K222" s="189">
        <f t="shared" si="23"/>
        <v>0</v>
      </c>
      <c r="L222" s="189">
        <v>21</v>
      </c>
      <c r="M222" s="189">
        <f t="shared" si="24"/>
        <v>0</v>
      </c>
      <c r="N222" s="187">
        <v>2.0600000000000002E-3</v>
      </c>
      <c r="O222" s="187">
        <f t="shared" si="25"/>
        <v>0</v>
      </c>
      <c r="P222" s="187">
        <v>0</v>
      </c>
      <c r="Q222" s="187">
        <f t="shared" si="26"/>
        <v>0</v>
      </c>
      <c r="R222" s="189"/>
      <c r="S222" s="189" t="s">
        <v>200</v>
      </c>
      <c r="T222" s="190" t="s">
        <v>201</v>
      </c>
      <c r="U222" s="159">
        <v>0.37</v>
      </c>
      <c r="V222" s="159">
        <f t="shared" si="27"/>
        <v>0.37</v>
      </c>
      <c r="W222" s="159"/>
      <c r="X222" s="159" t="s">
        <v>128</v>
      </c>
      <c r="Y222" s="159" t="s">
        <v>129</v>
      </c>
      <c r="Z222" s="148"/>
      <c r="AA222" s="148"/>
      <c r="AB222" s="148"/>
      <c r="AC222" s="148"/>
      <c r="AD222" s="148"/>
      <c r="AE222" s="148"/>
      <c r="AF222" s="148"/>
      <c r="AG222" s="148" t="s">
        <v>130</v>
      </c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48"/>
      <c r="AS222" s="148"/>
      <c r="AT222" s="148"/>
      <c r="AU222" s="148"/>
      <c r="AV222" s="148"/>
      <c r="AW222" s="148"/>
      <c r="AX222" s="148"/>
      <c r="AY222" s="148"/>
      <c r="AZ222" s="148"/>
      <c r="BA222" s="148"/>
      <c r="BB222" s="148"/>
      <c r="BC222" s="148"/>
      <c r="BD222" s="148"/>
      <c r="BE222" s="148"/>
      <c r="BF222" s="148"/>
      <c r="BG222" s="148"/>
      <c r="BH222" s="148"/>
    </row>
    <row r="223" spans="1:60" outlineLevel="1" x14ac:dyDescent="0.35">
      <c r="A223" s="184">
        <v>105</v>
      </c>
      <c r="B223" s="185" t="s">
        <v>424</v>
      </c>
      <c r="C223" s="195" t="s">
        <v>425</v>
      </c>
      <c r="D223" s="186" t="s">
        <v>274</v>
      </c>
      <c r="E223" s="187">
        <v>1</v>
      </c>
      <c r="F223" s="188"/>
      <c r="G223" s="189">
        <f t="shared" si="21"/>
        <v>0</v>
      </c>
      <c r="H223" s="188"/>
      <c r="I223" s="189">
        <f t="shared" si="22"/>
        <v>0</v>
      </c>
      <c r="J223" s="188"/>
      <c r="K223" s="189">
        <f t="shared" si="23"/>
        <v>0</v>
      </c>
      <c r="L223" s="189">
        <v>21</v>
      </c>
      <c r="M223" s="189">
        <f t="shared" si="24"/>
        <v>0</v>
      </c>
      <c r="N223" s="187">
        <v>2.0600000000000002E-3</v>
      </c>
      <c r="O223" s="187">
        <f t="shared" si="25"/>
        <v>0</v>
      </c>
      <c r="P223" s="187">
        <v>0</v>
      </c>
      <c r="Q223" s="187">
        <f t="shared" si="26"/>
        <v>0</v>
      </c>
      <c r="R223" s="189"/>
      <c r="S223" s="189" t="s">
        <v>200</v>
      </c>
      <c r="T223" s="190" t="s">
        <v>201</v>
      </c>
      <c r="U223" s="159">
        <v>0.37</v>
      </c>
      <c r="V223" s="159">
        <f t="shared" si="27"/>
        <v>0.37</v>
      </c>
      <c r="W223" s="159"/>
      <c r="X223" s="159" t="s">
        <v>128</v>
      </c>
      <c r="Y223" s="159" t="s">
        <v>129</v>
      </c>
      <c r="Z223" s="148"/>
      <c r="AA223" s="148"/>
      <c r="AB223" s="148"/>
      <c r="AC223" s="148"/>
      <c r="AD223" s="148"/>
      <c r="AE223" s="148"/>
      <c r="AF223" s="148"/>
      <c r="AG223" s="148" t="s">
        <v>130</v>
      </c>
      <c r="AH223" s="148"/>
      <c r="AI223" s="148"/>
      <c r="AJ223" s="148"/>
      <c r="AK223" s="148"/>
      <c r="AL223" s="148"/>
      <c r="AM223" s="148"/>
      <c r="AN223" s="148"/>
      <c r="AO223" s="148"/>
      <c r="AP223" s="148"/>
      <c r="AQ223" s="148"/>
      <c r="AR223" s="148"/>
      <c r="AS223" s="148"/>
      <c r="AT223" s="148"/>
      <c r="AU223" s="148"/>
      <c r="AV223" s="148"/>
      <c r="AW223" s="148"/>
      <c r="AX223" s="148"/>
      <c r="AY223" s="148"/>
      <c r="AZ223" s="148"/>
      <c r="BA223" s="148"/>
      <c r="BB223" s="148"/>
      <c r="BC223" s="148"/>
      <c r="BD223" s="148"/>
      <c r="BE223" s="148"/>
      <c r="BF223" s="148"/>
      <c r="BG223" s="148"/>
      <c r="BH223" s="148"/>
    </row>
    <row r="224" spans="1:60" outlineLevel="1" x14ac:dyDescent="0.35">
      <c r="A224" s="184">
        <v>106</v>
      </c>
      <c r="B224" s="185" t="s">
        <v>426</v>
      </c>
      <c r="C224" s="195" t="s">
        <v>427</v>
      </c>
      <c r="D224" s="186" t="s">
        <v>172</v>
      </c>
      <c r="E224" s="187">
        <v>15</v>
      </c>
      <c r="F224" s="188"/>
      <c r="G224" s="189">
        <f t="shared" si="21"/>
        <v>0</v>
      </c>
      <c r="H224" s="188"/>
      <c r="I224" s="189">
        <f t="shared" si="22"/>
        <v>0</v>
      </c>
      <c r="J224" s="188"/>
      <c r="K224" s="189">
        <f t="shared" si="23"/>
        <v>0</v>
      </c>
      <c r="L224" s="189">
        <v>21</v>
      </c>
      <c r="M224" s="189">
        <f t="shared" si="24"/>
        <v>0</v>
      </c>
      <c r="N224" s="187">
        <v>0</v>
      </c>
      <c r="O224" s="187">
        <f t="shared" si="25"/>
        <v>0</v>
      </c>
      <c r="P224" s="187">
        <v>0</v>
      </c>
      <c r="Q224" s="187">
        <f t="shared" si="26"/>
        <v>0</v>
      </c>
      <c r="R224" s="189"/>
      <c r="S224" s="189" t="s">
        <v>200</v>
      </c>
      <c r="T224" s="190" t="s">
        <v>201</v>
      </c>
      <c r="U224" s="159">
        <v>0</v>
      </c>
      <c r="V224" s="159">
        <f t="shared" si="27"/>
        <v>0</v>
      </c>
      <c r="W224" s="159"/>
      <c r="X224" s="159" t="s">
        <v>128</v>
      </c>
      <c r="Y224" s="159" t="s">
        <v>129</v>
      </c>
      <c r="Z224" s="148"/>
      <c r="AA224" s="148"/>
      <c r="AB224" s="148"/>
      <c r="AC224" s="148"/>
      <c r="AD224" s="148"/>
      <c r="AE224" s="148"/>
      <c r="AF224" s="148"/>
      <c r="AG224" s="148" t="s">
        <v>130</v>
      </c>
      <c r="AH224" s="148"/>
      <c r="AI224" s="148"/>
      <c r="AJ224" s="148"/>
      <c r="AK224" s="148"/>
      <c r="AL224" s="148"/>
      <c r="AM224" s="148"/>
      <c r="AN224" s="148"/>
      <c r="AO224" s="148"/>
      <c r="AP224" s="148"/>
      <c r="AQ224" s="148"/>
      <c r="AR224" s="148"/>
      <c r="AS224" s="148"/>
      <c r="AT224" s="148"/>
      <c r="AU224" s="148"/>
      <c r="AV224" s="148"/>
      <c r="AW224" s="148"/>
      <c r="AX224" s="148"/>
      <c r="AY224" s="148"/>
      <c r="AZ224" s="148"/>
      <c r="BA224" s="148"/>
      <c r="BB224" s="148"/>
      <c r="BC224" s="148"/>
      <c r="BD224" s="148"/>
      <c r="BE224" s="148"/>
      <c r="BF224" s="148"/>
      <c r="BG224" s="148"/>
      <c r="BH224" s="148"/>
    </row>
    <row r="225" spans="1:60" outlineLevel="1" x14ac:dyDescent="0.35">
      <c r="A225" s="176">
        <v>107</v>
      </c>
      <c r="B225" s="177" t="s">
        <v>428</v>
      </c>
      <c r="C225" s="193" t="s">
        <v>429</v>
      </c>
      <c r="D225" s="178" t="s">
        <v>172</v>
      </c>
      <c r="E225" s="179">
        <v>1</v>
      </c>
      <c r="F225" s="180"/>
      <c r="G225" s="181">
        <f t="shared" si="21"/>
        <v>0</v>
      </c>
      <c r="H225" s="180"/>
      <c r="I225" s="181">
        <f t="shared" si="22"/>
        <v>0</v>
      </c>
      <c r="J225" s="180"/>
      <c r="K225" s="181">
        <f t="shared" si="23"/>
        <v>0</v>
      </c>
      <c r="L225" s="181">
        <v>21</v>
      </c>
      <c r="M225" s="181">
        <f t="shared" si="24"/>
        <v>0</v>
      </c>
      <c r="N225" s="179">
        <v>0</v>
      </c>
      <c r="O225" s="179">
        <f t="shared" si="25"/>
        <v>0</v>
      </c>
      <c r="P225" s="179">
        <v>0</v>
      </c>
      <c r="Q225" s="179">
        <f t="shared" si="26"/>
        <v>0</v>
      </c>
      <c r="R225" s="181"/>
      <c r="S225" s="181" t="s">
        <v>200</v>
      </c>
      <c r="T225" s="182" t="s">
        <v>201</v>
      </c>
      <c r="U225" s="159">
        <v>0</v>
      </c>
      <c r="V225" s="159">
        <f t="shared" si="27"/>
        <v>0</v>
      </c>
      <c r="W225" s="159"/>
      <c r="X225" s="159" t="s">
        <v>128</v>
      </c>
      <c r="Y225" s="159" t="s">
        <v>129</v>
      </c>
      <c r="Z225" s="148"/>
      <c r="AA225" s="148"/>
      <c r="AB225" s="148"/>
      <c r="AC225" s="148"/>
      <c r="AD225" s="148"/>
      <c r="AE225" s="148"/>
      <c r="AF225" s="148"/>
      <c r="AG225" s="148" t="s">
        <v>130</v>
      </c>
      <c r="AH225" s="148"/>
      <c r="AI225" s="148"/>
      <c r="AJ225" s="148"/>
      <c r="AK225" s="148"/>
      <c r="AL225" s="148"/>
      <c r="AM225" s="148"/>
      <c r="AN225" s="148"/>
      <c r="AO225" s="148"/>
      <c r="AP225" s="148"/>
      <c r="AQ225" s="148"/>
      <c r="AR225" s="148"/>
      <c r="AS225" s="148"/>
      <c r="AT225" s="148"/>
      <c r="AU225" s="148"/>
      <c r="AV225" s="148"/>
      <c r="AW225" s="148"/>
      <c r="AX225" s="148"/>
      <c r="AY225" s="148"/>
      <c r="AZ225" s="148"/>
      <c r="BA225" s="148"/>
      <c r="BB225" s="148"/>
      <c r="BC225" s="148"/>
      <c r="BD225" s="148"/>
      <c r="BE225" s="148"/>
      <c r="BF225" s="148"/>
      <c r="BG225" s="148"/>
      <c r="BH225" s="148"/>
    </row>
    <row r="226" spans="1:60" outlineLevel="1" x14ac:dyDescent="0.35">
      <c r="A226" s="155">
        <v>108</v>
      </c>
      <c r="B226" s="156" t="s">
        <v>430</v>
      </c>
      <c r="C226" s="196" t="s">
        <v>431</v>
      </c>
      <c r="D226" s="157" t="s">
        <v>0</v>
      </c>
      <c r="E226" s="191"/>
      <c r="F226" s="160"/>
      <c r="G226" s="159">
        <f t="shared" si="21"/>
        <v>0</v>
      </c>
      <c r="H226" s="160"/>
      <c r="I226" s="159">
        <f t="shared" si="22"/>
        <v>0</v>
      </c>
      <c r="J226" s="160"/>
      <c r="K226" s="159">
        <f t="shared" si="23"/>
        <v>0</v>
      </c>
      <c r="L226" s="159">
        <v>21</v>
      </c>
      <c r="M226" s="159">
        <f t="shared" si="24"/>
        <v>0</v>
      </c>
      <c r="N226" s="158">
        <v>0</v>
      </c>
      <c r="O226" s="158">
        <f t="shared" si="25"/>
        <v>0</v>
      </c>
      <c r="P226" s="158">
        <v>0</v>
      </c>
      <c r="Q226" s="158">
        <f t="shared" si="26"/>
        <v>0</v>
      </c>
      <c r="R226" s="159" t="s">
        <v>253</v>
      </c>
      <c r="S226" s="159" t="s">
        <v>127</v>
      </c>
      <c r="T226" s="159" t="s">
        <v>127</v>
      </c>
      <c r="U226" s="159">
        <v>0</v>
      </c>
      <c r="V226" s="159">
        <f t="shared" si="27"/>
        <v>0</v>
      </c>
      <c r="W226" s="159"/>
      <c r="X226" s="159" t="s">
        <v>248</v>
      </c>
      <c r="Y226" s="159" t="s">
        <v>129</v>
      </c>
      <c r="Z226" s="148"/>
      <c r="AA226" s="148"/>
      <c r="AB226" s="148"/>
      <c r="AC226" s="148"/>
      <c r="AD226" s="148"/>
      <c r="AE226" s="148"/>
      <c r="AF226" s="148"/>
      <c r="AG226" s="148" t="s">
        <v>249</v>
      </c>
      <c r="AH226" s="148"/>
      <c r="AI226" s="148"/>
      <c r="AJ226" s="148"/>
      <c r="AK226" s="148"/>
      <c r="AL226" s="148"/>
      <c r="AM226" s="148"/>
      <c r="AN226" s="148"/>
      <c r="AO226" s="148"/>
      <c r="AP226" s="148"/>
      <c r="AQ226" s="148"/>
      <c r="AR226" s="148"/>
      <c r="AS226" s="148"/>
      <c r="AT226" s="148"/>
      <c r="AU226" s="148"/>
      <c r="AV226" s="148"/>
      <c r="AW226" s="148"/>
      <c r="AX226" s="148"/>
      <c r="AY226" s="148"/>
      <c r="AZ226" s="148"/>
      <c r="BA226" s="148"/>
      <c r="BB226" s="148"/>
      <c r="BC226" s="148"/>
      <c r="BD226" s="148"/>
      <c r="BE226" s="148"/>
      <c r="BF226" s="148"/>
      <c r="BG226" s="148"/>
      <c r="BH226" s="148"/>
    </row>
    <row r="227" spans="1:60" outlineLevel="2" x14ac:dyDescent="0.35">
      <c r="A227" s="155"/>
      <c r="B227" s="156"/>
      <c r="C227" s="273" t="s">
        <v>432</v>
      </c>
      <c r="D227" s="274"/>
      <c r="E227" s="274"/>
      <c r="F227" s="274"/>
      <c r="G227" s="274"/>
      <c r="H227" s="159"/>
      <c r="I227" s="159"/>
      <c r="J227" s="159"/>
      <c r="K227" s="159"/>
      <c r="L227" s="159"/>
      <c r="M227" s="159"/>
      <c r="N227" s="158"/>
      <c r="O227" s="158"/>
      <c r="P227" s="158"/>
      <c r="Q227" s="158"/>
      <c r="R227" s="159"/>
      <c r="S227" s="159"/>
      <c r="T227" s="159"/>
      <c r="U227" s="159"/>
      <c r="V227" s="159"/>
      <c r="W227" s="159"/>
      <c r="X227" s="159"/>
      <c r="Y227" s="159"/>
      <c r="Z227" s="148"/>
      <c r="AA227" s="148"/>
      <c r="AB227" s="148"/>
      <c r="AC227" s="148"/>
      <c r="AD227" s="148"/>
      <c r="AE227" s="148"/>
      <c r="AF227" s="148"/>
      <c r="AG227" s="148" t="s">
        <v>132</v>
      </c>
      <c r="AH227" s="148"/>
      <c r="AI227" s="148"/>
      <c r="AJ227" s="148"/>
      <c r="AK227" s="148"/>
      <c r="AL227" s="148"/>
      <c r="AM227" s="148"/>
      <c r="AN227" s="148"/>
      <c r="AO227" s="148"/>
      <c r="AP227" s="148"/>
      <c r="AQ227" s="148"/>
      <c r="AR227" s="148"/>
      <c r="AS227" s="148"/>
      <c r="AT227" s="148"/>
      <c r="AU227" s="148"/>
      <c r="AV227" s="148"/>
      <c r="AW227" s="148"/>
      <c r="AX227" s="148"/>
      <c r="AY227" s="148"/>
      <c r="AZ227" s="148"/>
      <c r="BA227" s="148"/>
      <c r="BB227" s="148"/>
      <c r="BC227" s="148"/>
      <c r="BD227" s="148"/>
      <c r="BE227" s="148"/>
      <c r="BF227" s="148"/>
      <c r="BG227" s="148"/>
      <c r="BH227" s="148"/>
    </row>
    <row r="228" spans="1:60" ht="13.15" x14ac:dyDescent="0.35">
      <c r="A228" s="169" t="s">
        <v>121</v>
      </c>
      <c r="B228" s="170" t="s">
        <v>86</v>
      </c>
      <c r="C228" s="192" t="s">
        <v>87</v>
      </c>
      <c r="D228" s="171"/>
      <c r="E228" s="172"/>
      <c r="F228" s="173"/>
      <c r="G228" s="173">
        <f>SUMIF(AG229:AG267,"&lt;&gt;NOR",G229:G267)</f>
        <v>0</v>
      </c>
      <c r="H228" s="173"/>
      <c r="I228" s="173">
        <f>SUM(I229:I267)</f>
        <v>0</v>
      </c>
      <c r="J228" s="173"/>
      <c r="K228" s="173">
        <f>SUM(K229:K267)</f>
        <v>0</v>
      </c>
      <c r="L228" s="173"/>
      <c r="M228" s="173">
        <f>SUM(M229:M267)</f>
        <v>0</v>
      </c>
      <c r="N228" s="172"/>
      <c r="O228" s="172">
        <f>SUM(O229:O267)</f>
        <v>0.18</v>
      </c>
      <c r="P228" s="172"/>
      <c r="Q228" s="172">
        <f>SUM(Q229:Q267)</f>
        <v>0</v>
      </c>
      <c r="R228" s="173"/>
      <c r="S228" s="173"/>
      <c r="T228" s="174"/>
      <c r="U228" s="168"/>
      <c r="V228" s="168">
        <f>SUM(V229:V267)</f>
        <v>14.72</v>
      </c>
      <c r="W228" s="168"/>
      <c r="X228" s="168"/>
      <c r="Y228" s="168"/>
      <c r="AG228" t="s">
        <v>122</v>
      </c>
    </row>
    <row r="229" spans="1:60" outlineLevel="1" x14ac:dyDescent="0.35">
      <c r="A229" s="184">
        <v>109</v>
      </c>
      <c r="B229" s="185" t="s">
        <v>433</v>
      </c>
      <c r="C229" s="195" t="s">
        <v>434</v>
      </c>
      <c r="D229" s="186" t="s">
        <v>199</v>
      </c>
      <c r="E229" s="187">
        <v>3</v>
      </c>
      <c r="F229" s="188"/>
      <c r="G229" s="189">
        <f t="shared" ref="G229:G237" si="28">ROUND(E229*F229,2)</f>
        <v>0</v>
      </c>
      <c r="H229" s="188"/>
      <c r="I229" s="189">
        <f t="shared" ref="I229:I237" si="29">ROUND(E229*H229,2)</f>
        <v>0</v>
      </c>
      <c r="J229" s="188"/>
      <c r="K229" s="189">
        <f t="shared" ref="K229:K237" si="30">ROUND(E229*J229,2)</f>
        <v>0</v>
      </c>
      <c r="L229" s="189">
        <v>21</v>
      </c>
      <c r="M229" s="189">
        <f t="shared" ref="M229:M237" si="31">G229*(1+L229/100)</f>
        <v>0</v>
      </c>
      <c r="N229" s="187">
        <v>1.201E-2</v>
      </c>
      <c r="O229" s="187">
        <f t="shared" ref="O229:O237" si="32">ROUND(E229*N229,2)</f>
        <v>0.04</v>
      </c>
      <c r="P229" s="187">
        <v>0</v>
      </c>
      <c r="Q229" s="187">
        <f t="shared" ref="Q229:Q237" si="33">ROUND(E229*P229,2)</f>
        <v>0</v>
      </c>
      <c r="R229" s="189" t="s">
        <v>253</v>
      </c>
      <c r="S229" s="189" t="s">
        <v>127</v>
      </c>
      <c r="T229" s="190" t="s">
        <v>127</v>
      </c>
      <c r="U229" s="159">
        <v>1.1890000000000001</v>
      </c>
      <c r="V229" s="159">
        <f t="shared" ref="V229:V237" si="34">ROUND(E229*U229,2)</f>
        <v>3.57</v>
      </c>
      <c r="W229" s="159"/>
      <c r="X229" s="159" t="s">
        <v>128</v>
      </c>
      <c r="Y229" s="159" t="s">
        <v>129</v>
      </c>
      <c r="Z229" s="148"/>
      <c r="AA229" s="148"/>
      <c r="AB229" s="148"/>
      <c r="AC229" s="148"/>
      <c r="AD229" s="148"/>
      <c r="AE229" s="148"/>
      <c r="AF229" s="148"/>
      <c r="AG229" s="148" t="s">
        <v>130</v>
      </c>
      <c r="AH229" s="148"/>
      <c r="AI229" s="148"/>
      <c r="AJ229" s="148"/>
      <c r="AK229" s="148"/>
      <c r="AL229" s="148"/>
      <c r="AM229" s="148"/>
      <c r="AN229" s="148"/>
      <c r="AO229" s="148"/>
      <c r="AP229" s="148"/>
      <c r="AQ229" s="148"/>
      <c r="AR229" s="148"/>
      <c r="AS229" s="148"/>
      <c r="AT229" s="148"/>
      <c r="AU229" s="148"/>
      <c r="AV229" s="148"/>
      <c r="AW229" s="148"/>
      <c r="AX229" s="148"/>
      <c r="AY229" s="148"/>
      <c r="AZ229" s="148"/>
      <c r="BA229" s="148"/>
      <c r="BB229" s="148"/>
      <c r="BC229" s="148"/>
      <c r="BD229" s="148"/>
      <c r="BE229" s="148"/>
      <c r="BF229" s="148"/>
      <c r="BG229" s="148"/>
      <c r="BH229" s="148"/>
    </row>
    <row r="230" spans="1:60" outlineLevel="1" x14ac:dyDescent="0.35">
      <c r="A230" s="184">
        <v>110</v>
      </c>
      <c r="B230" s="185" t="s">
        <v>435</v>
      </c>
      <c r="C230" s="195" t="s">
        <v>436</v>
      </c>
      <c r="D230" s="186" t="s">
        <v>199</v>
      </c>
      <c r="E230" s="187">
        <v>1</v>
      </c>
      <c r="F230" s="188"/>
      <c r="G230" s="189">
        <f t="shared" si="28"/>
        <v>0</v>
      </c>
      <c r="H230" s="188"/>
      <c r="I230" s="189">
        <f t="shared" si="29"/>
        <v>0</v>
      </c>
      <c r="J230" s="188"/>
      <c r="K230" s="189">
        <f t="shared" si="30"/>
        <v>0</v>
      </c>
      <c r="L230" s="189">
        <v>21</v>
      </c>
      <c r="M230" s="189">
        <f t="shared" si="31"/>
        <v>0</v>
      </c>
      <c r="N230" s="187">
        <v>1.09E-2</v>
      </c>
      <c r="O230" s="187">
        <f t="shared" si="32"/>
        <v>0.01</v>
      </c>
      <c r="P230" s="187">
        <v>0</v>
      </c>
      <c r="Q230" s="187">
        <f t="shared" si="33"/>
        <v>0</v>
      </c>
      <c r="R230" s="189" t="s">
        <v>253</v>
      </c>
      <c r="S230" s="189" t="s">
        <v>127</v>
      </c>
      <c r="T230" s="190" t="s">
        <v>127</v>
      </c>
      <c r="U230" s="159">
        <v>1.25</v>
      </c>
      <c r="V230" s="159">
        <f t="shared" si="34"/>
        <v>1.25</v>
      </c>
      <c r="W230" s="159"/>
      <c r="X230" s="159" t="s">
        <v>128</v>
      </c>
      <c r="Y230" s="159" t="s">
        <v>129</v>
      </c>
      <c r="Z230" s="148"/>
      <c r="AA230" s="148"/>
      <c r="AB230" s="148"/>
      <c r="AC230" s="148"/>
      <c r="AD230" s="148"/>
      <c r="AE230" s="148"/>
      <c r="AF230" s="148"/>
      <c r="AG230" s="148" t="s">
        <v>130</v>
      </c>
      <c r="AH230" s="148"/>
      <c r="AI230" s="148"/>
      <c r="AJ230" s="148"/>
      <c r="AK230" s="148"/>
      <c r="AL230" s="148"/>
      <c r="AM230" s="148"/>
      <c r="AN230" s="148"/>
      <c r="AO230" s="148"/>
      <c r="AP230" s="148"/>
      <c r="AQ230" s="148"/>
      <c r="AR230" s="148"/>
      <c r="AS230" s="148"/>
      <c r="AT230" s="148"/>
      <c r="AU230" s="148"/>
      <c r="AV230" s="148"/>
      <c r="AW230" s="148"/>
      <c r="AX230" s="148"/>
      <c r="AY230" s="148"/>
      <c r="AZ230" s="148"/>
      <c r="BA230" s="148"/>
      <c r="BB230" s="148"/>
      <c r="BC230" s="148"/>
      <c r="BD230" s="148"/>
      <c r="BE230" s="148"/>
      <c r="BF230" s="148"/>
      <c r="BG230" s="148"/>
      <c r="BH230" s="148"/>
    </row>
    <row r="231" spans="1:60" outlineLevel="1" x14ac:dyDescent="0.35">
      <c r="A231" s="184">
        <v>111</v>
      </c>
      <c r="B231" s="185" t="s">
        <v>437</v>
      </c>
      <c r="C231" s="195" t="s">
        <v>438</v>
      </c>
      <c r="D231" s="186" t="s">
        <v>274</v>
      </c>
      <c r="E231" s="187">
        <v>1</v>
      </c>
      <c r="F231" s="188"/>
      <c r="G231" s="189">
        <f t="shared" si="28"/>
        <v>0</v>
      </c>
      <c r="H231" s="188"/>
      <c r="I231" s="189">
        <f t="shared" si="29"/>
        <v>0</v>
      </c>
      <c r="J231" s="188"/>
      <c r="K231" s="189">
        <f t="shared" si="30"/>
        <v>0</v>
      </c>
      <c r="L231" s="189">
        <v>21</v>
      </c>
      <c r="M231" s="189">
        <f t="shared" si="31"/>
        <v>0</v>
      </c>
      <c r="N231" s="187">
        <v>9.0000000000000006E-5</v>
      </c>
      <c r="O231" s="187">
        <f t="shared" si="32"/>
        <v>0</v>
      </c>
      <c r="P231" s="187">
        <v>0</v>
      </c>
      <c r="Q231" s="187">
        <f t="shared" si="33"/>
        <v>0</v>
      </c>
      <c r="R231" s="189" t="s">
        <v>253</v>
      </c>
      <c r="S231" s="189" t="s">
        <v>127</v>
      </c>
      <c r="T231" s="190" t="s">
        <v>127</v>
      </c>
      <c r="U231" s="159">
        <v>0.18</v>
      </c>
      <c r="V231" s="159">
        <f t="shared" si="34"/>
        <v>0.18</v>
      </c>
      <c r="W231" s="159"/>
      <c r="X231" s="159" t="s">
        <v>128</v>
      </c>
      <c r="Y231" s="159" t="s">
        <v>129</v>
      </c>
      <c r="Z231" s="148"/>
      <c r="AA231" s="148"/>
      <c r="AB231" s="148"/>
      <c r="AC231" s="148"/>
      <c r="AD231" s="148"/>
      <c r="AE231" s="148"/>
      <c r="AF231" s="148"/>
      <c r="AG231" s="148" t="s">
        <v>130</v>
      </c>
      <c r="AH231" s="148"/>
      <c r="AI231" s="148"/>
      <c r="AJ231" s="148"/>
      <c r="AK231" s="148"/>
      <c r="AL231" s="148"/>
      <c r="AM231" s="148"/>
      <c r="AN231" s="148"/>
      <c r="AO231" s="148"/>
      <c r="AP231" s="148"/>
      <c r="AQ231" s="148"/>
      <c r="AR231" s="148"/>
      <c r="AS231" s="148"/>
      <c r="AT231" s="148"/>
      <c r="AU231" s="148"/>
      <c r="AV231" s="148"/>
      <c r="AW231" s="148"/>
      <c r="AX231" s="148"/>
      <c r="AY231" s="148"/>
      <c r="AZ231" s="148"/>
      <c r="BA231" s="148"/>
      <c r="BB231" s="148"/>
      <c r="BC231" s="148"/>
      <c r="BD231" s="148"/>
      <c r="BE231" s="148"/>
      <c r="BF231" s="148"/>
      <c r="BG231" s="148"/>
      <c r="BH231" s="148"/>
    </row>
    <row r="232" spans="1:60" outlineLevel="1" x14ac:dyDescent="0.35">
      <c r="A232" s="184">
        <v>112</v>
      </c>
      <c r="B232" s="185" t="s">
        <v>439</v>
      </c>
      <c r="C232" s="195" t="s">
        <v>440</v>
      </c>
      <c r="D232" s="186" t="s">
        <v>199</v>
      </c>
      <c r="E232" s="187">
        <v>8</v>
      </c>
      <c r="F232" s="188"/>
      <c r="G232" s="189">
        <f t="shared" si="28"/>
        <v>0</v>
      </c>
      <c r="H232" s="188"/>
      <c r="I232" s="189">
        <f t="shared" si="29"/>
        <v>0</v>
      </c>
      <c r="J232" s="188"/>
      <c r="K232" s="189">
        <f t="shared" si="30"/>
        <v>0</v>
      </c>
      <c r="L232" s="189">
        <v>21</v>
      </c>
      <c r="M232" s="189">
        <f t="shared" si="31"/>
        <v>0</v>
      </c>
      <c r="N232" s="187">
        <v>2.4000000000000001E-4</v>
      </c>
      <c r="O232" s="187">
        <f t="shared" si="32"/>
        <v>0</v>
      </c>
      <c r="P232" s="187">
        <v>0</v>
      </c>
      <c r="Q232" s="187">
        <f t="shared" si="33"/>
        <v>0</v>
      </c>
      <c r="R232" s="189" t="s">
        <v>253</v>
      </c>
      <c r="S232" s="189" t="s">
        <v>127</v>
      </c>
      <c r="T232" s="190" t="s">
        <v>127</v>
      </c>
      <c r="U232" s="159">
        <v>0.124</v>
      </c>
      <c r="V232" s="159">
        <f t="shared" si="34"/>
        <v>0.99</v>
      </c>
      <c r="W232" s="159"/>
      <c r="X232" s="159" t="s">
        <v>128</v>
      </c>
      <c r="Y232" s="159" t="s">
        <v>129</v>
      </c>
      <c r="Z232" s="148"/>
      <c r="AA232" s="148"/>
      <c r="AB232" s="148"/>
      <c r="AC232" s="148"/>
      <c r="AD232" s="148"/>
      <c r="AE232" s="148"/>
      <c r="AF232" s="148"/>
      <c r="AG232" s="148" t="s">
        <v>130</v>
      </c>
      <c r="AH232" s="148"/>
      <c r="AI232" s="148"/>
      <c r="AJ232" s="148"/>
      <c r="AK232" s="148"/>
      <c r="AL232" s="148"/>
      <c r="AM232" s="148"/>
      <c r="AN232" s="148"/>
      <c r="AO232" s="148"/>
      <c r="AP232" s="148"/>
      <c r="AQ232" s="148"/>
      <c r="AR232" s="148"/>
      <c r="AS232" s="148"/>
      <c r="AT232" s="148"/>
      <c r="AU232" s="148"/>
      <c r="AV232" s="148"/>
      <c r="AW232" s="148"/>
      <c r="AX232" s="148"/>
      <c r="AY232" s="148"/>
      <c r="AZ232" s="148"/>
      <c r="BA232" s="148"/>
      <c r="BB232" s="148"/>
      <c r="BC232" s="148"/>
      <c r="BD232" s="148"/>
      <c r="BE232" s="148"/>
      <c r="BF232" s="148"/>
      <c r="BG232" s="148"/>
      <c r="BH232" s="148"/>
    </row>
    <row r="233" spans="1:60" ht="20.25" outlineLevel="1" x14ac:dyDescent="0.35">
      <c r="A233" s="184">
        <v>113</v>
      </c>
      <c r="B233" s="185" t="s">
        <v>441</v>
      </c>
      <c r="C233" s="195" t="s">
        <v>442</v>
      </c>
      <c r="D233" s="186" t="s">
        <v>274</v>
      </c>
      <c r="E233" s="187">
        <v>3</v>
      </c>
      <c r="F233" s="188"/>
      <c r="G233" s="189">
        <f t="shared" si="28"/>
        <v>0</v>
      </c>
      <c r="H233" s="188"/>
      <c r="I233" s="189">
        <f t="shared" si="29"/>
        <v>0</v>
      </c>
      <c r="J233" s="188"/>
      <c r="K233" s="189">
        <f t="shared" si="30"/>
        <v>0</v>
      </c>
      <c r="L233" s="189">
        <v>21</v>
      </c>
      <c r="M233" s="189">
        <f t="shared" si="31"/>
        <v>0</v>
      </c>
      <c r="N233" s="187">
        <v>0</v>
      </c>
      <c r="O233" s="187">
        <f t="shared" si="32"/>
        <v>0</v>
      </c>
      <c r="P233" s="187">
        <v>0</v>
      </c>
      <c r="Q233" s="187">
        <f t="shared" si="33"/>
        <v>0</v>
      </c>
      <c r="R233" s="189" t="s">
        <v>253</v>
      </c>
      <c r="S233" s="189" t="s">
        <v>127</v>
      </c>
      <c r="T233" s="190" t="s">
        <v>127</v>
      </c>
      <c r="U233" s="159">
        <v>0.246</v>
      </c>
      <c r="V233" s="159">
        <f t="shared" si="34"/>
        <v>0.74</v>
      </c>
      <c r="W233" s="159"/>
      <c r="X233" s="159" t="s">
        <v>128</v>
      </c>
      <c r="Y233" s="159" t="s">
        <v>129</v>
      </c>
      <c r="Z233" s="148"/>
      <c r="AA233" s="148"/>
      <c r="AB233" s="148"/>
      <c r="AC233" s="148"/>
      <c r="AD233" s="148"/>
      <c r="AE233" s="148"/>
      <c r="AF233" s="148"/>
      <c r="AG233" s="148" t="s">
        <v>130</v>
      </c>
      <c r="AH233" s="148"/>
      <c r="AI233" s="148"/>
      <c r="AJ233" s="148"/>
      <c r="AK233" s="148"/>
      <c r="AL233" s="148"/>
      <c r="AM233" s="148"/>
      <c r="AN233" s="148"/>
      <c r="AO233" s="148"/>
      <c r="AP233" s="148"/>
      <c r="AQ233" s="148"/>
      <c r="AR233" s="148"/>
      <c r="AS233" s="148"/>
      <c r="AT233" s="148"/>
      <c r="AU233" s="148"/>
      <c r="AV233" s="148"/>
      <c r="AW233" s="148"/>
      <c r="AX233" s="148"/>
      <c r="AY233" s="148"/>
      <c r="AZ233" s="148"/>
      <c r="BA233" s="148"/>
      <c r="BB233" s="148"/>
      <c r="BC233" s="148"/>
      <c r="BD233" s="148"/>
      <c r="BE233" s="148"/>
      <c r="BF233" s="148"/>
      <c r="BG233" s="148"/>
      <c r="BH233" s="148"/>
    </row>
    <row r="234" spans="1:60" outlineLevel="1" x14ac:dyDescent="0.35">
      <c r="A234" s="184">
        <v>114</v>
      </c>
      <c r="B234" s="185" t="s">
        <v>443</v>
      </c>
      <c r="C234" s="195" t="s">
        <v>500</v>
      </c>
      <c r="D234" s="186" t="s">
        <v>199</v>
      </c>
      <c r="E234" s="187">
        <v>3</v>
      </c>
      <c r="F234" s="188"/>
      <c r="G234" s="189">
        <f t="shared" si="28"/>
        <v>0</v>
      </c>
      <c r="H234" s="188"/>
      <c r="I234" s="189">
        <f t="shared" si="29"/>
        <v>0</v>
      </c>
      <c r="J234" s="188"/>
      <c r="K234" s="189">
        <f t="shared" si="30"/>
        <v>0</v>
      </c>
      <c r="L234" s="189">
        <v>21</v>
      </c>
      <c r="M234" s="189">
        <f t="shared" si="31"/>
        <v>0</v>
      </c>
      <c r="N234" s="187">
        <v>1.8890000000000001E-2</v>
      </c>
      <c r="O234" s="187">
        <f t="shared" si="32"/>
        <v>0.06</v>
      </c>
      <c r="P234" s="187">
        <v>0</v>
      </c>
      <c r="Q234" s="187">
        <f t="shared" si="33"/>
        <v>0</v>
      </c>
      <c r="R234" s="189"/>
      <c r="S234" s="189" t="s">
        <v>200</v>
      </c>
      <c r="T234" s="190" t="s">
        <v>201</v>
      </c>
      <c r="U234" s="159">
        <v>0.97299999999999998</v>
      </c>
      <c r="V234" s="159">
        <f t="shared" si="34"/>
        <v>2.92</v>
      </c>
      <c r="W234" s="159"/>
      <c r="X234" s="159" t="s">
        <v>128</v>
      </c>
      <c r="Y234" s="159" t="s">
        <v>129</v>
      </c>
      <c r="Z234" s="148"/>
      <c r="AA234" s="148"/>
      <c r="AB234" s="148"/>
      <c r="AC234" s="148"/>
      <c r="AD234" s="148"/>
      <c r="AE234" s="148"/>
      <c r="AF234" s="148"/>
      <c r="AG234" s="148" t="s">
        <v>130</v>
      </c>
      <c r="AH234" s="148"/>
      <c r="AI234" s="148"/>
      <c r="AJ234" s="148"/>
      <c r="AK234" s="148"/>
      <c r="AL234" s="148"/>
      <c r="AM234" s="148"/>
      <c r="AN234" s="148"/>
      <c r="AO234" s="148"/>
      <c r="AP234" s="148"/>
      <c r="AQ234" s="148"/>
      <c r="AR234" s="148"/>
      <c r="AS234" s="148"/>
      <c r="AT234" s="148"/>
      <c r="AU234" s="148"/>
      <c r="AV234" s="148"/>
      <c r="AW234" s="148"/>
      <c r="AX234" s="148"/>
      <c r="AY234" s="148"/>
      <c r="AZ234" s="148"/>
      <c r="BA234" s="148"/>
      <c r="BB234" s="148"/>
      <c r="BC234" s="148"/>
      <c r="BD234" s="148"/>
      <c r="BE234" s="148"/>
      <c r="BF234" s="148"/>
      <c r="BG234" s="148"/>
      <c r="BH234" s="148"/>
    </row>
    <row r="235" spans="1:60" outlineLevel="1" x14ac:dyDescent="0.35">
      <c r="A235" s="184">
        <v>115</v>
      </c>
      <c r="B235" s="185" t="s">
        <v>444</v>
      </c>
      <c r="C235" s="195" t="s">
        <v>445</v>
      </c>
      <c r="D235" s="186" t="s">
        <v>172</v>
      </c>
      <c r="E235" s="187">
        <v>3</v>
      </c>
      <c r="F235" s="188"/>
      <c r="G235" s="189">
        <f t="shared" si="28"/>
        <v>0</v>
      </c>
      <c r="H235" s="188"/>
      <c r="I235" s="189">
        <f t="shared" si="29"/>
        <v>0</v>
      </c>
      <c r="J235" s="188"/>
      <c r="K235" s="189">
        <f t="shared" si="30"/>
        <v>0</v>
      </c>
      <c r="L235" s="189">
        <v>21</v>
      </c>
      <c r="M235" s="189">
        <f t="shared" si="31"/>
        <v>0</v>
      </c>
      <c r="N235" s="187">
        <v>0</v>
      </c>
      <c r="O235" s="187">
        <f t="shared" si="32"/>
        <v>0</v>
      </c>
      <c r="P235" s="187">
        <v>0</v>
      </c>
      <c r="Q235" s="187">
        <f t="shared" si="33"/>
        <v>0</v>
      </c>
      <c r="R235" s="189"/>
      <c r="S235" s="189" t="s">
        <v>200</v>
      </c>
      <c r="T235" s="190" t="s">
        <v>201</v>
      </c>
      <c r="U235" s="159">
        <v>0</v>
      </c>
      <c r="V235" s="159">
        <f t="shared" si="34"/>
        <v>0</v>
      </c>
      <c r="W235" s="159"/>
      <c r="X235" s="159" t="s">
        <v>128</v>
      </c>
      <c r="Y235" s="159" t="s">
        <v>129</v>
      </c>
      <c r="Z235" s="148"/>
      <c r="AA235" s="148"/>
      <c r="AB235" s="148"/>
      <c r="AC235" s="148"/>
      <c r="AD235" s="148"/>
      <c r="AE235" s="148"/>
      <c r="AF235" s="148"/>
      <c r="AG235" s="148" t="s">
        <v>130</v>
      </c>
      <c r="AH235" s="148"/>
      <c r="AI235" s="148"/>
      <c r="AJ235" s="148"/>
      <c r="AK235" s="148"/>
      <c r="AL235" s="148"/>
      <c r="AM235" s="148"/>
      <c r="AN235" s="148"/>
      <c r="AO235" s="148"/>
      <c r="AP235" s="148"/>
      <c r="AQ235" s="148"/>
      <c r="AR235" s="148"/>
      <c r="AS235" s="148"/>
      <c r="AT235" s="148"/>
      <c r="AU235" s="148"/>
      <c r="AV235" s="148"/>
      <c r="AW235" s="148"/>
      <c r="AX235" s="148"/>
      <c r="AY235" s="148"/>
      <c r="AZ235" s="148"/>
      <c r="BA235" s="148"/>
      <c r="BB235" s="148"/>
      <c r="BC235" s="148"/>
      <c r="BD235" s="148"/>
      <c r="BE235" s="148"/>
      <c r="BF235" s="148"/>
      <c r="BG235" s="148"/>
      <c r="BH235" s="148"/>
    </row>
    <row r="236" spans="1:60" outlineLevel="1" x14ac:dyDescent="0.35">
      <c r="A236" s="184">
        <v>116</v>
      </c>
      <c r="B236" s="185" t="s">
        <v>446</v>
      </c>
      <c r="C236" s="195" t="s">
        <v>447</v>
      </c>
      <c r="D236" s="186" t="s">
        <v>199</v>
      </c>
      <c r="E236" s="187">
        <v>1</v>
      </c>
      <c r="F236" s="188"/>
      <c r="G236" s="189">
        <f t="shared" si="28"/>
        <v>0</v>
      </c>
      <c r="H236" s="188"/>
      <c r="I236" s="189">
        <f t="shared" si="29"/>
        <v>0</v>
      </c>
      <c r="J236" s="188"/>
      <c r="K236" s="189">
        <f t="shared" si="30"/>
        <v>0</v>
      </c>
      <c r="L236" s="189">
        <v>21</v>
      </c>
      <c r="M236" s="189">
        <f t="shared" si="31"/>
        <v>0</v>
      </c>
      <c r="N236" s="187">
        <v>7.2000000000000005E-4</v>
      </c>
      <c r="O236" s="187">
        <f t="shared" si="32"/>
        <v>0</v>
      </c>
      <c r="P236" s="187">
        <v>0</v>
      </c>
      <c r="Q236" s="187">
        <f t="shared" si="33"/>
        <v>0</v>
      </c>
      <c r="R236" s="189"/>
      <c r="S236" s="189" t="s">
        <v>200</v>
      </c>
      <c r="T236" s="190" t="s">
        <v>201</v>
      </c>
      <c r="U236" s="159">
        <v>0.50600000000000001</v>
      </c>
      <c r="V236" s="159">
        <f t="shared" si="34"/>
        <v>0.51</v>
      </c>
      <c r="W236" s="159"/>
      <c r="X236" s="159" t="s">
        <v>128</v>
      </c>
      <c r="Y236" s="159" t="s">
        <v>129</v>
      </c>
      <c r="Z236" s="148"/>
      <c r="AA236" s="148"/>
      <c r="AB236" s="148"/>
      <c r="AC236" s="148"/>
      <c r="AD236" s="148"/>
      <c r="AE236" s="148"/>
      <c r="AF236" s="148"/>
      <c r="AG236" s="148" t="s">
        <v>130</v>
      </c>
      <c r="AH236" s="148"/>
      <c r="AI236" s="148"/>
      <c r="AJ236" s="148"/>
      <c r="AK236" s="148"/>
      <c r="AL236" s="148"/>
      <c r="AM236" s="148"/>
      <c r="AN236" s="148"/>
      <c r="AO236" s="148"/>
      <c r="AP236" s="148"/>
      <c r="AQ236" s="148"/>
      <c r="AR236" s="148"/>
      <c r="AS236" s="148"/>
      <c r="AT236" s="148"/>
      <c r="AU236" s="148"/>
      <c r="AV236" s="148"/>
      <c r="AW236" s="148"/>
      <c r="AX236" s="148"/>
      <c r="AY236" s="148"/>
      <c r="AZ236" s="148"/>
      <c r="BA236" s="148"/>
      <c r="BB236" s="148"/>
      <c r="BC236" s="148"/>
      <c r="BD236" s="148"/>
      <c r="BE236" s="148"/>
      <c r="BF236" s="148"/>
      <c r="BG236" s="148"/>
      <c r="BH236" s="148"/>
    </row>
    <row r="237" spans="1:60" outlineLevel="1" x14ac:dyDescent="0.35">
      <c r="A237" s="176">
        <v>117</v>
      </c>
      <c r="B237" s="177" t="s">
        <v>448</v>
      </c>
      <c r="C237" s="193" t="s">
        <v>449</v>
      </c>
      <c r="D237" s="178" t="s">
        <v>172</v>
      </c>
      <c r="E237" s="179">
        <v>1</v>
      </c>
      <c r="F237" s="180"/>
      <c r="G237" s="181">
        <f t="shared" si="28"/>
        <v>0</v>
      </c>
      <c r="H237" s="180"/>
      <c r="I237" s="181">
        <f t="shared" si="29"/>
        <v>0</v>
      </c>
      <c r="J237" s="180"/>
      <c r="K237" s="181">
        <f t="shared" si="30"/>
        <v>0</v>
      </c>
      <c r="L237" s="181">
        <v>21</v>
      </c>
      <c r="M237" s="181">
        <f t="shared" si="31"/>
        <v>0</v>
      </c>
      <c r="N237" s="179">
        <v>7.0819999999999994E-2</v>
      </c>
      <c r="O237" s="179">
        <f t="shared" si="32"/>
        <v>7.0000000000000007E-2</v>
      </c>
      <c r="P237" s="179">
        <v>0</v>
      </c>
      <c r="Q237" s="179">
        <f t="shared" si="33"/>
        <v>0</v>
      </c>
      <c r="R237" s="181"/>
      <c r="S237" s="181" t="s">
        <v>200</v>
      </c>
      <c r="T237" s="182" t="s">
        <v>201</v>
      </c>
      <c r="U237" s="159">
        <v>2.96</v>
      </c>
      <c r="V237" s="159">
        <f t="shared" si="34"/>
        <v>2.96</v>
      </c>
      <c r="W237" s="159"/>
      <c r="X237" s="159" t="s">
        <v>128</v>
      </c>
      <c r="Y237" s="159" t="s">
        <v>129</v>
      </c>
      <c r="Z237" s="148"/>
      <c r="AA237" s="148"/>
      <c r="AB237" s="148"/>
      <c r="AC237" s="148"/>
      <c r="AD237" s="148"/>
      <c r="AE237" s="148"/>
      <c r="AF237" s="148"/>
      <c r="AG237" s="148" t="s">
        <v>130</v>
      </c>
      <c r="AH237" s="148"/>
      <c r="AI237" s="148"/>
      <c r="AJ237" s="148"/>
      <c r="AK237" s="148"/>
      <c r="AL237" s="148"/>
      <c r="AM237" s="148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</row>
    <row r="238" spans="1:60" outlineLevel="2" x14ac:dyDescent="0.35">
      <c r="A238" s="155"/>
      <c r="B238" s="156"/>
      <c r="C238" s="271" t="s">
        <v>450</v>
      </c>
      <c r="D238" s="272"/>
      <c r="E238" s="272"/>
      <c r="F238" s="272"/>
      <c r="G238" s="272"/>
      <c r="H238" s="159"/>
      <c r="I238" s="159"/>
      <c r="J238" s="159"/>
      <c r="K238" s="159"/>
      <c r="L238" s="159"/>
      <c r="M238" s="159"/>
      <c r="N238" s="158"/>
      <c r="O238" s="158"/>
      <c r="P238" s="158"/>
      <c r="Q238" s="158"/>
      <c r="R238" s="159"/>
      <c r="S238" s="159"/>
      <c r="T238" s="159"/>
      <c r="U238" s="159"/>
      <c r="V238" s="159"/>
      <c r="W238" s="159"/>
      <c r="X238" s="159"/>
      <c r="Y238" s="159"/>
      <c r="Z238" s="148"/>
      <c r="AA238" s="148"/>
      <c r="AB238" s="148"/>
      <c r="AC238" s="148"/>
      <c r="AD238" s="148"/>
      <c r="AE238" s="148"/>
      <c r="AF238" s="148"/>
      <c r="AG238" s="148" t="s">
        <v>150</v>
      </c>
      <c r="AH238" s="148"/>
      <c r="AI238" s="148"/>
      <c r="AJ238" s="148"/>
      <c r="AK238" s="148"/>
      <c r="AL238" s="148"/>
      <c r="AM238" s="148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</row>
    <row r="239" spans="1:60" outlineLevel="1" x14ac:dyDescent="0.35">
      <c r="A239" s="176">
        <v>118</v>
      </c>
      <c r="B239" s="177" t="s">
        <v>451</v>
      </c>
      <c r="C239" s="193" t="s">
        <v>452</v>
      </c>
      <c r="D239" s="178" t="s">
        <v>274</v>
      </c>
      <c r="E239" s="179">
        <v>3</v>
      </c>
      <c r="F239" s="180"/>
      <c r="G239" s="181">
        <f>ROUND(E239*F239,2)</f>
        <v>0</v>
      </c>
      <c r="H239" s="180"/>
      <c r="I239" s="181">
        <f>ROUND(E239*H239,2)</f>
        <v>0</v>
      </c>
      <c r="J239" s="180"/>
      <c r="K239" s="181">
        <f>ROUND(E239*J239,2)</f>
        <v>0</v>
      </c>
      <c r="L239" s="181">
        <v>21</v>
      </c>
      <c r="M239" s="181">
        <f>G239*(1+L239/100)</f>
        <v>0</v>
      </c>
      <c r="N239" s="179">
        <v>8.4999999999999995E-4</v>
      </c>
      <c r="O239" s="179">
        <f>ROUND(E239*N239,2)</f>
        <v>0</v>
      </c>
      <c r="P239" s="179">
        <v>0</v>
      </c>
      <c r="Q239" s="179">
        <f>ROUND(E239*P239,2)</f>
        <v>0</v>
      </c>
      <c r="R239" s="181"/>
      <c r="S239" s="181" t="s">
        <v>200</v>
      </c>
      <c r="T239" s="182" t="s">
        <v>201</v>
      </c>
      <c r="U239" s="159">
        <v>0.45</v>
      </c>
      <c r="V239" s="159">
        <f>ROUND(E239*U239,2)</f>
        <v>1.35</v>
      </c>
      <c r="W239" s="159"/>
      <c r="X239" s="159" t="s">
        <v>128</v>
      </c>
      <c r="Y239" s="159" t="s">
        <v>129</v>
      </c>
      <c r="Z239" s="148"/>
      <c r="AA239" s="148"/>
      <c r="AB239" s="148"/>
      <c r="AC239" s="148"/>
      <c r="AD239" s="148"/>
      <c r="AE239" s="148"/>
      <c r="AF239" s="148"/>
      <c r="AG239" s="148" t="s">
        <v>130</v>
      </c>
      <c r="AH239" s="148"/>
      <c r="AI239" s="148"/>
      <c r="AJ239" s="148"/>
      <c r="AK239" s="148"/>
      <c r="AL239" s="148"/>
      <c r="AM239" s="148"/>
      <c r="AN239" s="148"/>
      <c r="AO239" s="148"/>
      <c r="AP239" s="148"/>
      <c r="AQ239" s="148"/>
      <c r="AR239" s="148"/>
      <c r="AS239" s="148"/>
      <c r="AT239" s="148"/>
      <c r="AU239" s="148"/>
      <c r="AV239" s="148"/>
      <c r="AW239" s="148"/>
      <c r="AX239" s="148"/>
      <c r="AY239" s="148"/>
      <c r="AZ239" s="148"/>
      <c r="BA239" s="148"/>
      <c r="BB239" s="148"/>
      <c r="BC239" s="148"/>
      <c r="BD239" s="148"/>
      <c r="BE239" s="148"/>
      <c r="BF239" s="148"/>
      <c r="BG239" s="148"/>
      <c r="BH239" s="148"/>
    </row>
    <row r="240" spans="1:60" outlineLevel="2" x14ac:dyDescent="0.35">
      <c r="A240" s="155"/>
      <c r="B240" s="156"/>
      <c r="C240" s="197" t="s">
        <v>291</v>
      </c>
      <c r="D240" s="166"/>
      <c r="E240" s="167"/>
      <c r="F240" s="159"/>
      <c r="G240" s="159"/>
      <c r="H240" s="159"/>
      <c r="I240" s="159"/>
      <c r="J240" s="159"/>
      <c r="K240" s="159"/>
      <c r="L240" s="159"/>
      <c r="M240" s="159"/>
      <c r="N240" s="158"/>
      <c r="O240" s="158"/>
      <c r="P240" s="158"/>
      <c r="Q240" s="158"/>
      <c r="R240" s="159"/>
      <c r="S240" s="159"/>
      <c r="T240" s="159"/>
      <c r="U240" s="159"/>
      <c r="V240" s="159"/>
      <c r="W240" s="159"/>
      <c r="X240" s="159"/>
      <c r="Y240" s="159"/>
      <c r="Z240" s="148"/>
      <c r="AA240" s="148"/>
      <c r="AB240" s="148"/>
      <c r="AC240" s="148"/>
      <c r="AD240" s="148"/>
      <c r="AE240" s="148"/>
      <c r="AF240" s="148"/>
      <c r="AG240" s="148" t="s">
        <v>136</v>
      </c>
      <c r="AH240" s="148"/>
      <c r="AI240" s="148"/>
      <c r="AJ240" s="148"/>
      <c r="AK240" s="148"/>
      <c r="AL240" s="148"/>
      <c r="AM240" s="148"/>
      <c r="AN240" s="148"/>
      <c r="AO240" s="148"/>
      <c r="AP240" s="148"/>
      <c r="AQ240" s="148"/>
      <c r="AR240" s="148"/>
      <c r="AS240" s="148"/>
      <c r="AT240" s="148"/>
      <c r="AU240" s="148"/>
      <c r="AV240" s="148"/>
      <c r="AW240" s="148"/>
      <c r="AX240" s="148"/>
      <c r="AY240" s="148"/>
      <c r="AZ240" s="148"/>
      <c r="BA240" s="148"/>
      <c r="BB240" s="148"/>
      <c r="BC240" s="148"/>
      <c r="BD240" s="148"/>
      <c r="BE240" s="148"/>
      <c r="BF240" s="148"/>
      <c r="BG240" s="148"/>
      <c r="BH240" s="148"/>
    </row>
    <row r="241" spans="1:60" outlineLevel="3" x14ac:dyDescent="0.35">
      <c r="A241" s="155"/>
      <c r="B241" s="156"/>
      <c r="C241" s="198" t="s">
        <v>453</v>
      </c>
      <c r="D241" s="166"/>
      <c r="E241" s="167"/>
      <c r="F241" s="159"/>
      <c r="G241" s="159"/>
      <c r="H241" s="159"/>
      <c r="I241" s="159"/>
      <c r="J241" s="159"/>
      <c r="K241" s="159"/>
      <c r="L241" s="159"/>
      <c r="M241" s="159"/>
      <c r="N241" s="158"/>
      <c r="O241" s="158"/>
      <c r="P241" s="158"/>
      <c r="Q241" s="158"/>
      <c r="R241" s="159"/>
      <c r="S241" s="159"/>
      <c r="T241" s="159"/>
      <c r="U241" s="159"/>
      <c r="V241" s="159"/>
      <c r="W241" s="159"/>
      <c r="X241" s="159"/>
      <c r="Y241" s="159"/>
      <c r="Z241" s="148"/>
      <c r="AA241" s="148"/>
      <c r="AB241" s="148"/>
      <c r="AC241" s="148"/>
      <c r="AD241" s="148"/>
      <c r="AE241" s="148"/>
      <c r="AF241" s="148"/>
      <c r="AG241" s="148" t="s">
        <v>136</v>
      </c>
      <c r="AH241" s="148">
        <v>2</v>
      </c>
      <c r="AI241" s="148"/>
      <c r="AJ241" s="148"/>
      <c r="AK241" s="148"/>
      <c r="AL241" s="148"/>
      <c r="AM241" s="148"/>
      <c r="AN241" s="148"/>
      <c r="AO241" s="148"/>
      <c r="AP241" s="148"/>
      <c r="AQ241" s="148"/>
      <c r="AR241" s="148"/>
      <c r="AS241" s="148"/>
      <c r="AT241" s="148"/>
      <c r="AU241" s="148"/>
      <c r="AV241" s="148"/>
      <c r="AW241" s="148"/>
      <c r="AX241" s="148"/>
      <c r="AY241" s="148"/>
      <c r="AZ241" s="148"/>
      <c r="BA241" s="148"/>
      <c r="BB241" s="148"/>
      <c r="BC241" s="148"/>
      <c r="BD241" s="148"/>
      <c r="BE241" s="148"/>
      <c r="BF241" s="148"/>
      <c r="BG241" s="148"/>
      <c r="BH241" s="148"/>
    </row>
    <row r="242" spans="1:60" outlineLevel="3" x14ac:dyDescent="0.35">
      <c r="A242" s="155"/>
      <c r="B242" s="156"/>
      <c r="C242" s="198" t="s">
        <v>454</v>
      </c>
      <c r="D242" s="166"/>
      <c r="E242" s="167"/>
      <c r="F242" s="159"/>
      <c r="G242" s="159"/>
      <c r="H242" s="159"/>
      <c r="I242" s="159"/>
      <c r="J242" s="159"/>
      <c r="K242" s="159"/>
      <c r="L242" s="159"/>
      <c r="M242" s="159"/>
      <c r="N242" s="158"/>
      <c r="O242" s="158"/>
      <c r="P242" s="158"/>
      <c r="Q242" s="158"/>
      <c r="R242" s="159"/>
      <c r="S242" s="159"/>
      <c r="T242" s="159"/>
      <c r="U242" s="159"/>
      <c r="V242" s="159"/>
      <c r="W242" s="159"/>
      <c r="X242" s="159"/>
      <c r="Y242" s="159"/>
      <c r="Z242" s="148"/>
      <c r="AA242" s="148"/>
      <c r="AB242" s="148"/>
      <c r="AC242" s="148"/>
      <c r="AD242" s="148"/>
      <c r="AE242" s="148"/>
      <c r="AF242" s="148"/>
      <c r="AG242" s="148" t="s">
        <v>136</v>
      </c>
      <c r="AH242" s="148">
        <v>2</v>
      </c>
      <c r="AI242" s="148"/>
      <c r="AJ242" s="148"/>
      <c r="AK242" s="148"/>
      <c r="AL242" s="148"/>
      <c r="AM242" s="148"/>
      <c r="AN242" s="148"/>
      <c r="AO242" s="148"/>
      <c r="AP242" s="148"/>
      <c r="AQ242" s="148"/>
      <c r="AR242" s="148"/>
      <c r="AS242" s="148"/>
      <c r="AT242" s="148"/>
      <c r="AU242" s="148"/>
      <c r="AV242" s="148"/>
      <c r="AW242" s="148"/>
      <c r="AX242" s="148"/>
      <c r="AY242" s="148"/>
      <c r="AZ242" s="148"/>
      <c r="BA242" s="148"/>
      <c r="BB242" s="148"/>
      <c r="BC242" s="148"/>
      <c r="BD242" s="148"/>
      <c r="BE242" s="148"/>
      <c r="BF242" s="148"/>
      <c r="BG242" s="148"/>
      <c r="BH242" s="148"/>
    </row>
    <row r="243" spans="1:60" outlineLevel="3" x14ac:dyDescent="0.35">
      <c r="A243" s="155"/>
      <c r="B243" s="156"/>
      <c r="C243" s="198" t="s">
        <v>455</v>
      </c>
      <c r="D243" s="166"/>
      <c r="E243" s="167"/>
      <c r="F243" s="159"/>
      <c r="G243" s="159"/>
      <c r="H243" s="159"/>
      <c r="I243" s="159"/>
      <c r="J243" s="159"/>
      <c r="K243" s="159"/>
      <c r="L243" s="159"/>
      <c r="M243" s="159"/>
      <c r="N243" s="158"/>
      <c r="O243" s="158"/>
      <c r="P243" s="158"/>
      <c r="Q243" s="158"/>
      <c r="R243" s="159"/>
      <c r="S243" s="159"/>
      <c r="T243" s="159"/>
      <c r="U243" s="159"/>
      <c r="V243" s="159"/>
      <c r="W243" s="159"/>
      <c r="X243" s="159"/>
      <c r="Y243" s="159"/>
      <c r="Z243" s="148"/>
      <c r="AA243" s="148"/>
      <c r="AB243" s="148"/>
      <c r="AC243" s="148"/>
      <c r="AD243" s="148"/>
      <c r="AE243" s="148"/>
      <c r="AF243" s="148"/>
      <c r="AG243" s="148" t="s">
        <v>136</v>
      </c>
      <c r="AH243" s="148">
        <v>2</v>
      </c>
      <c r="AI243" s="148"/>
      <c r="AJ243" s="148"/>
      <c r="AK243" s="148"/>
      <c r="AL243" s="148"/>
      <c r="AM243" s="148"/>
      <c r="AN243" s="148"/>
      <c r="AO243" s="148"/>
      <c r="AP243" s="148"/>
      <c r="AQ243" s="148"/>
      <c r="AR243" s="148"/>
      <c r="AS243" s="148"/>
      <c r="AT243" s="148"/>
      <c r="AU243" s="148"/>
      <c r="AV243" s="148"/>
      <c r="AW243" s="148"/>
      <c r="AX243" s="148"/>
      <c r="AY243" s="148"/>
      <c r="AZ243" s="148"/>
      <c r="BA243" s="148"/>
      <c r="BB243" s="148"/>
      <c r="BC243" s="148"/>
      <c r="BD243" s="148"/>
      <c r="BE243" s="148"/>
      <c r="BF243" s="148"/>
      <c r="BG243" s="148"/>
      <c r="BH243" s="148"/>
    </row>
    <row r="244" spans="1:60" outlineLevel="3" x14ac:dyDescent="0.35">
      <c r="A244" s="155"/>
      <c r="B244" s="156"/>
      <c r="C244" s="198" t="s">
        <v>456</v>
      </c>
      <c r="D244" s="166"/>
      <c r="E244" s="167"/>
      <c r="F244" s="159"/>
      <c r="G244" s="159"/>
      <c r="H244" s="159"/>
      <c r="I244" s="159"/>
      <c r="J244" s="159"/>
      <c r="K244" s="159"/>
      <c r="L244" s="159"/>
      <c r="M244" s="159"/>
      <c r="N244" s="158"/>
      <c r="O244" s="158"/>
      <c r="P244" s="158"/>
      <c r="Q244" s="158"/>
      <c r="R244" s="159"/>
      <c r="S244" s="159"/>
      <c r="T244" s="159"/>
      <c r="U244" s="159"/>
      <c r="V244" s="159"/>
      <c r="W244" s="159"/>
      <c r="X244" s="159"/>
      <c r="Y244" s="159"/>
      <c r="Z244" s="148"/>
      <c r="AA244" s="148"/>
      <c r="AB244" s="148"/>
      <c r="AC244" s="148"/>
      <c r="AD244" s="148"/>
      <c r="AE244" s="148"/>
      <c r="AF244" s="148"/>
      <c r="AG244" s="148" t="s">
        <v>136</v>
      </c>
      <c r="AH244" s="148">
        <v>2</v>
      </c>
      <c r="AI244" s="148"/>
      <c r="AJ244" s="148"/>
      <c r="AK244" s="148"/>
      <c r="AL244" s="148"/>
      <c r="AM244" s="148"/>
      <c r="AN244" s="148"/>
      <c r="AO244" s="148"/>
      <c r="AP244" s="148"/>
      <c r="AQ244" s="148"/>
      <c r="AR244" s="148"/>
      <c r="AS244" s="148"/>
      <c r="AT244" s="148"/>
      <c r="AU244" s="148"/>
      <c r="AV244" s="148"/>
      <c r="AW244" s="148"/>
      <c r="AX244" s="148"/>
      <c r="AY244" s="148"/>
      <c r="AZ244" s="148"/>
      <c r="BA244" s="148"/>
      <c r="BB244" s="148"/>
      <c r="BC244" s="148"/>
      <c r="BD244" s="148"/>
      <c r="BE244" s="148"/>
      <c r="BF244" s="148"/>
      <c r="BG244" s="148"/>
      <c r="BH244" s="148"/>
    </row>
    <row r="245" spans="1:60" outlineLevel="3" x14ac:dyDescent="0.35">
      <c r="A245" s="155"/>
      <c r="B245" s="156"/>
      <c r="C245" s="197" t="s">
        <v>306</v>
      </c>
      <c r="D245" s="166"/>
      <c r="E245" s="167"/>
      <c r="F245" s="159"/>
      <c r="G245" s="159"/>
      <c r="H245" s="159"/>
      <c r="I245" s="159"/>
      <c r="J245" s="159"/>
      <c r="K245" s="159"/>
      <c r="L245" s="159"/>
      <c r="M245" s="159"/>
      <c r="N245" s="158"/>
      <c r="O245" s="158"/>
      <c r="P245" s="158"/>
      <c r="Q245" s="158"/>
      <c r="R245" s="159"/>
      <c r="S245" s="159"/>
      <c r="T245" s="159"/>
      <c r="U245" s="159"/>
      <c r="V245" s="159"/>
      <c r="W245" s="159"/>
      <c r="X245" s="159"/>
      <c r="Y245" s="159"/>
      <c r="Z245" s="148"/>
      <c r="AA245" s="148"/>
      <c r="AB245" s="148"/>
      <c r="AC245" s="148"/>
      <c r="AD245" s="148"/>
      <c r="AE245" s="148"/>
      <c r="AF245" s="148"/>
      <c r="AG245" s="148" t="s">
        <v>136</v>
      </c>
      <c r="AH245" s="148"/>
      <c r="AI245" s="148"/>
      <c r="AJ245" s="148"/>
      <c r="AK245" s="148"/>
      <c r="AL245" s="148"/>
      <c r="AM245" s="148"/>
      <c r="AN245" s="148"/>
      <c r="AO245" s="148"/>
      <c r="AP245" s="148"/>
      <c r="AQ245" s="148"/>
      <c r="AR245" s="148"/>
      <c r="AS245" s="148"/>
      <c r="AT245" s="148"/>
      <c r="AU245" s="148"/>
      <c r="AV245" s="148"/>
      <c r="AW245" s="148"/>
      <c r="AX245" s="148"/>
      <c r="AY245" s="148"/>
      <c r="AZ245" s="148"/>
      <c r="BA245" s="148"/>
      <c r="BB245" s="148"/>
      <c r="BC245" s="148"/>
      <c r="BD245" s="148"/>
      <c r="BE245" s="148"/>
      <c r="BF245" s="148"/>
      <c r="BG245" s="148"/>
      <c r="BH245" s="148"/>
    </row>
    <row r="246" spans="1:60" outlineLevel="3" x14ac:dyDescent="0.35">
      <c r="A246" s="155"/>
      <c r="B246" s="156"/>
      <c r="C246" s="194" t="s">
        <v>457</v>
      </c>
      <c r="D246" s="161"/>
      <c r="E246" s="162">
        <v>3</v>
      </c>
      <c r="F246" s="159"/>
      <c r="G246" s="159"/>
      <c r="H246" s="159"/>
      <c r="I246" s="159"/>
      <c r="J246" s="159"/>
      <c r="K246" s="159"/>
      <c r="L246" s="159"/>
      <c r="M246" s="159"/>
      <c r="N246" s="158"/>
      <c r="O246" s="158"/>
      <c r="P246" s="158"/>
      <c r="Q246" s="158"/>
      <c r="R246" s="159"/>
      <c r="S246" s="159"/>
      <c r="T246" s="159"/>
      <c r="U246" s="159"/>
      <c r="V246" s="159"/>
      <c r="W246" s="159"/>
      <c r="X246" s="159"/>
      <c r="Y246" s="159"/>
      <c r="Z246" s="148"/>
      <c r="AA246" s="148"/>
      <c r="AB246" s="148"/>
      <c r="AC246" s="148"/>
      <c r="AD246" s="148"/>
      <c r="AE246" s="148"/>
      <c r="AF246" s="148"/>
      <c r="AG246" s="148" t="s">
        <v>136</v>
      </c>
      <c r="AH246" s="148">
        <v>0</v>
      </c>
      <c r="AI246" s="148"/>
      <c r="AJ246" s="148"/>
      <c r="AK246" s="148"/>
      <c r="AL246" s="148"/>
      <c r="AM246" s="148"/>
      <c r="AN246" s="148"/>
      <c r="AO246" s="148"/>
      <c r="AP246" s="148"/>
      <c r="AQ246" s="148"/>
      <c r="AR246" s="148"/>
      <c r="AS246" s="148"/>
      <c r="AT246" s="148"/>
      <c r="AU246" s="148"/>
      <c r="AV246" s="148"/>
      <c r="AW246" s="148"/>
      <c r="AX246" s="148"/>
      <c r="AY246" s="148"/>
      <c r="AZ246" s="148"/>
      <c r="BA246" s="148"/>
      <c r="BB246" s="148"/>
      <c r="BC246" s="148"/>
      <c r="BD246" s="148"/>
      <c r="BE246" s="148"/>
      <c r="BF246" s="148"/>
      <c r="BG246" s="148"/>
      <c r="BH246" s="148"/>
    </row>
    <row r="247" spans="1:60" outlineLevel="1" x14ac:dyDescent="0.35">
      <c r="A247" s="176">
        <v>119</v>
      </c>
      <c r="B247" s="177" t="s">
        <v>458</v>
      </c>
      <c r="C247" s="193" t="s">
        <v>459</v>
      </c>
      <c r="D247" s="178" t="s">
        <v>172</v>
      </c>
      <c r="E247" s="179">
        <v>1</v>
      </c>
      <c r="F247" s="180"/>
      <c r="G247" s="181">
        <f>ROUND(E247*F247,2)</f>
        <v>0</v>
      </c>
      <c r="H247" s="180"/>
      <c r="I247" s="181">
        <f>ROUND(E247*H247,2)</f>
        <v>0</v>
      </c>
      <c r="J247" s="180"/>
      <c r="K247" s="181">
        <f>ROUND(E247*J247,2)</f>
        <v>0</v>
      </c>
      <c r="L247" s="181">
        <v>21</v>
      </c>
      <c r="M247" s="181">
        <f>G247*(1+L247/100)</f>
        <v>0</v>
      </c>
      <c r="N247" s="179">
        <v>0</v>
      </c>
      <c r="O247" s="179">
        <f>ROUND(E247*N247,2)</f>
        <v>0</v>
      </c>
      <c r="P247" s="179">
        <v>0</v>
      </c>
      <c r="Q247" s="179">
        <f>ROUND(E247*P247,2)</f>
        <v>0</v>
      </c>
      <c r="R247" s="181"/>
      <c r="S247" s="181" t="s">
        <v>200</v>
      </c>
      <c r="T247" s="182" t="s">
        <v>201</v>
      </c>
      <c r="U247" s="159">
        <v>0</v>
      </c>
      <c r="V247" s="159">
        <f>ROUND(E247*U247,2)</f>
        <v>0</v>
      </c>
      <c r="W247" s="159"/>
      <c r="X247" s="159" t="s">
        <v>128</v>
      </c>
      <c r="Y247" s="159" t="s">
        <v>129</v>
      </c>
      <c r="Z247" s="148"/>
      <c r="AA247" s="148"/>
      <c r="AB247" s="148"/>
      <c r="AC247" s="148"/>
      <c r="AD247" s="148"/>
      <c r="AE247" s="148"/>
      <c r="AF247" s="148"/>
      <c r="AG247" s="148" t="s">
        <v>130</v>
      </c>
      <c r="AH247" s="148"/>
      <c r="AI247" s="148"/>
      <c r="AJ247" s="148"/>
      <c r="AK247" s="148"/>
      <c r="AL247" s="148"/>
      <c r="AM247" s="148"/>
      <c r="AN247" s="148"/>
      <c r="AO247" s="148"/>
      <c r="AP247" s="148"/>
      <c r="AQ247" s="148"/>
      <c r="AR247" s="148"/>
      <c r="AS247" s="148"/>
      <c r="AT247" s="148"/>
      <c r="AU247" s="148"/>
      <c r="AV247" s="148"/>
      <c r="AW247" s="148"/>
      <c r="AX247" s="148"/>
      <c r="AY247" s="148"/>
      <c r="AZ247" s="148"/>
      <c r="BA247" s="148"/>
      <c r="BB247" s="148"/>
      <c r="BC247" s="148"/>
      <c r="BD247" s="148"/>
      <c r="BE247" s="148"/>
      <c r="BF247" s="148"/>
      <c r="BG247" s="148"/>
      <c r="BH247" s="148"/>
    </row>
    <row r="248" spans="1:60" outlineLevel="2" x14ac:dyDescent="0.35">
      <c r="A248" s="155"/>
      <c r="B248" s="156"/>
      <c r="C248" s="197" t="s">
        <v>291</v>
      </c>
      <c r="D248" s="166"/>
      <c r="E248" s="167"/>
      <c r="F248" s="159"/>
      <c r="G248" s="159"/>
      <c r="H248" s="159"/>
      <c r="I248" s="159"/>
      <c r="J248" s="159"/>
      <c r="K248" s="159"/>
      <c r="L248" s="159"/>
      <c r="M248" s="159"/>
      <c r="N248" s="158"/>
      <c r="O248" s="158"/>
      <c r="P248" s="158"/>
      <c r="Q248" s="158"/>
      <c r="R248" s="159"/>
      <c r="S248" s="159"/>
      <c r="T248" s="159"/>
      <c r="U248" s="159"/>
      <c r="V248" s="159"/>
      <c r="W248" s="159"/>
      <c r="X248" s="159"/>
      <c r="Y248" s="159"/>
      <c r="Z248" s="148"/>
      <c r="AA248" s="148"/>
      <c r="AB248" s="148"/>
      <c r="AC248" s="148"/>
      <c r="AD248" s="148"/>
      <c r="AE248" s="148"/>
      <c r="AF248" s="148"/>
      <c r="AG248" s="148" t="s">
        <v>136</v>
      </c>
      <c r="AH248" s="148"/>
      <c r="AI248" s="148"/>
      <c r="AJ248" s="148"/>
      <c r="AK248" s="148"/>
      <c r="AL248" s="148"/>
      <c r="AM248" s="148"/>
      <c r="AN248" s="148"/>
      <c r="AO248" s="148"/>
      <c r="AP248" s="148"/>
      <c r="AQ248" s="148"/>
      <c r="AR248" s="148"/>
      <c r="AS248" s="148"/>
      <c r="AT248" s="148"/>
      <c r="AU248" s="148"/>
      <c r="AV248" s="148"/>
      <c r="AW248" s="148"/>
      <c r="AX248" s="148"/>
      <c r="AY248" s="148"/>
      <c r="AZ248" s="148"/>
      <c r="BA248" s="148"/>
      <c r="BB248" s="148"/>
      <c r="BC248" s="148"/>
      <c r="BD248" s="148"/>
      <c r="BE248" s="148"/>
      <c r="BF248" s="148"/>
      <c r="BG248" s="148"/>
      <c r="BH248" s="148"/>
    </row>
    <row r="249" spans="1:60" outlineLevel="3" x14ac:dyDescent="0.35">
      <c r="A249" s="155"/>
      <c r="B249" s="156"/>
      <c r="C249" s="198" t="s">
        <v>453</v>
      </c>
      <c r="D249" s="166"/>
      <c r="E249" s="167"/>
      <c r="F249" s="159"/>
      <c r="G249" s="159"/>
      <c r="H249" s="159"/>
      <c r="I249" s="159"/>
      <c r="J249" s="159"/>
      <c r="K249" s="159"/>
      <c r="L249" s="159"/>
      <c r="M249" s="159"/>
      <c r="N249" s="158"/>
      <c r="O249" s="158"/>
      <c r="P249" s="158"/>
      <c r="Q249" s="158"/>
      <c r="R249" s="159"/>
      <c r="S249" s="159"/>
      <c r="T249" s="159"/>
      <c r="U249" s="159"/>
      <c r="V249" s="159"/>
      <c r="W249" s="159"/>
      <c r="X249" s="159"/>
      <c r="Y249" s="159"/>
      <c r="Z249" s="148"/>
      <c r="AA249" s="148"/>
      <c r="AB249" s="148"/>
      <c r="AC249" s="148"/>
      <c r="AD249" s="148"/>
      <c r="AE249" s="148"/>
      <c r="AF249" s="148"/>
      <c r="AG249" s="148" t="s">
        <v>136</v>
      </c>
      <c r="AH249" s="148">
        <v>2</v>
      </c>
      <c r="AI249" s="148"/>
      <c r="AJ249" s="148"/>
      <c r="AK249" s="148"/>
      <c r="AL249" s="148"/>
      <c r="AM249" s="148"/>
      <c r="AN249" s="148"/>
      <c r="AO249" s="148"/>
      <c r="AP249" s="148"/>
      <c r="AQ249" s="148"/>
      <c r="AR249" s="148"/>
      <c r="AS249" s="148"/>
      <c r="AT249" s="148"/>
      <c r="AU249" s="148"/>
      <c r="AV249" s="148"/>
      <c r="AW249" s="148"/>
      <c r="AX249" s="148"/>
      <c r="AY249" s="148"/>
      <c r="AZ249" s="148"/>
      <c r="BA249" s="148"/>
      <c r="BB249" s="148"/>
      <c r="BC249" s="148"/>
      <c r="BD249" s="148"/>
      <c r="BE249" s="148"/>
      <c r="BF249" s="148"/>
      <c r="BG249" s="148"/>
      <c r="BH249" s="148"/>
    </row>
    <row r="250" spans="1:60" outlineLevel="3" x14ac:dyDescent="0.35">
      <c r="A250" s="155"/>
      <c r="B250" s="156"/>
      <c r="C250" s="198" t="s">
        <v>460</v>
      </c>
      <c r="D250" s="166"/>
      <c r="E250" s="167"/>
      <c r="F250" s="159"/>
      <c r="G250" s="159"/>
      <c r="H250" s="159"/>
      <c r="I250" s="159"/>
      <c r="J250" s="159"/>
      <c r="K250" s="159"/>
      <c r="L250" s="159"/>
      <c r="M250" s="159"/>
      <c r="N250" s="158"/>
      <c r="O250" s="158"/>
      <c r="P250" s="158"/>
      <c r="Q250" s="158"/>
      <c r="R250" s="159"/>
      <c r="S250" s="159"/>
      <c r="T250" s="159"/>
      <c r="U250" s="159"/>
      <c r="V250" s="159"/>
      <c r="W250" s="159"/>
      <c r="X250" s="159"/>
      <c r="Y250" s="159"/>
      <c r="Z250" s="148"/>
      <c r="AA250" s="148"/>
      <c r="AB250" s="148"/>
      <c r="AC250" s="148"/>
      <c r="AD250" s="148"/>
      <c r="AE250" s="148"/>
      <c r="AF250" s="148"/>
      <c r="AG250" s="148" t="s">
        <v>136</v>
      </c>
      <c r="AH250" s="148">
        <v>2</v>
      </c>
      <c r="AI250" s="148"/>
      <c r="AJ250" s="148"/>
      <c r="AK250" s="148"/>
      <c r="AL250" s="148"/>
      <c r="AM250" s="148"/>
      <c r="AN250" s="148"/>
      <c r="AO250" s="148"/>
      <c r="AP250" s="148"/>
      <c r="AQ250" s="148"/>
      <c r="AR250" s="148"/>
      <c r="AS250" s="148"/>
      <c r="AT250" s="148"/>
      <c r="AU250" s="148"/>
      <c r="AV250" s="148"/>
      <c r="AW250" s="148"/>
      <c r="AX250" s="148"/>
      <c r="AY250" s="148"/>
      <c r="AZ250" s="148"/>
      <c r="BA250" s="148"/>
      <c r="BB250" s="148"/>
      <c r="BC250" s="148"/>
      <c r="BD250" s="148"/>
      <c r="BE250" s="148"/>
      <c r="BF250" s="148"/>
      <c r="BG250" s="148"/>
      <c r="BH250" s="148"/>
    </row>
    <row r="251" spans="1:60" outlineLevel="3" x14ac:dyDescent="0.35">
      <c r="A251" s="155"/>
      <c r="B251" s="156"/>
      <c r="C251" s="198" t="s">
        <v>455</v>
      </c>
      <c r="D251" s="166"/>
      <c r="E251" s="167"/>
      <c r="F251" s="159"/>
      <c r="G251" s="159"/>
      <c r="H251" s="159"/>
      <c r="I251" s="159"/>
      <c r="J251" s="159"/>
      <c r="K251" s="159"/>
      <c r="L251" s="159"/>
      <c r="M251" s="159"/>
      <c r="N251" s="158"/>
      <c r="O251" s="158"/>
      <c r="P251" s="158"/>
      <c r="Q251" s="158"/>
      <c r="R251" s="159"/>
      <c r="S251" s="159"/>
      <c r="T251" s="159"/>
      <c r="U251" s="159"/>
      <c r="V251" s="159"/>
      <c r="W251" s="159"/>
      <c r="X251" s="159"/>
      <c r="Y251" s="159"/>
      <c r="Z251" s="148"/>
      <c r="AA251" s="148"/>
      <c r="AB251" s="148"/>
      <c r="AC251" s="148"/>
      <c r="AD251" s="148"/>
      <c r="AE251" s="148"/>
      <c r="AF251" s="148"/>
      <c r="AG251" s="148" t="s">
        <v>136</v>
      </c>
      <c r="AH251" s="148">
        <v>2</v>
      </c>
      <c r="AI251" s="148"/>
      <c r="AJ251" s="148"/>
      <c r="AK251" s="148"/>
      <c r="AL251" s="148"/>
      <c r="AM251" s="148"/>
      <c r="AN251" s="148"/>
      <c r="AO251" s="148"/>
      <c r="AP251" s="148"/>
      <c r="AQ251" s="148"/>
      <c r="AR251" s="148"/>
      <c r="AS251" s="148"/>
      <c r="AT251" s="148"/>
      <c r="AU251" s="148"/>
      <c r="AV251" s="148"/>
      <c r="AW251" s="148"/>
      <c r="AX251" s="148"/>
      <c r="AY251" s="148"/>
      <c r="AZ251" s="148"/>
      <c r="BA251" s="148"/>
      <c r="BB251" s="148"/>
      <c r="BC251" s="148"/>
      <c r="BD251" s="148"/>
      <c r="BE251" s="148"/>
      <c r="BF251" s="148"/>
      <c r="BG251" s="148"/>
      <c r="BH251" s="148"/>
    </row>
    <row r="252" spans="1:60" outlineLevel="3" x14ac:dyDescent="0.35">
      <c r="A252" s="155"/>
      <c r="B252" s="156"/>
      <c r="C252" s="198" t="s">
        <v>456</v>
      </c>
      <c r="D252" s="166"/>
      <c r="E252" s="167"/>
      <c r="F252" s="159"/>
      <c r="G252" s="159"/>
      <c r="H252" s="159"/>
      <c r="I252" s="159"/>
      <c r="J252" s="159"/>
      <c r="K252" s="159"/>
      <c r="L252" s="159"/>
      <c r="M252" s="159"/>
      <c r="N252" s="158"/>
      <c r="O252" s="158"/>
      <c r="P252" s="158"/>
      <c r="Q252" s="158"/>
      <c r="R252" s="159"/>
      <c r="S252" s="159"/>
      <c r="T252" s="159"/>
      <c r="U252" s="159"/>
      <c r="V252" s="159"/>
      <c r="W252" s="159"/>
      <c r="X252" s="159"/>
      <c r="Y252" s="159"/>
      <c r="Z252" s="148"/>
      <c r="AA252" s="148"/>
      <c r="AB252" s="148"/>
      <c r="AC252" s="148"/>
      <c r="AD252" s="148"/>
      <c r="AE252" s="148"/>
      <c r="AF252" s="148"/>
      <c r="AG252" s="148" t="s">
        <v>136</v>
      </c>
      <c r="AH252" s="148">
        <v>2</v>
      </c>
      <c r="AI252" s="148"/>
      <c r="AJ252" s="148"/>
      <c r="AK252" s="148"/>
      <c r="AL252" s="148"/>
      <c r="AM252" s="148"/>
      <c r="AN252" s="148"/>
      <c r="AO252" s="148"/>
      <c r="AP252" s="148"/>
      <c r="AQ252" s="148"/>
      <c r="AR252" s="148"/>
      <c r="AS252" s="148"/>
      <c r="AT252" s="148"/>
      <c r="AU252" s="148"/>
      <c r="AV252" s="148"/>
      <c r="AW252" s="148"/>
      <c r="AX252" s="148"/>
      <c r="AY252" s="148"/>
      <c r="AZ252" s="148"/>
      <c r="BA252" s="148"/>
      <c r="BB252" s="148"/>
      <c r="BC252" s="148"/>
      <c r="BD252" s="148"/>
      <c r="BE252" s="148"/>
      <c r="BF252" s="148"/>
      <c r="BG252" s="148"/>
      <c r="BH252" s="148"/>
    </row>
    <row r="253" spans="1:60" outlineLevel="3" x14ac:dyDescent="0.35">
      <c r="A253" s="155"/>
      <c r="B253" s="156"/>
      <c r="C253" s="198" t="s">
        <v>461</v>
      </c>
      <c r="D253" s="166"/>
      <c r="E253" s="167"/>
      <c r="F253" s="159"/>
      <c r="G253" s="159"/>
      <c r="H253" s="159"/>
      <c r="I253" s="159"/>
      <c r="J253" s="159"/>
      <c r="K253" s="159"/>
      <c r="L253" s="159"/>
      <c r="M253" s="159"/>
      <c r="N253" s="158"/>
      <c r="O253" s="158"/>
      <c r="P253" s="158"/>
      <c r="Q253" s="158"/>
      <c r="R253" s="159"/>
      <c r="S253" s="159"/>
      <c r="T253" s="159"/>
      <c r="U253" s="159"/>
      <c r="V253" s="159"/>
      <c r="W253" s="159"/>
      <c r="X253" s="159"/>
      <c r="Y253" s="159"/>
      <c r="Z253" s="148"/>
      <c r="AA253" s="148"/>
      <c r="AB253" s="148"/>
      <c r="AC253" s="148"/>
      <c r="AD253" s="148"/>
      <c r="AE253" s="148"/>
      <c r="AF253" s="148"/>
      <c r="AG253" s="148" t="s">
        <v>136</v>
      </c>
      <c r="AH253" s="148">
        <v>2</v>
      </c>
      <c r="AI253" s="148"/>
      <c r="AJ253" s="148"/>
      <c r="AK253" s="148"/>
      <c r="AL253" s="148"/>
      <c r="AM253" s="148"/>
      <c r="AN253" s="148"/>
      <c r="AO253" s="148"/>
      <c r="AP253" s="148"/>
      <c r="AQ253" s="148"/>
      <c r="AR253" s="148"/>
      <c r="AS253" s="148"/>
      <c r="AT253" s="148"/>
      <c r="AU253" s="148"/>
      <c r="AV253" s="148"/>
      <c r="AW253" s="148"/>
      <c r="AX253" s="148"/>
      <c r="AY253" s="148"/>
      <c r="AZ253" s="148"/>
      <c r="BA253" s="148"/>
      <c r="BB253" s="148"/>
      <c r="BC253" s="148"/>
      <c r="BD253" s="148"/>
      <c r="BE253" s="148"/>
      <c r="BF253" s="148"/>
      <c r="BG253" s="148"/>
      <c r="BH253" s="148"/>
    </row>
    <row r="254" spans="1:60" outlineLevel="3" x14ac:dyDescent="0.35">
      <c r="A254" s="155"/>
      <c r="B254" s="156"/>
      <c r="C254" s="198" t="s">
        <v>462</v>
      </c>
      <c r="D254" s="166"/>
      <c r="E254" s="167"/>
      <c r="F254" s="159"/>
      <c r="G254" s="159"/>
      <c r="H254" s="159"/>
      <c r="I254" s="159"/>
      <c r="J254" s="159"/>
      <c r="K254" s="159"/>
      <c r="L254" s="159"/>
      <c r="M254" s="159"/>
      <c r="N254" s="158"/>
      <c r="O254" s="158"/>
      <c r="P254" s="158"/>
      <c r="Q254" s="158"/>
      <c r="R254" s="159"/>
      <c r="S254" s="159"/>
      <c r="T254" s="159"/>
      <c r="U254" s="159"/>
      <c r="V254" s="159"/>
      <c r="W254" s="159"/>
      <c r="X254" s="159"/>
      <c r="Y254" s="159"/>
      <c r="Z254" s="148"/>
      <c r="AA254" s="148"/>
      <c r="AB254" s="148"/>
      <c r="AC254" s="148"/>
      <c r="AD254" s="148"/>
      <c r="AE254" s="148"/>
      <c r="AF254" s="148"/>
      <c r="AG254" s="148" t="s">
        <v>136</v>
      </c>
      <c r="AH254" s="148">
        <v>2</v>
      </c>
      <c r="AI254" s="148"/>
      <c r="AJ254" s="148"/>
      <c r="AK254" s="148"/>
      <c r="AL254" s="148"/>
      <c r="AM254" s="148"/>
      <c r="AN254" s="148"/>
      <c r="AO254" s="148"/>
      <c r="AP254" s="148"/>
      <c r="AQ254" s="148"/>
      <c r="AR254" s="148"/>
      <c r="AS254" s="148"/>
      <c r="AT254" s="148"/>
      <c r="AU254" s="148"/>
      <c r="AV254" s="148"/>
      <c r="AW254" s="148"/>
      <c r="AX254" s="148"/>
      <c r="AY254" s="148"/>
      <c r="AZ254" s="148"/>
      <c r="BA254" s="148"/>
      <c r="BB254" s="148"/>
      <c r="BC254" s="148"/>
      <c r="BD254" s="148"/>
      <c r="BE254" s="148"/>
      <c r="BF254" s="148"/>
      <c r="BG254" s="148"/>
      <c r="BH254" s="148"/>
    </row>
    <row r="255" spans="1:60" outlineLevel="3" x14ac:dyDescent="0.35">
      <c r="A255" s="155"/>
      <c r="B255" s="156"/>
      <c r="C255" s="197" t="s">
        <v>306</v>
      </c>
      <c r="D255" s="166"/>
      <c r="E255" s="167"/>
      <c r="F255" s="159"/>
      <c r="G255" s="159"/>
      <c r="H255" s="159"/>
      <c r="I255" s="159"/>
      <c r="J255" s="159"/>
      <c r="K255" s="159"/>
      <c r="L255" s="159"/>
      <c r="M255" s="159"/>
      <c r="N255" s="158"/>
      <c r="O255" s="158"/>
      <c r="P255" s="158"/>
      <c r="Q255" s="158"/>
      <c r="R255" s="159"/>
      <c r="S255" s="159"/>
      <c r="T255" s="159"/>
      <c r="U255" s="159"/>
      <c r="V255" s="159"/>
      <c r="W255" s="159"/>
      <c r="X255" s="159"/>
      <c r="Y255" s="159"/>
      <c r="Z255" s="148"/>
      <c r="AA255" s="148"/>
      <c r="AB255" s="148"/>
      <c r="AC255" s="148"/>
      <c r="AD255" s="148"/>
      <c r="AE255" s="148"/>
      <c r="AF255" s="148"/>
      <c r="AG255" s="148" t="s">
        <v>136</v>
      </c>
      <c r="AH255" s="148"/>
      <c r="AI255" s="148"/>
      <c r="AJ255" s="148"/>
      <c r="AK255" s="148"/>
      <c r="AL255" s="148"/>
      <c r="AM255" s="148"/>
      <c r="AN255" s="148"/>
      <c r="AO255" s="148"/>
      <c r="AP255" s="148"/>
      <c r="AQ255" s="148"/>
      <c r="AR255" s="148"/>
      <c r="AS255" s="148"/>
      <c r="AT255" s="148"/>
      <c r="AU255" s="148"/>
      <c r="AV255" s="148"/>
      <c r="AW255" s="148"/>
      <c r="AX255" s="148"/>
      <c r="AY255" s="148"/>
      <c r="AZ255" s="148"/>
      <c r="BA255" s="148"/>
      <c r="BB255" s="148"/>
      <c r="BC255" s="148"/>
      <c r="BD255" s="148"/>
      <c r="BE255" s="148"/>
      <c r="BF255" s="148"/>
      <c r="BG255" s="148"/>
      <c r="BH255" s="148"/>
    </row>
    <row r="256" spans="1:60" outlineLevel="3" x14ac:dyDescent="0.35">
      <c r="A256" s="155"/>
      <c r="B256" s="156"/>
      <c r="C256" s="194" t="s">
        <v>72</v>
      </c>
      <c r="D256" s="161"/>
      <c r="E256" s="162">
        <v>1</v>
      </c>
      <c r="F256" s="159"/>
      <c r="G256" s="159"/>
      <c r="H256" s="159"/>
      <c r="I256" s="159"/>
      <c r="J256" s="159"/>
      <c r="K256" s="159"/>
      <c r="L256" s="159"/>
      <c r="M256" s="159"/>
      <c r="N256" s="158"/>
      <c r="O256" s="158"/>
      <c r="P256" s="158"/>
      <c r="Q256" s="158"/>
      <c r="R256" s="159"/>
      <c r="S256" s="159"/>
      <c r="T256" s="159"/>
      <c r="U256" s="159"/>
      <c r="V256" s="159"/>
      <c r="W256" s="159"/>
      <c r="X256" s="159"/>
      <c r="Y256" s="159"/>
      <c r="Z256" s="148"/>
      <c r="AA256" s="148"/>
      <c r="AB256" s="148"/>
      <c r="AC256" s="148"/>
      <c r="AD256" s="148"/>
      <c r="AE256" s="148"/>
      <c r="AF256" s="148"/>
      <c r="AG256" s="148" t="s">
        <v>136</v>
      </c>
      <c r="AH256" s="148">
        <v>0</v>
      </c>
      <c r="AI256" s="148"/>
      <c r="AJ256" s="148"/>
      <c r="AK256" s="148"/>
      <c r="AL256" s="148"/>
      <c r="AM256" s="148"/>
      <c r="AN256" s="148"/>
      <c r="AO256" s="148"/>
      <c r="AP256" s="148"/>
      <c r="AQ256" s="148"/>
      <c r="AR256" s="148"/>
      <c r="AS256" s="148"/>
      <c r="AT256" s="148"/>
      <c r="AU256" s="148"/>
      <c r="AV256" s="148"/>
      <c r="AW256" s="148"/>
      <c r="AX256" s="148"/>
      <c r="AY256" s="148"/>
      <c r="AZ256" s="148"/>
      <c r="BA256" s="148"/>
      <c r="BB256" s="148"/>
      <c r="BC256" s="148"/>
      <c r="BD256" s="148"/>
      <c r="BE256" s="148"/>
      <c r="BF256" s="148"/>
      <c r="BG256" s="148"/>
      <c r="BH256" s="148"/>
    </row>
    <row r="257" spans="1:60" outlineLevel="1" x14ac:dyDescent="0.35">
      <c r="A257" s="176">
        <v>120</v>
      </c>
      <c r="B257" s="177" t="s">
        <v>463</v>
      </c>
      <c r="C257" s="193" t="s">
        <v>464</v>
      </c>
      <c r="D257" s="178" t="s">
        <v>172</v>
      </c>
      <c r="E257" s="179">
        <v>1</v>
      </c>
      <c r="F257" s="180"/>
      <c r="G257" s="181">
        <f>ROUND(E257*F257,2)</f>
        <v>0</v>
      </c>
      <c r="H257" s="180"/>
      <c r="I257" s="181">
        <f>ROUND(E257*H257,2)</f>
        <v>0</v>
      </c>
      <c r="J257" s="180"/>
      <c r="K257" s="181">
        <f>ROUND(E257*J257,2)</f>
        <v>0</v>
      </c>
      <c r="L257" s="181">
        <v>21</v>
      </c>
      <c r="M257" s="181">
        <f>G257*(1+L257/100)</f>
        <v>0</v>
      </c>
      <c r="N257" s="179">
        <v>0</v>
      </c>
      <c r="O257" s="179">
        <f>ROUND(E257*N257,2)</f>
        <v>0</v>
      </c>
      <c r="P257" s="179">
        <v>0</v>
      </c>
      <c r="Q257" s="179">
        <f>ROUND(E257*P257,2)</f>
        <v>0</v>
      </c>
      <c r="R257" s="181"/>
      <c r="S257" s="181" t="s">
        <v>200</v>
      </c>
      <c r="T257" s="182" t="s">
        <v>201</v>
      </c>
      <c r="U257" s="159">
        <v>0</v>
      </c>
      <c r="V257" s="159">
        <f>ROUND(E257*U257,2)</f>
        <v>0</v>
      </c>
      <c r="W257" s="159"/>
      <c r="X257" s="159" t="s">
        <v>128</v>
      </c>
      <c r="Y257" s="159" t="s">
        <v>129</v>
      </c>
      <c r="Z257" s="148"/>
      <c r="AA257" s="148"/>
      <c r="AB257" s="148"/>
      <c r="AC257" s="148"/>
      <c r="AD257" s="148"/>
      <c r="AE257" s="148"/>
      <c r="AF257" s="148"/>
      <c r="AG257" s="148" t="s">
        <v>130</v>
      </c>
      <c r="AH257" s="148"/>
      <c r="AI257" s="148"/>
      <c r="AJ257" s="148"/>
      <c r="AK257" s="148"/>
      <c r="AL257" s="148"/>
      <c r="AM257" s="148"/>
      <c r="AN257" s="148"/>
      <c r="AO257" s="148"/>
      <c r="AP257" s="148"/>
      <c r="AQ257" s="148"/>
      <c r="AR257" s="148"/>
      <c r="AS257" s="148"/>
      <c r="AT257" s="148"/>
      <c r="AU257" s="148"/>
      <c r="AV257" s="148"/>
      <c r="AW257" s="148"/>
      <c r="AX257" s="148"/>
      <c r="AY257" s="148"/>
      <c r="AZ257" s="148"/>
      <c r="BA257" s="148"/>
      <c r="BB257" s="148"/>
      <c r="BC257" s="148"/>
      <c r="BD257" s="148"/>
      <c r="BE257" s="148"/>
      <c r="BF257" s="148"/>
      <c r="BG257" s="148"/>
      <c r="BH257" s="148"/>
    </row>
    <row r="258" spans="1:60" outlineLevel="2" x14ac:dyDescent="0.35">
      <c r="A258" s="155"/>
      <c r="B258" s="156"/>
      <c r="C258" s="197" t="s">
        <v>291</v>
      </c>
      <c r="D258" s="166"/>
      <c r="E258" s="167"/>
      <c r="F258" s="159"/>
      <c r="G258" s="159"/>
      <c r="H258" s="159"/>
      <c r="I258" s="159"/>
      <c r="J258" s="159"/>
      <c r="K258" s="159"/>
      <c r="L258" s="159"/>
      <c r="M258" s="159"/>
      <c r="N258" s="158"/>
      <c r="O258" s="158"/>
      <c r="P258" s="158"/>
      <c r="Q258" s="158"/>
      <c r="R258" s="159"/>
      <c r="S258" s="159"/>
      <c r="T258" s="159"/>
      <c r="U258" s="159"/>
      <c r="V258" s="159"/>
      <c r="W258" s="159"/>
      <c r="X258" s="159"/>
      <c r="Y258" s="159"/>
      <c r="Z258" s="148"/>
      <c r="AA258" s="148"/>
      <c r="AB258" s="148"/>
      <c r="AC258" s="148"/>
      <c r="AD258" s="148"/>
      <c r="AE258" s="148"/>
      <c r="AF258" s="148"/>
      <c r="AG258" s="148" t="s">
        <v>136</v>
      </c>
      <c r="AH258" s="148"/>
      <c r="AI258" s="148"/>
      <c r="AJ258" s="148"/>
      <c r="AK258" s="148"/>
      <c r="AL258" s="148"/>
      <c r="AM258" s="148"/>
      <c r="AN258" s="148"/>
      <c r="AO258" s="148"/>
      <c r="AP258" s="148"/>
      <c r="AQ258" s="148"/>
      <c r="AR258" s="148"/>
      <c r="AS258" s="148"/>
      <c r="AT258" s="148"/>
      <c r="AU258" s="148"/>
      <c r="AV258" s="148"/>
      <c r="AW258" s="148"/>
      <c r="AX258" s="148"/>
      <c r="AY258" s="148"/>
      <c r="AZ258" s="148"/>
      <c r="BA258" s="148"/>
      <c r="BB258" s="148"/>
      <c r="BC258" s="148"/>
      <c r="BD258" s="148"/>
      <c r="BE258" s="148"/>
      <c r="BF258" s="148"/>
      <c r="BG258" s="148"/>
      <c r="BH258" s="148"/>
    </row>
    <row r="259" spans="1:60" outlineLevel="3" x14ac:dyDescent="0.35">
      <c r="A259" s="155"/>
      <c r="B259" s="156"/>
      <c r="C259" s="198" t="s">
        <v>465</v>
      </c>
      <c r="D259" s="166"/>
      <c r="E259" s="167"/>
      <c r="F259" s="159"/>
      <c r="G259" s="159"/>
      <c r="H259" s="159"/>
      <c r="I259" s="159"/>
      <c r="J259" s="159"/>
      <c r="K259" s="159"/>
      <c r="L259" s="159"/>
      <c r="M259" s="159"/>
      <c r="N259" s="158"/>
      <c r="O259" s="158"/>
      <c r="P259" s="158"/>
      <c r="Q259" s="158"/>
      <c r="R259" s="159"/>
      <c r="S259" s="159"/>
      <c r="T259" s="159"/>
      <c r="U259" s="159"/>
      <c r="V259" s="159"/>
      <c r="W259" s="159"/>
      <c r="X259" s="159"/>
      <c r="Y259" s="159"/>
      <c r="Z259" s="148"/>
      <c r="AA259" s="148"/>
      <c r="AB259" s="148"/>
      <c r="AC259" s="148"/>
      <c r="AD259" s="148"/>
      <c r="AE259" s="148"/>
      <c r="AF259" s="148"/>
      <c r="AG259" s="148" t="s">
        <v>136</v>
      </c>
      <c r="AH259" s="148">
        <v>2</v>
      </c>
      <c r="AI259" s="148"/>
      <c r="AJ259" s="148"/>
      <c r="AK259" s="148"/>
      <c r="AL259" s="148"/>
      <c r="AM259" s="148"/>
      <c r="AN259" s="148"/>
      <c r="AO259" s="148"/>
      <c r="AP259" s="148"/>
      <c r="AQ259" s="148"/>
      <c r="AR259" s="148"/>
      <c r="AS259" s="148"/>
      <c r="AT259" s="148"/>
      <c r="AU259" s="148"/>
      <c r="AV259" s="148"/>
      <c r="AW259" s="148"/>
      <c r="AX259" s="148"/>
      <c r="AY259" s="148"/>
      <c r="AZ259" s="148"/>
      <c r="BA259" s="148"/>
      <c r="BB259" s="148"/>
      <c r="BC259" s="148"/>
      <c r="BD259" s="148"/>
      <c r="BE259" s="148"/>
      <c r="BF259" s="148"/>
      <c r="BG259" s="148"/>
      <c r="BH259" s="148"/>
    </row>
    <row r="260" spans="1:60" outlineLevel="3" x14ac:dyDescent="0.35">
      <c r="A260" s="155"/>
      <c r="B260" s="156"/>
      <c r="C260" s="198" t="s">
        <v>466</v>
      </c>
      <c r="D260" s="166"/>
      <c r="E260" s="167"/>
      <c r="F260" s="159"/>
      <c r="G260" s="159"/>
      <c r="H260" s="159"/>
      <c r="I260" s="159"/>
      <c r="J260" s="159"/>
      <c r="K260" s="159"/>
      <c r="L260" s="159"/>
      <c r="M260" s="159"/>
      <c r="N260" s="158"/>
      <c r="O260" s="158"/>
      <c r="P260" s="158"/>
      <c r="Q260" s="158"/>
      <c r="R260" s="159"/>
      <c r="S260" s="159"/>
      <c r="T260" s="159"/>
      <c r="U260" s="159"/>
      <c r="V260" s="159"/>
      <c r="W260" s="159"/>
      <c r="X260" s="159"/>
      <c r="Y260" s="159"/>
      <c r="Z260" s="148"/>
      <c r="AA260" s="148"/>
      <c r="AB260" s="148"/>
      <c r="AC260" s="148"/>
      <c r="AD260" s="148"/>
      <c r="AE260" s="148"/>
      <c r="AF260" s="148"/>
      <c r="AG260" s="148" t="s">
        <v>136</v>
      </c>
      <c r="AH260" s="148">
        <v>2</v>
      </c>
      <c r="AI260" s="148"/>
      <c r="AJ260" s="148"/>
      <c r="AK260" s="148"/>
      <c r="AL260" s="148"/>
      <c r="AM260" s="148"/>
      <c r="AN260" s="148"/>
      <c r="AO260" s="148"/>
      <c r="AP260" s="148"/>
      <c r="AQ260" s="148"/>
      <c r="AR260" s="148"/>
      <c r="AS260" s="148"/>
      <c r="AT260" s="148"/>
      <c r="AU260" s="148"/>
      <c r="AV260" s="148"/>
      <c r="AW260" s="148"/>
      <c r="AX260" s="148"/>
      <c r="AY260" s="148"/>
      <c r="AZ260" s="148"/>
      <c r="BA260" s="148"/>
      <c r="BB260" s="148"/>
      <c r="BC260" s="148"/>
      <c r="BD260" s="148"/>
      <c r="BE260" s="148"/>
      <c r="BF260" s="148"/>
      <c r="BG260" s="148"/>
      <c r="BH260" s="148"/>
    </row>
    <row r="261" spans="1:60" outlineLevel="3" x14ac:dyDescent="0.35">
      <c r="A261" s="155"/>
      <c r="B261" s="156"/>
      <c r="C261" s="198" t="s">
        <v>467</v>
      </c>
      <c r="D261" s="166"/>
      <c r="E261" s="167"/>
      <c r="F261" s="159"/>
      <c r="G261" s="159"/>
      <c r="H261" s="159"/>
      <c r="I261" s="159"/>
      <c r="J261" s="159"/>
      <c r="K261" s="159"/>
      <c r="L261" s="159"/>
      <c r="M261" s="159"/>
      <c r="N261" s="158"/>
      <c r="O261" s="158"/>
      <c r="P261" s="158"/>
      <c r="Q261" s="158"/>
      <c r="R261" s="159"/>
      <c r="S261" s="159"/>
      <c r="T261" s="159"/>
      <c r="U261" s="159"/>
      <c r="V261" s="159"/>
      <c r="W261" s="159"/>
      <c r="X261" s="159"/>
      <c r="Y261" s="159"/>
      <c r="Z261" s="148"/>
      <c r="AA261" s="148"/>
      <c r="AB261" s="148"/>
      <c r="AC261" s="148"/>
      <c r="AD261" s="148"/>
      <c r="AE261" s="148"/>
      <c r="AF261" s="148"/>
      <c r="AG261" s="148" t="s">
        <v>136</v>
      </c>
      <c r="AH261" s="148">
        <v>2</v>
      </c>
      <c r="AI261" s="148"/>
      <c r="AJ261" s="148"/>
      <c r="AK261" s="148"/>
      <c r="AL261" s="148"/>
      <c r="AM261" s="148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</row>
    <row r="262" spans="1:60" outlineLevel="3" x14ac:dyDescent="0.35">
      <c r="A262" s="155"/>
      <c r="B262" s="156"/>
      <c r="C262" s="197" t="s">
        <v>306</v>
      </c>
      <c r="D262" s="166"/>
      <c r="E262" s="167"/>
      <c r="F262" s="159"/>
      <c r="G262" s="159"/>
      <c r="H262" s="159"/>
      <c r="I262" s="159"/>
      <c r="J262" s="159"/>
      <c r="K262" s="159"/>
      <c r="L262" s="159"/>
      <c r="M262" s="159"/>
      <c r="N262" s="158"/>
      <c r="O262" s="158"/>
      <c r="P262" s="158"/>
      <c r="Q262" s="158"/>
      <c r="R262" s="159"/>
      <c r="S262" s="159"/>
      <c r="T262" s="159"/>
      <c r="U262" s="159"/>
      <c r="V262" s="159"/>
      <c r="W262" s="159"/>
      <c r="X262" s="159"/>
      <c r="Y262" s="159"/>
      <c r="Z262" s="148"/>
      <c r="AA262" s="148"/>
      <c r="AB262" s="148"/>
      <c r="AC262" s="148"/>
      <c r="AD262" s="148"/>
      <c r="AE262" s="148"/>
      <c r="AF262" s="148"/>
      <c r="AG262" s="148" t="s">
        <v>136</v>
      </c>
      <c r="AH262" s="148"/>
      <c r="AI262" s="148"/>
      <c r="AJ262" s="148"/>
      <c r="AK262" s="148"/>
      <c r="AL262" s="148"/>
      <c r="AM262" s="148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</row>
    <row r="263" spans="1:60" outlineLevel="3" x14ac:dyDescent="0.35">
      <c r="A263" s="155"/>
      <c r="B263" s="156"/>
      <c r="C263" s="194" t="s">
        <v>72</v>
      </c>
      <c r="D263" s="161"/>
      <c r="E263" s="162">
        <v>1</v>
      </c>
      <c r="F263" s="159"/>
      <c r="G263" s="159"/>
      <c r="H263" s="159"/>
      <c r="I263" s="159"/>
      <c r="J263" s="159"/>
      <c r="K263" s="159"/>
      <c r="L263" s="159"/>
      <c r="M263" s="159"/>
      <c r="N263" s="158"/>
      <c r="O263" s="158"/>
      <c r="P263" s="158"/>
      <c r="Q263" s="158"/>
      <c r="R263" s="159"/>
      <c r="S263" s="159"/>
      <c r="T263" s="159"/>
      <c r="U263" s="159"/>
      <c r="V263" s="159"/>
      <c r="W263" s="159"/>
      <c r="X263" s="159"/>
      <c r="Y263" s="159"/>
      <c r="Z263" s="148"/>
      <c r="AA263" s="148"/>
      <c r="AB263" s="148"/>
      <c r="AC263" s="148"/>
      <c r="AD263" s="148"/>
      <c r="AE263" s="148"/>
      <c r="AF263" s="148"/>
      <c r="AG263" s="148" t="s">
        <v>136</v>
      </c>
      <c r="AH263" s="148">
        <v>0</v>
      </c>
      <c r="AI263" s="148"/>
      <c r="AJ263" s="148"/>
      <c r="AK263" s="148"/>
      <c r="AL263" s="148"/>
      <c r="AM263" s="148"/>
      <c r="AN263" s="148"/>
      <c r="AO263" s="148"/>
      <c r="AP263" s="148"/>
      <c r="AQ263" s="148"/>
      <c r="AR263" s="148"/>
      <c r="AS263" s="148"/>
      <c r="AT263" s="148"/>
      <c r="AU263" s="148"/>
      <c r="AV263" s="148"/>
      <c r="AW263" s="148"/>
      <c r="AX263" s="148"/>
      <c r="AY263" s="148"/>
      <c r="AZ263" s="148"/>
      <c r="BA263" s="148"/>
      <c r="BB263" s="148"/>
      <c r="BC263" s="148"/>
      <c r="BD263" s="148"/>
      <c r="BE263" s="148"/>
      <c r="BF263" s="148"/>
      <c r="BG263" s="148"/>
      <c r="BH263" s="148"/>
    </row>
    <row r="264" spans="1:60" outlineLevel="1" x14ac:dyDescent="0.35">
      <c r="A264" s="184">
        <v>121</v>
      </c>
      <c r="B264" s="185" t="s">
        <v>468</v>
      </c>
      <c r="C264" s="195" t="s">
        <v>469</v>
      </c>
      <c r="D264" s="186" t="s">
        <v>274</v>
      </c>
      <c r="E264" s="187">
        <v>1</v>
      </c>
      <c r="F264" s="188"/>
      <c r="G264" s="189">
        <f>ROUND(E264*F264,2)</f>
        <v>0</v>
      </c>
      <c r="H264" s="188"/>
      <c r="I264" s="189">
        <f>ROUND(E264*H264,2)</f>
        <v>0</v>
      </c>
      <c r="J264" s="188"/>
      <c r="K264" s="189">
        <f>ROUND(E264*J264,2)</f>
        <v>0</v>
      </c>
      <c r="L264" s="189">
        <v>21</v>
      </c>
      <c r="M264" s="189">
        <f>G264*(1+L264/100)</f>
        <v>0</v>
      </c>
      <c r="N264" s="187">
        <v>2.2000000000000001E-4</v>
      </c>
      <c r="O264" s="187">
        <f>ROUND(E264*N264,2)</f>
        <v>0</v>
      </c>
      <c r="P264" s="187">
        <v>0</v>
      </c>
      <c r="Q264" s="187">
        <f>ROUND(E264*P264,2)</f>
        <v>0</v>
      </c>
      <c r="R264" s="189"/>
      <c r="S264" s="189" t="s">
        <v>200</v>
      </c>
      <c r="T264" s="190" t="s">
        <v>201</v>
      </c>
      <c r="U264" s="159">
        <v>0.246</v>
      </c>
      <c r="V264" s="159">
        <f>ROUND(E264*U264,2)</f>
        <v>0.25</v>
      </c>
      <c r="W264" s="159"/>
      <c r="X264" s="159" t="s">
        <v>128</v>
      </c>
      <c r="Y264" s="159" t="s">
        <v>129</v>
      </c>
      <c r="Z264" s="148"/>
      <c r="AA264" s="148"/>
      <c r="AB264" s="148"/>
      <c r="AC264" s="148"/>
      <c r="AD264" s="148"/>
      <c r="AE264" s="148"/>
      <c r="AF264" s="148"/>
      <c r="AG264" s="148" t="s">
        <v>130</v>
      </c>
      <c r="AH264" s="148"/>
      <c r="AI264" s="148"/>
      <c r="AJ264" s="148"/>
      <c r="AK264" s="148"/>
      <c r="AL264" s="148"/>
      <c r="AM264" s="148"/>
      <c r="AN264" s="148"/>
      <c r="AO264" s="148"/>
      <c r="AP264" s="148"/>
      <c r="AQ264" s="148"/>
      <c r="AR264" s="148"/>
      <c r="AS264" s="148"/>
      <c r="AT264" s="148"/>
      <c r="AU264" s="148"/>
      <c r="AV264" s="148"/>
      <c r="AW264" s="148"/>
      <c r="AX264" s="148"/>
      <c r="AY264" s="148"/>
      <c r="AZ264" s="148"/>
      <c r="BA264" s="148"/>
      <c r="BB264" s="148"/>
      <c r="BC264" s="148"/>
      <c r="BD264" s="148"/>
      <c r="BE264" s="148"/>
      <c r="BF264" s="148"/>
      <c r="BG264" s="148"/>
      <c r="BH264" s="148"/>
    </row>
    <row r="265" spans="1:60" outlineLevel="1" x14ac:dyDescent="0.35">
      <c r="A265" s="176">
        <v>122</v>
      </c>
      <c r="B265" s="177" t="s">
        <v>470</v>
      </c>
      <c r="C265" s="193" t="s">
        <v>471</v>
      </c>
      <c r="D265" s="178" t="s">
        <v>172</v>
      </c>
      <c r="E265" s="179">
        <v>3</v>
      </c>
      <c r="F265" s="180"/>
      <c r="G265" s="181">
        <f>ROUND(E265*F265,2)</f>
        <v>0</v>
      </c>
      <c r="H265" s="180"/>
      <c r="I265" s="181">
        <f>ROUND(E265*H265,2)</f>
        <v>0</v>
      </c>
      <c r="J265" s="180"/>
      <c r="K265" s="181">
        <f>ROUND(E265*J265,2)</f>
        <v>0</v>
      </c>
      <c r="L265" s="181">
        <v>21</v>
      </c>
      <c r="M265" s="181">
        <f>G265*(1+L265/100)</f>
        <v>0</v>
      </c>
      <c r="N265" s="179">
        <v>0</v>
      </c>
      <c r="O265" s="179">
        <f>ROUND(E265*N265,2)</f>
        <v>0</v>
      </c>
      <c r="P265" s="179">
        <v>0</v>
      </c>
      <c r="Q265" s="179">
        <f>ROUND(E265*P265,2)</f>
        <v>0</v>
      </c>
      <c r="R265" s="181"/>
      <c r="S265" s="181" t="s">
        <v>200</v>
      </c>
      <c r="T265" s="182" t="s">
        <v>201</v>
      </c>
      <c r="U265" s="159">
        <v>0</v>
      </c>
      <c r="V265" s="159">
        <f>ROUND(E265*U265,2)</f>
        <v>0</v>
      </c>
      <c r="W265" s="159"/>
      <c r="X265" s="159" t="s">
        <v>128</v>
      </c>
      <c r="Y265" s="159" t="s">
        <v>129</v>
      </c>
      <c r="Z265" s="148"/>
      <c r="AA265" s="148"/>
      <c r="AB265" s="148"/>
      <c r="AC265" s="148"/>
      <c r="AD265" s="148"/>
      <c r="AE265" s="148"/>
      <c r="AF265" s="148"/>
      <c r="AG265" s="148" t="s">
        <v>130</v>
      </c>
      <c r="AH265" s="148"/>
      <c r="AI265" s="148"/>
      <c r="AJ265" s="148"/>
      <c r="AK265" s="148"/>
      <c r="AL265" s="148"/>
      <c r="AM265" s="148"/>
      <c r="AN265" s="148"/>
      <c r="AO265" s="148"/>
      <c r="AP265" s="148"/>
      <c r="AQ265" s="148"/>
      <c r="AR265" s="148"/>
      <c r="AS265" s="148"/>
      <c r="AT265" s="148"/>
      <c r="AU265" s="148"/>
      <c r="AV265" s="148"/>
      <c r="AW265" s="148"/>
      <c r="AX265" s="148"/>
      <c r="AY265" s="148"/>
      <c r="AZ265" s="148"/>
      <c r="BA265" s="148"/>
      <c r="BB265" s="148"/>
      <c r="BC265" s="148"/>
      <c r="BD265" s="148"/>
      <c r="BE265" s="148"/>
      <c r="BF265" s="148"/>
      <c r="BG265" s="148"/>
      <c r="BH265" s="148"/>
    </row>
    <row r="266" spans="1:60" outlineLevel="1" x14ac:dyDescent="0.35">
      <c r="A266" s="155">
        <v>123</v>
      </c>
      <c r="B266" s="156" t="s">
        <v>472</v>
      </c>
      <c r="C266" s="196" t="s">
        <v>473</v>
      </c>
      <c r="D266" s="157" t="s">
        <v>0</v>
      </c>
      <c r="E266" s="191"/>
      <c r="F266" s="160"/>
      <c r="G266" s="159">
        <f>ROUND(E266*F266,2)</f>
        <v>0</v>
      </c>
      <c r="H266" s="160"/>
      <c r="I266" s="159">
        <f>ROUND(E266*H266,2)</f>
        <v>0</v>
      </c>
      <c r="J266" s="160"/>
      <c r="K266" s="159">
        <f>ROUND(E266*J266,2)</f>
        <v>0</v>
      </c>
      <c r="L266" s="159">
        <v>21</v>
      </c>
      <c r="M266" s="159">
        <f>G266*(1+L266/100)</f>
        <v>0</v>
      </c>
      <c r="N266" s="158">
        <v>0</v>
      </c>
      <c r="O266" s="158">
        <f>ROUND(E266*N266,2)</f>
        <v>0</v>
      </c>
      <c r="P266" s="158">
        <v>0</v>
      </c>
      <c r="Q266" s="158">
        <f>ROUND(E266*P266,2)</f>
        <v>0</v>
      </c>
      <c r="R266" s="159" t="s">
        <v>253</v>
      </c>
      <c r="S266" s="159" t="s">
        <v>127</v>
      </c>
      <c r="T266" s="159" t="s">
        <v>127</v>
      </c>
      <c r="U266" s="159">
        <v>0</v>
      </c>
      <c r="V266" s="159">
        <f>ROUND(E266*U266,2)</f>
        <v>0</v>
      </c>
      <c r="W266" s="159"/>
      <c r="X266" s="159" t="s">
        <v>248</v>
      </c>
      <c r="Y266" s="159" t="s">
        <v>129</v>
      </c>
      <c r="Z266" s="148"/>
      <c r="AA266" s="148"/>
      <c r="AB266" s="148"/>
      <c r="AC266" s="148"/>
      <c r="AD266" s="148"/>
      <c r="AE266" s="148"/>
      <c r="AF266" s="148"/>
      <c r="AG266" s="148" t="s">
        <v>249</v>
      </c>
      <c r="AH266" s="148"/>
      <c r="AI266" s="148"/>
      <c r="AJ266" s="148"/>
      <c r="AK266" s="148"/>
      <c r="AL266" s="148"/>
      <c r="AM266" s="148"/>
      <c r="AN266" s="148"/>
      <c r="AO266" s="148"/>
      <c r="AP266" s="148"/>
      <c r="AQ266" s="148"/>
      <c r="AR266" s="148"/>
      <c r="AS266" s="148"/>
      <c r="AT266" s="148"/>
      <c r="AU266" s="148"/>
      <c r="AV266" s="148"/>
      <c r="AW266" s="148"/>
      <c r="AX266" s="148"/>
      <c r="AY266" s="148"/>
      <c r="AZ266" s="148"/>
      <c r="BA266" s="148"/>
      <c r="BB266" s="148"/>
      <c r="BC266" s="148"/>
      <c r="BD266" s="148"/>
      <c r="BE266" s="148"/>
      <c r="BF266" s="148"/>
      <c r="BG266" s="148"/>
      <c r="BH266" s="148"/>
    </row>
    <row r="267" spans="1:60" outlineLevel="2" x14ac:dyDescent="0.35">
      <c r="A267" s="155"/>
      <c r="B267" s="156"/>
      <c r="C267" s="273" t="s">
        <v>432</v>
      </c>
      <c r="D267" s="274"/>
      <c r="E267" s="274"/>
      <c r="F267" s="274"/>
      <c r="G267" s="274"/>
      <c r="H267" s="159"/>
      <c r="I267" s="159"/>
      <c r="J267" s="159"/>
      <c r="K267" s="159"/>
      <c r="L267" s="159"/>
      <c r="M267" s="159"/>
      <c r="N267" s="158"/>
      <c r="O267" s="158"/>
      <c r="P267" s="158"/>
      <c r="Q267" s="158"/>
      <c r="R267" s="159"/>
      <c r="S267" s="159"/>
      <c r="T267" s="159"/>
      <c r="U267" s="159"/>
      <c r="V267" s="159"/>
      <c r="W267" s="159"/>
      <c r="X267" s="159"/>
      <c r="Y267" s="159"/>
      <c r="Z267" s="148"/>
      <c r="AA267" s="148"/>
      <c r="AB267" s="148"/>
      <c r="AC267" s="148"/>
      <c r="AD267" s="148"/>
      <c r="AE267" s="148"/>
      <c r="AF267" s="148"/>
      <c r="AG267" s="148" t="s">
        <v>132</v>
      </c>
      <c r="AH267" s="148"/>
      <c r="AI267" s="148"/>
      <c r="AJ267" s="148"/>
      <c r="AK267" s="148"/>
      <c r="AL267" s="148"/>
      <c r="AM267" s="148"/>
      <c r="AN267" s="148"/>
      <c r="AO267" s="148"/>
      <c r="AP267" s="148"/>
      <c r="AQ267" s="148"/>
      <c r="AR267" s="148"/>
      <c r="AS267" s="148"/>
      <c r="AT267" s="148"/>
      <c r="AU267" s="148"/>
      <c r="AV267" s="148"/>
      <c r="AW267" s="148"/>
      <c r="AX267" s="148"/>
      <c r="AY267" s="148"/>
      <c r="AZ267" s="148"/>
      <c r="BA267" s="148"/>
      <c r="BB267" s="148"/>
      <c r="BC267" s="148"/>
      <c r="BD267" s="148"/>
      <c r="BE267" s="148"/>
      <c r="BF267" s="148"/>
      <c r="BG267" s="148"/>
      <c r="BH267" s="148"/>
    </row>
    <row r="268" spans="1:60" ht="13.15" x14ac:dyDescent="0.35">
      <c r="A268" s="169" t="s">
        <v>121</v>
      </c>
      <c r="B268" s="170" t="s">
        <v>88</v>
      </c>
      <c r="C268" s="192" t="s">
        <v>89</v>
      </c>
      <c r="D268" s="171"/>
      <c r="E268" s="172"/>
      <c r="F268" s="173"/>
      <c r="G268" s="173">
        <f>SUMIF(AG269:AG275,"&lt;&gt;NOR",G269:G275)</f>
        <v>0</v>
      </c>
      <c r="H268" s="173"/>
      <c r="I268" s="173">
        <f>SUM(I269:I275)</f>
        <v>0</v>
      </c>
      <c r="J268" s="173"/>
      <c r="K268" s="173">
        <f>SUM(K269:K275)</f>
        <v>0</v>
      </c>
      <c r="L268" s="173"/>
      <c r="M268" s="173">
        <f>SUM(M269:M275)</f>
        <v>0</v>
      </c>
      <c r="N268" s="172"/>
      <c r="O268" s="172">
        <f>SUM(O269:O275)</f>
        <v>0.09</v>
      </c>
      <c r="P268" s="172"/>
      <c r="Q268" s="172">
        <f>SUM(Q269:Q275)</f>
        <v>0</v>
      </c>
      <c r="R268" s="173"/>
      <c r="S268" s="173"/>
      <c r="T268" s="174"/>
      <c r="U268" s="168"/>
      <c r="V268" s="168">
        <f>SUM(V269:V275)</f>
        <v>7.2</v>
      </c>
      <c r="W268" s="168"/>
      <c r="X268" s="168"/>
      <c r="Y268" s="168"/>
      <c r="AG268" t="s">
        <v>122</v>
      </c>
    </row>
    <row r="269" spans="1:60" ht="30.4" outlineLevel="1" x14ac:dyDescent="0.35">
      <c r="A269" s="176">
        <v>124</v>
      </c>
      <c r="B269" s="177" t="s">
        <v>474</v>
      </c>
      <c r="C269" s="193" t="s">
        <v>501</v>
      </c>
      <c r="D269" s="178" t="s">
        <v>199</v>
      </c>
      <c r="E269" s="179">
        <v>3</v>
      </c>
      <c r="F269" s="180"/>
      <c r="G269" s="181">
        <f>ROUND(E269*F269,2)</f>
        <v>0</v>
      </c>
      <c r="H269" s="180"/>
      <c r="I269" s="181">
        <f>ROUND(E269*H269,2)</f>
        <v>0</v>
      </c>
      <c r="J269" s="180"/>
      <c r="K269" s="181">
        <f>ROUND(E269*J269,2)</f>
        <v>0</v>
      </c>
      <c r="L269" s="181">
        <v>21</v>
      </c>
      <c r="M269" s="181">
        <f>G269*(1+L269/100)</f>
        <v>0</v>
      </c>
      <c r="N269" s="179">
        <v>2.5999999999999999E-2</v>
      </c>
      <c r="O269" s="179">
        <f>ROUND(E269*N269,2)</f>
        <v>0.08</v>
      </c>
      <c r="P269" s="179">
        <v>0</v>
      </c>
      <c r="Q269" s="179">
        <f>ROUND(E269*P269,2)</f>
        <v>0</v>
      </c>
      <c r="R269" s="181" t="s">
        <v>253</v>
      </c>
      <c r="S269" s="181" t="s">
        <v>127</v>
      </c>
      <c r="T269" s="182" t="s">
        <v>127</v>
      </c>
      <c r="U269" s="159">
        <v>1.9</v>
      </c>
      <c r="V269" s="159">
        <f>ROUND(E269*U269,2)</f>
        <v>5.7</v>
      </c>
      <c r="W269" s="159"/>
      <c r="X269" s="159" t="s">
        <v>128</v>
      </c>
      <c r="Y269" s="159" t="s">
        <v>129</v>
      </c>
      <c r="Z269" s="148"/>
      <c r="AA269" s="148"/>
      <c r="AB269" s="148"/>
      <c r="AC269" s="148"/>
      <c r="AD269" s="148"/>
      <c r="AE269" s="148"/>
      <c r="AF269" s="148"/>
      <c r="AG269" s="148" t="s">
        <v>130</v>
      </c>
      <c r="AH269" s="148"/>
      <c r="AI269" s="148"/>
      <c r="AJ269" s="148"/>
      <c r="AK269" s="148"/>
      <c r="AL269" s="148"/>
      <c r="AM269" s="148"/>
      <c r="AN269" s="148"/>
      <c r="AO269" s="148"/>
      <c r="AP269" s="148"/>
      <c r="AQ269" s="148"/>
      <c r="AR269" s="148"/>
      <c r="AS269" s="148"/>
      <c r="AT269" s="148"/>
      <c r="AU269" s="148"/>
      <c r="AV269" s="148"/>
      <c r="AW269" s="148"/>
      <c r="AX269" s="148"/>
      <c r="AY269" s="148"/>
      <c r="AZ269" s="148"/>
      <c r="BA269" s="148"/>
      <c r="BB269" s="148"/>
      <c r="BC269" s="148"/>
      <c r="BD269" s="148"/>
      <c r="BE269" s="148"/>
      <c r="BF269" s="148"/>
      <c r="BG269" s="148"/>
      <c r="BH269" s="148"/>
    </row>
    <row r="270" spans="1:60" outlineLevel="2" x14ac:dyDescent="0.35">
      <c r="A270" s="155"/>
      <c r="B270" s="156"/>
      <c r="C270" s="271" t="s">
        <v>475</v>
      </c>
      <c r="D270" s="272"/>
      <c r="E270" s="272"/>
      <c r="F270" s="272"/>
      <c r="G270" s="272"/>
      <c r="H270" s="159"/>
      <c r="I270" s="159"/>
      <c r="J270" s="159"/>
      <c r="K270" s="159"/>
      <c r="L270" s="159"/>
      <c r="M270" s="159"/>
      <c r="N270" s="158"/>
      <c r="O270" s="158"/>
      <c r="P270" s="158"/>
      <c r="Q270" s="158"/>
      <c r="R270" s="159"/>
      <c r="S270" s="159"/>
      <c r="T270" s="159"/>
      <c r="U270" s="159"/>
      <c r="V270" s="159"/>
      <c r="W270" s="159"/>
      <c r="X270" s="159"/>
      <c r="Y270" s="159"/>
      <c r="Z270" s="148"/>
      <c r="AA270" s="148"/>
      <c r="AB270" s="148"/>
      <c r="AC270" s="148"/>
      <c r="AD270" s="148"/>
      <c r="AE270" s="148"/>
      <c r="AF270" s="148"/>
      <c r="AG270" s="148" t="s">
        <v>150</v>
      </c>
      <c r="AH270" s="148"/>
      <c r="AI270" s="148"/>
      <c r="AJ270" s="148"/>
      <c r="AK270" s="148"/>
      <c r="AL270" s="148"/>
      <c r="AM270" s="148"/>
      <c r="AN270" s="148"/>
      <c r="AO270" s="148"/>
      <c r="AP270" s="148"/>
      <c r="AQ270" s="148"/>
      <c r="AR270" s="148"/>
      <c r="AS270" s="148"/>
      <c r="AT270" s="148"/>
      <c r="AU270" s="148"/>
      <c r="AV270" s="148"/>
      <c r="AW270" s="148"/>
      <c r="AX270" s="148"/>
      <c r="AY270" s="148"/>
      <c r="AZ270" s="148"/>
      <c r="BA270" s="148"/>
      <c r="BB270" s="148"/>
      <c r="BC270" s="148"/>
      <c r="BD270" s="148"/>
      <c r="BE270" s="148"/>
      <c r="BF270" s="148"/>
      <c r="BG270" s="148"/>
      <c r="BH270" s="148"/>
    </row>
    <row r="271" spans="1:60" outlineLevel="3" x14ac:dyDescent="0.35">
      <c r="A271" s="155"/>
      <c r="B271" s="156"/>
      <c r="C271" s="199" t="s">
        <v>476</v>
      </c>
      <c r="D271" s="163"/>
      <c r="E271" s="164"/>
      <c r="F271" s="165"/>
      <c r="G271" s="165"/>
      <c r="H271" s="159"/>
      <c r="I271" s="159"/>
      <c r="J271" s="159"/>
      <c r="K271" s="159"/>
      <c r="L271" s="159"/>
      <c r="M271" s="159"/>
      <c r="N271" s="158"/>
      <c r="O271" s="158"/>
      <c r="P271" s="158"/>
      <c r="Q271" s="158"/>
      <c r="R271" s="159"/>
      <c r="S271" s="159"/>
      <c r="T271" s="159"/>
      <c r="U271" s="159"/>
      <c r="V271" s="159"/>
      <c r="W271" s="159"/>
      <c r="X271" s="159"/>
      <c r="Y271" s="159"/>
      <c r="Z271" s="148"/>
      <c r="AA271" s="148"/>
      <c r="AB271" s="148"/>
      <c r="AC271" s="148"/>
      <c r="AD271" s="148"/>
      <c r="AE271" s="148"/>
      <c r="AF271" s="148"/>
      <c r="AG271" s="148" t="s">
        <v>150</v>
      </c>
      <c r="AH271" s="148"/>
      <c r="AI271" s="148"/>
      <c r="AJ271" s="148"/>
      <c r="AK271" s="148"/>
      <c r="AL271" s="148"/>
      <c r="AM271" s="148"/>
      <c r="AN271" s="148"/>
      <c r="AO271" s="148"/>
      <c r="AP271" s="148"/>
      <c r="AQ271" s="148"/>
      <c r="AR271" s="148"/>
      <c r="AS271" s="148"/>
      <c r="AT271" s="148"/>
      <c r="AU271" s="148"/>
      <c r="AV271" s="148"/>
      <c r="AW271" s="148"/>
      <c r="AX271" s="148"/>
      <c r="AY271" s="148"/>
      <c r="AZ271" s="148"/>
      <c r="BA271" s="148"/>
      <c r="BB271" s="148"/>
      <c r="BC271" s="148"/>
      <c r="BD271" s="148"/>
      <c r="BE271" s="148"/>
      <c r="BF271" s="148"/>
      <c r="BG271" s="148"/>
      <c r="BH271" s="148"/>
    </row>
    <row r="272" spans="1:60" outlineLevel="3" x14ac:dyDescent="0.35">
      <c r="A272" s="155"/>
      <c r="B272" s="156"/>
      <c r="C272" s="269" t="s">
        <v>477</v>
      </c>
      <c r="D272" s="270"/>
      <c r="E272" s="270"/>
      <c r="F272" s="270"/>
      <c r="G272" s="270"/>
      <c r="H272" s="159"/>
      <c r="I272" s="159"/>
      <c r="J272" s="159"/>
      <c r="K272" s="159"/>
      <c r="L272" s="159"/>
      <c r="M272" s="159"/>
      <c r="N272" s="158"/>
      <c r="O272" s="158"/>
      <c r="P272" s="158"/>
      <c r="Q272" s="158"/>
      <c r="R272" s="159"/>
      <c r="S272" s="159"/>
      <c r="T272" s="159"/>
      <c r="U272" s="159"/>
      <c r="V272" s="159"/>
      <c r="W272" s="159"/>
      <c r="X272" s="159"/>
      <c r="Y272" s="159"/>
      <c r="Z272" s="148"/>
      <c r="AA272" s="148"/>
      <c r="AB272" s="148"/>
      <c r="AC272" s="148"/>
      <c r="AD272" s="148"/>
      <c r="AE272" s="148"/>
      <c r="AF272" s="148"/>
      <c r="AG272" s="148" t="s">
        <v>150</v>
      </c>
      <c r="AH272" s="148"/>
      <c r="AI272" s="148"/>
      <c r="AJ272" s="148"/>
      <c r="AK272" s="148"/>
      <c r="AL272" s="148"/>
      <c r="AM272" s="148"/>
      <c r="AN272" s="148"/>
      <c r="AO272" s="148"/>
      <c r="AP272" s="148"/>
      <c r="AQ272" s="148"/>
      <c r="AR272" s="148"/>
      <c r="AS272" s="148"/>
      <c r="AT272" s="148"/>
      <c r="AU272" s="148"/>
      <c r="AV272" s="148"/>
      <c r="AW272" s="148"/>
      <c r="AX272" s="148"/>
      <c r="AY272" s="148"/>
      <c r="AZ272" s="148"/>
      <c r="BA272" s="148"/>
      <c r="BB272" s="148"/>
      <c r="BC272" s="148"/>
      <c r="BD272" s="148"/>
      <c r="BE272" s="148"/>
      <c r="BF272" s="148"/>
      <c r="BG272" s="148"/>
      <c r="BH272" s="148"/>
    </row>
    <row r="273" spans="1:60" ht="30.4" outlineLevel="1" x14ac:dyDescent="0.35">
      <c r="A273" s="176">
        <v>125</v>
      </c>
      <c r="B273" s="177" t="s">
        <v>478</v>
      </c>
      <c r="C273" s="193" t="s">
        <v>479</v>
      </c>
      <c r="D273" s="178" t="s">
        <v>199</v>
      </c>
      <c r="E273" s="179">
        <v>1</v>
      </c>
      <c r="F273" s="180"/>
      <c r="G273" s="181">
        <f>ROUND(E273*F273,2)</f>
        <v>0</v>
      </c>
      <c r="H273" s="180"/>
      <c r="I273" s="181">
        <f>ROUND(E273*H273,2)</f>
        <v>0</v>
      </c>
      <c r="J273" s="180"/>
      <c r="K273" s="181">
        <f>ROUND(E273*J273,2)</f>
        <v>0</v>
      </c>
      <c r="L273" s="181">
        <v>21</v>
      </c>
      <c r="M273" s="181">
        <f>G273*(1+L273/100)</f>
        <v>0</v>
      </c>
      <c r="N273" s="179">
        <v>8.9999999999999993E-3</v>
      </c>
      <c r="O273" s="179">
        <f>ROUND(E273*N273,2)</f>
        <v>0.01</v>
      </c>
      <c r="P273" s="179">
        <v>0</v>
      </c>
      <c r="Q273" s="179">
        <f>ROUND(E273*P273,2)</f>
        <v>0</v>
      </c>
      <c r="R273" s="181" t="s">
        <v>253</v>
      </c>
      <c r="S273" s="181" t="s">
        <v>127</v>
      </c>
      <c r="T273" s="182" t="s">
        <v>127</v>
      </c>
      <c r="U273" s="159">
        <v>1.5</v>
      </c>
      <c r="V273" s="159">
        <f>ROUND(E273*U273,2)</f>
        <v>1.5</v>
      </c>
      <c r="W273" s="159"/>
      <c r="X273" s="159" t="s">
        <v>128</v>
      </c>
      <c r="Y273" s="159" t="s">
        <v>129</v>
      </c>
      <c r="Z273" s="148"/>
      <c r="AA273" s="148"/>
      <c r="AB273" s="148"/>
      <c r="AC273" s="148"/>
      <c r="AD273" s="148"/>
      <c r="AE273" s="148"/>
      <c r="AF273" s="148"/>
      <c r="AG273" s="148" t="s">
        <v>130</v>
      </c>
      <c r="AH273" s="148"/>
      <c r="AI273" s="148"/>
      <c r="AJ273" s="148"/>
      <c r="AK273" s="148"/>
      <c r="AL273" s="148"/>
      <c r="AM273" s="148"/>
      <c r="AN273" s="148"/>
      <c r="AO273" s="148"/>
      <c r="AP273" s="148"/>
      <c r="AQ273" s="148"/>
      <c r="AR273" s="148"/>
      <c r="AS273" s="148"/>
      <c r="AT273" s="148"/>
      <c r="AU273" s="148"/>
      <c r="AV273" s="148"/>
      <c r="AW273" s="148"/>
      <c r="AX273" s="148"/>
      <c r="AY273" s="148"/>
      <c r="AZ273" s="148"/>
      <c r="BA273" s="148"/>
      <c r="BB273" s="148"/>
      <c r="BC273" s="148"/>
      <c r="BD273" s="148"/>
      <c r="BE273" s="148"/>
      <c r="BF273" s="148"/>
      <c r="BG273" s="148"/>
      <c r="BH273" s="148"/>
    </row>
    <row r="274" spans="1:60" outlineLevel="2" x14ac:dyDescent="0.35">
      <c r="A274" s="155"/>
      <c r="B274" s="156"/>
      <c r="C274" s="271" t="s">
        <v>475</v>
      </c>
      <c r="D274" s="272"/>
      <c r="E274" s="272"/>
      <c r="F274" s="272"/>
      <c r="G274" s="272"/>
      <c r="H274" s="159"/>
      <c r="I274" s="159"/>
      <c r="J274" s="159"/>
      <c r="K274" s="159"/>
      <c r="L274" s="159"/>
      <c r="M274" s="159"/>
      <c r="N274" s="158"/>
      <c r="O274" s="158"/>
      <c r="P274" s="158"/>
      <c r="Q274" s="158"/>
      <c r="R274" s="159"/>
      <c r="S274" s="159"/>
      <c r="T274" s="159"/>
      <c r="U274" s="159"/>
      <c r="V274" s="159"/>
      <c r="W274" s="159"/>
      <c r="X274" s="159"/>
      <c r="Y274" s="159"/>
      <c r="Z274" s="148"/>
      <c r="AA274" s="148"/>
      <c r="AB274" s="148"/>
      <c r="AC274" s="148"/>
      <c r="AD274" s="148"/>
      <c r="AE274" s="148"/>
      <c r="AF274" s="148"/>
      <c r="AG274" s="148" t="s">
        <v>150</v>
      </c>
      <c r="AH274" s="148"/>
      <c r="AI274" s="148"/>
      <c r="AJ274" s="148"/>
      <c r="AK274" s="148"/>
      <c r="AL274" s="148"/>
      <c r="AM274" s="148"/>
      <c r="AN274" s="148"/>
      <c r="AO274" s="148"/>
      <c r="AP274" s="148"/>
      <c r="AQ274" s="148"/>
      <c r="AR274" s="148"/>
      <c r="AS274" s="148"/>
      <c r="AT274" s="148"/>
      <c r="AU274" s="148"/>
      <c r="AV274" s="148"/>
      <c r="AW274" s="148"/>
      <c r="AX274" s="148"/>
      <c r="AY274" s="148"/>
      <c r="AZ274" s="148"/>
      <c r="BA274" s="148"/>
      <c r="BB274" s="148"/>
      <c r="BC274" s="148"/>
      <c r="BD274" s="148"/>
      <c r="BE274" s="148"/>
      <c r="BF274" s="148"/>
      <c r="BG274" s="148"/>
      <c r="BH274" s="148"/>
    </row>
    <row r="275" spans="1:60" outlineLevel="1" x14ac:dyDescent="0.35">
      <c r="A275" s="184">
        <v>126</v>
      </c>
      <c r="B275" s="185" t="s">
        <v>480</v>
      </c>
      <c r="C275" s="195" t="s">
        <v>481</v>
      </c>
      <c r="D275" s="186" t="s">
        <v>172</v>
      </c>
      <c r="E275" s="187">
        <v>3</v>
      </c>
      <c r="F275" s="188"/>
      <c r="G275" s="189">
        <f>ROUND(E275*F275,2)</f>
        <v>0</v>
      </c>
      <c r="H275" s="188"/>
      <c r="I275" s="189">
        <f>ROUND(E275*H275,2)</f>
        <v>0</v>
      </c>
      <c r="J275" s="188"/>
      <c r="K275" s="189">
        <f>ROUND(E275*J275,2)</f>
        <v>0</v>
      </c>
      <c r="L275" s="189">
        <v>21</v>
      </c>
      <c r="M275" s="189">
        <f>G275*(1+L275/100)</f>
        <v>0</v>
      </c>
      <c r="N275" s="187">
        <v>0</v>
      </c>
      <c r="O275" s="187">
        <f>ROUND(E275*N275,2)</f>
        <v>0</v>
      </c>
      <c r="P275" s="187">
        <v>0</v>
      </c>
      <c r="Q275" s="187">
        <f>ROUND(E275*P275,2)</f>
        <v>0</v>
      </c>
      <c r="R275" s="189"/>
      <c r="S275" s="189" t="s">
        <v>200</v>
      </c>
      <c r="T275" s="190" t="s">
        <v>201</v>
      </c>
      <c r="U275" s="159">
        <v>0</v>
      </c>
      <c r="V275" s="159">
        <f>ROUND(E275*U275,2)</f>
        <v>0</v>
      </c>
      <c r="W275" s="159"/>
      <c r="X275" s="159" t="s">
        <v>128</v>
      </c>
      <c r="Y275" s="159" t="s">
        <v>129</v>
      </c>
      <c r="Z275" s="148"/>
      <c r="AA275" s="148"/>
      <c r="AB275" s="148"/>
      <c r="AC275" s="148"/>
      <c r="AD275" s="148"/>
      <c r="AE275" s="148"/>
      <c r="AF275" s="148"/>
      <c r="AG275" s="148" t="s">
        <v>130</v>
      </c>
      <c r="AH275" s="148"/>
      <c r="AI275" s="148"/>
      <c r="AJ275" s="148"/>
      <c r="AK275" s="148"/>
      <c r="AL275" s="148"/>
      <c r="AM275" s="148"/>
      <c r="AN275" s="148"/>
      <c r="AO275" s="148"/>
      <c r="AP275" s="148"/>
      <c r="AQ275" s="148"/>
      <c r="AR275" s="148"/>
      <c r="AS275" s="148"/>
      <c r="AT275" s="148"/>
      <c r="AU275" s="148"/>
      <c r="AV275" s="148"/>
      <c r="AW275" s="148"/>
      <c r="AX275" s="148"/>
      <c r="AY275" s="148"/>
      <c r="AZ275" s="148"/>
      <c r="BA275" s="148"/>
      <c r="BB275" s="148"/>
      <c r="BC275" s="148"/>
      <c r="BD275" s="148"/>
      <c r="BE275" s="148"/>
      <c r="BF275" s="148"/>
      <c r="BG275" s="148"/>
      <c r="BH275" s="148"/>
    </row>
    <row r="276" spans="1:60" ht="13.15" x14ac:dyDescent="0.35">
      <c r="A276" s="169" t="s">
        <v>121</v>
      </c>
      <c r="B276" s="170" t="s">
        <v>90</v>
      </c>
      <c r="C276" s="192" t="s">
        <v>91</v>
      </c>
      <c r="D276" s="171"/>
      <c r="E276" s="172"/>
      <c r="F276" s="173"/>
      <c r="G276" s="173">
        <f>SUMIF(AG277:AG279,"&lt;&gt;NOR",G277:G279)</f>
        <v>0</v>
      </c>
      <c r="H276" s="173"/>
      <c r="I276" s="173">
        <f>SUM(I277:I279)</f>
        <v>0</v>
      </c>
      <c r="J276" s="173"/>
      <c r="K276" s="173">
        <f>SUM(K277:K279)</f>
        <v>0</v>
      </c>
      <c r="L276" s="173"/>
      <c r="M276" s="173">
        <f>SUM(M277:M279)</f>
        <v>0</v>
      </c>
      <c r="N276" s="172"/>
      <c r="O276" s="172">
        <f>SUM(O277:O279)</f>
        <v>0</v>
      </c>
      <c r="P276" s="172"/>
      <c r="Q276" s="172">
        <f>SUM(Q277:Q279)</f>
        <v>0</v>
      </c>
      <c r="R276" s="173"/>
      <c r="S276" s="173"/>
      <c r="T276" s="174"/>
      <c r="U276" s="168"/>
      <c r="V276" s="168">
        <f>SUM(V277:V279)</f>
        <v>0</v>
      </c>
      <c r="W276" s="168"/>
      <c r="X276" s="168"/>
      <c r="Y276" s="168"/>
      <c r="AG276" t="s">
        <v>122</v>
      </c>
    </row>
    <row r="277" spans="1:60" outlineLevel="1" x14ac:dyDescent="0.35">
      <c r="A277" s="184">
        <v>127</v>
      </c>
      <c r="B277" s="185" t="s">
        <v>482</v>
      </c>
      <c r="C277" s="195" t="s">
        <v>483</v>
      </c>
      <c r="D277" s="186" t="s">
        <v>484</v>
      </c>
      <c r="E277" s="187">
        <v>1</v>
      </c>
      <c r="F277" s="188"/>
      <c r="G277" s="189">
        <f>ROUND(E277*F277,2)</f>
        <v>0</v>
      </c>
      <c r="H277" s="188"/>
      <c r="I277" s="189">
        <f>ROUND(E277*H277,2)</f>
        <v>0</v>
      </c>
      <c r="J277" s="188"/>
      <c r="K277" s="189">
        <f>ROUND(E277*J277,2)</f>
        <v>0</v>
      </c>
      <c r="L277" s="189">
        <v>21</v>
      </c>
      <c r="M277" s="189">
        <f>G277*(1+L277/100)</f>
        <v>0</v>
      </c>
      <c r="N277" s="187">
        <v>0</v>
      </c>
      <c r="O277" s="187">
        <f>ROUND(E277*N277,2)</f>
        <v>0</v>
      </c>
      <c r="P277" s="187">
        <v>0</v>
      </c>
      <c r="Q277" s="187">
        <f>ROUND(E277*P277,2)</f>
        <v>0</v>
      </c>
      <c r="R277" s="189"/>
      <c r="S277" s="189" t="s">
        <v>200</v>
      </c>
      <c r="T277" s="190" t="s">
        <v>201</v>
      </c>
      <c r="U277" s="159">
        <v>0</v>
      </c>
      <c r="V277" s="159">
        <f>ROUND(E277*U277,2)</f>
        <v>0</v>
      </c>
      <c r="W277" s="159"/>
      <c r="X277" s="159" t="s">
        <v>128</v>
      </c>
      <c r="Y277" s="159" t="s">
        <v>129</v>
      </c>
      <c r="Z277" s="148"/>
      <c r="AA277" s="148"/>
      <c r="AB277" s="148"/>
      <c r="AC277" s="148"/>
      <c r="AD277" s="148"/>
      <c r="AE277" s="148"/>
      <c r="AF277" s="148"/>
      <c r="AG277" s="148" t="s">
        <v>130</v>
      </c>
      <c r="AH277" s="148"/>
      <c r="AI277" s="148"/>
      <c r="AJ277" s="148"/>
      <c r="AK277" s="148"/>
      <c r="AL277" s="148"/>
      <c r="AM277" s="148"/>
      <c r="AN277" s="148"/>
      <c r="AO277" s="148"/>
      <c r="AP277" s="148"/>
      <c r="AQ277" s="148"/>
      <c r="AR277" s="148"/>
      <c r="AS277" s="148"/>
      <c r="AT277" s="148"/>
      <c r="AU277" s="148"/>
      <c r="AV277" s="148"/>
      <c r="AW277" s="148"/>
      <c r="AX277" s="148"/>
      <c r="AY277" s="148"/>
      <c r="AZ277" s="148"/>
      <c r="BA277" s="148"/>
      <c r="BB277" s="148"/>
      <c r="BC277" s="148"/>
      <c r="BD277" s="148"/>
      <c r="BE277" s="148"/>
      <c r="BF277" s="148"/>
      <c r="BG277" s="148"/>
      <c r="BH277" s="148"/>
    </row>
    <row r="278" spans="1:60" outlineLevel="1" x14ac:dyDescent="0.35">
      <c r="A278" s="184">
        <v>128</v>
      </c>
      <c r="B278" s="185" t="s">
        <v>485</v>
      </c>
      <c r="C278" s="195" t="s">
        <v>486</v>
      </c>
      <c r="D278" s="186" t="s">
        <v>487</v>
      </c>
      <c r="E278" s="187">
        <v>450</v>
      </c>
      <c r="F278" s="188"/>
      <c r="G278" s="189">
        <f>ROUND(E278*F278,2)</f>
        <v>0</v>
      </c>
      <c r="H278" s="188"/>
      <c r="I278" s="189">
        <f>ROUND(E278*H278,2)</f>
        <v>0</v>
      </c>
      <c r="J278" s="188"/>
      <c r="K278" s="189">
        <f>ROUND(E278*J278,2)</f>
        <v>0</v>
      </c>
      <c r="L278" s="189">
        <v>21</v>
      </c>
      <c r="M278" s="189">
        <f>G278*(1+L278/100)</f>
        <v>0</v>
      </c>
      <c r="N278" s="187">
        <v>0</v>
      </c>
      <c r="O278" s="187">
        <f>ROUND(E278*N278,2)</f>
        <v>0</v>
      </c>
      <c r="P278" s="187">
        <v>0</v>
      </c>
      <c r="Q278" s="187">
        <f>ROUND(E278*P278,2)</f>
        <v>0</v>
      </c>
      <c r="R278" s="189"/>
      <c r="S278" s="189" t="s">
        <v>200</v>
      </c>
      <c r="T278" s="190" t="s">
        <v>201</v>
      </c>
      <c r="U278" s="159">
        <v>0</v>
      </c>
      <c r="V278" s="159">
        <f>ROUND(E278*U278,2)</f>
        <v>0</v>
      </c>
      <c r="W278" s="159"/>
      <c r="X278" s="159" t="s">
        <v>128</v>
      </c>
      <c r="Y278" s="159" t="s">
        <v>129</v>
      </c>
      <c r="Z278" s="148"/>
      <c r="AA278" s="148"/>
      <c r="AB278" s="148"/>
      <c r="AC278" s="148"/>
      <c r="AD278" s="148"/>
      <c r="AE278" s="148"/>
      <c r="AF278" s="148"/>
      <c r="AG278" s="148" t="s">
        <v>130</v>
      </c>
      <c r="AH278" s="148"/>
      <c r="AI278" s="148"/>
      <c r="AJ278" s="148"/>
      <c r="AK278" s="148"/>
      <c r="AL278" s="148"/>
      <c r="AM278" s="148"/>
      <c r="AN278" s="148"/>
      <c r="AO278" s="148"/>
      <c r="AP278" s="148"/>
      <c r="AQ278" s="148"/>
      <c r="AR278" s="148"/>
      <c r="AS278" s="148"/>
      <c r="AT278" s="148"/>
      <c r="AU278" s="148"/>
      <c r="AV278" s="148"/>
      <c r="AW278" s="148"/>
      <c r="AX278" s="148"/>
      <c r="AY278" s="148"/>
      <c r="AZ278" s="148"/>
      <c r="BA278" s="148"/>
      <c r="BB278" s="148"/>
      <c r="BC278" s="148"/>
      <c r="BD278" s="148"/>
      <c r="BE278" s="148"/>
      <c r="BF278" s="148"/>
      <c r="BG278" s="148"/>
      <c r="BH278" s="148"/>
    </row>
    <row r="279" spans="1:60" outlineLevel="1" x14ac:dyDescent="0.35">
      <c r="A279" s="184">
        <v>129</v>
      </c>
      <c r="B279" s="185" t="s">
        <v>488</v>
      </c>
      <c r="C279" s="195" t="s">
        <v>489</v>
      </c>
      <c r="D279" s="186" t="s">
        <v>172</v>
      </c>
      <c r="E279" s="187">
        <v>1</v>
      </c>
      <c r="F279" s="188"/>
      <c r="G279" s="189">
        <f>ROUND(E279*F279,2)</f>
        <v>0</v>
      </c>
      <c r="H279" s="188"/>
      <c r="I279" s="189">
        <f>ROUND(E279*H279,2)</f>
        <v>0</v>
      </c>
      <c r="J279" s="188"/>
      <c r="K279" s="189">
        <f>ROUND(E279*J279,2)</f>
        <v>0</v>
      </c>
      <c r="L279" s="189">
        <v>21</v>
      </c>
      <c r="M279" s="189">
        <f>G279*(1+L279/100)</f>
        <v>0</v>
      </c>
      <c r="N279" s="187">
        <v>0</v>
      </c>
      <c r="O279" s="187">
        <f>ROUND(E279*N279,2)</f>
        <v>0</v>
      </c>
      <c r="P279" s="187">
        <v>0</v>
      </c>
      <c r="Q279" s="187">
        <f>ROUND(E279*P279,2)</f>
        <v>0</v>
      </c>
      <c r="R279" s="189"/>
      <c r="S279" s="189" t="s">
        <v>200</v>
      </c>
      <c r="T279" s="190" t="s">
        <v>201</v>
      </c>
      <c r="U279" s="159">
        <v>0</v>
      </c>
      <c r="V279" s="159">
        <f>ROUND(E279*U279,2)</f>
        <v>0</v>
      </c>
      <c r="W279" s="159"/>
      <c r="X279" s="159" t="s">
        <v>128</v>
      </c>
      <c r="Y279" s="159" t="s">
        <v>129</v>
      </c>
      <c r="Z279" s="148"/>
      <c r="AA279" s="148"/>
      <c r="AB279" s="148"/>
      <c r="AC279" s="148"/>
      <c r="AD279" s="148"/>
      <c r="AE279" s="148"/>
      <c r="AF279" s="148"/>
      <c r="AG279" s="148" t="s">
        <v>130</v>
      </c>
      <c r="AH279" s="148"/>
      <c r="AI279" s="148"/>
      <c r="AJ279" s="148"/>
      <c r="AK279" s="148"/>
      <c r="AL279" s="148"/>
      <c r="AM279" s="148"/>
      <c r="AN279" s="148"/>
      <c r="AO279" s="148"/>
      <c r="AP279" s="148"/>
      <c r="AQ279" s="148"/>
      <c r="AR279" s="148"/>
      <c r="AS279" s="148"/>
      <c r="AT279" s="148"/>
      <c r="AU279" s="148"/>
      <c r="AV279" s="148"/>
      <c r="AW279" s="148"/>
      <c r="AX279" s="148"/>
      <c r="AY279" s="148"/>
      <c r="AZ279" s="148"/>
      <c r="BA279" s="148"/>
      <c r="BB279" s="148"/>
      <c r="BC279" s="148"/>
      <c r="BD279" s="148"/>
      <c r="BE279" s="148"/>
      <c r="BF279" s="148"/>
      <c r="BG279" s="148"/>
      <c r="BH279" s="148"/>
    </row>
    <row r="280" spans="1:60" ht="13.15" x14ac:dyDescent="0.35">
      <c r="A280" s="169" t="s">
        <v>121</v>
      </c>
      <c r="B280" s="170" t="s">
        <v>92</v>
      </c>
      <c r="C280" s="192" t="s">
        <v>28</v>
      </c>
      <c r="D280" s="171"/>
      <c r="E280" s="172"/>
      <c r="F280" s="173"/>
      <c r="G280" s="173">
        <f>SUMIF(AG281:AG281,"&lt;&gt;NOR",G281:G281)</f>
        <v>0</v>
      </c>
      <c r="H280" s="173"/>
      <c r="I280" s="173">
        <f>SUM(I281:I281)</f>
        <v>0</v>
      </c>
      <c r="J280" s="173"/>
      <c r="K280" s="173">
        <f>SUM(K281:K281)</f>
        <v>0</v>
      </c>
      <c r="L280" s="173"/>
      <c r="M280" s="173">
        <f>SUM(M281:M281)</f>
        <v>0</v>
      </c>
      <c r="N280" s="172"/>
      <c r="O280" s="172">
        <f>SUM(O281:O281)</f>
        <v>0</v>
      </c>
      <c r="P280" s="172"/>
      <c r="Q280" s="172">
        <f>SUM(Q281:Q281)</f>
        <v>0</v>
      </c>
      <c r="R280" s="173"/>
      <c r="S280" s="173"/>
      <c r="T280" s="174"/>
      <c r="U280" s="168"/>
      <c r="V280" s="168">
        <f>SUM(V281:V281)</f>
        <v>0</v>
      </c>
      <c r="W280" s="168"/>
      <c r="X280" s="168"/>
      <c r="Y280" s="168"/>
      <c r="AG280" t="s">
        <v>122</v>
      </c>
    </row>
    <row r="281" spans="1:60" outlineLevel="1" x14ac:dyDescent="0.35">
      <c r="A281" s="176">
        <v>130</v>
      </c>
      <c r="B281" s="177" t="s">
        <v>490</v>
      </c>
      <c r="C281" s="193" t="s">
        <v>491</v>
      </c>
      <c r="D281" s="178" t="s">
        <v>492</v>
      </c>
      <c r="E281" s="179">
        <v>1</v>
      </c>
      <c r="F281" s="180"/>
      <c r="G281" s="181">
        <f>ROUND(E281*F281,2)</f>
        <v>0</v>
      </c>
      <c r="H281" s="180"/>
      <c r="I281" s="181">
        <f>ROUND(E281*H281,2)</f>
        <v>0</v>
      </c>
      <c r="J281" s="180"/>
      <c r="K281" s="181">
        <f>ROUND(E281*J281,2)</f>
        <v>0</v>
      </c>
      <c r="L281" s="181">
        <v>21</v>
      </c>
      <c r="M281" s="181">
        <f>G281*(1+L281/100)</f>
        <v>0</v>
      </c>
      <c r="N281" s="179">
        <v>0</v>
      </c>
      <c r="O281" s="179">
        <f>ROUND(E281*N281,2)</f>
        <v>0</v>
      </c>
      <c r="P281" s="179">
        <v>0</v>
      </c>
      <c r="Q281" s="179">
        <f>ROUND(E281*P281,2)</f>
        <v>0</v>
      </c>
      <c r="R281" s="181"/>
      <c r="S281" s="181" t="s">
        <v>200</v>
      </c>
      <c r="T281" s="182" t="s">
        <v>201</v>
      </c>
      <c r="U281" s="159">
        <v>0</v>
      </c>
      <c r="V281" s="159">
        <f>ROUND(E281*U281,2)</f>
        <v>0</v>
      </c>
      <c r="W281" s="159"/>
      <c r="X281" s="159" t="s">
        <v>493</v>
      </c>
      <c r="Y281" s="159" t="s">
        <v>129</v>
      </c>
      <c r="Z281" s="148"/>
      <c r="AA281" s="148"/>
      <c r="AB281" s="148"/>
      <c r="AC281" s="148"/>
      <c r="AD281" s="148"/>
      <c r="AE281" s="148"/>
      <c r="AF281" s="148"/>
      <c r="AG281" s="148" t="s">
        <v>494</v>
      </c>
      <c r="AH281" s="148"/>
      <c r="AI281" s="148"/>
      <c r="AJ281" s="148"/>
      <c r="AK281" s="148"/>
      <c r="AL281" s="148"/>
      <c r="AM281" s="148"/>
      <c r="AN281" s="148"/>
      <c r="AO281" s="148"/>
      <c r="AP281" s="148"/>
      <c r="AQ281" s="148"/>
      <c r="AR281" s="148"/>
      <c r="AS281" s="148"/>
      <c r="AT281" s="148"/>
      <c r="AU281" s="148"/>
      <c r="AV281" s="148"/>
      <c r="AW281" s="148"/>
      <c r="AX281" s="148"/>
      <c r="AY281" s="148"/>
      <c r="AZ281" s="148"/>
      <c r="BA281" s="148"/>
      <c r="BB281" s="148"/>
      <c r="BC281" s="148"/>
      <c r="BD281" s="148"/>
      <c r="BE281" s="148"/>
      <c r="BF281" s="148"/>
      <c r="BG281" s="148"/>
      <c r="BH281" s="148"/>
    </row>
    <row r="282" spans="1:60" x14ac:dyDescent="0.35">
      <c r="A282" s="3"/>
      <c r="B282" s="4"/>
      <c r="C282" s="200"/>
      <c r="D282" s="6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AE282">
        <v>12</v>
      </c>
      <c r="AF282">
        <v>21</v>
      </c>
      <c r="AG282" t="s">
        <v>107</v>
      </c>
    </row>
    <row r="283" spans="1:60" ht="13.15" x14ac:dyDescent="0.35">
      <c r="A283" s="151"/>
      <c r="B283" s="152" t="s">
        <v>29</v>
      </c>
      <c r="C283" s="201"/>
      <c r="D283" s="153"/>
      <c r="E283" s="154"/>
      <c r="F283" s="154"/>
      <c r="G283" s="175">
        <f>G8+G31+G37+G45+G64+G81+G156+G228+G268+G276+G280</f>
        <v>0</v>
      </c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AE283">
        <f>SUMIF(L7:L281,AE282,G7:G281)</f>
        <v>0</v>
      </c>
      <c r="AF283">
        <f>SUMIF(L7:L281,AF282,G7:G281)</f>
        <v>0</v>
      </c>
      <c r="AG283" t="s">
        <v>495</v>
      </c>
    </row>
    <row r="284" spans="1:60" x14ac:dyDescent="0.35">
      <c r="C284" s="202"/>
      <c r="D284" s="10"/>
      <c r="AG284" t="s">
        <v>496</v>
      </c>
    </row>
    <row r="285" spans="1:60" x14ac:dyDescent="0.35">
      <c r="D285" s="10"/>
    </row>
    <row r="286" spans="1:60" x14ac:dyDescent="0.35">
      <c r="D286" s="10"/>
    </row>
    <row r="287" spans="1:60" x14ac:dyDescent="0.35">
      <c r="D287" s="10"/>
    </row>
    <row r="288" spans="1:60" x14ac:dyDescent="0.35">
      <c r="D288" s="10"/>
    </row>
    <row r="289" spans="4:4" x14ac:dyDescent="0.35">
      <c r="D289" s="10"/>
    </row>
    <row r="290" spans="4:4" x14ac:dyDescent="0.35">
      <c r="D290" s="10"/>
    </row>
    <row r="291" spans="4:4" x14ac:dyDescent="0.35">
      <c r="D291" s="10"/>
    </row>
    <row r="292" spans="4:4" x14ac:dyDescent="0.35">
      <c r="D292" s="10"/>
    </row>
    <row r="293" spans="4:4" x14ac:dyDescent="0.35">
      <c r="D293" s="10"/>
    </row>
    <row r="294" spans="4:4" x14ac:dyDescent="0.35">
      <c r="D294" s="10"/>
    </row>
    <row r="295" spans="4:4" x14ac:dyDescent="0.35">
      <c r="D295" s="10"/>
    </row>
    <row r="296" spans="4:4" x14ac:dyDescent="0.35">
      <c r="D296" s="10"/>
    </row>
    <row r="297" spans="4:4" x14ac:dyDescent="0.35">
      <c r="D297" s="10"/>
    </row>
    <row r="298" spans="4:4" x14ac:dyDescent="0.35">
      <c r="D298" s="10"/>
    </row>
    <row r="299" spans="4:4" x14ac:dyDescent="0.35">
      <c r="D299" s="10"/>
    </row>
    <row r="300" spans="4:4" x14ac:dyDescent="0.35">
      <c r="D300" s="10"/>
    </row>
    <row r="301" spans="4:4" x14ac:dyDescent="0.35">
      <c r="D301" s="10"/>
    </row>
    <row r="302" spans="4:4" x14ac:dyDescent="0.35">
      <c r="D302" s="10"/>
    </row>
    <row r="303" spans="4:4" x14ac:dyDescent="0.35">
      <c r="D303" s="10"/>
    </row>
    <row r="304" spans="4:4" x14ac:dyDescent="0.35">
      <c r="D304" s="10"/>
    </row>
    <row r="305" spans="4:4" x14ac:dyDescent="0.35">
      <c r="D305" s="10"/>
    </row>
    <row r="306" spans="4:4" x14ac:dyDescent="0.35">
      <c r="D306" s="10"/>
    </row>
    <row r="307" spans="4:4" x14ac:dyDescent="0.35">
      <c r="D307" s="10"/>
    </row>
    <row r="308" spans="4:4" x14ac:dyDescent="0.35">
      <c r="D308" s="10"/>
    </row>
    <row r="309" spans="4:4" x14ac:dyDescent="0.35">
      <c r="D309" s="10"/>
    </row>
    <row r="310" spans="4:4" x14ac:dyDescent="0.35">
      <c r="D310" s="10"/>
    </row>
    <row r="311" spans="4:4" x14ac:dyDescent="0.35">
      <c r="D311" s="10"/>
    </row>
    <row r="312" spans="4:4" x14ac:dyDescent="0.35">
      <c r="D312" s="10"/>
    </row>
    <row r="313" spans="4:4" x14ac:dyDescent="0.35">
      <c r="D313" s="10"/>
    </row>
    <row r="314" spans="4:4" x14ac:dyDescent="0.35">
      <c r="D314" s="10"/>
    </row>
    <row r="315" spans="4:4" x14ac:dyDescent="0.35">
      <c r="D315" s="10"/>
    </row>
    <row r="316" spans="4:4" x14ac:dyDescent="0.35">
      <c r="D316" s="10"/>
    </row>
    <row r="317" spans="4:4" x14ac:dyDescent="0.35">
      <c r="D317" s="10"/>
    </row>
    <row r="318" spans="4:4" x14ac:dyDescent="0.35">
      <c r="D318" s="10"/>
    </row>
    <row r="319" spans="4:4" x14ac:dyDescent="0.35">
      <c r="D319" s="10"/>
    </row>
    <row r="320" spans="4:4" x14ac:dyDescent="0.35">
      <c r="D320" s="10"/>
    </row>
    <row r="321" spans="4:4" x14ac:dyDescent="0.35">
      <c r="D321" s="10"/>
    </row>
    <row r="322" spans="4:4" x14ac:dyDescent="0.35">
      <c r="D322" s="10"/>
    </row>
    <row r="323" spans="4:4" x14ac:dyDescent="0.35">
      <c r="D323" s="10"/>
    </row>
    <row r="324" spans="4:4" x14ac:dyDescent="0.35">
      <c r="D324" s="10"/>
    </row>
    <row r="325" spans="4:4" x14ac:dyDescent="0.35">
      <c r="D325" s="10"/>
    </row>
    <row r="326" spans="4:4" x14ac:dyDescent="0.35">
      <c r="D326" s="10"/>
    </row>
    <row r="327" spans="4:4" x14ac:dyDescent="0.35">
      <c r="D327" s="10"/>
    </row>
    <row r="328" spans="4:4" x14ac:dyDescent="0.35">
      <c r="D328" s="10"/>
    </row>
    <row r="329" spans="4:4" x14ac:dyDescent="0.35">
      <c r="D329" s="10"/>
    </row>
    <row r="330" spans="4:4" x14ac:dyDescent="0.35">
      <c r="D330" s="10"/>
    </row>
    <row r="331" spans="4:4" x14ac:dyDescent="0.35">
      <c r="D331" s="10"/>
    </row>
    <row r="332" spans="4:4" x14ac:dyDescent="0.35">
      <c r="D332" s="10"/>
    </row>
    <row r="333" spans="4:4" x14ac:dyDescent="0.35">
      <c r="D333" s="10"/>
    </row>
    <row r="334" spans="4:4" x14ac:dyDescent="0.35">
      <c r="D334" s="10"/>
    </row>
    <row r="335" spans="4:4" x14ac:dyDescent="0.35">
      <c r="D335" s="10"/>
    </row>
    <row r="336" spans="4:4" x14ac:dyDescent="0.35">
      <c r="D336" s="10"/>
    </row>
    <row r="337" spans="4:4" x14ac:dyDescent="0.35">
      <c r="D337" s="10"/>
    </row>
    <row r="338" spans="4:4" x14ac:dyDescent="0.35">
      <c r="D338" s="10"/>
    </row>
    <row r="339" spans="4:4" x14ac:dyDescent="0.35">
      <c r="D339" s="10"/>
    </row>
    <row r="340" spans="4:4" x14ac:dyDescent="0.35">
      <c r="D340" s="10"/>
    </row>
    <row r="341" spans="4:4" x14ac:dyDescent="0.35">
      <c r="D341" s="10"/>
    </row>
    <row r="342" spans="4:4" x14ac:dyDescent="0.35">
      <c r="D342" s="10"/>
    </row>
    <row r="343" spans="4:4" x14ac:dyDescent="0.35">
      <c r="D343" s="10"/>
    </row>
    <row r="344" spans="4:4" x14ac:dyDescent="0.35">
      <c r="D344" s="10"/>
    </row>
    <row r="345" spans="4:4" x14ac:dyDescent="0.35">
      <c r="D345" s="10"/>
    </row>
    <row r="346" spans="4:4" x14ac:dyDescent="0.35">
      <c r="D346" s="10"/>
    </row>
    <row r="347" spans="4:4" x14ac:dyDescent="0.35">
      <c r="D347" s="10"/>
    </row>
    <row r="348" spans="4:4" x14ac:dyDescent="0.35">
      <c r="D348" s="10"/>
    </row>
    <row r="349" spans="4:4" x14ac:dyDescent="0.35">
      <c r="D349" s="10"/>
    </row>
    <row r="350" spans="4:4" x14ac:dyDescent="0.35">
      <c r="D350" s="10"/>
    </row>
    <row r="351" spans="4:4" x14ac:dyDescent="0.35">
      <c r="D351" s="10"/>
    </row>
    <row r="352" spans="4:4" x14ac:dyDescent="0.35">
      <c r="D352" s="10"/>
    </row>
    <row r="353" spans="4:4" x14ac:dyDescent="0.35">
      <c r="D353" s="10"/>
    </row>
    <row r="354" spans="4:4" x14ac:dyDescent="0.35">
      <c r="D354" s="10"/>
    </row>
    <row r="355" spans="4:4" x14ac:dyDescent="0.35">
      <c r="D355" s="10"/>
    </row>
    <row r="356" spans="4:4" x14ac:dyDescent="0.35">
      <c r="D356" s="10"/>
    </row>
    <row r="357" spans="4:4" x14ac:dyDescent="0.35">
      <c r="D357" s="10"/>
    </row>
    <row r="358" spans="4:4" x14ac:dyDescent="0.35">
      <c r="D358" s="10"/>
    </row>
    <row r="359" spans="4:4" x14ac:dyDescent="0.35">
      <c r="D359" s="10"/>
    </row>
    <row r="360" spans="4:4" x14ac:dyDescent="0.35">
      <c r="D360" s="10"/>
    </row>
    <row r="361" spans="4:4" x14ac:dyDescent="0.35">
      <c r="D361" s="10"/>
    </row>
    <row r="362" spans="4:4" x14ac:dyDescent="0.35">
      <c r="D362" s="10"/>
    </row>
    <row r="363" spans="4:4" x14ac:dyDescent="0.35">
      <c r="D363" s="10"/>
    </row>
    <row r="364" spans="4:4" x14ac:dyDescent="0.35">
      <c r="D364" s="10"/>
    </row>
    <row r="365" spans="4:4" x14ac:dyDescent="0.35">
      <c r="D365" s="10"/>
    </row>
    <row r="366" spans="4:4" x14ac:dyDescent="0.35">
      <c r="D366" s="10"/>
    </row>
    <row r="367" spans="4:4" x14ac:dyDescent="0.35">
      <c r="D367" s="10"/>
    </row>
    <row r="368" spans="4:4" x14ac:dyDescent="0.35">
      <c r="D368" s="10"/>
    </row>
    <row r="369" spans="4:4" x14ac:dyDescent="0.35">
      <c r="D369" s="10"/>
    </row>
    <row r="370" spans="4:4" x14ac:dyDescent="0.35">
      <c r="D370" s="10"/>
    </row>
    <row r="371" spans="4:4" x14ac:dyDescent="0.35">
      <c r="D371" s="10"/>
    </row>
    <row r="372" spans="4:4" x14ac:dyDescent="0.35">
      <c r="D372" s="10"/>
    </row>
    <row r="373" spans="4:4" x14ac:dyDescent="0.35">
      <c r="D373" s="10"/>
    </row>
    <row r="374" spans="4:4" x14ac:dyDescent="0.35">
      <c r="D374" s="10"/>
    </row>
    <row r="375" spans="4:4" x14ac:dyDescent="0.35">
      <c r="D375" s="10"/>
    </row>
    <row r="376" spans="4:4" x14ac:dyDescent="0.35">
      <c r="D376" s="10"/>
    </row>
    <row r="377" spans="4:4" x14ac:dyDescent="0.35">
      <c r="D377" s="10"/>
    </row>
    <row r="378" spans="4:4" x14ac:dyDescent="0.35">
      <c r="D378" s="10"/>
    </row>
    <row r="379" spans="4:4" x14ac:dyDescent="0.35">
      <c r="D379" s="10"/>
    </row>
    <row r="380" spans="4:4" x14ac:dyDescent="0.35">
      <c r="D380" s="10"/>
    </row>
    <row r="381" spans="4:4" x14ac:dyDescent="0.35">
      <c r="D381" s="10"/>
    </row>
    <row r="382" spans="4:4" x14ac:dyDescent="0.35">
      <c r="D382" s="10"/>
    </row>
    <row r="383" spans="4:4" x14ac:dyDescent="0.35">
      <c r="D383" s="10"/>
    </row>
    <row r="384" spans="4:4" x14ac:dyDescent="0.35">
      <c r="D384" s="10"/>
    </row>
    <row r="385" spans="4:4" x14ac:dyDescent="0.35">
      <c r="D385" s="10"/>
    </row>
    <row r="386" spans="4:4" x14ac:dyDescent="0.35">
      <c r="D386" s="10"/>
    </row>
    <row r="387" spans="4:4" x14ac:dyDescent="0.35">
      <c r="D387" s="10"/>
    </row>
    <row r="388" spans="4:4" x14ac:dyDescent="0.35">
      <c r="D388" s="10"/>
    </row>
    <row r="389" spans="4:4" x14ac:dyDescent="0.35">
      <c r="D389" s="10"/>
    </row>
    <row r="390" spans="4:4" x14ac:dyDescent="0.35">
      <c r="D390" s="10"/>
    </row>
    <row r="391" spans="4:4" x14ac:dyDescent="0.35">
      <c r="D391" s="10"/>
    </row>
    <row r="392" spans="4:4" x14ac:dyDescent="0.35">
      <c r="D392" s="10"/>
    </row>
    <row r="393" spans="4:4" x14ac:dyDescent="0.35">
      <c r="D393" s="10"/>
    </row>
    <row r="394" spans="4:4" x14ac:dyDescent="0.35">
      <c r="D394" s="10"/>
    </row>
    <row r="395" spans="4:4" x14ac:dyDescent="0.35">
      <c r="D395" s="10"/>
    </row>
    <row r="396" spans="4:4" x14ac:dyDescent="0.35">
      <c r="D396" s="10"/>
    </row>
    <row r="397" spans="4:4" x14ac:dyDescent="0.35">
      <c r="D397" s="10"/>
    </row>
    <row r="398" spans="4:4" x14ac:dyDescent="0.35">
      <c r="D398" s="10"/>
    </row>
    <row r="399" spans="4:4" x14ac:dyDescent="0.35">
      <c r="D399" s="10"/>
    </row>
    <row r="400" spans="4:4" x14ac:dyDescent="0.35">
      <c r="D400" s="10"/>
    </row>
    <row r="401" spans="4:4" x14ac:dyDescent="0.35">
      <c r="D401" s="10"/>
    </row>
    <row r="402" spans="4:4" x14ac:dyDescent="0.35">
      <c r="D402" s="10"/>
    </row>
    <row r="403" spans="4:4" x14ac:dyDescent="0.35">
      <c r="D403" s="10"/>
    </row>
    <row r="404" spans="4:4" x14ac:dyDescent="0.35">
      <c r="D404" s="10"/>
    </row>
    <row r="405" spans="4:4" x14ac:dyDescent="0.35">
      <c r="D405" s="10"/>
    </row>
    <row r="406" spans="4:4" x14ac:dyDescent="0.35">
      <c r="D406" s="10"/>
    </row>
    <row r="407" spans="4:4" x14ac:dyDescent="0.35">
      <c r="D407" s="10"/>
    </row>
    <row r="408" spans="4:4" x14ac:dyDescent="0.35">
      <c r="D408" s="10"/>
    </row>
    <row r="409" spans="4:4" x14ac:dyDescent="0.35">
      <c r="D409" s="10"/>
    </row>
    <row r="410" spans="4:4" x14ac:dyDescent="0.35">
      <c r="D410" s="10"/>
    </row>
    <row r="411" spans="4:4" x14ac:dyDescent="0.35">
      <c r="D411" s="10"/>
    </row>
    <row r="412" spans="4:4" x14ac:dyDescent="0.35">
      <c r="D412" s="10"/>
    </row>
    <row r="413" spans="4:4" x14ac:dyDescent="0.35">
      <c r="D413" s="10"/>
    </row>
    <row r="414" spans="4:4" x14ac:dyDescent="0.35">
      <c r="D414" s="10"/>
    </row>
    <row r="415" spans="4:4" x14ac:dyDescent="0.35">
      <c r="D415" s="10"/>
    </row>
    <row r="416" spans="4:4" x14ac:dyDescent="0.35">
      <c r="D416" s="10"/>
    </row>
    <row r="417" spans="4:4" x14ac:dyDescent="0.35">
      <c r="D417" s="10"/>
    </row>
    <row r="418" spans="4:4" x14ac:dyDescent="0.35">
      <c r="D418" s="10"/>
    </row>
    <row r="419" spans="4:4" x14ac:dyDescent="0.35">
      <c r="D419" s="10"/>
    </row>
    <row r="420" spans="4:4" x14ac:dyDescent="0.35">
      <c r="D420" s="10"/>
    </row>
    <row r="421" spans="4:4" x14ac:dyDescent="0.35">
      <c r="D421" s="10"/>
    </row>
    <row r="422" spans="4:4" x14ac:dyDescent="0.35">
      <c r="D422" s="10"/>
    </row>
    <row r="423" spans="4:4" x14ac:dyDescent="0.35">
      <c r="D423" s="10"/>
    </row>
    <row r="424" spans="4:4" x14ac:dyDescent="0.35">
      <c r="D424" s="10"/>
    </row>
    <row r="425" spans="4:4" x14ac:dyDescent="0.35">
      <c r="D425" s="10"/>
    </row>
    <row r="426" spans="4:4" x14ac:dyDescent="0.35">
      <c r="D426" s="10"/>
    </row>
    <row r="427" spans="4:4" x14ac:dyDescent="0.35">
      <c r="D427" s="10"/>
    </row>
    <row r="428" spans="4:4" x14ac:dyDescent="0.35">
      <c r="D428" s="10"/>
    </row>
    <row r="429" spans="4:4" x14ac:dyDescent="0.35">
      <c r="D429" s="10"/>
    </row>
    <row r="430" spans="4:4" x14ac:dyDescent="0.35">
      <c r="D430" s="10"/>
    </row>
    <row r="431" spans="4:4" x14ac:dyDescent="0.35">
      <c r="D431" s="10"/>
    </row>
    <row r="432" spans="4:4" x14ac:dyDescent="0.35">
      <c r="D432" s="10"/>
    </row>
    <row r="433" spans="4:4" x14ac:dyDescent="0.35">
      <c r="D433" s="10"/>
    </row>
    <row r="434" spans="4:4" x14ac:dyDescent="0.35">
      <c r="D434" s="10"/>
    </row>
    <row r="435" spans="4:4" x14ac:dyDescent="0.35">
      <c r="D435" s="10"/>
    </row>
    <row r="436" spans="4:4" x14ac:dyDescent="0.35">
      <c r="D436" s="10"/>
    </row>
    <row r="437" spans="4:4" x14ac:dyDescent="0.35">
      <c r="D437" s="10"/>
    </row>
    <row r="438" spans="4:4" x14ac:dyDescent="0.35">
      <c r="D438" s="10"/>
    </row>
    <row r="439" spans="4:4" x14ac:dyDescent="0.35">
      <c r="D439" s="10"/>
    </row>
    <row r="440" spans="4:4" x14ac:dyDescent="0.35">
      <c r="D440" s="10"/>
    </row>
    <row r="441" spans="4:4" x14ac:dyDescent="0.35">
      <c r="D441" s="10"/>
    </row>
    <row r="442" spans="4:4" x14ac:dyDescent="0.35">
      <c r="D442" s="10"/>
    </row>
    <row r="443" spans="4:4" x14ac:dyDescent="0.35">
      <c r="D443" s="10"/>
    </row>
    <row r="444" spans="4:4" x14ac:dyDescent="0.35">
      <c r="D444" s="10"/>
    </row>
    <row r="445" spans="4:4" x14ac:dyDescent="0.35">
      <c r="D445" s="10"/>
    </row>
    <row r="446" spans="4:4" x14ac:dyDescent="0.35">
      <c r="D446" s="10"/>
    </row>
    <row r="447" spans="4:4" x14ac:dyDescent="0.35">
      <c r="D447" s="10"/>
    </row>
    <row r="448" spans="4:4" x14ac:dyDescent="0.35">
      <c r="D448" s="10"/>
    </row>
    <row r="449" spans="4:4" x14ac:dyDescent="0.35">
      <c r="D449" s="10"/>
    </row>
    <row r="450" spans="4:4" x14ac:dyDescent="0.35">
      <c r="D450" s="10"/>
    </row>
    <row r="451" spans="4:4" x14ac:dyDescent="0.35">
      <c r="D451" s="10"/>
    </row>
    <row r="452" spans="4:4" x14ac:dyDescent="0.35">
      <c r="D452" s="10"/>
    </row>
    <row r="453" spans="4:4" x14ac:dyDescent="0.35">
      <c r="D453" s="10"/>
    </row>
    <row r="454" spans="4:4" x14ac:dyDescent="0.35">
      <c r="D454" s="10"/>
    </row>
    <row r="455" spans="4:4" x14ac:dyDescent="0.35">
      <c r="D455" s="10"/>
    </row>
    <row r="456" spans="4:4" x14ac:dyDescent="0.35">
      <c r="D456" s="10"/>
    </row>
    <row r="457" spans="4:4" x14ac:dyDescent="0.35">
      <c r="D457" s="10"/>
    </row>
    <row r="458" spans="4:4" x14ac:dyDescent="0.35">
      <c r="D458" s="10"/>
    </row>
    <row r="459" spans="4:4" x14ac:dyDescent="0.35">
      <c r="D459" s="10"/>
    </row>
    <row r="460" spans="4:4" x14ac:dyDescent="0.35">
      <c r="D460" s="10"/>
    </row>
    <row r="461" spans="4:4" x14ac:dyDescent="0.35">
      <c r="D461" s="10"/>
    </row>
    <row r="462" spans="4:4" x14ac:dyDescent="0.35">
      <c r="D462" s="10"/>
    </row>
    <row r="463" spans="4:4" x14ac:dyDescent="0.35">
      <c r="D463" s="10"/>
    </row>
    <row r="464" spans="4:4" x14ac:dyDescent="0.35">
      <c r="D464" s="10"/>
    </row>
    <row r="465" spans="4:4" x14ac:dyDescent="0.35">
      <c r="D465" s="10"/>
    </row>
    <row r="466" spans="4:4" x14ac:dyDescent="0.35">
      <c r="D466" s="10"/>
    </row>
    <row r="467" spans="4:4" x14ac:dyDescent="0.35">
      <c r="D467" s="10"/>
    </row>
    <row r="468" spans="4:4" x14ac:dyDescent="0.35">
      <c r="D468" s="10"/>
    </row>
    <row r="469" spans="4:4" x14ac:dyDescent="0.35">
      <c r="D469" s="10"/>
    </row>
    <row r="470" spans="4:4" x14ac:dyDescent="0.35">
      <c r="D470" s="10"/>
    </row>
    <row r="471" spans="4:4" x14ac:dyDescent="0.35">
      <c r="D471" s="10"/>
    </row>
    <row r="472" spans="4:4" x14ac:dyDescent="0.35">
      <c r="D472" s="10"/>
    </row>
    <row r="473" spans="4:4" x14ac:dyDescent="0.35">
      <c r="D473" s="10"/>
    </row>
    <row r="474" spans="4:4" x14ac:dyDescent="0.35">
      <c r="D474" s="10"/>
    </row>
    <row r="475" spans="4:4" x14ac:dyDescent="0.35">
      <c r="D475" s="10"/>
    </row>
    <row r="476" spans="4:4" x14ac:dyDescent="0.35">
      <c r="D476" s="10"/>
    </row>
    <row r="477" spans="4:4" x14ac:dyDescent="0.35">
      <c r="D477" s="10"/>
    </row>
    <row r="478" spans="4:4" x14ac:dyDescent="0.35">
      <c r="D478" s="10"/>
    </row>
    <row r="479" spans="4:4" x14ac:dyDescent="0.35">
      <c r="D479" s="10"/>
    </row>
    <row r="480" spans="4:4" x14ac:dyDescent="0.35">
      <c r="D480" s="10"/>
    </row>
    <row r="481" spans="4:4" x14ac:dyDescent="0.35">
      <c r="D481" s="10"/>
    </row>
    <row r="482" spans="4:4" x14ac:dyDescent="0.35">
      <c r="D482" s="10"/>
    </row>
    <row r="483" spans="4:4" x14ac:dyDescent="0.35">
      <c r="D483" s="10"/>
    </row>
    <row r="484" spans="4:4" x14ac:dyDescent="0.35">
      <c r="D484" s="10"/>
    </row>
    <row r="485" spans="4:4" x14ac:dyDescent="0.35">
      <c r="D485" s="10"/>
    </row>
    <row r="486" spans="4:4" x14ac:dyDescent="0.35">
      <c r="D486" s="10"/>
    </row>
    <row r="487" spans="4:4" x14ac:dyDescent="0.35">
      <c r="D487" s="10"/>
    </row>
    <row r="488" spans="4:4" x14ac:dyDescent="0.35">
      <c r="D488" s="10"/>
    </row>
    <row r="489" spans="4:4" x14ac:dyDescent="0.35">
      <c r="D489" s="10"/>
    </row>
    <row r="490" spans="4:4" x14ac:dyDescent="0.35">
      <c r="D490" s="10"/>
    </row>
    <row r="491" spans="4:4" x14ac:dyDescent="0.35">
      <c r="D491" s="10"/>
    </row>
    <row r="492" spans="4:4" x14ac:dyDescent="0.35">
      <c r="D492" s="10"/>
    </row>
    <row r="493" spans="4:4" x14ac:dyDescent="0.35">
      <c r="D493" s="10"/>
    </row>
    <row r="494" spans="4:4" x14ac:dyDescent="0.35">
      <c r="D494" s="10"/>
    </row>
    <row r="495" spans="4:4" x14ac:dyDescent="0.35">
      <c r="D495" s="10"/>
    </row>
    <row r="496" spans="4:4" x14ac:dyDescent="0.35">
      <c r="D496" s="10"/>
    </row>
    <row r="497" spans="4:4" x14ac:dyDescent="0.35">
      <c r="D497" s="10"/>
    </row>
    <row r="498" spans="4:4" x14ac:dyDescent="0.35">
      <c r="D498" s="10"/>
    </row>
    <row r="499" spans="4:4" x14ac:dyDescent="0.35">
      <c r="D499" s="10"/>
    </row>
    <row r="500" spans="4:4" x14ac:dyDescent="0.35">
      <c r="D500" s="10"/>
    </row>
    <row r="501" spans="4:4" x14ac:dyDescent="0.35">
      <c r="D501" s="10"/>
    </row>
    <row r="502" spans="4:4" x14ac:dyDescent="0.35">
      <c r="D502" s="10"/>
    </row>
    <row r="503" spans="4:4" x14ac:dyDescent="0.35">
      <c r="D503" s="10"/>
    </row>
    <row r="504" spans="4:4" x14ac:dyDescent="0.35">
      <c r="D504" s="10"/>
    </row>
    <row r="505" spans="4:4" x14ac:dyDescent="0.35">
      <c r="D505" s="10"/>
    </row>
    <row r="506" spans="4:4" x14ac:dyDescent="0.35">
      <c r="D506" s="10"/>
    </row>
    <row r="507" spans="4:4" x14ac:dyDescent="0.35">
      <c r="D507" s="10"/>
    </row>
    <row r="508" spans="4:4" x14ac:dyDescent="0.35">
      <c r="D508" s="10"/>
    </row>
    <row r="509" spans="4:4" x14ac:dyDescent="0.35">
      <c r="D509" s="10"/>
    </row>
    <row r="510" spans="4:4" x14ac:dyDescent="0.35">
      <c r="D510" s="10"/>
    </row>
    <row r="511" spans="4:4" x14ac:dyDescent="0.35">
      <c r="D511" s="10"/>
    </row>
    <row r="512" spans="4:4" x14ac:dyDescent="0.35">
      <c r="D512" s="10"/>
    </row>
    <row r="513" spans="4:4" x14ac:dyDescent="0.35">
      <c r="D513" s="10"/>
    </row>
    <row r="514" spans="4:4" x14ac:dyDescent="0.35">
      <c r="D514" s="10"/>
    </row>
    <row r="515" spans="4:4" x14ac:dyDescent="0.35">
      <c r="D515" s="10"/>
    </row>
    <row r="516" spans="4:4" x14ac:dyDescent="0.35">
      <c r="D516" s="10"/>
    </row>
    <row r="517" spans="4:4" x14ac:dyDescent="0.35">
      <c r="D517" s="10"/>
    </row>
    <row r="518" spans="4:4" x14ac:dyDescent="0.35">
      <c r="D518" s="10"/>
    </row>
    <row r="519" spans="4:4" x14ac:dyDescent="0.35">
      <c r="D519" s="10"/>
    </row>
    <row r="520" spans="4:4" x14ac:dyDescent="0.35">
      <c r="D520" s="10"/>
    </row>
    <row r="521" spans="4:4" x14ac:dyDescent="0.35">
      <c r="D521" s="10"/>
    </row>
    <row r="522" spans="4:4" x14ac:dyDescent="0.35">
      <c r="D522" s="10"/>
    </row>
    <row r="523" spans="4:4" x14ac:dyDescent="0.35">
      <c r="D523" s="10"/>
    </row>
    <row r="524" spans="4:4" x14ac:dyDescent="0.35">
      <c r="D524" s="10"/>
    </row>
    <row r="525" spans="4:4" x14ac:dyDescent="0.35">
      <c r="D525" s="10"/>
    </row>
    <row r="526" spans="4:4" x14ac:dyDescent="0.35">
      <c r="D526" s="10"/>
    </row>
    <row r="527" spans="4:4" x14ac:dyDescent="0.35">
      <c r="D527" s="10"/>
    </row>
    <row r="528" spans="4:4" x14ac:dyDescent="0.35">
      <c r="D528" s="10"/>
    </row>
    <row r="529" spans="4:4" x14ac:dyDescent="0.35">
      <c r="D529" s="10"/>
    </row>
    <row r="530" spans="4:4" x14ac:dyDescent="0.35">
      <c r="D530" s="10"/>
    </row>
    <row r="531" spans="4:4" x14ac:dyDescent="0.35">
      <c r="D531" s="10"/>
    </row>
    <row r="532" spans="4:4" x14ac:dyDescent="0.35">
      <c r="D532" s="10"/>
    </row>
    <row r="533" spans="4:4" x14ac:dyDescent="0.35">
      <c r="D533" s="10"/>
    </row>
    <row r="534" spans="4:4" x14ac:dyDescent="0.35">
      <c r="D534" s="10"/>
    </row>
    <row r="535" spans="4:4" x14ac:dyDescent="0.35">
      <c r="D535" s="10"/>
    </row>
    <row r="536" spans="4:4" x14ac:dyDescent="0.35">
      <c r="D536" s="10"/>
    </row>
    <row r="537" spans="4:4" x14ac:dyDescent="0.35">
      <c r="D537" s="10"/>
    </row>
    <row r="538" spans="4:4" x14ac:dyDescent="0.35">
      <c r="D538" s="10"/>
    </row>
    <row r="539" spans="4:4" x14ac:dyDescent="0.35">
      <c r="D539" s="10"/>
    </row>
    <row r="540" spans="4:4" x14ac:dyDescent="0.35">
      <c r="D540" s="10"/>
    </row>
    <row r="541" spans="4:4" x14ac:dyDescent="0.35">
      <c r="D541" s="10"/>
    </row>
    <row r="542" spans="4:4" x14ac:dyDescent="0.35">
      <c r="D542" s="10"/>
    </row>
    <row r="543" spans="4:4" x14ac:dyDescent="0.35">
      <c r="D543" s="10"/>
    </row>
    <row r="544" spans="4:4" x14ac:dyDescent="0.35">
      <c r="D544" s="10"/>
    </row>
    <row r="545" spans="4:4" x14ac:dyDescent="0.35">
      <c r="D545" s="10"/>
    </row>
    <row r="546" spans="4:4" x14ac:dyDescent="0.35">
      <c r="D546" s="10"/>
    </row>
    <row r="547" spans="4:4" x14ac:dyDescent="0.35">
      <c r="D547" s="10"/>
    </row>
    <row r="548" spans="4:4" x14ac:dyDescent="0.35">
      <c r="D548" s="10"/>
    </row>
    <row r="549" spans="4:4" x14ac:dyDescent="0.35">
      <c r="D549" s="10"/>
    </row>
    <row r="550" spans="4:4" x14ac:dyDescent="0.35">
      <c r="D550" s="10"/>
    </row>
    <row r="551" spans="4:4" x14ac:dyDescent="0.35">
      <c r="D551" s="10"/>
    </row>
    <row r="552" spans="4:4" x14ac:dyDescent="0.35">
      <c r="D552" s="10"/>
    </row>
    <row r="553" spans="4:4" x14ac:dyDescent="0.35">
      <c r="D553" s="10"/>
    </row>
    <row r="554" spans="4:4" x14ac:dyDescent="0.35">
      <c r="D554" s="10"/>
    </row>
    <row r="555" spans="4:4" x14ac:dyDescent="0.35">
      <c r="D555" s="10"/>
    </row>
    <row r="556" spans="4:4" x14ac:dyDescent="0.35">
      <c r="D556" s="10"/>
    </row>
    <row r="557" spans="4:4" x14ac:dyDescent="0.35">
      <c r="D557" s="10"/>
    </row>
    <row r="558" spans="4:4" x14ac:dyDescent="0.35">
      <c r="D558" s="10"/>
    </row>
    <row r="559" spans="4:4" x14ac:dyDescent="0.35">
      <c r="D559" s="10"/>
    </row>
    <row r="560" spans="4:4" x14ac:dyDescent="0.35">
      <c r="D560" s="10"/>
    </row>
    <row r="561" spans="4:4" x14ac:dyDescent="0.35">
      <c r="D561" s="10"/>
    </row>
    <row r="562" spans="4:4" x14ac:dyDescent="0.35">
      <c r="D562" s="10"/>
    </row>
    <row r="563" spans="4:4" x14ac:dyDescent="0.35">
      <c r="D563" s="10"/>
    </row>
    <row r="564" spans="4:4" x14ac:dyDescent="0.35">
      <c r="D564" s="10"/>
    </row>
    <row r="565" spans="4:4" x14ac:dyDescent="0.35">
      <c r="D565" s="10"/>
    </row>
    <row r="566" spans="4:4" x14ac:dyDescent="0.35">
      <c r="D566" s="10"/>
    </row>
    <row r="567" spans="4:4" x14ac:dyDescent="0.35">
      <c r="D567" s="10"/>
    </row>
    <row r="568" spans="4:4" x14ac:dyDescent="0.35">
      <c r="D568" s="10"/>
    </row>
    <row r="569" spans="4:4" x14ac:dyDescent="0.35">
      <c r="D569" s="10"/>
    </row>
    <row r="570" spans="4:4" x14ac:dyDescent="0.35">
      <c r="D570" s="10"/>
    </row>
    <row r="571" spans="4:4" x14ac:dyDescent="0.35">
      <c r="D571" s="10"/>
    </row>
    <row r="572" spans="4:4" x14ac:dyDescent="0.35">
      <c r="D572" s="10"/>
    </row>
    <row r="573" spans="4:4" x14ac:dyDescent="0.35">
      <c r="D573" s="10"/>
    </row>
    <row r="574" spans="4:4" x14ac:dyDescent="0.35">
      <c r="D574" s="10"/>
    </row>
    <row r="575" spans="4:4" x14ac:dyDescent="0.35">
      <c r="D575" s="10"/>
    </row>
    <row r="576" spans="4:4" x14ac:dyDescent="0.35">
      <c r="D576" s="10"/>
    </row>
    <row r="577" spans="4:4" x14ac:dyDescent="0.35">
      <c r="D577" s="10"/>
    </row>
    <row r="578" spans="4:4" x14ac:dyDescent="0.35">
      <c r="D578" s="10"/>
    </row>
    <row r="579" spans="4:4" x14ac:dyDescent="0.35">
      <c r="D579" s="10"/>
    </row>
    <row r="580" spans="4:4" x14ac:dyDescent="0.35">
      <c r="D580" s="10"/>
    </row>
    <row r="581" spans="4:4" x14ac:dyDescent="0.35">
      <c r="D581" s="10"/>
    </row>
    <row r="582" spans="4:4" x14ac:dyDescent="0.35">
      <c r="D582" s="10"/>
    </row>
    <row r="583" spans="4:4" x14ac:dyDescent="0.35">
      <c r="D583" s="10"/>
    </row>
    <row r="584" spans="4:4" x14ac:dyDescent="0.35">
      <c r="D584" s="10"/>
    </row>
    <row r="585" spans="4:4" x14ac:dyDescent="0.35">
      <c r="D585" s="10"/>
    </row>
    <row r="586" spans="4:4" x14ac:dyDescent="0.35">
      <c r="D586" s="10"/>
    </row>
    <row r="587" spans="4:4" x14ac:dyDescent="0.35">
      <c r="D587" s="10"/>
    </row>
    <row r="588" spans="4:4" x14ac:dyDescent="0.35">
      <c r="D588" s="10"/>
    </row>
    <row r="589" spans="4:4" x14ac:dyDescent="0.35">
      <c r="D589" s="10"/>
    </row>
    <row r="590" spans="4:4" x14ac:dyDescent="0.35">
      <c r="D590" s="10"/>
    </row>
    <row r="591" spans="4:4" x14ac:dyDescent="0.35">
      <c r="D591" s="10"/>
    </row>
    <row r="592" spans="4:4" x14ac:dyDescent="0.35">
      <c r="D592" s="10"/>
    </row>
    <row r="593" spans="4:4" x14ac:dyDescent="0.35">
      <c r="D593" s="10"/>
    </row>
    <row r="594" spans="4:4" x14ac:dyDescent="0.35">
      <c r="D594" s="10"/>
    </row>
    <row r="595" spans="4:4" x14ac:dyDescent="0.35">
      <c r="D595" s="10"/>
    </row>
    <row r="596" spans="4:4" x14ac:dyDescent="0.35">
      <c r="D596" s="10"/>
    </row>
    <row r="597" spans="4:4" x14ac:dyDescent="0.35">
      <c r="D597" s="10"/>
    </row>
    <row r="598" spans="4:4" x14ac:dyDescent="0.35">
      <c r="D598" s="10"/>
    </row>
    <row r="599" spans="4:4" x14ac:dyDescent="0.35">
      <c r="D599" s="10"/>
    </row>
    <row r="600" spans="4:4" x14ac:dyDescent="0.35">
      <c r="D600" s="10"/>
    </row>
    <row r="601" spans="4:4" x14ac:dyDescent="0.35">
      <c r="D601" s="10"/>
    </row>
    <row r="602" spans="4:4" x14ac:dyDescent="0.35">
      <c r="D602" s="10"/>
    </row>
    <row r="603" spans="4:4" x14ac:dyDescent="0.35">
      <c r="D603" s="10"/>
    </row>
    <row r="604" spans="4:4" x14ac:dyDescent="0.35">
      <c r="D604" s="10"/>
    </row>
    <row r="605" spans="4:4" x14ac:dyDescent="0.35">
      <c r="D605" s="10"/>
    </row>
    <row r="606" spans="4:4" x14ac:dyDescent="0.35">
      <c r="D606" s="10"/>
    </row>
    <row r="607" spans="4:4" x14ac:dyDescent="0.35">
      <c r="D607" s="10"/>
    </row>
    <row r="608" spans="4:4" x14ac:dyDescent="0.35">
      <c r="D608" s="10"/>
    </row>
    <row r="609" spans="4:4" x14ac:dyDescent="0.35">
      <c r="D609" s="10"/>
    </row>
    <row r="610" spans="4:4" x14ac:dyDescent="0.35">
      <c r="D610" s="10"/>
    </row>
    <row r="611" spans="4:4" x14ac:dyDescent="0.35">
      <c r="D611" s="10"/>
    </row>
    <row r="612" spans="4:4" x14ac:dyDescent="0.35">
      <c r="D612" s="10"/>
    </row>
    <row r="613" spans="4:4" x14ac:dyDescent="0.35">
      <c r="D613" s="10"/>
    </row>
    <row r="614" spans="4:4" x14ac:dyDescent="0.35">
      <c r="D614" s="10"/>
    </row>
    <row r="615" spans="4:4" x14ac:dyDescent="0.35">
      <c r="D615" s="10"/>
    </row>
    <row r="616" spans="4:4" x14ac:dyDescent="0.35">
      <c r="D616" s="10"/>
    </row>
    <row r="617" spans="4:4" x14ac:dyDescent="0.35">
      <c r="D617" s="10"/>
    </row>
    <row r="618" spans="4:4" x14ac:dyDescent="0.35">
      <c r="D618" s="10"/>
    </row>
    <row r="619" spans="4:4" x14ac:dyDescent="0.35">
      <c r="D619" s="10"/>
    </row>
    <row r="620" spans="4:4" x14ac:dyDescent="0.35">
      <c r="D620" s="10"/>
    </row>
    <row r="621" spans="4:4" x14ac:dyDescent="0.35">
      <c r="D621" s="10"/>
    </row>
    <row r="622" spans="4:4" x14ac:dyDescent="0.35">
      <c r="D622" s="10"/>
    </row>
    <row r="623" spans="4:4" x14ac:dyDescent="0.35">
      <c r="D623" s="10"/>
    </row>
    <row r="624" spans="4:4" x14ac:dyDescent="0.35">
      <c r="D624" s="10"/>
    </row>
    <row r="625" spans="4:4" x14ac:dyDescent="0.35">
      <c r="D625" s="10"/>
    </row>
    <row r="626" spans="4:4" x14ac:dyDescent="0.35">
      <c r="D626" s="10"/>
    </row>
    <row r="627" spans="4:4" x14ac:dyDescent="0.35">
      <c r="D627" s="10"/>
    </row>
    <row r="628" spans="4:4" x14ac:dyDescent="0.35">
      <c r="D628" s="10"/>
    </row>
    <row r="629" spans="4:4" x14ac:dyDescent="0.35">
      <c r="D629" s="10"/>
    </row>
    <row r="630" spans="4:4" x14ac:dyDescent="0.35">
      <c r="D630" s="10"/>
    </row>
    <row r="631" spans="4:4" x14ac:dyDescent="0.35">
      <c r="D631" s="10"/>
    </row>
    <row r="632" spans="4:4" x14ac:dyDescent="0.35">
      <c r="D632" s="10"/>
    </row>
    <row r="633" spans="4:4" x14ac:dyDescent="0.35">
      <c r="D633" s="10"/>
    </row>
    <row r="634" spans="4:4" x14ac:dyDescent="0.35">
      <c r="D634" s="10"/>
    </row>
    <row r="635" spans="4:4" x14ac:dyDescent="0.35">
      <c r="D635" s="10"/>
    </row>
    <row r="636" spans="4:4" x14ac:dyDescent="0.35">
      <c r="D636" s="10"/>
    </row>
    <row r="637" spans="4:4" x14ac:dyDescent="0.35">
      <c r="D637" s="10"/>
    </row>
    <row r="638" spans="4:4" x14ac:dyDescent="0.35">
      <c r="D638" s="10"/>
    </row>
    <row r="639" spans="4:4" x14ac:dyDescent="0.35">
      <c r="D639" s="10"/>
    </row>
    <row r="640" spans="4:4" x14ac:dyDescent="0.35">
      <c r="D640" s="10"/>
    </row>
    <row r="641" spans="4:4" x14ac:dyDescent="0.35">
      <c r="D641" s="10"/>
    </row>
    <row r="642" spans="4:4" x14ac:dyDescent="0.35">
      <c r="D642" s="10"/>
    </row>
    <row r="643" spans="4:4" x14ac:dyDescent="0.35">
      <c r="D643" s="10"/>
    </row>
    <row r="644" spans="4:4" x14ac:dyDescent="0.35">
      <c r="D644" s="10"/>
    </row>
    <row r="645" spans="4:4" x14ac:dyDescent="0.35">
      <c r="D645" s="10"/>
    </row>
    <row r="646" spans="4:4" x14ac:dyDescent="0.35">
      <c r="D646" s="10"/>
    </row>
    <row r="647" spans="4:4" x14ac:dyDescent="0.35">
      <c r="D647" s="10"/>
    </row>
    <row r="648" spans="4:4" x14ac:dyDescent="0.35">
      <c r="D648" s="10"/>
    </row>
    <row r="649" spans="4:4" x14ac:dyDescent="0.35">
      <c r="D649" s="10"/>
    </row>
    <row r="650" spans="4:4" x14ac:dyDescent="0.35">
      <c r="D650" s="10"/>
    </row>
    <row r="651" spans="4:4" x14ac:dyDescent="0.35">
      <c r="D651" s="10"/>
    </row>
    <row r="652" spans="4:4" x14ac:dyDescent="0.35">
      <c r="D652" s="10"/>
    </row>
    <row r="653" spans="4:4" x14ac:dyDescent="0.35">
      <c r="D653" s="10"/>
    </row>
    <row r="654" spans="4:4" x14ac:dyDescent="0.35">
      <c r="D654" s="10"/>
    </row>
    <row r="655" spans="4:4" x14ac:dyDescent="0.35">
      <c r="D655" s="10"/>
    </row>
    <row r="656" spans="4:4" x14ac:dyDescent="0.35">
      <c r="D656" s="10"/>
    </row>
    <row r="657" spans="4:4" x14ac:dyDescent="0.35">
      <c r="D657" s="10"/>
    </row>
    <row r="658" spans="4:4" x14ac:dyDescent="0.35">
      <c r="D658" s="10"/>
    </row>
    <row r="659" spans="4:4" x14ac:dyDescent="0.35">
      <c r="D659" s="10"/>
    </row>
    <row r="660" spans="4:4" x14ac:dyDescent="0.35">
      <c r="D660" s="10"/>
    </row>
    <row r="661" spans="4:4" x14ac:dyDescent="0.35">
      <c r="D661" s="10"/>
    </row>
    <row r="662" spans="4:4" x14ac:dyDescent="0.35">
      <c r="D662" s="10"/>
    </row>
    <row r="663" spans="4:4" x14ac:dyDescent="0.35">
      <c r="D663" s="10"/>
    </row>
    <row r="664" spans="4:4" x14ac:dyDescent="0.35">
      <c r="D664" s="10"/>
    </row>
    <row r="665" spans="4:4" x14ac:dyDescent="0.35">
      <c r="D665" s="10"/>
    </row>
    <row r="666" spans="4:4" x14ac:dyDescent="0.35">
      <c r="D666" s="10"/>
    </row>
    <row r="667" spans="4:4" x14ac:dyDescent="0.35">
      <c r="D667" s="10"/>
    </row>
    <row r="668" spans="4:4" x14ac:dyDescent="0.35">
      <c r="D668" s="10"/>
    </row>
    <row r="669" spans="4:4" x14ac:dyDescent="0.35">
      <c r="D669" s="10"/>
    </row>
    <row r="670" spans="4:4" x14ac:dyDescent="0.35">
      <c r="D670" s="10"/>
    </row>
    <row r="671" spans="4:4" x14ac:dyDescent="0.35">
      <c r="D671" s="10"/>
    </row>
    <row r="672" spans="4:4" x14ac:dyDescent="0.35">
      <c r="D672" s="10"/>
    </row>
    <row r="673" spans="4:4" x14ac:dyDescent="0.35">
      <c r="D673" s="10"/>
    </row>
    <row r="674" spans="4:4" x14ac:dyDescent="0.35">
      <c r="D674" s="10"/>
    </row>
    <row r="675" spans="4:4" x14ac:dyDescent="0.35">
      <c r="D675" s="10"/>
    </row>
    <row r="676" spans="4:4" x14ac:dyDescent="0.35">
      <c r="D676" s="10"/>
    </row>
    <row r="677" spans="4:4" x14ac:dyDescent="0.35">
      <c r="D677" s="10"/>
    </row>
    <row r="678" spans="4:4" x14ac:dyDescent="0.35">
      <c r="D678" s="10"/>
    </row>
    <row r="679" spans="4:4" x14ac:dyDescent="0.35">
      <c r="D679" s="10"/>
    </row>
    <row r="680" spans="4:4" x14ac:dyDescent="0.35">
      <c r="D680" s="10"/>
    </row>
    <row r="681" spans="4:4" x14ac:dyDescent="0.35">
      <c r="D681" s="10"/>
    </row>
    <row r="682" spans="4:4" x14ac:dyDescent="0.35">
      <c r="D682" s="10"/>
    </row>
    <row r="683" spans="4:4" x14ac:dyDescent="0.35">
      <c r="D683" s="10"/>
    </row>
    <row r="684" spans="4:4" x14ac:dyDescent="0.35">
      <c r="D684" s="10"/>
    </row>
    <row r="685" spans="4:4" x14ac:dyDescent="0.35">
      <c r="D685" s="10"/>
    </row>
    <row r="686" spans="4:4" x14ac:dyDescent="0.35">
      <c r="D686" s="10"/>
    </row>
    <row r="687" spans="4:4" x14ac:dyDescent="0.35">
      <c r="D687" s="10"/>
    </row>
    <row r="688" spans="4:4" x14ac:dyDescent="0.35">
      <c r="D688" s="10"/>
    </row>
    <row r="689" spans="4:4" x14ac:dyDescent="0.35">
      <c r="D689" s="10"/>
    </row>
    <row r="690" spans="4:4" x14ac:dyDescent="0.35">
      <c r="D690" s="10"/>
    </row>
    <row r="691" spans="4:4" x14ac:dyDescent="0.35">
      <c r="D691" s="10"/>
    </row>
    <row r="692" spans="4:4" x14ac:dyDescent="0.35">
      <c r="D692" s="10"/>
    </row>
    <row r="693" spans="4:4" x14ac:dyDescent="0.35">
      <c r="D693" s="10"/>
    </row>
    <row r="694" spans="4:4" x14ac:dyDescent="0.35">
      <c r="D694" s="10"/>
    </row>
    <row r="695" spans="4:4" x14ac:dyDescent="0.35">
      <c r="D695" s="10"/>
    </row>
    <row r="696" spans="4:4" x14ac:dyDescent="0.35">
      <c r="D696" s="10"/>
    </row>
    <row r="697" spans="4:4" x14ac:dyDescent="0.35">
      <c r="D697" s="10"/>
    </row>
    <row r="698" spans="4:4" x14ac:dyDescent="0.35">
      <c r="D698" s="10"/>
    </row>
    <row r="699" spans="4:4" x14ac:dyDescent="0.35">
      <c r="D699" s="10"/>
    </row>
    <row r="700" spans="4:4" x14ac:dyDescent="0.35">
      <c r="D700" s="10"/>
    </row>
    <row r="701" spans="4:4" x14ac:dyDescent="0.35">
      <c r="D701" s="10"/>
    </row>
    <row r="702" spans="4:4" x14ac:dyDescent="0.35">
      <c r="D702" s="10"/>
    </row>
    <row r="703" spans="4:4" x14ac:dyDescent="0.35">
      <c r="D703" s="10"/>
    </row>
    <row r="704" spans="4:4" x14ac:dyDescent="0.35">
      <c r="D704" s="10"/>
    </row>
    <row r="705" spans="4:4" x14ac:dyDescent="0.35">
      <c r="D705" s="10"/>
    </row>
    <row r="706" spans="4:4" x14ac:dyDescent="0.35">
      <c r="D706" s="10"/>
    </row>
    <row r="707" spans="4:4" x14ac:dyDescent="0.35">
      <c r="D707" s="10"/>
    </row>
    <row r="708" spans="4:4" x14ac:dyDescent="0.35">
      <c r="D708" s="10"/>
    </row>
    <row r="709" spans="4:4" x14ac:dyDescent="0.35">
      <c r="D709" s="10"/>
    </row>
    <row r="710" spans="4:4" x14ac:dyDescent="0.35">
      <c r="D710" s="10"/>
    </row>
    <row r="711" spans="4:4" x14ac:dyDescent="0.35">
      <c r="D711" s="10"/>
    </row>
    <row r="712" spans="4:4" x14ac:dyDescent="0.35">
      <c r="D712" s="10"/>
    </row>
    <row r="713" spans="4:4" x14ac:dyDescent="0.35">
      <c r="D713" s="10"/>
    </row>
    <row r="714" spans="4:4" x14ac:dyDescent="0.35">
      <c r="D714" s="10"/>
    </row>
    <row r="715" spans="4:4" x14ac:dyDescent="0.35">
      <c r="D715" s="10"/>
    </row>
    <row r="716" spans="4:4" x14ac:dyDescent="0.35">
      <c r="D716" s="10"/>
    </row>
    <row r="717" spans="4:4" x14ac:dyDescent="0.35">
      <c r="D717" s="10"/>
    </row>
    <row r="718" spans="4:4" x14ac:dyDescent="0.35">
      <c r="D718" s="10"/>
    </row>
    <row r="719" spans="4:4" x14ac:dyDescent="0.35">
      <c r="D719" s="10"/>
    </row>
    <row r="720" spans="4:4" x14ac:dyDescent="0.35">
      <c r="D720" s="10"/>
    </row>
    <row r="721" spans="4:4" x14ac:dyDescent="0.35">
      <c r="D721" s="10"/>
    </row>
    <row r="722" spans="4:4" x14ac:dyDescent="0.35">
      <c r="D722" s="10"/>
    </row>
    <row r="723" spans="4:4" x14ac:dyDescent="0.35">
      <c r="D723" s="10"/>
    </row>
    <row r="724" spans="4:4" x14ac:dyDescent="0.35">
      <c r="D724" s="10"/>
    </row>
    <row r="725" spans="4:4" x14ac:dyDescent="0.35">
      <c r="D725" s="10"/>
    </row>
    <row r="726" spans="4:4" x14ac:dyDescent="0.35">
      <c r="D726" s="10"/>
    </row>
    <row r="727" spans="4:4" x14ac:dyDescent="0.35">
      <c r="D727" s="10"/>
    </row>
    <row r="728" spans="4:4" x14ac:dyDescent="0.35">
      <c r="D728" s="10"/>
    </row>
    <row r="729" spans="4:4" x14ac:dyDescent="0.35">
      <c r="D729" s="10"/>
    </row>
    <row r="730" spans="4:4" x14ac:dyDescent="0.35">
      <c r="D730" s="10"/>
    </row>
    <row r="731" spans="4:4" x14ac:dyDescent="0.35">
      <c r="D731" s="10"/>
    </row>
    <row r="732" spans="4:4" x14ac:dyDescent="0.35">
      <c r="D732" s="10"/>
    </row>
    <row r="733" spans="4:4" x14ac:dyDescent="0.35">
      <c r="D733" s="10"/>
    </row>
    <row r="734" spans="4:4" x14ac:dyDescent="0.35">
      <c r="D734" s="10"/>
    </row>
    <row r="735" spans="4:4" x14ac:dyDescent="0.35">
      <c r="D735" s="10"/>
    </row>
    <row r="736" spans="4:4" x14ac:dyDescent="0.35">
      <c r="D736" s="10"/>
    </row>
    <row r="737" spans="4:4" x14ac:dyDescent="0.35">
      <c r="D737" s="10"/>
    </row>
    <row r="738" spans="4:4" x14ac:dyDescent="0.35">
      <c r="D738" s="10"/>
    </row>
    <row r="739" spans="4:4" x14ac:dyDescent="0.35">
      <c r="D739" s="10"/>
    </row>
    <row r="740" spans="4:4" x14ac:dyDescent="0.35">
      <c r="D740" s="10"/>
    </row>
    <row r="741" spans="4:4" x14ac:dyDescent="0.35">
      <c r="D741" s="10"/>
    </row>
    <row r="742" spans="4:4" x14ac:dyDescent="0.35">
      <c r="D742" s="10"/>
    </row>
    <row r="743" spans="4:4" x14ac:dyDescent="0.35">
      <c r="D743" s="10"/>
    </row>
    <row r="744" spans="4:4" x14ac:dyDescent="0.35">
      <c r="D744" s="10"/>
    </row>
    <row r="745" spans="4:4" x14ac:dyDescent="0.35">
      <c r="D745" s="10"/>
    </row>
    <row r="746" spans="4:4" x14ac:dyDescent="0.35">
      <c r="D746" s="10"/>
    </row>
    <row r="747" spans="4:4" x14ac:dyDescent="0.35">
      <c r="D747" s="10"/>
    </row>
    <row r="748" spans="4:4" x14ac:dyDescent="0.35">
      <c r="D748" s="10"/>
    </row>
    <row r="749" spans="4:4" x14ac:dyDescent="0.35">
      <c r="D749" s="10"/>
    </row>
    <row r="750" spans="4:4" x14ac:dyDescent="0.35">
      <c r="D750" s="10"/>
    </row>
    <row r="751" spans="4:4" x14ac:dyDescent="0.35">
      <c r="D751" s="10"/>
    </row>
    <row r="752" spans="4:4" x14ac:dyDescent="0.35">
      <c r="D752" s="10"/>
    </row>
    <row r="753" spans="4:4" x14ac:dyDescent="0.35">
      <c r="D753" s="10"/>
    </row>
    <row r="754" spans="4:4" x14ac:dyDescent="0.35">
      <c r="D754" s="10"/>
    </row>
    <row r="755" spans="4:4" x14ac:dyDescent="0.35">
      <c r="D755" s="10"/>
    </row>
    <row r="756" spans="4:4" x14ac:dyDescent="0.35">
      <c r="D756" s="10"/>
    </row>
    <row r="757" spans="4:4" x14ac:dyDescent="0.35">
      <c r="D757" s="10"/>
    </row>
    <row r="758" spans="4:4" x14ac:dyDescent="0.35">
      <c r="D758" s="10"/>
    </row>
    <row r="759" spans="4:4" x14ac:dyDescent="0.35">
      <c r="D759" s="10"/>
    </row>
    <row r="760" spans="4:4" x14ac:dyDescent="0.35">
      <c r="D760" s="10"/>
    </row>
    <row r="761" spans="4:4" x14ac:dyDescent="0.35">
      <c r="D761" s="10"/>
    </row>
    <row r="762" spans="4:4" x14ac:dyDescent="0.35">
      <c r="D762" s="10"/>
    </row>
    <row r="763" spans="4:4" x14ac:dyDescent="0.35">
      <c r="D763" s="10"/>
    </row>
    <row r="764" spans="4:4" x14ac:dyDescent="0.35">
      <c r="D764" s="10"/>
    </row>
    <row r="765" spans="4:4" x14ac:dyDescent="0.35">
      <c r="D765" s="10"/>
    </row>
    <row r="766" spans="4:4" x14ac:dyDescent="0.35">
      <c r="D766" s="10"/>
    </row>
    <row r="767" spans="4:4" x14ac:dyDescent="0.35">
      <c r="D767" s="10"/>
    </row>
    <row r="768" spans="4:4" x14ac:dyDescent="0.35">
      <c r="D768" s="10"/>
    </row>
    <row r="769" spans="4:4" x14ac:dyDescent="0.35">
      <c r="D769" s="10"/>
    </row>
    <row r="770" spans="4:4" x14ac:dyDescent="0.35">
      <c r="D770" s="10"/>
    </row>
    <row r="771" spans="4:4" x14ac:dyDescent="0.35">
      <c r="D771" s="10"/>
    </row>
    <row r="772" spans="4:4" x14ac:dyDescent="0.35">
      <c r="D772" s="10"/>
    </row>
    <row r="773" spans="4:4" x14ac:dyDescent="0.35">
      <c r="D773" s="10"/>
    </row>
    <row r="774" spans="4:4" x14ac:dyDescent="0.35">
      <c r="D774" s="10"/>
    </row>
    <row r="775" spans="4:4" x14ac:dyDescent="0.35">
      <c r="D775" s="10"/>
    </row>
    <row r="776" spans="4:4" x14ac:dyDescent="0.35">
      <c r="D776" s="10"/>
    </row>
    <row r="777" spans="4:4" x14ac:dyDescent="0.35">
      <c r="D777" s="10"/>
    </row>
    <row r="778" spans="4:4" x14ac:dyDescent="0.35">
      <c r="D778" s="10"/>
    </row>
    <row r="779" spans="4:4" x14ac:dyDescent="0.35">
      <c r="D779" s="10"/>
    </row>
    <row r="780" spans="4:4" x14ac:dyDescent="0.35">
      <c r="D780" s="10"/>
    </row>
    <row r="781" spans="4:4" x14ac:dyDescent="0.35">
      <c r="D781" s="10"/>
    </row>
    <row r="782" spans="4:4" x14ac:dyDescent="0.35">
      <c r="D782" s="10"/>
    </row>
    <row r="783" spans="4:4" x14ac:dyDescent="0.35">
      <c r="D783" s="10"/>
    </row>
    <row r="784" spans="4:4" x14ac:dyDescent="0.35">
      <c r="D784" s="10"/>
    </row>
    <row r="785" spans="4:4" x14ac:dyDescent="0.35">
      <c r="D785" s="10"/>
    </row>
    <row r="786" spans="4:4" x14ac:dyDescent="0.35">
      <c r="D786" s="10"/>
    </row>
    <row r="787" spans="4:4" x14ac:dyDescent="0.35">
      <c r="D787" s="10"/>
    </row>
    <row r="788" spans="4:4" x14ac:dyDescent="0.35">
      <c r="D788" s="10"/>
    </row>
    <row r="789" spans="4:4" x14ac:dyDescent="0.35">
      <c r="D789" s="10"/>
    </row>
    <row r="790" spans="4:4" x14ac:dyDescent="0.35">
      <c r="D790" s="10"/>
    </row>
    <row r="791" spans="4:4" x14ac:dyDescent="0.35">
      <c r="D791" s="10"/>
    </row>
    <row r="792" spans="4:4" x14ac:dyDescent="0.35">
      <c r="D792" s="10"/>
    </row>
    <row r="793" spans="4:4" x14ac:dyDescent="0.35">
      <c r="D793" s="10"/>
    </row>
    <row r="794" spans="4:4" x14ac:dyDescent="0.35">
      <c r="D794" s="10"/>
    </row>
    <row r="795" spans="4:4" x14ac:dyDescent="0.35">
      <c r="D795" s="10"/>
    </row>
    <row r="796" spans="4:4" x14ac:dyDescent="0.35">
      <c r="D796" s="10"/>
    </row>
    <row r="797" spans="4:4" x14ac:dyDescent="0.35">
      <c r="D797" s="10"/>
    </row>
    <row r="798" spans="4:4" x14ac:dyDescent="0.35">
      <c r="D798" s="10"/>
    </row>
    <row r="799" spans="4:4" x14ac:dyDescent="0.35">
      <c r="D799" s="10"/>
    </row>
    <row r="800" spans="4:4" x14ac:dyDescent="0.35">
      <c r="D800" s="10"/>
    </row>
    <row r="801" spans="4:4" x14ac:dyDescent="0.35">
      <c r="D801" s="10"/>
    </row>
    <row r="802" spans="4:4" x14ac:dyDescent="0.35">
      <c r="D802" s="10"/>
    </row>
    <row r="803" spans="4:4" x14ac:dyDescent="0.35">
      <c r="D803" s="10"/>
    </row>
    <row r="804" spans="4:4" x14ac:dyDescent="0.35">
      <c r="D804" s="10"/>
    </row>
    <row r="805" spans="4:4" x14ac:dyDescent="0.35">
      <c r="D805" s="10"/>
    </row>
    <row r="806" spans="4:4" x14ac:dyDescent="0.35">
      <c r="D806" s="10"/>
    </row>
    <row r="807" spans="4:4" x14ac:dyDescent="0.35">
      <c r="D807" s="10"/>
    </row>
    <row r="808" spans="4:4" x14ac:dyDescent="0.35">
      <c r="D808" s="10"/>
    </row>
    <row r="809" spans="4:4" x14ac:dyDescent="0.35">
      <c r="D809" s="10"/>
    </row>
    <row r="810" spans="4:4" x14ac:dyDescent="0.35">
      <c r="D810" s="10"/>
    </row>
    <row r="811" spans="4:4" x14ac:dyDescent="0.35">
      <c r="D811" s="10"/>
    </row>
    <row r="812" spans="4:4" x14ac:dyDescent="0.35">
      <c r="D812" s="10"/>
    </row>
    <row r="813" spans="4:4" x14ac:dyDescent="0.35">
      <c r="D813" s="10"/>
    </row>
    <row r="814" spans="4:4" x14ac:dyDescent="0.35">
      <c r="D814" s="10"/>
    </row>
    <row r="815" spans="4:4" x14ac:dyDescent="0.35">
      <c r="D815" s="10"/>
    </row>
    <row r="816" spans="4:4" x14ac:dyDescent="0.35">
      <c r="D816" s="10"/>
    </row>
    <row r="817" spans="4:4" x14ac:dyDescent="0.35">
      <c r="D817" s="10"/>
    </row>
    <row r="818" spans="4:4" x14ac:dyDescent="0.35">
      <c r="D818" s="10"/>
    </row>
    <row r="819" spans="4:4" x14ac:dyDescent="0.35">
      <c r="D819" s="10"/>
    </row>
    <row r="820" spans="4:4" x14ac:dyDescent="0.35">
      <c r="D820" s="10"/>
    </row>
    <row r="821" spans="4:4" x14ac:dyDescent="0.35">
      <c r="D821" s="10"/>
    </row>
    <row r="822" spans="4:4" x14ac:dyDescent="0.35">
      <c r="D822" s="10"/>
    </row>
    <row r="823" spans="4:4" x14ac:dyDescent="0.35">
      <c r="D823" s="10"/>
    </row>
    <row r="824" spans="4:4" x14ac:dyDescent="0.35">
      <c r="D824" s="10"/>
    </row>
    <row r="825" spans="4:4" x14ac:dyDescent="0.35">
      <c r="D825" s="10"/>
    </row>
    <row r="826" spans="4:4" x14ac:dyDescent="0.35">
      <c r="D826" s="10"/>
    </row>
    <row r="827" spans="4:4" x14ac:dyDescent="0.35">
      <c r="D827" s="10"/>
    </row>
    <row r="828" spans="4:4" x14ac:dyDescent="0.35">
      <c r="D828" s="10"/>
    </row>
    <row r="829" spans="4:4" x14ac:dyDescent="0.35">
      <c r="D829" s="10"/>
    </row>
    <row r="830" spans="4:4" x14ac:dyDescent="0.35">
      <c r="D830" s="10"/>
    </row>
    <row r="831" spans="4:4" x14ac:dyDescent="0.35">
      <c r="D831" s="10"/>
    </row>
    <row r="832" spans="4:4" x14ac:dyDescent="0.35">
      <c r="D832" s="10"/>
    </row>
    <row r="833" spans="4:4" x14ac:dyDescent="0.35">
      <c r="D833" s="10"/>
    </row>
    <row r="834" spans="4:4" x14ac:dyDescent="0.35">
      <c r="D834" s="10"/>
    </row>
    <row r="835" spans="4:4" x14ac:dyDescent="0.35">
      <c r="D835" s="10"/>
    </row>
    <row r="836" spans="4:4" x14ac:dyDescent="0.35">
      <c r="D836" s="10"/>
    </row>
    <row r="837" spans="4:4" x14ac:dyDescent="0.35">
      <c r="D837" s="10"/>
    </row>
    <row r="838" spans="4:4" x14ac:dyDescent="0.35">
      <c r="D838" s="10"/>
    </row>
    <row r="839" spans="4:4" x14ac:dyDescent="0.35">
      <c r="D839" s="10"/>
    </row>
    <row r="840" spans="4:4" x14ac:dyDescent="0.35">
      <c r="D840" s="10"/>
    </row>
    <row r="841" spans="4:4" x14ac:dyDescent="0.35">
      <c r="D841" s="10"/>
    </row>
    <row r="842" spans="4:4" x14ac:dyDescent="0.35">
      <c r="D842" s="10"/>
    </row>
    <row r="843" spans="4:4" x14ac:dyDescent="0.35">
      <c r="D843" s="10"/>
    </row>
    <row r="844" spans="4:4" x14ac:dyDescent="0.35">
      <c r="D844" s="10"/>
    </row>
    <row r="845" spans="4:4" x14ac:dyDescent="0.35">
      <c r="D845" s="10"/>
    </row>
    <row r="846" spans="4:4" x14ac:dyDescent="0.35">
      <c r="D846" s="10"/>
    </row>
    <row r="847" spans="4:4" x14ac:dyDescent="0.35">
      <c r="D847" s="10"/>
    </row>
    <row r="848" spans="4:4" x14ac:dyDescent="0.35">
      <c r="D848" s="10"/>
    </row>
    <row r="849" spans="4:4" x14ac:dyDescent="0.35">
      <c r="D849" s="10"/>
    </row>
    <row r="850" spans="4:4" x14ac:dyDescent="0.35">
      <c r="D850" s="10"/>
    </row>
    <row r="851" spans="4:4" x14ac:dyDescent="0.35">
      <c r="D851" s="10"/>
    </row>
    <row r="852" spans="4:4" x14ac:dyDescent="0.35">
      <c r="D852" s="10"/>
    </row>
    <row r="853" spans="4:4" x14ac:dyDescent="0.35">
      <c r="D853" s="10"/>
    </row>
    <row r="854" spans="4:4" x14ac:dyDescent="0.35">
      <c r="D854" s="10"/>
    </row>
    <row r="855" spans="4:4" x14ac:dyDescent="0.35">
      <c r="D855" s="10"/>
    </row>
    <row r="856" spans="4:4" x14ac:dyDescent="0.35">
      <c r="D856" s="10"/>
    </row>
    <row r="857" spans="4:4" x14ac:dyDescent="0.35">
      <c r="D857" s="10"/>
    </row>
    <row r="858" spans="4:4" x14ac:dyDescent="0.35">
      <c r="D858" s="10"/>
    </row>
    <row r="859" spans="4:4" x14ac:dyDescent="0.35">
      <c r="D859" s="10"/>
    </row>
    <row r="860" spans="4:4" x14ac:dyDescent="0.35">
      <c r="D860" s="10"/>
    </row>
    <row r="861" spans="4:4" x14ac:dyDescent="0.35">
      <c r="D861" s="10"/>
    </row>
    <row r="862" spans="4:4" x14ac:dyDescent="0.35">
      <c r="D862" s="10"/>
    </row>
    <row r="863" spans="4:4" x14ac:dyDescent="0.35">
      <c r="D863" s="10"/>
    </row>
    <row r="864" spans="4:4" x14ac:dyDescent="0.35">
      <c r="D864" s="10"/>
    </row>
    <row r="865" spans="4:4" x14ac:dyDescent="0.35">
      <c r="D865" s="10"/>
    </row>
    <row r="866" spans="4:4" x14ac:dyDescent="0.35">
      <c r="D866" s="10"/>
    </row>
    <row r="867" spans="4:4" x14ac:dyDescent="0.35">
      <c r="D867" s="10"/>
    </row>
    <row r="868" spans="4:4" x14ac:dyDescent="0.35">
      <c r="D868" s="10"/>
    </row>
    <row r="869" spans="4:4" x14ac:dyDescent="0.35">
      <c r="D869" s="10"/>
    </row>
    <row r="870" spans="4:4" x14ac:dyDescent="0.35">
      <c r="D870" s="10"/>
    </row>
    <row r="871" spans="4:4" x14ac:dyDescent="0.35">
      <c r="D871" s="10"/>
    </row>
    <row r="872" spans="4:4" x14ac:dyDescent="0.35">
      <c r="D872" s="10"/>
    </row>
    <row r="873" spans="4:4" x14ac:dyDescent="0.35">
      <c r="D873" s="10"/>
    </row>
    <row r="874" spans="4:4" x14ac:dyDescent="0.35">
      <c r="D874" s="10"/>
    </row>
    <row r="875" spans="4:4" x14ac:dyDescent="0.35">
      <c r="D875" s="10"/>
    </row>
    <row r="876" spans="4:4" x14ac:dyDescent="0.35">
      <c r="D876" s="10"/>
    </row>
    <row r="877" spans="4:4" x14ac:dyDescent="0.35">
      <c r="D877" s="10"/>
    </row>
    <row r="878" spans="4:4" x14ac:dyDescent="0.35">
      <c r="D878" s="10"/>
    </row>
    <row r="879" spans="4:4" x14ac:dyDescent="0.35">
      <c r="D879" s="10"/>
    </row>
    <row r="880" spans="4:4" x14ac:dyDescent="0.35">
      <c r="D880" s="10"/>
    </row>
    <row r="881" spans="4:4" x14ac:dyDescent="0.35">
      <c r="D881" s="10"/>
    </row>
    <row r="882" spans="4:4" x14ac:dyDescent="0.35">
      <c r="D882" s="10"/>
    </row>
    <row r="883" spans="4:4" x14ac:dyDescent="0.35">
      <c r="D883" s="10"/>
    </row>
    <row r="884" spans="4:4" x14ac:dyDescent="0.35">
      <c r="D884" s="10"/>
    </row>
    <row r="885" spans="4:4" x14ac:dyDescent="0.35">
      <c r="D885" s="10"/>
    </row>
    <row r="886" spans="4:4" x14ac:dyDescent="0.35">
      <c r="D886" s="10"/>
    </row>
    <row r="887" spans="4:4" x14ac:dyDescent="0.35">
      <c r="D887" s="10"/>
    </row>
    <row r="888" spans="4:4" x14ac:dyDescent="0.35">
      <c r="D888" s="10"/>
    </row>
    <row r="889" spans="4:4" x14ac:dyDescent="0.35">
      <c r="D889" s="10"/>
    </row>
    <row r="890" spans="4:4" x14ac:dyDescent="0.35">
      <c r="D890" s="10"/>
    </row>
    <row r="891" spans="4:4" x14ac:dyDescent="0.35">
      <c r="D891" s="10"/>
    </row>
    <row r="892" spans="4:4" x14ac:dyDescent="0.35">
      <c r="D892" s="10"/>
    </row>
    <row r="893" spans="4:4" x14ac:dyDescent="0.35">
      <c r="D893" s="10"/>
    </row>
    <row r="894" spans="4:4" x14ac:dyDescent="0.35">
      <c r="D894" s="10"/>
    </row>
    <row r="895" spans="4:4" x14ac:dyDescent="0.35">
      <c r="D895" s="10"/>
    </row>
    <row r="896" spans="4:4" x14ac:dyDescent="0.35">
      <c r="D896" s="10"/>
    </row>
    <row r="897" spans="4:4" x14ac:dyDescent="0.35">
      <c r="D897" s="10"/>
    </row>
    <row r="898" spans="4:4" x14ac:dyDescent="0.35">
      <c r="D898" s="10"/>
    </row>
    <row r="899" spans="4:4" x14ac:dyDescent="0.35">
      <c r="D899" s="10"/>
    </row>
    <row r="900" spans="4:4" x14ac:dyDescent="0.35">
      <c r="D900" s="10"/>
    </row>
    <row r="901" spans="4:4" x14ac:dyDescent="0.35">
      <c r="D901" s="10"/>
    </row>
    <row r="902" spans="4:4" x14ac:dyDescent="0.35">
      <c r="D902" s="10"/>
    </row>
    <row r="903" spans="4:4" x14ac:dyDescent="0.35">
      <c r="D903" s="10"/>
    </row>
    <row r="904" spans="4:4" x14ac:dyDescent="0.35">
      <c r="D904" s="10"/>
    </row>
    <row r="905" spans="4:4" x14ac:dyDescent="0.35">
      <c r="D905" s="10"/>
    </row>
    <row r="906" spans="4:4" x14ac:dyDescent="0.35">
      <c r="D906" s="10"/>
    </row>
    <row r="907" spans="4:4" x14ac:dyDescent="0.35">
      <c r="D907" s="10"/>
    </row>
    <row r="908" spans="4:4" x14ac:dyDescent="0.35">
      <c r="D908" s="10"/>
    </row>
    <row r="909" spans="4:4" x14ac:dyDescent="0.35">
      <c r="D909" s="10"/>
    </row>
    <row r="910" spans="4:4" x14ac:dyDescent="0.35">
      <c r="D910" s="10"/>
    </row>
    <row r="911" spans="4:4" x14ac:dyDescent="0.35">
      <c r="D911" s="10"/>
    </row>
    <row r="912" spans="4:4" x14ac:dyDescent="0.35">
      <c r="D912" s="10"/>
    </row>
    <row r="913" spans="4:4" x14ac:dyDescent="0.35">
      <c r="D913" s="10"/>
    </row>
    <row r="914" spans="4:4" x14ac:dyDescent="0.35">
      <c r="D914" s="10"/>
    </row>
    <row r="915" spans="4:4" x14ac:dyDescent="0.35">
      <c r="D915" s="10"/>
    </row>
    <row r="916" spans="4:4" x14ac:dyDescent="0.35">
      <c r="D916" s="10"/>
    </row>
    <row r="917" spans="4:4" x14ac:dyDescent="0.35">
      <c r="D917" s="10"/>
    </row>
    <row r="918" spans="4:4" x14ac:dyDescent="0.35">
      <c r="D918" s="10"/>
    </row>
    <row r="919" spans="4:4" x14ac:dyDescent="0.35">
      <c r="D919" s="10"/>
    </row>
    <row r="920" spans="4:4" x14ac:dyDescent="0.35">
      <c r="D920" s="10"/>
    </row>
    <row r="921" spans="4:4" x14ac:dyDescent="0.35">
      <c r="D921" s="10"/>
    </row>
    <row r="922" spans="4:4" x14ac:dyDescent="0.35">
      <c r="D922" s="10"/>
    </row>
    <row r="923" spans="4:4" x14ac:dyDescent="0.35">
      <c r="D923" s="10"/>
    </row>
    <row r="924" spans="4:4" x14ac:dyDescent="0.35">
      <c r="D924" s="10"/>
    </row>
    <row r="925" spans="4:4" x14ac:dyDescent="0.35">
      <c r="D925" s="10"/>
    </row>
    <row r="926" spans="4:4" x14ac:dyDescent="0.35">
      <c r="D926" s="10"/>
    </row>
    <row r="927" spans="4:4" x14ac:dyDescent="0.35">
      <c r="D927" s="10"/>
    </row>
    <row r="928" spans="4:4" x14ac:dyDescent="0.35">
      <c r="D928" s="10"/>
    </row>
    <row r="929" spans="4:4" x14ac:dyDescent="0.35">
      <c r="D929" s="10"/>
    </row>
    <row r="930" spans="4:4" x14ac:dyDescent="0.35">
      <c r="D930" s="10"/>
    </row>
    <row r="931" spans="4:4" x14ac:dyDescent="0.35">
      <c r="D931" s="10"/>
    </row>
    <row r="932" spans="4:4" x14ac:dyDescent="0.35">
      <c r="D932" s="10"/>
    </row>
    <row r="933" spans="4:4" x14ac:dyDescent="0.35">
      <c r="D933" s="10"/>
    </row>
    <row r="934" spans="4:4" x14ac:dyDescent="0.35">
      <c r="D934" s="10"/>
    </row>
    <row r="935" spans="4:4" x14ac:dyDescent="0.35">
      <c r="D935" s="10"/>
    </row>
    <row r="936" spans="4:4" x14ac:dyDescent="0.35">
      <c r="D936" s="10"/>
    </row>
    <row r="937" spans="4:4" x14ac:dyDescent="0.35">
      <c r="D937" s="10"/>
    </row>
    <row r="938" spans="4:4" x14ac:dyDescent="0.35">
      <c r="D938" s="10"/>
    </row>
    <row r="939" spans="4:4" x14ac:dyDescent="0.35">
      <c r="D939" s="10"/>
    </row>
    <row r="940" spans="4:4" x14ac:dyDescent="0.35">
      <c r="D940" s="10"/>
    </row>
    <row r="941" spans="4:4" x14ac:dyDescent="0.35">
      <c r="D941" s="10"/>
    </row>
    <row r="942" spans="4:4" x14ac:dyDescent="0.35">
      <c r="D942" s="10"/>
    </row>
    <row r="943" spans="4:4" x14ac:dyDescent="0.35">
      <c r="D943" s="10"/>
    </row>
    <row r="944" spans="4:4" x14ac:dyDescent="0.35">
      <c r="D944" s="10"/>
    </row>
    <row r="945" spans="4:4" x14ac:dyDescent="0.35">
      <c r="D945" s="10"/>
    </row>
    <row r="946" spans="4:4" x14ac:dyDescent="0.35">
      <c r="D946" s="10"/>
    </row>
    <row r="947" spans="4:4" x14ac:dyDescent="0.35">
      <c r="D947" s="10"/>
    </row>
    <row r="948" spans="4:4" x14ac:dyDescent="0.35">
      <c r="D948" s="10"/>
    </row>
    <row r="949" spans="4:4" x14ac:dyDescent="0.35">
      <c r="D949" s="10"/>
    </row>
    <row r="950" spans="4:4" x14ac:dyDescent="0.35">
      <c r="D950" s="10"/>
    </row>
    <row r="951" spans="4:4" x14ac:dyDescent="0.35">
      <c r="D951" s="10"/>
    </row>
    <row r="952" spans="4:4" x14ac:dyDescent="0.35">
      <c r="D952" s="10"/>
    </row>
    <row r="953" spans="4:4" x14ac:dyDescent="0.35">
      <c r="D953" s="10"/>
    </row>
    <row r="954" spans="4:4" x14ac:dyDescent="0.35">
      <c r="D954" s="10"/>
    </row>
    <row r="955" spans="4:4" x14ac:dyDescent="0.35">
      <c r="D955" s="10"/>
    </row>
    <row r="956" spans="4:4" x14ac:dyDescent="0.35">
      <c r="D956" s="10"/>
    </row>
    <row r="957" spans="4:4" x14ac:dyDescent="0.35">
      <c r="D957" s="10"/>
    </row>
    <row r="958" spans="4:4" x14ac:dyDescent="0.35">
      <c r="D958" s="10"/>
    </row>
    <row r="959" spans="4:4" x14ac:dyDescent="0.35">
      <c r="D959" s="10"/>
    </row>
    <row r="960" spans="4:4" x14ac:dyDescent="0.35">
      <c r="D960" s="10"/>
    </row>
    <row r="961" spans="4:4" x14ac:dyDescent="0.35">
      <c r="D961" s="10"/>
    </row>
    <row r="962" spans="4:4" x14ac:dyDescent="0.35">
      <c r="D962" s="10"/>
    </row>
    <row r="963" spans="4:4" x14ac:dyDescent="0.35">
      <c r="D963" s="10"/>
    </row>
    <row r="964" spans="4:4" x14ac:dyDescent="0.35">
      <c r="D964" s="10"/>
    </row>
    <row r="965" spans="4:4" x14ac:dyDescent="0.35">
      <c r="D965" s="10"/>
    </row>
    <row r="966" spans="4:4" x14ac:dyDescent="0.35">
      <c r="D966" s="10"/>
    </row>
    <row r="967" spans="4:4" x14ac:dyDescent="0.35">
      <c r="D967" s="10"/>
    </row>
    <row r="968" spans="4:4" x14ac:dyDescent="0.35">
      <c r="D968" s="10"/>
    </row>
    <row r="969" spans="4:4" x14ac:dyDescent="0.35">
      <c r="D969" s="10"/>
    </row>
    <row r="970" spans="4:4" x14ac:dyDescent="0.35">
      <c r="D970" s="10"/>
    </row>
    <row r="971" spans="4:4" x14ac:dyDescent="0.35">
      <c r="D971" s="10"/>
    </row>
    <row r="972" spans="4:4" x14ac:dyDescent="0.35">
      <c r="D972" s="10"/>
    </row>
    <row r="973" spans="4:4" x14ac:dyDescent="0.35">
      <c r="D973" s="10"/>
    </row>
    <row r="974" spans="4:4" x14ac:dyDescent="0.35">
      <c r="D974" s="10"/>
    </row>
    <row r="975" spans="4:4" x14ac:dyDescent="0.35">
      <c r="D975" s="10"/>
    </row>
    <row r="976" spans="4:4" x14ac:dyDescent="0.35">
      <c r="D976" s="10"/>
    </row>
    <row r="977" spans="4:4" x14ac:dyDescent="0.35">
      <c r="D977" s="10"/>
    </row>
    <row r="978" spans="4:4" x14ac:dyDescent="0.35">
      <c r="D978" s="10"/>
    </row>
    <row r="979" spans="4:4" x14ac:dyDescent="0.35">
      <c r="D979" s="10"/>
    </row>
    <row r="980" spans="4:4" x14ac:dyDescent="0.35">
      <c r="D980" s="10"/>
    </row>
    <row r="981" spans="4:4" x14ac:dyDescent="0.35">
      <c r="D981" s="10"/>
    </row>
    <row r="982" spans="4:4" x14ac:dyDescent="0.35">
      <c r="D982" s="10"/>
    </row>
    <row r="983" spans="4:4" x14ac:dyDescent="0.35">
      <c r="D983" s="10"/>
    </row>
    <row r="984" spans="4:4" x14ac:dyDescent="0.35">
      <c r="D984" s="10"/>
    </row>
    <row r="985" spans="4:4" x14ac:dyDescent="0.35">
      <c r="D985" s="10"/>
    </row>
    <row r="986" spans="4:4" x14ac:dyDescent="0.35">
      <c r="D986" s="10"/>
    </row>
    <row r="987" spans="4:4" x14ac:dyDescent="0.35">
      <c r="D987" s="10"/>
    </row>
    <row r="988" spans="4:4" x14ac:dyDescent="0.35">
      <c r="D988" s="10"/>
    </row>
    <row r="989" spans="4:4" x14ac:dyDescent="0.35">
      <c r="D989" s="10"/>
    </row>
    <row r="990" spans="4:4" x14ac:dyDescent="0.35">
      <c r="D990" s="10"/>
    </row>
    <row r="991" spans="4:4" x14ac:dyDescent="0.35">
      <c r="D991" s="10"/>
    </row>
    <row r="992" spans="4:4" x14ac:dyDescent="0.35">
      <c r="D992" s="10"/>
    </row>
    <row r="993" spans="4:4" x14ac:dyDescent="0.35">
      <c r="D993" s="10"/>
    </row>
    <row r="994" spans="4:4" x14ac:dyDescent="0.35">
      <c r="D994" s="10"/>
    </row>
    <row r="995" spans="4:4" x14ac:dyDescent="0.35">
      <c r="D995" s="10"/>
    </row>
    <row r="996" spans="4:4" x14ac:dyDescent="0.35">
      <c r="D996" s="10"/>
    </row>
    <row r="997" spans="4:4" x14ac:dyDescent="0.35">
      <c r="D997" s="10"/>
    </row>
    <row r="998" spans="4:4" x14ac:dyDescent="0.35">
      <c r="D998" s="10"/>
    </row>
    <row r="999" spans="4:4" x14ac:dyDescent="0.35">
      <c r="D999" s="10"/>
    </row>
    <row r="1000" spans="4:4" x14ac:dyDescent="0.35">
      <c r="D1000" s="10"/>
    </row>
    <row r="1001" spans="4:4" x14ac:dyDescent="0.35">
      <c r="D1001" s="10"/>
    </row>
    <row r="1002" spans="4:4" x14ac:dyDescent="0.35">
      <c r="D1002" s="10"/>
    </row>
    <row r="1003" spans="4:4" x14ac:dyDescent="0.35">
      <c r="D1003" s="10"/>
    </row>
    <row r="1004" spans="4:4" x14ac:dyDescent="0.35">
      <c r="D1004" s="10"/>
    </row>
    <row r="1005" spans="4:4" x14ac:dyDescent="0.35">
      <c r="D1005" s="10"/>
    </row>
    <row r="1006" spans="4:4" x14ac:dyDescent="0.35">
      <c r="D1006" s="10"/>
    </row>
    <row r="1007" spans="4:4" x14ac:dyDescent="0.35">
      <c r="D1007" s="10"/>
    </row>
    <row r="1008" spans="4:4" x14ac:dyDescent="0.35">
      <c r="D1008" s="10"/>
    </row>
    <row r="1009" spans="4:4" x14ac:dyDescent="0.35">
      <c r="D1009" s="10"/>
    </row>
    <row r="1010" spans="4:4" x14ac:dyDescent="0.35">
      <c r="D1010" s="10"/>
    </row>
    <row r="1011" spans="4:4" x14ac:dyDescent="0.35">
      <c r="D1011" s="10"/>
    </row>
    <row r="1012" spans="4:4" x14ac:dyDescent="0.35">
      <c r="D1012" s="10"/>
    </row>
    <row r="1013" spans="4:4" x14ac:dyDescent="0.35">
      <c r="D1013" s="10"/>
    </row>
    <row r="1014" spans="4:4" x14ac:dyDescent="0.35">
      <c r="D1014" s="10"/>
    </row>
    <row r="1015" spans="4:4" x14ac:dyDescent="0.35">
      <c r="D1015" s="10"/>
    </row>
    <row r="1016" spans="4:4" x14ac:dyDescent="0.35">
      <c r="D1016" s="10"/>
    </row>
    <row r="1017" spans="4:4" x14ac:dyDescent="0.35">
      <c r="D1017" s="10"/>
    </row>
    <row r="1018" spans="4:4" x14ac:dyDescent="0.35">
      <c r="D1018" s="10"/>
    </row>
    <row r="1019" spans="4:4" x14ac:dyDescent="0.35">
      <c r="D1019" s="10"/>
    </row>
    <row r="1020" spans="4:4" x14ac:dyDescent="0.35">
      <c r="D1020" s="10"/>
    </row>
    <row r="1021" spans="4:4" x14ac:dyDescent="0.35">
      <c r="D1021" s="10"/>
    </row>
    <row r="1022" spans="4:4" x14ac:dyDescent="0.35">
      <c r="D1022" s="10"/>
    </row>
    <row r="1023" spans="4:4" x14ac:dyDescent="0.35">
      <c r="D1023" s="10"/>
    </row>
    <row r="1024" spans="4:4" x14ac:dyDescent="0.35">
      <c r="D1024" s="10"/>
    </row>
    <row r="1025" spans="4:4" x14ac:dyDescent="0.35">
      <c r="D1025" s="10"/>
    </row>
    <row r="1026" spans="4:4" x14ac:dyDescent="0.35">
      <c r="D1026" s="10"/>
    </row>
    <row r="1027" spans="4:4" x14ac:dyDescent="0.35">
      <c r="D1027" s="10"/>
    </row>
    <row r="1028" spans="4:4" x14ac:dyDescent="0.35">
      <c r="D1028" s="10"/>
    </row>
    <row r="1029" spans="4:4" x14ac:dyDescent="0.35">
      <c r="D1029" s="10"/>
    </row>
    <row r="1030" spans="4:4" x14ac:dyDescent="0.35">
      <c r="D1030" s="10"/>
    </row>
    <row r="1031" spans="4:4" x14ac:dyDescent="0.35">
      <c r="D1031" s="10"/>
    </row>
    <row r="1032" spans="4:4" x14ac:dyDescent="0.35">
      <c r="D1032" s="10"/>
    </row>
    <row r="1033" spans="4:4" x14ac:dyDescent="0.35">
      <c r="D1033" s="10"/>
    </row>
    <row r="1034" spans="4:4" x14ac:dyDescent="0.35">
      <c r="D1034" s="10"/>
    </row>
    <row r="1035" spans="4:4" x14ac:dyDescent="0.35">
      <c r="D1035" s="10"/>
    </row>
    <row r="1036" spans="4:4" x14ac:dyDescent="0.35">
      <c r="D1036" s="10"/>
    </row>
    <row r="1037" spans="4:4" x14ac:dyDescent="0.35">
      <c r="D1037" s="10"/>
    </row>
    <row r="1038" spans="4:4" x14ac:dyDescent="0.35">
      <c r="D1038" s="10"/>
    </row>
    <row r="1039" spans="4:4" x14ac:dyDescent="0.35">
      <c r="D1039" s="10"/>
    </row>
    <row r="1040" spans="4:4" x14ac:dyDescent="0.35">
      <c r="D1040" s="10"/>
    </row>
    <row r="1041" spans="4:4" x14ac:dyDescent="0.35">
      <c r="D1041" s="10"/>
    </row>
    <row r="1042" spans="4:4" x14ac:dyDescent="0.35">
      <c r="D1042" s="10"/>
    </row>
    <row r="1043" spans="4:4" x14ac:dyDescent="0.35">
      <c r="D1043" s="10"/>
    </row>
    <row r="1044" spans="4:4" x14ac:dyDescent="0.35">
      <c r="D1044" s="10"/>
    </row>
    <row r="1045" spans="4:4" x14ac:dyDescent="0.35">
      <c r="D1045" s="10"/>
    </row>
    <row r="1046" spans="4:4" x14ac:dyDescent="0.35">
      <c r="D1046" s="10"/>
    </row>
    <row r="1047" spans="4:4" x14ac:dyDescent="0.35">
      <c r="D1047" s="10"/>
    </row>
    <row r="1048" spans="4:4" x14ac:dyDescent="0.35">
      <c r="D1048" s="10"/>
    </row>
    <row r="1049" spans="4:4" x14ac:dyDescent="0.35">
      <c r="D1049" s="10"/>
    </row>
    <row r="1050" spans="4:4" x14ac:dyDescent="0.35">
      <c r="D1050" s="10"/>
    </row>
    <row r="1051" spans="4:4" x14ac:dyDescent="0.35">
      <c r="D1051" s="10"/>
    </row>
    <row r="1052" spans="4:4" x14ac:dyDescent="0.35">
      <c r="D1052" s="10"/>
    </row>
    <row r="1053" spans="4:4" x14ac:dyDescent="0.35">
      <c r="D1053" s="10"/>
    </row>
    <row r="1054" spans="4:4" x14ac:dyDescent="0.35">
      <c r="D1054" s="10"/>
    </row>
    <row r="1055" spans="4:4" x14ac:dyDescent="0.35">
      <c r="D1055" s="10"/>
    </row>
    <row r="1056" spans="4:4" x14ac:dyDescent="0.35">
      <c r="D1056" s="10"/>
    </row>
    <row r="1057" spans="4:4" x14ac:dyDescent="0.35">
      <c r="D1057" s="10"/>
    </row>
    <row r="1058" spans="4:4" x14ac:dyDescent="0.35">
      <c r="D1058" s="10"/>
    </row>
    <row r="1059" spans="4:4" x14ac:dyDescent="0.35">
      <c r="D1059" s="10"/>
    </row>
    <row r="1060" spans="4:4" x14ac:dyDescent="0.35">
      <c r="D1060" s="10"/>
    </row>
    <row r="1061" spans="4:4" x14ac:dyDescent="0.35">
      <c r="D1061" s="10"/>
    </row>
    <row r="1062" spans="4:4" x14ac:dyDescent="0.35">
      <c r="D1062" s="10"/>
    </row>
    <row r="1063" spans="4:4" x14ac:dyDescent="0.35">
      <c r="D1063" s="10"/>
    </row>
    <row r="1064" spans="4:4" x14ac:dyDescent="0.35">
      <c r="D1064" s="10"/>
    </row>
    <row r="1065" spans="4:4" x14ac:dyDescent="0.35">
      <c r="D1065" s="10"/>
    </row>
    <row r="1066" spans="4:4" x14ac:dyDescent="0.35">
      <c r="D1066" s="10"/>
    </row>
    <row r="1067" spans="4:4" x14ac:dyDescent="0.35">
      <c r="D1067" s="10"/>
    </row>
    <row r="1068" spans="4:4" x14ac:dyDescent="0.35">
      <c r="D1068" s="10"/>
    </row>
    <row r="1069" spans="4:4" x14ac:dyDescent="0.35">
      <c r="D1069" s="10"/>
    </row>
    <row r="1070" spans="4:4" x14ac:dyDescent="0.35">
      <c r="D1070" s="10"/>
    </row>
    <row r="1071" spans="4:4" x14ac:dyDescent="0.35">
      <c r="D1071" s="10"/>
    </row>
    <row r="1072" spans="4:4" x14ac:dyDescent="0.35">
      <c r="D1072" s="10"/>
    </row>
    <row r="1073" spans="4:4" x14ac:dyDescent="0.35">
      <c r="D1073" s="10"/>
    </row>
    <row r="1074" spans="4:4" x14ac:dyDescent="0.35">
      <c r="D1074" s="10"/>
    </row>
    <row r="1075" spans="4:4" x14ac:dyDescent="0.35">
      <c r="D1075" s="10"/>
    </row>
    <row r="1076" spans="4:4" x14ac:dyDescent="0.35">
      <c r="D1076" s="10"/>
    </row>
    <row r="1077" spans="4:4" x14ac:dyDescent="0.35">
      <c r="D1077" s="10"/>
    </row>
    <row r="1078" spans="4:4" x14ac:dyDescent="0.35">
      <c r="D1078" s="10"/>
    </row>
    <row r="1079" spans="4:4" x14ac:dyDescent="0.35">
      <c r="D1079" s="10"/>
    </row>
    <row r="1080" spans="4:4" x14ac:dyDescent="0.35">
      <c r="D1080" s="10"/>
    </row>
    <row r="1081" spans="4:4" x14ac:dyDescent="0.35">
      <c r="D1081" s="10"/>
    </row>
    <row r="1082" spans="4:4" x14ac:dyDescent="0.35">
      <c r="D1082" s="10"/>
    </row>
    <row r="1083" spans="4:4" x14ac:dyDescent="0.35">
      <c r="D1083" s="10"/>
    </row>
    <row r="1084" spans="4:4" x14ac:dyDescent="0.35">
      <c r="D1084" s="10"/>
    </row>
    <row r="1085" spans="4:4" x14ac:dyDescent="0.35">
      <c r="D1085" s="10"/>
    </row>
    <row r="1086" spans="4:4" x14ac:dyDescent="0.35">
      <c r="D1086" s="10"/>
    </row>
    <row r="1087" spans="4:4" x14ac:dyDescent="0.35">
      <c r="D1087" s="10"/>
    </row>
    <row r="1088" spans="4:4" x14ac:dyDescent="0.35">
      <c r="D1088" s="10"/>
    </row>
    <row r="1089" spans="4:4" x14ac:dyDescent="0.35">
      <c r="D1089" s="10"/>
    </row>
    <row r="1090" spans="4:4" x14ac:dyDescent="0.35">
      <c r="D1090" s="10"/>
    </row>
    <row r="1091" spans="4:4" x14ac:dyDescent="0.35">
      <c r="D1091" s="10"/>
    </row>
    <row r="1092" spans="4:4" x14ac:dyDescent="0.35">
      <c r="D1092" s="10"/>
    </row>
    <row r="1093" spans="4:4" x14ac:dyDescent="0.35">
      <c r="D1093" s="10"/>
    </row>
    <row r="1094" spans="4:4" x14ac:dyDescent="0.35">
      <c r="D1094" s="10"/>
    </row>
    <row r="1095" spans="4:4" x14ac:dyDescent="0.35">
      <c r="D1095" s="10"/>
    </row>
    <row r="1096" spans="4:4" x14ac:dyDescent="0.35">
      <c r="D1096" s="10"/>
    </row>
    <row r="1097" spans="4:4" x14ac:dyDescent="0.35">
      <c r="D1097" s="10"/>
    </row>
    <row r="1098" spans="4:4" x14ac:dyDescent="0.35">
      <c r="D1098" s="10"/>
    </row>
    <row r="1099" spans="4:4" x14ac:dyDescent="0.35">
      <c r="D1099" s="10"/>
    </row>
    <row r="1100" spans="4:4" x14ac:dyDescent="0.35">
      <c r="D1100" s="10"/>
    </row>
    <row r="1101" spans="4:4" x14ac:dyDescent="0.35">
      <c r="D1101" s="10"/>
    </row>
    <row r="1102" spans="4:4" x14ac:dyDescent="0.35">
      <c r="D1102" s="10"/>
    </row>
    <row r="1103" spans="4:4" x14ac:dyDescent="0.35">
      <c r="D1103" s="10"/>
    </row>
    <row r="1104" spans="4:4" x14ac:dyDescent="0.35">
      <c r="D1104" s="10"/>
    </row>
    <row r="1105" spans="4:4" x14ac:dyDescent="0.35">
      <c r="D1105" s="10"/>
    </row>
    <row r="1106" spans="4:4" x14ac:dyDescent="0.35">
      <c r="D1106" s="10"/>
    </row>
    <row r="1107" spans="4:4" x14ac:dyDescent="0.35">
      <c r="D1107" s="10"/>
    </row>
    <row r="1108" spans="4:4" x14ac:dyDescent="0.35">
      <c r="D1108" s="10"/>
    </row>
    <row r="1109" spans="4:4" x14ac:dyDescent="0.35">
      <c r="D1109" s="10"/>
    </row>
    <row r="1110" spans="4:4" x14ac:dyDescent="0.35">
      <c r="D1110" s="10"/>
    </row>
    <row r="1111" spans="4:4" x14ac:dyDescent="0.35">
      <c r="D1111" s="10"/>
    </row>
    <row r="1112" spans="4:4" x14ac:dyDescent="0.35">
      <c r="D1112" s="10"/>
    </row>
    <row r="1113" spans="4:4" x14ac:dyDescent="0.35">
      <c r="D1113" s="10"/>
    </row>
    <row r="1114" spans="4:4" x14ac:dyDescent="0.35">
      <c r="D1114" s="10"/>
    </row>
    <row r="1115" spans="4:4" x14ac:dyDescent="0.35">
      <c r="D1115" s="10"/>
    </row>
    <row r="1116" spans="4:4" x14ac:dyDescent="0.35">
      <c r="D1116" s="10"/>
    </row>
    <row r="1117" spans="4:4" x14ac:dyDescent="0.35">
      <c r="D1117" s="10"/>
    </row>
    <row r="1118" spans="4:4" x14ac:dyDescent="0.35">
      <c r="D1118" s="10"/>
    </row>
    <row r="1119" spans="4:4" x14ac:dyDescent="0.35">
      <c r="D1119" s="10"/>
    </row>
    <row r="1120" spans="4:4" x14ac:dyDescent="0.35">
      <c r="D1120" s="10"/>
    </row>
    <row r="1121" spans="4:4" x14ac:dyDescent="0.35">
      <c r="D1121" s="10"/>
    </row>
    <row r="1122" spans="4:4" x14ac:dyDescent="0.35">
      <c r="D1122" s="10"/>
    </row>
    <row r="1123" spans="4:4" x14ac:dyDescent="0.35">
      <c r="D1123" s="10"/>
    </row>
    <row r="1124" spans="4:4" x14ac:dyDescent="0.35">
      <c r="D1124" s="10"/>
    </row>
    <row r="1125" spans="4:4" x14ac:dyDescent="0.35">
      <c r="D1125" s="10"/>
    </row>
    <row r="1126" spans="4:4" x14ac:dyDescent="0.35">
      <c r="D1126" s="10"/>
    </row>
    <row r="1127" spans="4:4" x14ac:dyDescent="0.35">
      <c r="D1127" s="10"/>
    </row>
    <row r="1128" spans="4:4" x14ac:dyDescent="0.35">
      <c r="D1128" s="10"/>
    </row>
    <row r="1129" spans="4:4" x14ac:dyDescent="0.35">
      <c r="D1129" s="10"/>
    </row>
    <row r="1130" spans="4:4" x14ac:dyDescent="0.35">
      <c r="D1130" s="10"/>
    </row>
    <row r="1131" spans="4:4" x14ac:dyDescent="0.35">
      <c r="D1131" s="10"/>
    </row>
    <row r="1132" spans="4:4" x14ac:dyDescent="0.35">
      <c r="D1132" s="10"/>
    </row>
    <row r="1133" spans="4:4" x14ac:dyDescent="0.35">
      <c r="D1133" s="10"/>
    </row>
    <row r="1134" spans="4:4" x14ac:dyDescent="0.35">
      <c r="D1134" s="10"/>
    </row>
    <row r="1135" spans="4:4" x14ac:dyDescent="0.35">
      <c r="D1135" s="10"/>
    </row>
    <row r="1136" spans="4:4" x14ac:dyDescent="0.35">
      <c r="D1136" s="10"/>
    </row>
    <row r="1137" spans="4:4" x14ac:dyDescent="0.35">
      <c r="D1137" s="10"/>
    </row>
    <row r="1138" spans="4:4" x14ac:dyDescent="0.35">
      <c r="D1138" s="10"/>
    </row>
    <row r="1139" spans="4:4" x14ac:dyDescent="0.35">
      <c r="D1139" s="10"/>
    </row>
    <row r="1140" spans="4:4" x14ac:dyDescent="0.35">
      <c r="D1140" s="10"/>
    </row>
    <row r="1141" spans="4:4" x14ac:dyDescent="0.35">
      <c r="D1141" s="10"/>
    </row>
    <row r="1142" spans="4:4" x14ac:dyDescent="0.35">
      <c r="D1142" s="10"/>
    </row>
    <row r="1143" spans="4:4" x14ac:dyDescent="0.35">
      <c r="D1143" s="10"/>
    </row>
    <row r="1144" spans="4:4" x14ac:dyDescent="0.35">
      <c r="D1144" s="10"/>
    </row>
    <row r="1145" spans="4:4" x14ac:dyDescent="0.35">
      <c r="D1145" s="10"/>
    </row>
    <row r="1146" spans="4:4" x14ac:dyDescent="0.35">
      <c r="D1146" s="10"/>
    </row>
    <row r="1147" spans="4:4" x14ac:dyDescent="0.35">
      <c r="D1147" s="10"/>
    </row>
    <row r="1148" spans="4:4" x14ac:dyDescent="0.35">
      <c r="D1148" s="10"/>
    </row>
    <row r="1149" spans="4:4" x14ac:dyDescent="0.35">
      <c r="D1149" s="10"/>
    </row>
    <row r="1150" spans="4:4" x14ac:dyDescent="0.35">
      <c r="D1150" s="10"/>
    </row>
    <row r="1151" spans="4:4" x14ac:dyDescent="0.35">
      <c r="D1151" s="10"/>
    </row>
    <row r="1152" spans="4:4" x14ac:dyDescent="0.35">
      <c r="D1152" s="10"/>
    </row>
    <row r="1153" spans="4:4" x14ac:dyDescent="0.35">
      <c r="D1153" s="10"/>
    </row>
    <row r="1154" spans="4:4" x14ac:dyDescent="0.35">
      <c r="D1154" s="10"/>
    </row>
    <row r="1155" spans="4:4" x14ac:dyDescent="0.35">
      <c r="D1155" s="10"/>
    </row>
    <row r="1156" spans="4:4" x14ac:dyDescent="0.35">
      <c r="D1156" s="10"/>
    </row>
    <row r="1157" spans="4:4" x14ac:dyDescent="0.35">
      <c r="D1157" s="10"/>
    </row>
    <row r="1158" spans="4:4" x14ac:dyDescent="0.35">
      <c r="D1158" s="10"/>
    </row>
    <row r="1159" spans="4:4" x14ac:dyDescent="0.35">
      <c r="D1159" s="10"/>
    </row>
    <row r="1160" spans="4:4" x14ac:dyDescent="0.35">
      <c r="D1160" s="10"/>
    </row>
    <row r="1161" spans="4:4" x14ac:dyDescent="0.35">
      <c r="D1161" s="10"/>
    </row>
    <row r="1162" spans="4:4" x14ac:dyDescent="0.35">
      <c r="D1162" s="10"/>
    </row>
    <row r="1163" spans="4:4" x14ac:dyDescent="0.35">
      <c r="D1163" s="10"/>
    </row>
    <row r="1164" spans="4:4" x14ac:dyDescent="0.35">
      <c r="D1164" s="10"/>
    </row>
    <row r="1165" spans="4:4" x14ac:dyDescent="0.35">
      <c r="D1165" s="10"/>
    </row>
    <row r="1166" spans="4:4" x14ac:dyDescent="0.35">
      <c r="D1166" s="10"/>
    </row>
    <row r="1167" spans="4:4" x14ac:dyDescent="0.35">
      <c r="D1167" s="10"/>
    </row>
    <row r="1168" spans="4:4" x14ac:dyDescent="0.35">
      <c r="D1168" s="10"/>
    </row>
    <row r="1169" spans="4:4" x14ac:dyDescent="0.35">
      <c r="D1169" s="10"/>
    </row>
    <row r="1170" spans="4:4" x14ac:dyDescent="0.35">
      <c r="D1170" s="10"/>
    </row>
    <row r="1171" spans="4:4" x14ac:dyDescent="0.35">
      <c r="D1171" s="10"/>
    </row>
    <row r="1172" spans="4:4" x14ac:dyDescent="0.35">
      <c r="D1172" s="10"/>
    </row>
    <row r="1173" spans="4:4" x14ac:dyDescent="0.35">
      <c r="D1173" s="10"/>
    </row>
    <row r="1174" spans="4:4" x14ac:dyDescent="0.35">
      <c r="D1174" s="10"/>
    </row>
    <row r="1175" spans="4:4" x14ac:dyDescent="0.35">
      <c r="D1175" s="10"/>
    </row>
    <row r="1176" spans="4:4" x14ac:dyDescent="0.35">
      <c r="D1176" s="10"/>
    </row>
    <row r="1177" spans="4:4" x14ac:dyDescent="0.35">
      <c r="D1177" s="10"/>
    </row>
    <row r="1178" spans="4:4" x14ac:dyDescent="0.35">
      <c r="D1178" s="10"/>
    </row>
    <row r="1179" spans="4:4" x14ac:dyDescent="0.35">
      <c r="D1179" s="10"/>
    </row>
    <row r="1180" spans="4:4" x14ac:dyDescent="0.35">
      <c r="D1180" s="10"/>
    </row>
    <row r="1181" spans="4:4" x14ac:dyDescent="0.35">
      <c r="D1181" s="10"/>
    </row>
    <row r="1182" spans="4:4" x14ac:dyDescent="0.35">
      <c r="D1182" s="10"/>
    </row>
    <row r="1183" spans="4:4" x14ac:dyDescent="0.35">
      <c r="D1183" s="10"/>
    </row>
    <row r="1184" spans="4:4" x14ac:dyDescent="0.35">
      <c r="D1184" s="10"/>
    </row>
    <row r="1185" spans="4:4" x14ac:dyDescent="0.35">
      <c r="D1185" s="10"/>
    </row>
    <row r="1186" spans="4:4" x14ac:dyDescent="0.35">
      <c r="D1186" s="10"/>
    </row>
    <row r="1187" spans="4:4" x14ac:dyDescent="0.35">
      <c r="D1187" s="10"/>
    </row>
    <row r="1188" spans="4:4" x14ac:dyDescent="0.35">
      <c r="D1188" s="10"/>
    </row>
    <row r="1189" spans="4:4" x14ac:dyDescent="0.35">
      <c r="D1189" s="10"/>
    </row>
    <row r="1190" spans="4:4" x14ac:dyDescent="0.35">
      <c r="D1190" s="10"/>
    </row>
    <row r="1191" spans="4:4" x14ac:dyDescent="0.35">
      <c r="D1191" s="10"/>
    </row>
    <row r="1192" spans="4:4" x14ac:dyDescent="0.35">
      <c r="D1192" s="10"/>
    </row>
    <row r="1193" spans="4:4" x14ac:dyDescent="0.35">
      <c r="D1193" s="10"/>
    </row>
    <row r="1194" spans="4:4" x14ac:dyDescent="0.35">
      <c r="D1194" s="10"/>
    </row>
    <row r="1195" spans="4:4" x14ac:dyDescent="0.35">
      <c r="D1195" s="10"/>
    </row>
    <row r="1196" spans="4:4" x14ac:dyDescent="0.35">
      <c r="D1196" s="10"/>
    </row>
    <row r="1197" spans="4:4" x14ac:dyDescent="0.35">
      <c r="D1197" s="10"/>
    </row>
    <row r="1198" spans="4:4" x14ac:dyDescent="0.35">
      <c r="D1198" s="10"/>
    </row>
    <row r="1199" spans="4:4" x14ac:dyDescent="0.35">
      <c r="D1199" s="10"/>
    </row>
    <row r="1200" spans="4:4" x14ac:dyDescent="0.35">
      <c r="D1200" s="10"/>
    </row>
    <row r="1201" spans="4:4" x14ac:dyDescent="0.35">
      <c r="D1201" s="10"/>
    </row>
    <row r="1202" spans="4:4" x14ac:dyDescent="0.35">
      <c r="D1202" s="10"/>
    </row>
    <row r="1203" spans="4:4" x14ac:dyDescent="0.35">
      <c r="D1203" s="10"/>
    </row>
    <row r="1204" spans="4:4" x14ac:dyDescent="0.35">
      <c r="D1204" s="10"/>
    </row>
    <row r="1205" spans="4:4" x14ac:dyDescent="0.35">
      <c r="D1205" s="10"/>
    </row>
    <row r="1206" spans="4:4" x14ac:dyDescent="0.35">
      <c r="D1206" s="10"/>
    </row>
    <row r="1207" spans="4:4" x14ac:dyDescent="0.35">
      <c r="D1207" s="10"/>
    </row>
    <row r="1208" spans="4:4" x14ac:dyDescent="0.35">
      <c r="D1208" s="10"/>
    </row>
    <row r="1209" spans="4:4" x14ac:dyDescent="0.35">
      <c r="D1209" s="10"/>
    </row>
    <row r="1210" spans="4:4" x14ac:dyDescent="0.35">
      <c r="D1210" s="10"/>
    </row>
    <row r="1211" spans="4:4" x14ac:dyDescent="0.35">
      <c r="D1211" s="10"/>
    </row>
    <row r="1212" spans="4:4" x14ac:dyDescent="0.35">
      <c r="D1212" s="10"/>
    </row>
    <row r="1213" spans="4:4" x14ac:dyDescent="0.35">
      <c r="D1213" s="10"/>
    </row>
    <row r="1214" spans="4:4" x14ac:dyDescent="0.35">
      <c r="D1214" s="10"/>
    </row>
    <row r="1215" spans="4:4" x14ac:dyDescent="0.35">
      <c r="D1215" s="10"/>
    </row>
    <row r="1216" spans="4:4" x14ac:dyDescent="0.35">
      <c r="D1216" s="10"/>
    </row>
    <row r="1217" spans="4:4" x14ac:dyDescent="0.35">
      <c r="D1217" s="10"/>
    </row>
    <row r="1218" spans="4:4" x14ac:dyDescent="0.35">
      <c r="D1218" s="10"/>
    </row>
    <row r="1219" spans="4:4" x14ac:dyDescent="0.35">
      <c r="D1219" s="10"/>
    </row>
    <row r="1220" spans="4:4" x14ac:dyDescent="0.35">
      <c r="D1220" s="10"/>
    </row>
    <row r="1221" spans="4:4" x14ac:dyDescent="0.35">
      <c r="D1221" s="10"/>
    </row>
    <row r="1222" spans="4:4" x14ac:dyDescent="0.35">
      <c r="D1222" s="10"/>
    </row>
    <row r="1223" spans="4:4" x14ac:dyDescent="0.35">
      <c r="D1223" s="10"/>
    </row>
    <row r="1224" spans="4:4" x14ac:dyDescent="0.35">
      <c r="D1224" s="10"/>
    </row>
    <row r="1225" spans="4:4" x14ac:dyDescent="0.35">
      <c r="D1225" s="10"/>
    </row>
    <row r="1226" spans="4:4" x14ac:dyDescent="0.35">
      <c r="D1226" s="10"/>
    </row>
    <row r="1227" spans="4:4" x14ac:dyDescent="0.35">
      <c r="D1227" s="10"/>
    </row>
    <row r="1228" spans="4:4" x14ac:dyDescent="0.35">
      <c r="D1228" s="10"/>
    </row>
    <row r="1229" spans="4:4" x14ac:dyDescent="0.35">
      <c r="D1229" s="10"/>
    </row>
    <row r="1230" spans="4:4" x14ac:dyDescent="0.35">
      <c r="D1230" s="10"/>
    </row>
    <row r="1231" spans="4:4" x14ac:dyDescent="0.35">
      <c r="D1231" s="10"/>
    </row>
    <row r="1232" spans="4:4" x14ac:dyDescent="0.35">
      <c r="D1232" s="10"/>
    </row>
    <row r="1233" spans="4:4" x14ac:dyDescent="0.35">
      <c r="D1233" s="10"/>
    </row>
    <row r="1234" spans="4:4" x14ac:dyDescent="0.35">
      <c r="D1234" s="10"/>
    </row>
    <row r="1235" spans="4:4" x14ac:dyDescent="0.35">
      <c r="D1235" s="10"/>
    </row>
    <row r="1236" spans="4:4" x14ac:dyDescent="0.35">
      <c r="D1236" s="10"/>
    </row>
    <row r="1237" spans="4:4" x14ac:dyDescent="0.35">
      <c r="D1237" s="10"/>
    </row>
    <row r="1238" spans="4:4" x14ac:dyDescent="0.35">
      <c r="D1238" s="10"/>
    </row>
    <row r="1239" spans="4:4" x14ac:dyDescent="0.35">
      <c r="D1239" s="10"/>
    </row>
    <row r="1240" spans="4:4" x14ac:dyDescent="0.35">
      <c r="D1240" s="10"/>
    </row>
    <row r="1241" spans="4:4" x14ac:dyDescent="0.35">
      <c r="D1241" s="10"/>
    </row>
    <row r="1242" spans="4:4" x14ac:dyDescent="0.35">
      <c r="D1242" s="10"/>
    </row>
    <row r="1243" spans="4:4" x14ac:dyDescent="0.35">
      <c r="D1243" s="10"/>
    </row>
    <row r="1244" spans="4:4" x14ac:dyDescent="0.35">
      <c r="D1244" s="10"/>
    </row>
    <row r="1245" spans="4:4" x14ac:dyDescent="0.35">
      <c r="D1245" s="10"/>
    </row>
    <row r="1246" spans="4:4" x14ac:dyDescent="0.35">
      <c r="D1246" s="10"/>
    </row>
    <row r="1247" spans="4:4" x14ac:dyDescent="0.35">
      <c r="D1247" s="10"/>
    </row>
    <row r="1248" spans="4:4" x14ac:dyDescent="0.35">
      <c r="D1248" s="10"/>
    </row>
    <row r="1249" spans="4:4" x14ac:dyDescent="0.35">
      <c r="D1249" s="10"/>
    </row>
    <row r="1250" spans="4:4" x14ac:dyDescent="0.35">
      <c r="D1250" s="10"/>
    </row>
    <row r="1251" spans="4:4" x14ac:dyDescent="0.35">
      <c r="D1251" s="10"/>
    </row>
    <row r="1252" spans="4:4" x14ac:dyDescent="0.35">
      <c r="D1252" s="10"/>
    </row>
    <row r="1253" spans="4:4" x14ac:dyDescent="0.35">
      <c r="D1253" s="10"/>
    </row>
    <row r="1254" spans="4:4" x14ac:dyDescent="0.35">
      <c r="D1254" s="10"/>
    </row>
    <row r="1255" spans="4:4" x14ac:dyDescent="0.35">
      <c r="D1255" s="10"/>
    </row>
    <row r="1256" spans="4:4" x14ac:dyDescent="0.35">
      <c r="D1256" s="10"/>
    </row>
    <row r="1257" spans="4:4" x14ac:dyDescent="0.35">
      <c r="D1257" s="10"/>
    </row>
    <row r="1258" spans="4:4" x14ac:dyDescent="0.35">
      <c r="D1258" s="10"/>
    </row>
    <row r="1259" spans="4:4" x14ac:dyDescent="0.35">
      <c r="D1259" s="10"/>
    </row>
    <row r="1260" spans="4:4" x14ac:dyDescent="0.35">
      <c r="D1260" s="10"/>
    </row>
    <row r="1261" spans="4:4" x14ac:dyDescent="0.35">
      <c r="D1261" s="10"/>
    </row>
    <row r="1262" spans="4:4" x14ac:dyDescent="0.35">
      <c r="D1262" s="10"/>
    </row>
    <row r="1263" spans="4:4" x14ac:dyDescent="0.35">
      <c r="D1263" s="10"/>
    </row>
    <row r="1264" spans="4:4" x14ac:dyDescent="0.35">
      <c r="D1264" s="10"/>
    </row>
    <row r="1265" spans="4:4" x14ac:dyDescent="0.35">
      <c r="D1265" s="10"/>
    </row>
    <row r="1266" spans="4:4" x14ac:dyDescent="0.35">
      <c r="D1266" s="10"/>
    </row>
    <row r="1267" spans="4:4" x14ac:dyDescent="0.35">
      <c r="D1267" s="10"/>
    </row>
    <row r="1268" spans="4:4" x14ac:dyDescent="0.35">
      <c r="D1268" s="10"/>
    </row>
    <row r="1269" spans="4:4" x14ac:dyDescent="0.35">
      <c r="D1269" s="10"/>
    </row>
    <row r="1270" spans="4:4" x14ac:dyDescent="0.35">
      <c r="D1270" s="10"/>
    </row>
    <row r="1271" spans="4:4" x14ac:dyDescent="0.35">
      <c r="D1271" s="10"/>
    </row>
    <row r="1272" spans="4:4" x14ac:dyDescent="0.35">
      <c r="D1272" s="10"/>
    </row>
    <row r="1273" spans="4:4" x14ac:dyDescent="0.35">
      <c r="D1273" s="10"/>
    </row>
    <row r="1274" spans="4:4" x14ac:dyDescent="0.35">
      <c r="D1274" s="10"/>
    </row>
    <row r="1275" spans="4:4" x14ac:dyDescent="0.35">
      <c r="D1275" s="10"/>
    </row>
    <row r="1276" spans="4:4" x14ac:dyDescent="0.35">
      <c r="D1276" s="10"/>
    </row>
    <row r="1277" spans="4:4" x14ac:dyDescent="0.35">
      <c r="D1277" s="10"/>
    </row>
    <row r="1278" spans="4:4" x14ac:dyDescent="0.35">
      <c r="D1278" s="10"/>
    </row>
    <row r="1279" spans="4:4" x14ac:dyDescent="0.35">
      <c r="D1279" s="10"/>
    </row>
    <row r="1280" spans="4:4" x14ac:dyDescent="0.35">
      <c r="D1280" s="10"/>
    </row>
    <row r="1281" spans="4:4" x14ac:dyDescent="0.35">
      <c r="D1281" s="10"/>
    </row>
    <row r="1282" spans="4:4" x14ac:dyDescent="0.35">
      <c r="D1282" s="10"/>
    </row>
    <row r="1283" spans="4:4" x14ac:dyDescent="0.35">
      <c r="D1283" s="10"/>
    </row>
    <row r="1284" spans="4:4" x14ac:dyDescent="0.35">
      <c r="D1284" s="10"/>
    </row>
    <row r="1285" spans="4:4" x14ac:dyDescent="0.35">
      <c r="D1285" s="10"/>
    </row>
    <row r="1286" spans="4:4" x14ac:dyDescent="0.35">
      <c r="D1286" s="10"/>
    </row>
    <row r="1287" spans="4:4" x14ac:dyDescent="0.35">
      <c r="D1287" s="10"/>
    </row>
    <row r="1288" spans="4:4" x14ac:dyDescent="0.35">
      <c r="D1288" s="10"/>
    </row>
    <row r="1289" spans="4:4" x14ac:dyDescent="0.35">
      <c r="D1289" s="10"/>
    </row>
    <row r="1290" spans="4:4" x14ac:dyDescent="0.35">
      <c r="D1290" s="10"/>
    </row>
    <row r="1291" spans="4:4" x14ac:dyDescent="0.35">
      <c r="D1291" s="10"/>
    </row>
    <row r="1292" spans="4:4" x14ac:dyDescent="0.35">
      <c r="D1292" s="10"/>
    </row>
    <row r="1293" spans="4:4" x14ac:dyDescent="0.35">
      <c r="D1293" s="10"/>
    </row>
    <row r="1294" spans="4:4" x14ac:dyDescent="0.35">
      <c r="D1294" s="10"/>
    </row>
    <row r="1295" spans="4:4" x14ac:dyDescent="0.35">
      <c r="D1295" s="10"/>
    </row>
    <row r="1296" spans="4:4" x14ac:dyDescent="0.35">
      <c r="D1296" s="10"/>
    </row>
    <row r="1297" spans="4:4" x14ac:dyDescent="0.35">
      <c r="D1297" s="10"/>
    </row>
    <row r="1298" spans="4:4" x14ac:dyDescent="0.35">
      <c r="D1298" s="10"/>
    </row>
    <row r="1299" spans="4:4" x14ac:dyDescent="0.35">
      <c r="D1299" s="10"/>
    </row>
    <row r="1300" spans="4:4" x14ac:dyDescent="0.35">
      <c r="D1300" s="10"/>
    </row>
    <row r="1301" spans="4:4" x14ac:dyDescent="0.35">
      <c r="D1301" s="10"/>
    </row>
    <row r="1302" spans="4:4" x14ac:dyDescent="0.35">
      <c r="D1302" s="10"/>
    </row>
    <row r="1303" spans="4:4" x14ac:dyDescent="0.35">
      <c r="D1303" s="10"/>
    </row>
    <row r="1304" spans="4:4" x14ac:dyDescent="0.35">
      <c r="D1304" s="10"/>
    </row>
    <row r="1305" spans="4:4" x14ac:dyDescent="0.35">
      <c r="D1305" s="10"/>
    </row>
    <row r="1306" spans="4:4" x14ac:dyDescent="0.35">
      <c r="D1306" s="10"/>
    </row>
    <row r="1307" spans="4:4" x14ac:dyDescent="0.35">
      <c r="D1307" s="10"/>
    </row>
    <row r="1308" spans="4:4" x14ac:dyDescent="0.35">
      <c r="D1308" s="10"/>
    </row>
    <row r="1309" spans="4:4" x14ac:dyDescent="0.35">
      <c r="D1309" s="10"/>
    </row>
    <row r="1310" spans="4:4" x14ac:dyDescent="0.35">
      <c r="D1310" s="10"/>
    </row>
    <row r="1311" spans="4:4" x14ac:dyDescent="0.35">
      <c r="D1311" s="10"/>
    </row>
    <row r="1312" spans="4:4" x14ac:dyDescent="0.35">
      <c r="D1312" s="10"/>
    </row>
    <row r="1313" spans="4:4" x14ac:dyDescent="0.35">
      <c r="D1313" s="10"/>
    </row>
    <row r="1314" spans="4:4" x14ac:dyDescent="0.35">
      <c r="D1314" s="10"/>
    </row>
    <row r="1315" spans="4:4" x14ac:dyDescent="0.35">
      <c r="D1315" s="10"/>
    </row>
    <row r="1316" spans="4:4" x14ac:dyDescent="0.35">
      <c r="D1316" s="10"/>
    </row>
    <row r="1317" spans="4:4" x14ac:dyDescent="0.35">
      <c r="D1317" s="10"/>
    </row>
    <row r="1318" spans="4:4" x14ac:dyDescent="0.35">
      <c r="D1318" s="10"/>
    </row>
    <row r="1319" spans="4:4" x14ac:dyDescent="0.35">
      <c r="D1319" s="10"/>
    </row>
    <row r="1320" spans="4:4" x14ac:dyDescent="0.35">
      <c r="D1320" s="10"/>
    </row>
    <row r="1321" spans="4:4" x14ac:dyDescent="0.35">
      <c r="D1321" s="10"/>
    </row>
    <row r="1322" spans="4:4" x14ac:dyDescent="0.35">
      <c r="D1322" s="10"/>
    </row>
    <row r="1323" spans="4:4" x14ac:dyDescent="0.35">
      <c r="D1323" s="10"/>
    </row>
    <row r="1324" spans="4:4" x14ac:dyDescent="0.35">
      <c r="D1324" s="10"/>
    </row>
    <row r="1325" spans="4:4" x14ac:dyDescent="0.35">
      <c r="D1325" s="10"/>
    </row>
    <row r="1326" spans="4:4" x14ac:dyDescent="0.35">
      <c r="D1326" s="10"/>
    </row>
    <row r="1327" spans="4:4" x14ac:dyDescent="0.35">
      <c r="D1327" s="10"/>
    </row>
    <row r="1328" spans="4:4" x14ac:dyDescent="0.35">
      <c r="D1328" s="10"/>
    </row>
    <row r="1329" spans="4:4" x14ac:dyDescent="0.35">
      <c r="D1329" s="10"/>
    </row>
    <row r="1330" spans="4:4" x14ac:dyDescent="0.35">
      <c r="D1330" s="10"/>
    </row>
    <row r="1331" spans="4:4" x14ac:dyDescent="0.35">
      <c r="D1331" s="10"/>
    </row>
    <row r="1332" spans="4:4" x14ac:dyDescent="0.35">
      <c r="D1332" s="10"/>
    </row>
    <row r="1333" spans="4:4" x14ac:dyDescent="0.35">
      <c r="D1333" s="10"/>
    </row>
    <row r="1334" spans="4:4" x14ac:dyDescent="0.35">
      <c r="D1334" s="10"/>
    </row>
    <row r="1335" spans="4:4" x14ac:dyDescent="0.35">
      <c r="D1335" s="10"/>
    </row>
    <row r="1336" spans="4:4" x14ac:dyDescent="0.35">
      <c r="D1336" s="10"/>
    </row>
    <row r="1337" spans="4:4" x14ac:dyDescent="0.35">
      <c r="D1337" s="10"/>
    </row>
    <row r="1338" spans="4:4" x14ac:dyDescent="0.35">
      <c r="D1338" s="10"/>
    </row>
    <row r="1339" spans="4:4" x14ac:dyDescent="0.35">
      <c r="D1339" s="10"/>
    </row>
    <row r="1340" spans="4:4" x14ac:dyDescent="0.35">
      <c r="D1340" s="10"/>
    </row>
    <row r="1341" spans="4:4" x14ac:dyDescent="0.35">
      <c r="D1341" s="10"/>
    </row>
    <row r="1342" spans="4:4" x14ac:dyDescent="0.35">
      <c r="D1342" s="10"/>
    </row>
    <row r="1343" spans="4:4" x14ac:dyDescent="0.35">
      <c r="D1343" s="10"/>
    </row>
    <row r="1344" spans="4:4" x14ac:dyDescent="0.35">
      <c r="D1344" s="10"/>
    </row>
    <row r="1345" spans="4:4" x14ac:dyDescent="0.35">
      <c r="D1345" s="10"/>
    </row>
    <row r="1346" spans="4:4" x14ac:dyDescent="0.35">
      <c r="D1346" s="10"/>
    </row>
    <row r="1347" spans="4:4" x14ac:dyDescent="0.35">
      <c r="D1347" s="10"/>
    </row>
    <row r="1348" spans="4:4" x14ac:dyDescent="0.35">
      <c r="D1348" s="10"/>
    </row>
    <row r="1349" spans="4:4" x14ac:dyDescent="0.35">
      <c r="D1349" s="10"/>
    </row>
    <row r="1350" spans="4:4" x14ac:dyDescent="0.35">
      <c r="D1350" s="10"/>
    </row>
    <row r="1351" spans="4:4" x14ac:dyDescent="0.35">
      <c r="D1351" s="10"/>
    </row>
    <row r="1352" spans="4:4" x14ac:dyDescent="0.35">
      <c r="D1352" s="10"/>
    </row>
    <row r="1353" spans="4:4" x14ac:dyDescent="0.35">
      <c r="D1353" s="10"/>
    </row>
    <row r="1354" spans="4:4" x14ac:dyDescent="0.35">
      <c r="D1354" s="10"/>
    </row>
    <row r="1355" spans="4:4" x14ac:dyDescent="0.35">
      <c r="D1355" s="10"/>
    </row>
    <row r="1356" spans="4:4" x14ac:dyDescent="0.35">
      <c r="D1356" s="10"/>
    </row>
    <row r="1357" spans="4:4" x14ac:dyDescent="0.35">
      <c r="D1357" s="10"/>
    </row>
    <row r="1358" spans="4:4" x14ac:dyDescent="0.35">
      <c r="D1358" s="10"/>
    </row>
    <row r="1359" spans="4:4" x14ac:dyDescent="0.35">
      <c r="D1359" s="10"/>
    </row>
    <row r="1360" spans="4:4" x14ac:dyDescent="0.35">
      <c r="D1360" s="10"/>
    </row>
    <row r="1361" spans="4:4" x14ac:dyDescent="0.35">
      <c r="D1361" s="10"/>
    </row>
    <row r="1362" spans="4:4" x14ac:dyDescent="0.35">
      <c r="D1362" s="10"/>
    </row>
    <row r="1363" spans="4:4" x14ac:dyDescent="0.35">
      <c r="D1363" s="10"/>
    </row>
    <row r="1364" spans="4:4" x14ac:dyDescent="0.35">
      <c r="D1364" s="10"/>
    </row>
    <row r="1365" spans="4:4" x14ac:dyDescent="0.35">
      <c r="D1365" s="10"/>
    </row>
    <row r="1366" spans="4:4" x14ac:dyDescent="0.35">
      <c r="D1366" s="10"/>
    </row>
    <row r="1367" spans="4:4" x14ac:dyDescent="0.35">
      <c r="D1367" s="10"/>
    </row>
    <row r="1368" spans="4:4" x14ac:dyDescent="0.35">
      <c r="D1368" s="10"/>
    </row>
    <row r="1369" spans="4:4" x14ac:dyDescent="0.35">
      <c r="D1369" s="10"/>
    </row>
    <row r="1370" spans="4:4" x14ac:dyDescent="0.35">
      <c r="D1370" s="10"/>
    </row>
    <row r="1371" spans="4:4" x14ac:dyDescent="0.35">
      <c r="D1371" s="10"/>
    </row>
    <row r="1372" spans="4:4" x14ac:dyDescent="0.35">
      <c r="D1372" s="10"/>
    </row>
    <row r="1373" spans="4:4" x14ac:dyDescent="0.35">
      <c r="D1373" s="10"/>
    </row>
    <row r="1374" spans="4:4" x14ac:dyDescent="0.35">
      <c r="D1374" s="10"/>
    </row>
    <row r="1375" spans="4:4" x14ac:dyDescent="0.35">
      <c r="D1375" s="10"/>
    </row>
    <row r="1376" spans="4:4" x14ac:dyDescent="0.35">
      <c r="D1376" s="10"/>
    </row>
    <row r="1377" spans="4:4" x14ac:dyDescent="0.35">
      <c r="D1377" s="10"/>
    </row>
    <row r="1378" spans="4:4" x14ac:dyDescent="0.35">
      <c r="D1378" s="10"/>
    </row>
    <row r="1379" spans="4:4" x14ac:dyDescent="0.35">
      <c r="D1379" s="10"/>
    </row>
    <row r="1380" spans="4:4" x14ac:dyDescent="0.35">
      <c r="D1380" s="10"/>
    </row>
    <row r="1381" spans="4:4" x14ac:dyDescent="0.35">
      <c r="D1381" s="10"/>
    </row>
    <row r="1382" spans="4:4" x14ac:dyDescent="0.35">
      <c r="D1382" s="10"/>
    </row>
    <row r="1383" spans="4:4" x14ac:dyDescent="0.35">
      <c r="D1383" s="10"/>
    </row>
    <row r="1384" spans="4:4" x14ac:dyDescent="0.35">
      <c r="D1384" s="10"/>
    </row>
    <row r="1385" spans="4:4" x14ac:dyDescent="0.35">
      <c r="D1385" s="10"/>
    </row>
    <row r="1386" spans="4:4" x14ac:dyDescent="0.35">
      <c r="D1386" s="10"/>
    </row>
    <row r="1387" spans="4:4" x14ac:dyDescent="0.35">
      <c r="D1387" s="10"/>
    </row>
    <row r="1388" spans="4:4" x14ac:dyDescent="0.35">
      <c r="D1388" s="10"/>
    </row>
    <row r="1389" spans="4:4" x14ac:dyDescent="0.35">
      <c r="D1389" s="10"/>
    </row>
    <row r="1390" spans="4:4" x14ac:dyDescent="0.35">
      <c r="D1390" s="10"/>
    </row>
    <row r="1391" spans="4:4" x14ac:dyDescent="0.35">
      <c r="D1391" s="10"/>
    </row>
    <row r="1392" spans="4:4" x14ac:dyDescent="0.35">
      <c r="D1392" s="10"/>
    </row>
    <row r="1393" spans="4:4" x14ac:dyDescent="0.35">
      <c r="D1393" s="10"/>
    </row>
    <row r="1394" spans="4:4" x14ac:dyDescent="0.35">
      <c r="D1394" s="10"/>
    </row>
    <row r="1395" spans="4:4" x14ac:dyDescent="0.35">
      <c r="D1395" s="10"/>
    </row>
    <row r="1396" spans="4:4" x14ac:dyDescent="0.35">
      <c r="D1396" s="10"/>
    </row>
    <row r="1397" spans="4:4" x14ac:dyDescent="0.35">
      <c r="D1397" s="10"/>
    </row>
    <row r="1398" spans="4:4" x14ac:dyDescent="0.35">
      <c r="D1398" s="10"/>
    </row>
    <row r="1399" spans="4:4" x14ac:dyDescent="0.35">
      <c r="D1399" s="10"/>
    </row>
    <row r="1400" spans="4:4" x14ac:dyDescent="0.35">
      <c r="D1400" s="10"/>
    </row>
    <row r="1401" spans="4:4" x14ac:dyDescent="0.35">
      <c r="D1401" s="10"/>
    </row>
    <row r="1402" spans="4:4" x14ac:dyDescent="0.35">
      <c r="D1402" s="10"/>
    </row>
    <row r="1403" spans="4:4" x14ac:dyDescent="0.35">
      <c r="D1403" s="10"/>
    </row>
    <row r="1404" spans="4:4" x14ac:dyDescent="0.35">
      <c r="D1404" s="10"/>
    </row>
    <row r="1405" spans="4:4" x14ac:dyDescent="0.35">
      <c r="D1405" s="10"/>
    </row>
    <row r="1406" spans="4:4" x14ac:dyDescent="0.35">
      <c r="D1406" s="10"/>
    </row>
    <row r="1407" spans="4:4" x14ac:dyDescent="0.35">
      <c r="D1407" s="10"/>
    </row>
    <row r="1408" spans="4:4" x14ac:dyDescent="0.35">
      <c r="D1408" s="10"/>
    </row>
    <row r="1409" spans="4:4" x14ac:dyDescent="0.35">
      <c r="D1409" s="10"/>
    </row>
    <row r="1410" spans="4:4" x14ac:dyDescent="0.35">
      <c r="D1410" s="10"/>
    </row>
    <row r="1411" spans="4:4" x14ac:dyDescent="0.35">
      <c r="D1411" s="10"/>
    </row>
    <row r="1412" spans="4:4" x14ac:dyDescent="0.35">
      <c r="D1412" s="10"/>
    </row>
    <row r="1413" spans="4:4" x14ac:dyDescent="0.35">
      <c r="D1413" s="10"/>
    </row>
    <row r="1414" spans="4:4" x14ac:dyDescent="0.35">
      <c r="D1414" s="10"/>
    </row>
    <row r="1415" spans="4:4" x14ac:dyDescent="0.35">
      <c r="D1415" s="10"/>
    </row>
    <row r="1416" spans="4:4" x14ac:dyDescent="0.35">
      <c r="D1416" s="10"/>
    </row>
    <row r="1417" spans="4:4" x14ac:dyDescent="0.35">
      <c r="D1417" s="10"/>
    </row>
    <row r="1418" spans="4:4" x14ac:dyDescent="0.35">
      <c r="D1418" s="10"/>
    </row>
    <row r="1419" spans="4:4" x14ac:dyDescent="0.35">
      <c r="D1419" s="10"/>
    </row>
    <row r="1420" spans="4:4" x14ac:dyDescent="0.35">
      <c r="D1420" s="10"/>
    </row>
    <row r="1421" spans="4:4" x14ac:dyDescent="0.35">
      <c r="D1421" s="10"/>
    </row>
    <row r="1422" spans="4:4" x14ac:dyDescent="0.35">
      <c r="D1422" s="10"/>
    </row>
    <row r="1423" spans="4:4" x14ac:dyDescent="0.35">
      <c r="D1423" s="10"/>
    </row>
    <row r="1424" spans="4:4" x14ac:dyDescent="0.35">
      <c r="D1424" s="10"/>
    </row>
    <row r="1425" spans="4:4" x14ac:dyDescent="0.35">
      <c r="D1425" s="10"/>
    </row>
    <row r="1426" spans="4:4" x14ac:dyDescent="0.35">
      <c r="D1426" s="10"/>
    </row>
    <row r="1427" spans="4:4" x14ac:dyDescent="0.35">
      <c r="D1427" s="10"/>
    </row>
    <row r="1428" spans="4:4" x14ac:dyDescent="0.35">
      <c r="D1428" s="10"/>
    </row>
    <row r="1429" spans="4:4" x14ac:dyDescent="0.35">
      <c r="D1429" s="10"/>
    </row>
    <row r="1430" spans="4:4" x14ac:dyDescent="0.35">
      <c r="D1430" s="10"/>
    </row>
    <row r="1431" spans="4:4" x14ac:dyDescent="0.35">
      <c r="D1431" s="10"/>
    </row>
    <row r="1432" spans="4:4" x14ac:dyDescent="0.35">
      <c r="D1432" s="10"/>
    </row>
    <row r="1433" spans="4:4" x14ac:dyDescent="0.35">
      <c r="D1433" s="10"/>
    </row>
    <row r="1434" spans="4:4" x14ac:dyDescent="0.35">
      <c r="D1434" s="10"/>
    </row>
    <row r="1435" spans="4:4" x14ac:dyDescent="0.35">
      <c r="D1435" s="10"/>
    </row>
    <row r="1436" spans="4:4" x14ac:dyDescent="0.35">
      <c r="D1436" s="10"/>
    </row>
    <row r="1437" spans="4:4" x14ac:dyDescent="0.35">
      <c r="D1437" s="10"/>
    </row>
    <row r="1438" spans="4:4" x14ac:dyDescent="0.35">
      <c r="D1438" s="10"/>
    </row>
    <row r="1439" spans="4:4" x14ac:dyDescent="0.35">
      <c r="D1439" s="10"/>
    </row>
    <row r="1440" spans="4:4" x14ac:dyDescent="0.35">
      <c r="D1440" s="10"/>
    </row>
    <row r="1441" spans="4:4" x14ac:dyDescent="0.35">
      <c r="D1441" s="10"/>
    </row>
    <row r="1442" spans="4:4" x14ac:dyDescent="0.35">
      <c r="D1442" s="10"/>
    </row>
    <row r="1443" spans="4:4" x14ac:dyDescent="0.35">
      <c r="D1443" s="10"/>
    </row>
    <row r="1444" spans="4:4" x14ac:dyDescent="0.35">
      <c r="D1444" s="10"/>
    </row>
    <row r="1445" spans="4:4" x14ac:dyDescent="0.35">
      <c r="D1445" s="10"/>
    </row>
    <row r="1446" spans="4:4" x14ac:dyDescent="0.35">
      <c r="D1446" s="10"/>
    </row>
    <row r="1447" spans="4:4" x14ac:dyDescent="0.35">
      <c r="D1447" s="10"/>
    </row>
    <row r="1448" spans="4:4" x14ac:dyDescent="0.35">
      <c r="D1448" s="10"/>
    </row>
    <row r="1449" spans="4:4" x14ac:dyDescent="0.35">
      <c r="D1449" s="10"/>
    </row>
    <row r="1450" spans="4:4" x14ac:dyDescent="0.35">
      <c r="D1450" s="10"/>
    </row>
    <row r="1451" spans="4:4" x14ac:dyDescent="0.35">
      <c r="D1451" s="10"/>
    </row>
    <row r="1452" spans="4:4" x14ac:dyDescent="0.35">
      <c r="D1452" s="10"/>
    </row>
    <row r="1453" spans="4:4" x14ac:dyDescent="0.35">
      <c r="D1453" s="10"/>
    </row>
    <row r="1454" spans="4:4" x14ac:dyDescent="0.35">
      <c r="D1454" s="10"/>
    </row>
    <row r="1455" spans="4:4" x14ac:dyDescent="0.35">
      <c r="D1455" s="10"/>
    </row>
    <row r="1456" spans="4:4" x14ac:dyDescent="0.35">
      <c r="D1456" s="10"/>
    </row>
    <row r="1457" spans="4:4" x14ac:dyDescent="0.35">
      <c r="D1457" s="10"/>
    </row>
    <row r="1458" spans="4:4" x14ac:dyDescent="0.35">
      <c r="D1458" s="10"/>
    </row>
    <row r="1459" spans="4:4" x14ac:dyDescent="0.35">
      <c r="D1459" s="10"/>
    </row>
    <row r="1460" spans="4:4" x14ac:dyDescent="0.35">
      <c r="D1460" s="10"/>
    </row>
    <row r="1461" spans="4:4" x14ac:dyDescent="0.35">
      <c r="D1461" s="10"/>
    </row>
    <row r="1462" spans="4:4" x14ac:dyDescent="0.35">
      <c r="D1462" s="10"/>
    </row>
    <row r="1463" spans="4:4" x14ac:dyDescent="0.35">
      <c r="D1463" s="10"/>
    </row>
    <row r="1464" spans="4:4" x14ac:dyDescent="0.35">
      <c r="D1464" s="10"/>
    </row>
    <row r="1465" spans="4:4" x14ac:dyDescent="0.35">
      <c r="D1465" s="10"/>
    </row>
    <row r="1466" spans="4:4" x14ac:dyDescent="0.35">
      <c r="D1466" s="10"/>
    </row>
    <row r="1467" spans="4:4" x14ac:dyDescent="0.35">
      <c r="D1467" s="10"/>
    </row>
    <row r="1468" spans="4:4" x14ac:dyDescent="0.35">
      <c r="D1468" s="10"/>
    </row>
    <row r="1469" spans="4:4" x14ac:dyDescent="0.35">
      <c r="D1469" s="10"/>
    </row>
    <row r="1470" spans="4:4" x14ac:dyDescent="0.35">
      <c r="D1470" s="10"/>
    </row>
    <row r="1471" spans="4:4" x14ac:dyDescent="0.35">
      <c r="D1471" s="10"/>
    </row>
    <row r="1472" spans="4:4" x14ac:dyDescent="0.35">
      <c r="D1472" s="10"/>
    </row>
    <row r="1473" spans="4:4" x14ac:dyDescent="0.35">
      <c r="D1473" s="10"/>
    </row>
    <row r="1474" spans="4:4" x14ac:dyDescent="0.35">
      <c r="D1474" s="10"/>
    </row>
    <row r="1475" spans="4:4" x14ac:dyDescent="0.35">
      <c r="D1475" s="10"/>
    </row>
    <row r="1476" spans="4:4" x14ac:dyDescent="0.35">
      <c r="D1476" s="10"/>
    </row>
    <row r="1477" spans="4:4" x14ac:dyDescent="0.35">
      <c r="D1477" s="10"/>
    </row>
    <row r="1478" spans="4:4" x14ac:dyDescent="0.35">
      <c r="D1478" s="10"/>
    </row>
    <row r="1479" spans="4:4" x14ac:dyDescent="0.35">
      <c r="D1479" s="10"/>
    </row>
    <row r="1480" spans="4:4" x14ac:dyDescent="0.35">
      <c r="D1480" s="10"/>
    </row>
    <row r="1481" spans="4:4" x14ac:dyDescent="0.35">
      <c r="D1481" s="10"/>
    </row>
    <row r="1482" spans="4:4" x14ac:dyDescent="0.35">
      <c r="D1482" s="10"/>
    </row>
    <row r="1483" spans="4:4" x14ac:dyDescent="0.35">
      <c r="D1483" s="10"/>
    </row>
    <row r="1484" spans="4:4" x14ac:dyDescent="0.35">
      <c r="D1484" s="10"/>
    </row>
    <row r="1485" spans="4:4" x14ac:dyDescent="0.35">
      <c r="D1485" s="10"/>
    </row>
    <row r="1486" spans="4:4" x14ac:dyDescent="0.35">
      <c r="D1486" s="10"/>
    </row>
    <row r="1487" spans="4:4" x14ac:dyDescent="0.35">
      <c r="D1487" s="10"/>
    </row>
    <row r="1488" spans="4:4" x14ac:dyDescent="0.35">
      <c r="D1488" s="10"/>
    </row>
    <row r="1489" spans="4:4" x14ac:dyDescent="0.35">
      <c r="D1489" s="10"/>
    </row>
    <row r="1490" spans="4:4" x14ac:dyDescent="0.35">
      <c r="D1490" s="10"/>
    </row>
    <row r="1491" spans="4:4" x14ac:dyDescent="0.35">
      <c r="D1491" s="10"/>
    </row>
    <row r="1492" spans="4:4" x14ac:dyDescent="0.35">
      <c r="D1492" s="10"/>
    </row>
    <row r="1493" spans="4:4" x14ac:dyDescent="0.35">
      <c r="D1493" s="10"/>
    </row>
    <row r="1494" spans="4:4" x14ac:dyDescent="0.35">
      <c r="D1494" s="10"/>
    </row>
    <row r="1495" spans="4:4" x14ac:dyDescent="0.35">
      <c r="D1495" s="10"/>
    </row>
    <row r="1496" spans="4:4" x14ac:dyDescent="0.35">
      <c r="D1496" s="10"/>
    </row>
    <row r="1497" spans="4:4" x14ac:dyDescent="0.35">
      <c r="D1497" s="10"/>
    </row>
    <row r="1498" spans="4:4" x14ac:dyDescent="0.35">
      <c r="D1498" s="10"/>
    </row>
    <row r="1499" spans="4:4" x14ac:dyDescent="0.35">
      <c r="D1499" s="10"/>
    </row>
    <row r="1500" spans="4:4" x14ac:dyDescent="0.35">
      <c r="D1500" s="10"/>
    </row>
    <row r="1501" spans="4:4" x14ac:dyDescent="0.35">
      <c r="D1501" s="10"/>
    </row>
    <row r="1502" spans="4:4" x14ac:dyDescent="0.35">
      <c r="D1502" s="10"/>
    </row>
    <row r="1503" spans="4:4" x14ac:dyDescent="0.35">
      <c r="D1503" s="10"/>
    </row>
    <row r="1504" spans="4:4" x14ac:dyDescent="0.35">
      <c r="D1504" s="10"/>
    </row>
    <row r="1505" spans="4:4" x14ac:dyDescent="0.35">
      <c r="D1505" s="10"/>
    </row>
    <row r="1506" spans="4:4" x14ac:dyDescent="0.35">
      <c r="D1506" s="10"/>
    </row>
    <row r="1507" spans="4:4" x14ac:dyDescent="0.35">
      <c r="D1507" s="10"/>
    </row>
    <row r="1508" spans="4:4" x14ac:dyDescent="0.35">
      <c r="D1508" s="10"/>
    </row>
    <row r="1509" spans="4:4" x14ac:dyDescent="0.35">
      <c r="D1509" s="10"/>
    </row>
    <row r="1510" spans="4:4" x14ac:dyDescent="0.35">
      <c r="D1510" s="10"/>
    </row>
    <row r="1511" spans="4:4" x14ac:dyDescent="0.35">
      <c r="D1511" s="10"/>
    </row>
    <row r="1512" spans="4:4" x14ac:dyDescent="0.35">
      <c r="D1512" s="10"/>
    </row>
    <row r="1513" spans="4:4" x14ac:dyDescent="0.35">
      <c r="D1513" s="10"/>
    </row>
    <row r="1514" spans="4:4" x14ac:dyDescent="0.35">
      <c r="D1514" s="10"/>
    </row>
    <row r="1515" spans="4:4" x14ac:dyDescent="0.35">
      <c r="D1515" s="10"/>
    </row>
    <row r="1516" spans="4:4" x14ac:dyDescent="0.35">
      <c r="D1516" s="10"/>
    </row>
    <row r="1517" spans="4:4" x14ac:dyDescent="0.35">
      <c r="D1517" s="10"/>
    </row>
    <row r="1518" spans="4:4" x14ac:dyDescent="0.35">
      <c r="D1518" s="10"/>
    </row>
    <row r="1519" spans="4:4" x14ac:dyDescent="0.35">
      <c r="D1519" s="10"/>
    </row>
    <row r="1520" spans="4:4" x14ac:dyDescent="0.35">
      <c r="D1520" s="10"/>
    </row>
    <row r="1521" spans="4:4" x14ac:dyDescent="0.35">
      <c r="D1521" s="10"/>
    </row>
    <row r="1522" spans="4:4" x14ac:dyDescent="0.35">
      <c r="D1522" s="10"/>
    </row>
    <row r="1523" spans="4:4" x14ac:dyDescent="0.35">
      <c r="D1523" s="10"/>
    </row>
    <row r="1524" spans="4:4" x14ac:dyDescent="0.35">
      <c r="D1524" s="10"/>
    </row>
    <row r="1525" spans="4:4" x14ac:dyDescent="0.35">
      <c r="D1525" s="10"/>
    </row>
    <row r="1526" spans="4:4" x14ac:dyDescent="0.35">
      <c r="D1526" s="10"/>
    </row>
    <row r="1527" spans="4:4" x14ac:dyDescent="0.35">
      <c r="D1527" s="10"/>
    </row>
    <row r="1528" spans="4:4" x14ac:dyDescent="0.35">
      <c r="D1528" s="10"/>
    </row>
    <row r="1529" spans="4:4" x14ac:dyDescent="0.35">
      <c r="D1529" s="10"/>
    </row>
    <row r="1530" spans="4:4" x14ac:dyDescent="0.35">
      <c r="D1530" s="10"/>
    </row>
    <row r="1531" spans="4:4" x14ac:dyDescent="0.35">
      <c r="D1531" s="10"/>
    </row>
    <row r="1532" spans="4:4" x14ac:dyDescent="0.35">
      <c r="D1532" s="10"/>
    </row>
    <row r="1533" spans="4:4" x14ac:dyDescent="0.35">
      <c r="D1533" s="10"/>
    </row>
    <row r="1534" spans="4:4" x14ac:dyDescent="0.35">
      <c r="D1534" s="10"/>
    </row>
    <row r="1535" spans="4:4" x14ac:dyDescent="0.35">
      <c r="D1535" s="10"/>
    </row>
    <row r="1536" spans="4:4" x14ac:dyDescent="0.35">
      <c r="D1536" s="10"/>
    </row>
    <row r="1537" spans="4:4" x14ac:dyDescent="0.35">
      <c r="D1537" s="10"/>
    </row>
    <row r="1538" spans="4:4" x14ac:dyDescent="0.35">
      <c r="D1538" s="10"/>
    </row>
    <row r="1539" spans="4:4" x14ac:dyDescent="0.35">
      <c r="D1539" s="10"/>
    </row>
    <row r="1540" spans="4:4" x14ac:dyDescent="0.35">
      <c r="D1540" s="10"/>
    </row>
    <row r="1541" spans="4:4" x14ac:dyDescent="0.35">
      <c r="D1541" s="10"/>
    </row>
    <row r="1542" spans="4:4" x14ac:dyDescent="0.35">
      <c r="D1542" s="10"/>
    </row>
    <row r="1543" spans="4:4" x14ac:dyDescent="0.35">
      <c r="D1543" s="10"/>
    </row>
    <row r="1544" spans="4:4" x14ac:dyDescent="0.35">
      <c r="D1544" s="10"/>
    </row>
    <row r="1545" spans="4:4" x14ac:dyDescent="0.35">
      <c r="D1545" s="10"/>
    </row>
    <row r="1546" spans="4:4" x14ac:dyDescent="0.35">
      <c r="D1546" s="10"/>
    </row>
    <row r="1547" spans="4:4" x14ac:dyDescent="0.35">
      <c r="D1547" s="10"/>
    </row>
    <row r="1548" spans="4:4" x14ac:dyDescent="0.35">
      <c r="D1548" s="10"/>
    </row>
    <row r="1549" spans="4:4" x14ac:dyDescent="0.35">
      <c r="D1549" s="10"/>
    </row>
    <row r="1550" spans="4:4" x14ac:dyDescent="0.35">
      <c r="D1550" s="10"/>
    </row>
    <row r="1551" spans="4:4" x14ac:dyDescent="0.35">
      <c r="D1551" s="10"/>
    </row>
    <row r="1552" spans="4:4" x14ac:dyDescent="0.35">
      <c r="D1552" s="10"/>
    </row>
    <row r="1553" spans="4:4" x14ac:dyDescent="0.35">
      <c r="D1553" s="10"/>
    </row>
    <row r="1554" spans="4:4" x14ac:dyDescent="0.35">
      <c r="D1554" s="10"/>
    </row>
    <row r="1555" spans="4:4" x14ac:dyDescent="0.35">
      <c r="D1555" s="10"/>
    </row>
    <row r="1556" spans="4:4" x14ac:dyDescent="0.35">
      <c r="D1556" s="10"/>
    </row>
    <row r="1557" spans="4:4" x14ac:dyDescent="0.35">
      <c r="D1557" s="10"/>
    </row>
    <row r="1558" spans="4:4" x14ac:dyDescent="0.35">
      <c r="D1558" s="10"/>
    </row>
    <row r="1559" spans="4:4" x14ac:dyDescent="0.35">
      <c r="D1559" s="10"/>
    </row>
    <row r="1560" spans="4:4" x14ac:dyDescent="0.35">
      <c r="D1560" s="10"/>
    </row>
    <row r="1561" spans="4:4" x14ac:dyDescent="0.35">
      <c r="D1561" s="10"/>
    </row>
    <row r="1562" spans="4:4" x14ac:dyDescent="0.35">
      <c r="D1562" s="10"/>
    </row>
    <row r="1563" spans="4:4" x14ac:dyDescent="0.35">
      <c r="D1563" s="10"/>
    </row>
    <row r="1564" spans="4:4" x14ac:dyDescent="0.35">
      <c r="D1564" s="10"/>
    </row>
    <row r="1565" spans="4:4" x14ac:dyDescent="0.35">
      <c r="D1565" s="10"/>
    </row>
    <row r="1566" spans="4:4" x14ac:dyDescent="0.35">
      <c r="D1566" s="10"/>
    </row>
    <row r="1567" spans="4:4" x14ac:dyDescent="0.35">
      <c r="D1567" s="10"/>
    </row>
    <row r="1568" spans="4:4" x14ac:dyDescent="0.35">
      <c r="D1568" s="10"/>
    </row>
    <row r="1569" spans="4:4" x14ac:dyDescent="0.35">
      <c r="D1569" s="10"/>
    </row>
    <row r="1570" spans="4:4" x14ac:dyDescent="0.35">
      <c r="D1570" s="10"/>
    </row>
    <row r="1571" spans="4:4" x14ac:dyDescent="0.35">
      <c r="D1571" s="10"/>
    </row>
    <row r="1572" spans="4:4" x14ac:dyDescent="0.35">
      <c r="D1572" s="10"/>
    </row>
    <row r="1573" spans="4:4" x14ac:dyDescent="0.35">
      <c r="D1573" s="10"/>
    </row>
    <row r="1574" spans="4:4" x14ac:dyDescent="0.35">
      <c r="D1574" s="10"/>
    </row>
    <row r="1575" spans="4:4" x14ac:dyDescent="0.35">
      <c r="D1575" s="10"/>
    </row>
    <row r="1576" spans="4:4" x14ac:dyDescent="0.35">
      <c r="D1576" s="10"/>
    </row>
    <row r="1577" spans="4:4" x14ac:dyDescent="0.35">
      <c r="D1577" s="10"/>
    </row>
    <row r="1578" spans="4:4" x14ac:dyDescent="0.35">
      <c r="D1578" s="10"/>
    </row>
    <row r="1579" spans="4:4" x14ac:dyDescent="0.35">
      <c r="D1579" s="10"/>
    </row>
    <row r="1580" spans="4:4" x14ac:dyDescent="0.35">
      <c r="D1580" s="10"/>
    </row>
    <row r="1581" spans="4:4" x14ac:dyDescent="0.35">
      <c r="D1581" s="10"/>
    </row>
    <row r="1582" spans="4:4" x14ac:dyDescent="0.35">
      <c r="D1582" s="10"/>
    </row>
    <row r="1583" spans="4:4" x14ac:dyDescent="0.35">
      <c r="D1583" s="10"/>
    </row>
    <row r="1584" spans="4:4" x14ac:dyDescent="0.35">
      <c r="D1584" s="10"/>
    </row>
    <row r="1585" spans="4:4" x14ac:dyDescent="0.35">
      <c r="D1585" s="10"/>
    </row>
    <row r="1586" spans="4:4" x14ac:dyDescent="0.35">
      <c r="D1586" s="10"/>
    </row>
    <row r="1587" spans="4:4" x14ac:dyDescent="0.35">
      <c r="D1587" s="10"/>
    </row>
    <row r="1588" spans="4:4" x14ac:dyDescent="0.35">
      <c r="D1588" s="10"/>
    </row>
    <row r="1589" spans="4:4" x14ac:dyDescent="0.35">
      <c r="D1589" s="10"/>
    </row>
    <row r="1590" spans="4:4" x14ac:dyDescent="0.35">
      <c r="D1590" s="10"/>
    </row>
    <row r="1591" spans="4:4" x14ac:dyDescent="0.35">
      <c r="D1591" s="10"/>
    </row>
    <row r="1592" spans="4:4" x14ac:dyDescent="0.35">
      <c r="D1592" s="10"/>
    </row>
    <row r="1593" spans="4:4" x14ac:dyDescent="0.35">
      <c r="D1593" s="10"/>
    </row>
    <row r="1594" spans="4:4" x14ac:dyDescent="0.35">
      <c r="D1594" s="10"/>
    </row>
    <row r="1595" spans="4:4" x14ac:dyDescent="0.35">
      <c r="D1595" s="10"/>
    </row>
    <row r="1596" spans="4:4" x14ac:dyDescent="0.35">
      <c r="D1596" s="10"/>
    </row>
    <row r="1597" spans="4:4" x14ac:dyDescent="0.35">
      <c r="D1597" s="10"/>
    </row>
    <row r="1598" spans="4:4" x14ac:dyDescent="0.35">
      <c r="D1598" s="10"/>
    </row>
    <row r="1599" spans="4:4" x14ac:dyDescent="0.35">
      <c r="D1599" s="10"/>
    </row>
    <row r="1600" spans="4:4" x14ac:dyDescent="0.35">
      <c r="D1600" s="10"/>
    </row>
    <row r="1601" spans="4:4" x14ac:dyDescent="0.35">
      <c r="D1601" s="10"/>
    </row>
    <row r="1602" spans="4:4" x14ac:dyDescent="0.35">
      <c r="D1602" s="10"/>
    </row>
    <row r="1603" spans="4:4" x14ac:dyDescent="0.35">
      <c r="D1603" s="10"/>
    </row>
    <row r="1604" spans="4:4" x14ac:dyDescent="0.35">
      <c r="D1604" s="10"/>
    </row>
    <row r="1605" spans="4:4" x14ac:dyDescent="0.35">
      <c r="D1605" s="10"/>
    </row>
    <row r="1606" spans="4:4" x14ac:dyDescent="0.35">
      <c r="D1606" s="10"/>
    </row>
    <row r="1607" spans="4:4" x14ac:dyDescent="0.35">
      <c r="D1607" s="10"/>
    </row>
    <row r="1608" spans="4:4" x14ac:dyDescent="0.35">
      <c r="D1608" s="10"/>
    </row>
    <row r="1609" spans="4:4" x14ac:dyDescent="0.35">
      <c r="D1609" s="10"/>
    </row>
    <row r="1610" spans="4:4" x14ac:dyDescent="0.35">
      <c r="D1610" s="10"/>
    </row>
    <row r="1611" spans="4:4" x14ac:dyDescent="0.35">
      <c r="D1611" s="10"/>
    </row>
    <row r="1612" spans="4:4" x14ac:dyDescent="0.35">
      <c r="D1612" s="10"/>
    </row>
    <row r="1613" spans="4:4" x14ac:dyDescent="0.35">
      <c r="D1613" s="10"/>
    </row>
    <row r="1614" spans="4:4" x14ac:dyDescent="0.35">
      <c r="D1614" s="10"/>
    </row>
    <row r="1615" spans="4:4" x14ac:dyDescent="0.35">
      <c r="D1615" s="10"/>
    </row>
    <row r="1616" spans="4:4" x14ac:dyDescent="0.35">
      <c r="D1616" s="10"/>
    </row>
    <row r="1617" spans="4:4" x14ac:dyDescent="0.35">
      <c r="D1617" s="10"/>
    </row>
    <row r="1618" spans="4:4" x14ac:dyDescent="0.35">
      <c r="D1618" s="10"/>
    </row>
    <row r="1619" spans="4:4" x14ac:dyDescent="0.35">
      <c r="D1619" s="10"/>
    </row>
    <row r="1620" spans="4:4" x14ac:dyDescent="0.35">
      <c r="D1620" s="10"/>
    </row>
    <row r="1621" spans="4:4" x14ac:dyDescent="0.35">
      <c r="D1621" s="10"/>
    </row>
    <row r="1622" spans="4:4" x14ac:dyDescent="0.35">
      <c r="D1622" s="10"/>
    </row>
    <row r="1623" spans="4:4" x14ac:dyDescent="0.35">
      <c r="D1623" s="10"/>
    </row>
    <row r="1624" spans="4:4" x14ac:dyDescent="0.35">
      <c r="D1624" s="10"/>
    </row>
    <row r="1625" spans="4:4" x14ac:dyDescent="0.35">
      <c r="D1625" s="10"/>
    </row>
    <row r="1626" spans="4:4" x14ac:dyDescent="0.35">
      <c r="D1626" s="10"/>
    </row>
    <row r="1627" spans="4:4" x14ac:dyDescent="0.35">
      <c r="D1627" s="10"/>
    </row>
    <row r="1628" spans="4:4" x14ac:dyDescent="0.35">
      <c r="D1628" s="10"/>
    </row>
    <row r="1629" spans="4:4" x14ac:dyDescent="0.35">
      <c r="D1629" s="10"/>
    </row>
    <row r="1630" spans="4:4" x14ac:dyDescent="0.35">
      <c r="D1630" s="10"/>
    </row>
    <row r="1631" spans="4:4" x14ac:dyDescent="0.35">
      <c r="D1631" s="10"/>
    </row>
    <row r="1632" spans="4:4" x14ac:dyDescent="0.35">
      <c r="D1632" s="10"/>
    </row>
    <row r="1633" spans="4:4" x14ac:dyDescent="0.35">
      <c r="D1633" s="10"/>
    </row>
    <row r="1634" spans="4:4" x14ac:dyDescent="0.35">
      <c r="D1634" s="10"/>
    </row>
    <row r="1635" spans="4:4" x14ac:dyDescent="0.35">
      <c r="D1635" s="10"/>
    </row>
    <row r="1636" spans="4:4" x14ac:dyDescent="0.35">
      <c r="D1636" s="10"/>
    </row>
    <row r="1637" spans="4:4" x14ac:dyDescent="0.35">
      <c r="D1637" s="10"/>
    </row>
    <row r="1638" spans="4:4" x14ac:dyDescent="0.35">
      <c r="D1638" s="10"/>
    </row>
    <row r="1639" spans="4:4" x14ac:dyDescent="0.35">
      <c r="D1639" s="10"/>
    </row>
    <row r="1640" spans="4:4" x14ac:dyDescent="0.35">
      <c r="D1640" s="10"/>
    </row>
    <row r="1641" spans="4:4" x14ac:dyDescent="0.35">
      <c r="D1641" s="10"/>
    </row>
    <row r="1642" spans="4:4" x14ac:dyDescent="0.35">
      <c r="D1642" s="10"/>
    </row>
    <row r="1643" spans="4:4" x14ac:dyDescent="0.35">
      <c r="D1643" s="10"/>
    </row>
    <row r="1644" spans="4:4" x14ac:dyDescent="0.35">
      <c r="D1644" s="10"/>
    </row>
    <row r="1645" spans="4:4" x14ac:dyDescent="0.35">
      <c r="D1645" s="10"/>
    </row>
    <row r="1646" spans="4:4" x14ac:dyDescent="0.35">
      <c r="D1646" s="10"/>
    </row>
    <row r="1647" spans="4:4" x14ac:dyDescent="0.35">
      <c r="D1647" s="10"/>
    </row>
    <row r="1648" spans="4:4" x14ac:dyDescent="0.35">
      <c r="D1648" s="10"/>
    </row>
    <row r="1649" spans="4:4" x14ac:dyDescent="0.35">
      <c r="D1649" s="10"/>
    </row>
    <row r="1650" spans="4:4" x14ac:dyDescent="0.35">
      <c r="D1650" s="10"/>
    </row>
    <row r="1651" spans="4:4" x14ac:dyDescent="0.35">
      <c r="D1651" s="10"/>
    </row>
    <row r="1652" spans="4:4" x14ac:dyDescent="0.35">
      <c r="D1652" s="10"/>
    </row>
    <row r="1653" spans="4:4" x14ac:dyDescent="0.35">
      <c r="D1653" s="10"/>
    </row>
    <row r="1654" spans="4:4" x14ac:dyDescent="0.35">
      <c r="D1654" s="10"/>
    </row>
    <row r="1655" spans="4:4" x14ac:dyDescent="0.35">
      <c r="D1655" s="10"/>
    </row>
    <row r="1656" spans="4:4" x14ac:dyDescent="0.35">
      <c r="D1656" s="10"/>
    </row>
    <row r="1657" spans="4:4" x14ac:dyDescent="0.35">
      <c r="D1657" s="10"/>
    </row>
    <row r="1658" spans="4:4" x14ac:dyDescent="0.35">
      <c r="D1658" s="10"/>
    </row>
    <row r="1659" spans="4:4" x14ac:dyDescent="0.35">
      <c r="D1659" s="10"/>
    </row>
    <row r="1660" spans="4:4" x14ac:dyDescent="0.35">
      <c r="D1660" s="10"/>
    </row>
    <row r="1661" spans="4:4" x14ac:dyDescent="0.35">
      <c r="D1661" s="10"/>
    </row>
    <row r="1662" spans="4:4" x14ac:dyDescent="0.35">
      <c r="D1662" s="10"/>
    </row>
    <row r="1663" spans="4:4" x14ac:dyDescent="0.35">
      <c r="D1663" s="10"/>
    </row>
    <row r="1664" spans="4:4" x14ac:dyDescent="0.35">
      <c r="D1664" s="10"/>
    </row>
    <row r="1665" spans="4:4" x14ac:dyDescent="0.35">
      <c r="D1665" s="10"/>
    </row>
    <row r="1666" spans="4:4" x14ac:dyDescent="0.35">
      <c r="D1666" s="10"/>
    </row>
    <row r="1667" spans="4:4" x14ac:dyDescent="0.35">
      <c r="D1667" s="10"/>
    </row>
    <row r="1668" spans="4:4" x14ac:dyDescent="0.35">
      <c r="D1668" s="10"/>
    </row>
    <row r="1669" spans="4:4" x14ac:dyDescent="0.35">
      <c r="D1669" s="10"/>
    </row>
    <row r="1670" spans="4:4" x14ac:dyDescent="0.35">
      <c r="D1670" s="10"/>
    </row>
    <row r="1671" spans="4:4" x14ac:dyDescent="0.35">
      <c r="D1671" s="10"/>
    </row>
    <row r="1672" spans="4:4" x14ac:dyDescent="0.35">
      <c r="D1672" s="10"/>
    </row>
    <row r="1673" spans="4:4" x14ac:dyDescent="0.35">
      <c r="D1673" s="10"/>
    </row>
    <row r="1674" spans="4:4" x14ac:dyDescent="0.35">
      <c r="D1674" s="10"/>
    </row>
    <row r="1675" spans="4:4" x14ac:dyDescent="0.35">
      <c r="D1675" s="10"/>
    </row>
    <row r="1676" spans="4:4" x14ac:dyDescent="0.35">
      <c r="D1676" s="10"/>
    </row>
    <row r="1677" spans="4:4" x14ac:dyDescent="0.35">
      <c r="D1677" s="10"/>
    </row>
    <row r="1678" spans="4:4" x14ac:dyDescent="0.35">
      <c r="D1678" s="10"/>
    </row>
    <row r="1679" spans="4:4" x14ac:dyDescent="0.35">
      <c r="D1679" s="10"/>
    </row>
    <row r="1680" spans="4:4" x14ac:dyDescent="0.35">
      <c r="D1680" s="10"/>
    </row>
    <row r="1681" spans="4:4" x14ac:dyDescent="0.35">
      <c r="D1681" s="10"/>
    </row>
    <row r="1682" spans="4:4" x14ac:dyDescent="0.35">
      <c r="D1682" s="10"/>
    </row>
    <row r="1683" spans="4:4" x14ac:dyDescent="0.35">
      <c r="D1683" s="10"/>
    </row>
    <row r="1684" spans="4:4" x14ac:dyDescent="0.35">
      <c r="D1684" s="10"/>
    </row>
    <row r="1685" spans="4:4" x14ac:dyDescent="0.35">
      <c r="D1685" s="10"/>
    </row>
    <row r="1686" spans="4:4" x14ac:dyDescent="0.35">
      <c r="D1686" s="10"/>
    </row>
    <row r="1687" spans="4:4" x14ac:dyDescent="0.35">
      <c r="D1687" s="10"/>
    </row>
    <row r="1688" spans="4:4" x14ac:dyDescent="0.35">
      <c r="D1688" s="10"/>
    </row>
    <row r="1689" spans="4:4" x14ac:dyDescent="0.35">
      <c r="D1689" s="10"/>
    </row>
    <row r="1690" spans="4:4" x14ac:dyDescent="0.35">
      <c r="D1690" s="10"/>
    </row>
    <row r="1691" spans="4:4" x14ac:dyDescent="0.35">
      <c r="D1691" s="10"/>
    </row>
    <row r="1692" spans="4:4" x14ac:dyDescent="0.35">
      <c r="D1692" s="10"/>
    </row>
    <row r="1693" spans="4:4" x14ac:dyDescent="0.35">
      <c r="D1693" s="10"/>
    </row>
    <row r="1694" spans="4:4" x14ac:dyDescent="0.35">
      <c r="D1694" s="10"/>
    </row>
    <row r="1695" spans="4:4" x14ac:dyDescent="0.35">
      <c r="D1695" s="10"/>
    </row>
    <row r="1696" spans="4:4" x14ac:dyDescent="0.35">
      <c r="D1696" s="10"/>
    </row>
    <row r="1697" spans="4:4" x14ac:dyDescent="0.35">
      <c r="D1697" s="10"/>
    </row>
    <row r="1698" spans="4:4" x14ac:dyDescent="0.35">
      <c r="D1698" s="10"/>
    </row>
    <row r="1699" spans="4:4" x14ac:dyDescent="0.35">
      <c r="D1699" s="10"/>
    </row>
    <row r="1700" spans="4:4" x14ac:dyDescent="0.35">
      <c r="D1700" s="10"/>
    </row>
    <row r="1701" spans="4:4" x14ac:dyDescent="0.35">
      <c r="D1701" s="10"/>
    </row>
    <row r="1702" spans="4:4" x14ac:dyDescent="0.35">
      <c r="D1702" s="10"/>
    </row>
    <row r="1703" spans="4:4" x14ac:dyDescent="0.35">
      <c r="D1703" s="10"/>
    </row>
    <row r="1704" spans="4:4" x14ac:dyDescent="0.35">
      <c r="D1704" s="10"/>
    </row>
    <row r="1705" spans="4:4" x14ac:dyDescent="0.35">
      <c r="D1705" s="10"/>
    </row>
    <row r="1706" spans="4:4" x14ac:dyDescent="0.35">
      <c r="D1706" s="10"/>
    </row>
    <row r="1707" spans="4:4" x14ac:dyDescent="0.35">
      <c r="D1707" s="10"/>
    </row>
    <row r="1708" spans="4:4" x14ac:dyDescent="0.35">
      <c r="D1708" s="10"/>
    </row>
    <row r="1709" spans="4:4" x14ac:dyDescent="0.35">
      <c r="D1709" s="10"/>
    </row>
    <row r="1710" spans="4:4" x14ac:dyDescent="0.35">
      <c r="D1710" s="10"/>
    </row>
    <row r="1711" spans="4:4" x14ac:dyDescent="0.35">
      <c r="D1711" s="10"/>
    </row>
    <row r="1712" spans="4:4" x14ac:dyDescent="0.35">
      <c r="D1712" s="10"/>
    </row>
    <row r="1713" spans="4:4" x14ac:dyDescent="0.35">
      <c r="D1713" s="10"/>
    </row>
    <row r="1714" spans="4:4" x14ac:dyDescent="0.35">
      <c r="D1714" s="10"/>
    </row>
    <row r="1715" spans="4:4" x14ac:dyDescent="0.35">
      <c r="D1715" s="10"/>
    </row>
    <row r="1716" spans="4:4" x14ac:dyDescent="0.35">
      <c r="D1716" s="10"/>
    </row>
    <row r="1717" spans="4:4" x14ac:dyDescent="0.35">
      <c r="D1717" s="10"/>
    </row>
    <row r="1718" spans="4:4" x14ac:dyDescent="0.35">
      <c r="D1718" s="10"/>
    </row>
    <row r="1719" spans="4:4" x14ac:dyDescent="0.35">
      <c r="D1719" s="10"/>
    </row>
    <row r="1720" spans="4:4" x14ac:dyDescent="0.35">
      <c r="D1720" s="10"/>
    </row>
    <row r="1721" spans="4:4" x14ac:dyDescent="0.35">
      <c r="D1721" s="10"/>
    </row>
    <row r="1722" spans="4:4" x14ac:dyDescent="0.35">
      <c r="D1722" s="10"/>
    </row>
    <row r="1723" spans="4:4" x14ac:dyDescent="0.35">
      <c r="D1723" s="10"/>
    </row>
    <row r="1724" spans="4:4" x14ac:dyDescent="0.35">
      <c r="D1724" s="10"/>
    </row>
    <row r="1725" spans="4:4" x14ac:dyDescent="0.35">
      <c r="D1725" s="10"/>
    </row>
    <row r="1726" spans="4:4" x14ac:dyDescent="0.35">
      <c r="D1726" s="10"/>
    </row>
    <row r="1727" spans="4:4" x14ac:dyDescent="0.35">
      <c r="D1727" s="10"/>
    </row>
    <row r="1728" spans="4:4" x14ac:dyDescent="0.35">
      <c r="D1728" s="10"/>
    </row>
    <row r="1729" spans="4:4" x14ac:dyDescent="0.35">
      <c r="D1729" s="10"/>
    </row>
    <row r="1730" spans="4:4" x14ac:dyDescent="0.35">
      <c r="D1730" s="10"/>
    </row>
    <row r="1731" spans="4:4" x14ac:dyDescent="0.35">
      <c r="D1731" s="10"/>
    </row>
    <row r="1732" spans="4:4" x14ac:dyDescent="0.35">
      <c r="D1732" s="10"/>
    </row>
    <row r="1733" spans="4:4" x14ac:dyDescent="0.35">
      <c r="D1733" s="10"/>
    </row>
    <row r="1734" spans="4:4" x14ac:dyDescent="0.35">
      <c r="D1734" s="10"/>
    </row>
    <row r="1735" spans="4:4" x14ac:dyDescent="0.35">
      <c r="D1735" s="10"/>
    </row>
    <row r="1736" spans="4:4" x14ac:dyDescent="0.35">
      <c r="D1736" s="10"/>
    </row>
    <row r="1737" spans="4:4" x14ac:dyDescent="0.35">
      <c r="D1737" s="10"/>
    </row>
    <row r="1738" spans="4:4" x14ac:dyDescent="0.35">
      <c r="D1738" s="10"/>
    </row>
    <row r="1739" spans="4:4" x14ac:dyDescent="0.35">
      <c r="D1739" s="10"/>
    </row>
    <row r="1740" spans="4:4" x14ac:dyDescent="0.35">
      <c r="D1740" s="10"/>
    </row>
    <row r="1741" spans="4:4" x14ac:dyDescent="0.35">
      <c r="D1741" s="10"/>
    </row>
    <row r="1742" spans="4:4" x14ac:dyDescent="0.35">
      <c r="D1742" s="10"/>
    </row>
    <row r="1743" spans="4:4" x14ac:dyDescent="0.35">
      <c r="D1743" s="10"/>
    </row>
    <row r="1744" spans="4:4" x14ac:dyDescent="0.35">
      <c r="D1744" s="10"/>
    </row>
    <row r="1745" spans="4:4" x14ac:dyDescent="0.35">
      <c r="D1745" s="10"/>
    </row>
    <row r="1746" spans="4:4" x14ac:dyDescent="0.35">
      <c r="D1746" s="10"/>
    </row>
    <row r="1747" spans="4:4" x14ac:dyDescent="0.35">
      <c r="D1747" s="10"/>
    </row>
    <row r="1748" spans="4:4" x14ac:dyDescent="0.35">
      <c r="D1748" s="10"/>
    </row>
    <row r="1749" spans="4:4" x14ac:dyDescent="0.35">
      <c r="D1749" s="10"/>
    </row>
    <row r="1750" spans="4:4" x14ac:dyDescent="0.35">
      <c r="D1750" s="10"/>
    </row>
    <row r="1751" spans="4:4" x14ac:dyDescent="0.35">
      <c r="D1751" s="10"/>
    </row>
    <row r="1752" spans="4:4" x14ac:dyDescent="0.35">
      <c r="D1752" s="10"/>
    </row>
    <row r="1753" spans="4:4" x14ac:dyDescent="0.35">
      <c r="D1753" s="10"/>
    </row>
    <row r="1754" spans="4:4" x14ac:dyDescent="0.35">
      <c r="D1754" s="10"/>
    </row>
    <row r="1755" spans="4:4" x14ac:dyDescent="0.35">
      <c r="D1755" s="10"/>
    </row>
    <row r="1756" spans="4:4" x14ac:dyDescent="0.35">
      <c r="D1756" s="10"/>
    </row>
    <row r="1757" spans="4:4" x14ac:dyDescent="0.35">
      <c r="D1757" s="10"/>
    </row>
    <row r="1758" spans="4:4" x14ac:dyDescent="0.35">
      <c r="D1758" s="10"/>
    </row>
    <row r="1759" spans="4:4" x14ac:dyDescent="0.35">
      <c r="D1759" s="10"/>
    </row>
    <row r="1760" spans="4:4" x14ac:dyDescent="0.35">
      <c r="D1760" s="10"/>
    </row>
    <row r="1761" spans="4:4" x14ac:dyDescent="0.35">
      <c r="D1761" s="10"/>
    </row>
    <row r="1762" spans="4:4" x14ac:dyDescent="0.35">
      <c r="D1762" s="10"/>
    </row>
    <row r="1763" spans="4:4" x14ac:dyDescent="0.35">
      <c r="D1763" s="10"/>
    </row>
    <row r="1764" spans="4:4" x14ac:dyDescent="0.35">
      <c r="D1764" s="10"/>
    </row>
    <row r="1765" spans="4:4" x14ac:dyDescent="0.35">
      <c r="D1765" s="10"/>
    </row>
    <row r="1766" spans="4:4" x14ac:dyDescent="0.35">
      <c r="D1766" s="10"/>
    </row>
    <row r="1767" spans="4:4" x14ac:dyDescent="0.35">
      <c r="D1767" s="10"/>
    </row>
    <row r="1768" spans="4:4" x14ac:dyDescent="0.35">
      <c r="D1768" s="10"/>
    </row>
    <row r="1769" spans="4:4" x14ac:dyDescent="0.35">
      <c r="D1769" s="10"/>
    </row>
    <row r="1770" spans="4:4" x14ac:dyDescent="0.35">
      <c r="D1770" s="10"/>
    </row>
    <row r="1771" spans="4:4" x14ac:dyDescent="0.35">
      <c r="D1771" s="10"/>
    </row>
    <row r="1772" spans="4:4" x14ac:dyDescent="0.35">
      <c r="D1772" s="10"/>
    </row>
    <row r="1773" spans="4:4" x14ac:dyDescent="0.35">
      <c r="D1773" s="10"/>
    </row>
    <row r="1774" spans="4:4" x14ac:dyDescent="0.35">
      <c r="D1774" s="10"/>
    </row>
    <row r="1775" spans="4:4" x14ac:dyDescent="0.35">
      <c r="D1775" s="10"/>
    </row>
    <row r="1776" spans="4:4" x14ac:dyDescent="0.35">
      <c r="D1776" s="10"/>
    </row>
    <row r="1777" spans="4:4" x14ac:dyDescent="0.35">
      <c r="D1777" s="10"/>
    </row>
    <row r="1778" spans="4:4" x14ac:dyDescent="0.35">
      <c r="D1778" s="10"/>
    </row>
    <row r="1779" spans="4:4" x14ac:dyDescent="0.35">
      <c r="D1779" s="10"/>
    </row>
    <row r="1780" spans="4:4" x14ac:dyDescent="0.35">
      <c r="D1780" s="10"/>
    </row>
    <row r="1781" spans="4:4" x14ac:dyDescent="0.35">
      <c r="D1781" s="10"/>
    </row>
    <row r="1782" spans="4:4" x14ac:dyDescent="0.35">
      <c r="D1782" s="10"/>
    </row>
    <row r="1783" spans="4:4" x14ac:dyDescent="0.35">
      <c r="D1783" s="10"/>
    </row>
    <row r="1784" spans="4:4" x14ac:dyDescent="0.35">
      <c r="D1784" s="10"/>
    </row>
    <row r="1785" spans="4:4" x14ac:dyDescent="0.35">
      <c r="D1785" s="10"/>
    </row>
    <row r="1786" spans="4:4" x14ac:dyDescent="0.35">
      <c r="D1786" s="10"/>
    </row>
    <row r="1787" spans="4:4" x14ac:dyDescent="0.35">
      <c r="D1787" s="10"/>
    </row>
    <row r="1788" spans="4:4" x14ac:dyDescent="0.35">
      <c r="D1788" s="10"/>
    </row>
    <row r="1789" spans="4:4" x14ac:dyDescent="0.35">
      <c r="D1789" s="10"/>
    </row>
    <row r="1790" spans="4:4" x14ac:dyDescent="0.35">
      <c r="D1790" s="10"/>
    </row>
    <row r="1791" spans="4:4" x14ac:dyDescent="0.35">
      <c r="D1791" s="10"/>
    </row>
    <row r="1792" spans="4:4" x14ac:dyDescent="0.35">
      <c r="D1792" s="10"/>
    </row>
    <row r="1793" spans="4:4" x14ac:dyDescent="0.35">
      <c r="D1793" s="10"/>
    </row>
    <row r="1794" spans="4:4" x14ac:dyDescent="0.35">
      <c r="D1794" s="10"/>
    </row>
    <row r="1795" spans="4:4" x14ac:dyDescent="0.35">
      <c r="D1795" s="10"/>
    </row>
    <row r="1796" spans="4:4" x14ac:dyDescent="0.35">
      <c r="D1796" s="10"/>
    </row>
    <row r="1797" spans="4:4" x14ac:dyDescent="0.35">
      <c r="D1797" s="10"/>
    </row>
    <row r="1798" spans="4:4" x14ac:dyDescent="0.35">
      <c r="D1798" s="10"/>
    </row>
    <row r="1799" spans="4:4" x14ac:dyDescent="0.35">
      <c r="D1799" s="10"/>
    </row>
    <row r="1800" spans="4:4" x14ac:dyDescent="0.35">
      <c r="D1800" s="10"/>
    </row>
    <row r="1801" spans="4:4" x14ac:dyDescent="0.35">
      <c r="D1801" s="10"/>
    </row>
    <row r="1802" spans="4:4" x14ac:dyDescent="0.35">
      <c r="D1802" s="10"/>
    </row>
    <row r="1803" spans="4:4" x14ac:dyDescent="0.35">
      <c r="D1803" s="10"/>
    </row>
    <row r="1804" spans="4:4" x14ac:dyDescent="0.35">
      <c r="D1804" s="10"/>
    </row>
    <row r="1805" spans="4:4" x14ac:dyDescent="0.35">
      <c r="D1805" s="10"/>
    </row>
    <row r="1806" spans="4:4" x14ac:dyDescent="0.35">
      <c r="D1806" s="10"/>
    </row>
    <row r="1807" spans="4:4" x14ac:dyDescent="0.35">
      <c r="D1807" s="10"/>
    </row>
    <row r="1808" spans="4:4" x14ac:dyDescent="0.35">
      <c r="D1808" s="10"/>
    </row>
    <row r="1809" spans="4:4" x14ac:dyDescent="0.35">
      <c r="D1809" s="10"/>
    </row>
    <row r="1810" spans="4:4" x14ac:dyDescent="0.35">
      <c r="D1810" s="10"/>
    </row>
    <row r="1811" spans="4:4" x14ac:dyDescent="0.35">
      <c r="D1811" s="10"/>
    </row>
    <row r="1812" spans="4:4" x14ac:dyDescent="0.35">
      <c r="D1812" s="10"/>
    </row>
    <row r="1813" spans="4:4" x14ac:dyDescent="0.35">
      <c r="D1813" s="10"/>
    </row>
    <row r="1814" spans="4:4" x14ac:dyDescent="0.35">
      <c r="D1814" s="10"/>
    </row>
    <row r="1815" spans="4:4" x14ac:dyDescent="0.35">
      <c r="D1815" s="10"/>
    </row>
    <row r="1816" spans="4:4" x14ac:dyDescent="0.35">
      <c r="D1816" s="10"/>
    </row>
    <row r="1817" spans="4:4" x14ac:dyDescent="0.35">
      <c r="D1817" s="10"/>
    </row>
    <row r="1818" spans="4:4" x14ac:dyDescent="0.35">
      <c r="D1818" s="10"/>
    </row>
    <row r="1819" spans="4:4" x14ac:dyDescent="0.35">
      <c r="D1819" s="10"/>
    </row>
    <row r="1820" spans="4:4" x14ac:dyDescent="0.35">
      <c r="D1820" s="10"/>
    </row>
    <row r="1821" spans="4:4" x14ac:dyDescent="0.35">
      <c r="D1821" s="10"/>
    </row>
    <row r="1822" spans="4:4" x14ac:dyDescent="0.35">
      <c r="D1822" s="10"/>
    </row>
    <row r="1823" spans="4:4" x14ac:dyDescent="0.35">
      <c r="D1823" s="10"/>
    </row>
    <row r="1824" spans="4:4" x14ac:dyDescent="0.35">
      <c r="D1824" s="10"/>
    </row>
    <row r="1825" spans="4:4" x14ac:dyDescent="0.35">
      <c r="D1825" s="10"/>
    </row>
    <row r="1826" spans="4:4" x14ac:dyDescent="0.35">
      <c r="D1826" s="10"/>
    </row>
    <row r="1827" spans="4:4" x14ac:dyDescent="0.35">
      <c r="D1827" s="10"/>
    </row>
    <row r="1828" spans="4:4" x14ac:dyDescent="0.35">
      <c r="D1828" s="10"/>
    </row>
    <row r="1829" spans="4:4" x14ac:dyDescent="0.35">
      <c r="D1829" s="10"/>
    </row>
    <row r="1830" spans="4:4" x14ac:dyDescent="0.35">
      <c r="D1830" s="10"/>
    </row>
    <row r="1831" spans="4:4" x14ac:dyDescent="0.35">
      <c r="D1831" s="10"/>
    </row>
    <row r="1832" spans="4:4" x14ac:dyDescent="0.35">
      <c r="D1832" s="10"/>
    </row>
    <row r="1833" spans="4:4" x14ac:dyDescent="0.35">
      <c r="D1833" s="10"/>
    </row>
    <row r="1834" spans="4:4" x14ac:dyDescent="0.35">
      <c r="D1834" s="10"/>
    </row>
    <row r="1835" spans="4:4" x14ac:dyDescent="0.35">
      <c r="D1835" s="10"/>
    </row>
    <row r="1836" spans="4:4" x14ac:dyDescent="0.35">
      <c r="D1836" s="10"/>
    </row>
    <row r="1837" spans="4:4" x14ac:dyDescent="0.35">
      <c r="D1837" s="10"/>
    </row>
    <row r="1838" spans="4:4" x14ac:dyDescent="0.35">
      <c r="D1838" s="10"/>
    </row>
    <row r="1839" spans="4:4" x14ac:dyDescent="0.35">
      <c r="D1839" s="10"/>
    </row>
    <row r="1840" spans="4:4" x14ac:dyDescent="0.35">
      <c r="D1840" s="10"/>
    </row>
    <row r="1841" spans="4:4" x14ac:dyDescent="0.35">
      <c r="D1841" s="10"/>
    </row>
    <row r="1842" spans="4:4" x14ac:dyDescent="0.35">
      <c r="D1842" s="10"/>
    </row>
    <row r="1843" spans="4:4" x14ac:dyDescent="0.35">
      <c r="D1843" s="10"/>
    </row>
    <row r="1844" spans="4:4" x14ac:dyDescent="0.35">
      <c r="D1844" s="10"/>
    </row>
    <row r="1845" spans="4:4" x14ac:dyDescent="0.35">
      <c r="D1845" s="10"/>
    </row>
    <row r="1846" spans="4:4" x14ac:dyDescent="0.35">
      <c r="D1846" s="10"/>
    </row>
    <row r="1847" spans="4:4" x14ac:dyDescent="0.35">
      <c r="D1847" s="10"/>
    </row>
    <row r="1848" spans="4:4" x14ac:dyDescent="0.35">
      <c r="D1848" s="10"/>
    </row>
    <row r="1849" spans="4:4" x14ac:dyDescent="0.35">
      <c r="D1849" s="10"/>
    </row>
    <row r="1850" spans="4:4" x14ac:dyDescent="0.35">
      <c r="D1850" s="10"/>
    </row>
    <row r="1851" spans="4:4" x14ac:dyDescent="0.35">
      <c r="D1851" s="10"/>
    </row>
    <row r="1852" spans="4:4" x14ac:dyDescent="0.35">
      <c r="D1852" s="10"/>
    </row>
    <row r="1853" spans="4:4" x14ac:dyDescent="0.35">
      <c r="D1853" s="10"/>
    </row>
    <row r="1854" spans="4:4" x14ac:dyDescent="0.35">
      <c r="D1854" s="10"/>
    </row>
    <row r="1855" spans="4:4" x14ac:dyDescent="0.35">
      <c r="D1855" s="10"/>
    </row>
    <row r="1856" spans="4:4" x14ac:dyDescent="0.35">
      <c r="D1856" s="10"/>
    </row>
    <row r="1857" spans="4:4" x14ac:dyDescent="0.35">
      <c r="D1857" s="10"/>
    </row>
    <row r="1858" spans="4:4" x14ac:dyDescent="0.35">
      <c r="D1858" s="10"/>
    </row>
    <row r="1859" spans="4:4" x14ac:dyDescent="0.35">
      <c r="D1859" s="10"/>
    </row>
    <row r="1860" spans="4:4" x14ac:dyDescent="0.35">
      <c r="D1860" s="10"/>
    </row>
    <row r="1861" spans="4:4" x14ac:dyDescent="0.35">
      <c r="D1861" s="10"/>
    </row>
    <row r="1862" spans="4:4" x14ac:dyDescent="0.35">
      <c r="D1862" s="10"/>
    </row>
    <row r="1863" spans="4:4" x14ac:dyDescent="0.35">
      <c r="D1863" s="10"/>
    </row>
    <row r="1864" spans="4:4" x14ac:dyDescent="0.35">
      <c r="D1864" s="10"/>
    </row>
    <row r="1865" spans="4:4" x14ac:dyDescent="0.35">
      <c r="D1865" s="10"/>
    </row>
    <row r="1866" spans="4:4" x14ac:dyDescent="0.35">
      <c r="D1866" s="10"/>
    </row>
    <row r="1867" spans="4:4" x14ac:dyDescent="0.35">
      <c r="D1867" s="10"/>
    </row>
    <row r="1868" spans="4:4" x14ac:dyDescent="0.35">
      <c r="D1868" s="10"/>
    </row>
    <row r="1869" spans="4:4" x14ac:dyDescent="0.35">
      <c r="D1869" s="10"/>
    </row>
    <row r="1870" spans="4:4" x14ac:dyDescent="0.35">
      <c r="D1870" s="10"/>
    </row>
    <row r="1871" spans="4:4" x14ac:dyDescent="0.35">
      <c r="D1871" s="10"/>
    </row>
    <row r="1872" spans="4:4" x14ac:dyDescent="0.35">
      <c r="D1872" s="10"/>
    </row>
    <row r="1873" spans="4:4" x14ac:dyDescent="0.35">
      <c r="D1873" s="10"/>
    </row>
    <row r="1874" spans="4:4" x14ac:dyDescent="0.35">
      <c r="D1874" s="10"/>
    </row>
    <row r="1875" spans="4:4" x14ac:dyDescent="0.35">
      <c r="D1875" s="10"/>
    </row>
    <row r="1876" spans="4:4" x14ac:dyDescent="0.35">
      <c r="D1876" s="10"/>
    </row>
    <row r="1877" spans="4:4" x14ac:dyDescent="0.35">
      <c r="D1877" s="10"/>
    </row>
    <row r="1878" spans="4:4" x14ac:dyDescent="0.35">
      <c r="D1878" s="10"/>
    </row>
    <row r="1879" spans="4:4" x14ac:dyDescent="0.35">
      <c r="D1879" s="10"/>
    </row>
    <row r="1880" spans="4:4" x14ac:dyDescent="0.35">
      <c r="D1880" s="10"/>
    </row>
    <row r="1881" spans="4:4" x14ac:dyDescent="0.35">
      <c r="D1881" s="10"/>
    </row>
    <row r="1882" spans="4:4" x14ac:dyDescent="0.35">
      <c r="D1882" s="10"/>
    </row>
    <row r="1883" spans="4:4" x14ac:dyDescent="0.35">
      <c r="D1883" s="10"/>
    </row>
    <row r="1884" spans="4:4" x14ac:dyDescent="0.35">
      <c r="D1884" s="10"/>
    </row>
    <row r="1885" spans="4:4" x14ac:dyDescent="0.35">
      <c r="D1885" s="10"/>
    </row>
    <row r="1886" spans="4:4" x14ac:dyDescent="0.35">
      <c r="D1886" s="10"/>
    </row>
    <row r="1887" spans="4:4" x14ac:dyDescent="0.35">
      <c r="D1887" s="10"/>
    </row>
    <row r="1888" spans="4:4" x14ac:dyDescent="0.35">
      <c r="D1888" s="10"/>
    </row>
    <row r="1889" spans="4:4" x14ac:dyDescent="0.35">
      <c r="D1889" s="10"/>
    </row>
    <row r="1890" spans="4:4" x14ac:dyDescent="0.35">
      <c r="D1890" s="10"/>
    </row>
    <row r="1891" spans="4:4" x14ac:dyDescent="0.35">
      <c r="D1891" s="10"/>
    </row>
    <row r="1892" spans="4:4" x14ac:dyDescent="0.35">
      <c r="D1892" s="10"/>
    </row>
    <row r="1893" spans="4:4" x14ac:dyDescent="0.35">
      <c r="D1893" s="10"/>
    </row>
    <row r="1894" spans="4:4" x14ac:dyDescent="0.35">
      <c r="D1894" s="10"/>
    </row>
    <row r="1895" spans="4:4" x14ac:dyDescent="0.35">
      <c r="D1895" s="10"/>
    </row>
    <row r="1896" spans="4:4" x14ac:dyDescent="0.35">
      <c r="D1896" s="10"/>
    </row>
    <row r="1897" spans="4:4" x14ac:dyDescent="0.35">
      <c r="D1897" s="10"/>
    </row>
    <row r="1898" spans="4:4" x14ac:dyDescent="0.35">
      <c r="D1898" s="10"/>
    </row>
    <row r="1899" spans="4:4" x14ac:dyDescent="0.35">
      <c r="D1899" s="10"/>
    </row>
    <row r="1900" spans="4:4" x14ac:dyDescent="0.35">
      <c r="D1900" s="10"/>
    </row>
    <row r="1901" spans="4:4" x14ac:dyDescent="0.35">
      <c r="D1901" s="10"/>
    </row>
    <row r="1902" spans="4:4" x14ac:dyDescent="0.35">
      <c r="D1902" s="10"/>
    </row>
    <row r="1903" spans="4:4" x14ac:dyDescent="0.35">
      <c r="D1903" s="10"/>
    </row>
    <row r="1904" spans="4:4" x14ac:dyDescent="0.35">
      <c r="D1904" s="10"/>
    </row>
    <row r="1905" spans="4:4" x14ac:dyDescent="0.35">
      <c r="D1905" s="10"/>
    </row>
    <row r="1906" spans="4:4" x14ac:dyDescent="0.35">
      <c r="D1906" s="10"/>
    </row>
    <row r="1907" spans="4:4" x14ac:dyDescent="0.35">
      <c r="D1907" s="10"/>
    </row>
    <row r="1908" spans="4:4" x14ac:dyDescent="0.35">
      <c r="D1908" s="10"/>
    </row>
    <row r="1909" spans="4:4" x14ac:dyDescent="0.35">
      <c r="D1909" s="10"/>
    </row>
    <row r="1910" spans="4:4" x14ac:dyDescent="0.35">
      <c r="D1910" s="10"/>
    </row>
    <row r="1911" spans="4:4" x14ac:dyDescent="0.35">
      <c r="D1911" s="10"/>
    </row>
    <row r="1912" spans="4:4" x14ac:dyDescent="0.35">
      <c r="D1912" s="10"/>
    </row>
    <row r="1913" spans="4:4" x14ac:dyDescent="0.35">
      <c r="D1913" s="10"/>
    </row>
    <row r="1914" spans="4:4" x14ac:dyDescent="0.35">
      <c r="D1914" s="10"/>
    </row>
    <row r="1915" spans="4:4" x14ac:dyDescent="0.35">
      <c r="D1915" s="10"/>
    </row>
    <row r="1916" spans="4:4" x14ac:dyDescent="0.35">
      <c r="D1916" s="10"/>
    </row>
    <row r="1917" spans="4:4" x14ac:dyDescent="0.35">
      <c r="D1917" s="10"/>
    </row>
    <row r="1918" spans="4:4" x14ac:dyDescent="0.35">
      <c r="D1918" s="10"/>
    </row>
    <row r="1919" spans="4:4" x14ac:dyDescent="0.35">
      <c r="D1919" s="10"/>
    </row>
    <row r="1920" spans="4:4" x14ac:dyDescent="0.35">
      <c r="D1920" s="10"/>
    </row>
    <row r="1921" spans="4:4" x14ac:dyDescent="0.35">
      <c r="D1921" s="10"/>
    </row>
    <row r="1922" spans="4:4" x14ac:dyDescent="0.35">
      <c r="D1922" s="10"/>
    </row>
    <row r="1923" spans="4:4" x14ac:dyDescent="0.35">
      <c r="D1923" s="10"/>
    </row>
    <row r="1924" spans="4:4" x14ac:dyDescent="0.35">
      <c r="D1924" s="10"/>
    </row>
    <row r="1925" spans="4:4" x14ac:dyDescent="0.35">
      <c r="D1925" s="10"/>
    </row>
    <row r="1926" spans="4:4" x14ac:dyDescent="0.35">
      <c r="D1926" s="10"/>
    </row>
    <row r="1927" spans="4:4" x14ac:dyDescent="0.35">
      <c r="D1927" s="10"/>
    </row>
    <row r="1928" spans="4:4" x14ac:dyDescent="0.35">
      <c r="D1928" s="10"/>
    </row>
    <row r="1929" spans="4:4" x14ac:dyDescent="0.35">
      <c r="D1929" s="10"/>
    </row>
    <row r="1930" spans="4:4" x14ac:dyDescent="0.35">
      <c r="D1930" s="10"/>
    </row>
    <row r="1931" spans="4:4" x14ac:dyDescent="0.35">
      <c r="D1931" s="10"/>
    </row>
    <row r="1932" spans="4:4" x14ac:dyDescent="0.35">
      <c r="D1932" s="10"/>
    </row>
    <row r="1933" spans="4:4" x14ac:dyDescent="0.35">
      <c r="D1933" s="10"/>
    </row>
    <row r="1934" spans="4:4" x14ac:dyDescent="0.35">
      <c r="D1934" s="10"/>
    </row>
    <row r="1935" spans="4:4" x14ac:dyDescent="0.35">
      <c r="D1935" s="10"/>
    </row>
    <row r="1936" spans="4:4" x14ac:dyDescent="0.35">
      <c r="D1936" s="10"/>
    </row>
    <row r="1937" spans="4:4" x14ac:dyDescent="0.35">
      <c r="D1937" s="10"/>
    </row>
    <row r="1938" spans="4:4" x14ac:dyDescent="0.35">
      <c r="D1938" s="10"/>
    </row>
    <row r="1939" spans="4:4" x14ac:dyDescent="0.35">
      <c r="D1939" s="10"/>
    </row>
    <row r="1940" spans="4:4" x14ac:dyDescent="0.35">
      <c r="D1940" s="10"/>
    </row>
    <row r="1941" spans="4:4" x14ac:dyDescent="0.35">
      <c r="D1941" s="10"/>
    </row>
    <row r="1942" spans="4:4" x14ac:dyDescent="0.35">
      <c r="D1942" s="10"/>
    </row>
    <row r="1943" spans="4:4" x14ac:dyDescent="0.35">
      <c r="D1943" s="10"/>
    </row>
    <row r="1944" spans="4:4" x14ac:dyDescent="0.35">
      <c r="D1944" s="10"/>
    </row>
    <row r="1945" spans="4:4" x14ac:dyDescent="0.35">
      <c r="D1945" s="10"/>
    </row>
    <row r="1946" spans="4:4" x14ac:dyDescent="0.35">
      <c r="D1946" s="10"/>
    </row>
    <row r="1947" spans="4:4" x14ac:dyDescent="0.35">
      <c r="D1947" s="10"/>
    </row>
    <row r="1948" spans="4:4" x14ac:dyDescent="0.35">
      <c r="D1948" s="10"/>
    </row>
    <row r="1949" spans="4:4" x14ac:dyDescent="0.35">
      <c r="D1949" s="10"/>
    </row>
    <row r="1950" spans="4:4" x14ac:dyDescent="0.35">
      <c r="D1950" s="10"/>
    </row>
    <row r="1951" spans="4:4" x14ac:dyDescent="0.35">
      <c r="D1951" s="10"/>
    </row>
    <row r="1952" spans="4:4" x14ac:dyDescent="0.35">
      <c r="D1952" s="10"/>
    </row>
    <row r="1953" spans="4:4" x14ac:dyDescent="0.35">
      <c r="D1953" s="10"/>
    </row>
    <row r="1954" spans="4:4" x14ac:dyDescent="0.35">
      <c r="D1954" s="10"/>
    </row>
    <row r="1955" spans="4:4" x14ac:dyDescent="0.35">
      <c r="D1955" s="10"/>
    </row>
    <row r="1956" spans="4:4" x14ac:dyDescent="0.35">
      <c r="D1956" s="10"/>
    </row>
    <row r="1957" spans="4:4" x14ac:dyDescent="0.35">
      <c r="D1957" s="10"/>
    </row>
    <row r="1958" spans="4:4" x14ac:dyDescent="0.35">
      <c r="D1958" s="10"/>
    </row>
    <row r="1959" spans="4:4" x14ac:dyDescent="0.35">
      <c r="D1959" s="10"/>
    </row>
    <row r="1960" spans="4:4" x14ac:dyDescent="0.35">
      <c r="D1960" s="10"/>
    </row>
    <row r="1961" spans="4:4" x14ac:dyDescent="0.35">
      <c r="D1961" s="10"/>
    </row>
    <row r="1962" spans="4:4" x14ac:dyDescent="0.35">
      <c r="D1962" s="10"/>
    </row>
    <row r="1963" spans="4:4" x14ac:dyDescent="0.35">
      <c r="D1963" s="10"/>
    </row>
    <row r="1964" spans="4:4" x14ac:dyDescent="0.35">
      <c r="D1964" s="10"/>
    </row>
    <row r="1965" spans="4:4" x14ac:dyDescent="0.35">
      <c r="D1965" s="10"/>
    </row>
    <row r="1966" spans="4:4" x14ac:dyDescent="0.35">
      <c r="D1966" s="10"/>
    </row>
    <row r="1967" spans="4:4" x14ac:dyDescent="0.35">
      <c r="D1967" s="10"/>
    </row>
    <row r="1968" spans="4:4" x14ac:dyDescent="0.35">
      <c r="D1968" s="10"/>
    </row>
    <row r="1969" spans="4:4" x14ac:dyDescent="0.35">
      <c r="D1969" s="10"/>
    </row>
    <row r="1970" spans="4:4" x14ac:dyDescent="0.35">
      <c r="D1970" s="10"/>
    </row>
    <row r="1971" spans="4:4" x14ac:dyDescent="0.35">
      <c r="D1971" s="10"/>
    </row>
    <row r="1972" spans="4:4" x14ac:dyDescent="0.35">
      <c r="D1972" s="10"/>
    </row>
    <row r="1973" spans="4:4" x14ac:dyDescent="0.35">
      <c r="D1973" s="10"/>
    </row>
    <row r="1974" spans="4:4" x14ac:dyDescent="0.35">
      <c r="D1974" s="10"/>
    </row>
    <row r="1975" spans="4:4" x14ac:dyDescent="0.35">
      <c r="D1975" s="10"/>
    </row>
    <row r="1976" spans="4:4" x14ac:dyDescent="0.35">
      <c r="D1976" s="10"/>
    </row>
    <row r="1977" spans="4:4" x14ac:dyDescent="0.35">
      <c r="D1977" s="10"/>
    </row>
    <row r="1978" spans="4:4" x14ac:dyDescent="0.35">
      <c r="D1978" s="10"/>
    </row>
    <row r="1979" spans="4:4" x14ac:dyDescent="0.35">
      <c r="D1979" s="10"/>
    </row>
    <row r="1980" spans="4:4" x14ac:dyDescent="0.35">
      <c r="D1980" s="10"/>
    </row>
    <row r="1981" spans="4:4" x14ac:dyDescent="0.35">
      <c r="D1981" s="10"/>
    </row>
    <row r="1982" spans="4:4" x14ac:dyDescent="0.35">
      <c r="D1982" s="10"/>
    </row>
    <row r="1983" spans="4:4" x14ac:dyDescent="0.35">
      <c r="D1983" s="10"/>
    </row>
    <row r="1984" spans="4:4" x14ac:dyDescent="0.35">
      <c r="D1984" s="10"/>
    </row>
    <row r="1985" spans="4:4" x14ac:dyDescent="0.35">
      <c r="D1985" s="10"/>
    </row>
    <row r="1986" spans="4:4" x14ac:dyDescent="0.35">
      <c r="D1986" s="10"/>
    </row>
    <row r="1987" spans="4:4" x14ac:dyDescent="0.35">
      <c r="D1987" s="10"/>
    </row>
    <row r="1988" spans="4:4" x14ac:dyDescent="0.35">
      <c r="D1988" s="10"/>
    </row>
    <row r="1989" spans="4:4" x14ac:dyDescent="0.35">
      <c r="D1989" s="10"/>
    </row>
    <row r="1990" spans="4:4" x14ac:dyDescent="0.35">
      <c r="D1990" s="10"/>
    </row>
    <row r="1991" spans="4:4" x14ac:dyDescent="0.35">
      <c r="D1991" s="10"/>
    </row>
    <row r="1992" spans="4:4" x14ac:dyDescent="0.35">
      <c r="D1992" s="10"/>
    </row>
    <row r="1993" spans="4:4" x14ac:dyDescent="0.35">
      <c r="D1993" s="10"/>
    </row>
    <row r="1994" spans="4:4" x14ac:dyDescent="0.35">
      <c r="D1994" s="10"/>
    </row>
    <row r="1995" spans="4:4" x14ac:dyDescent="0.35">
      <c r="D1995" s="10"/>
    </row>
    <row r="1996" spans="4:4" x14ac:dyDescent="0.35">
      <c r="D1996" s="10"/>
    </row>
    <row r="1997" spans="4:4" x14ac:dyDescent="0.35">
      <c r="D1997" s="10"/>
    </row>
    <row r="1998" spans="4:4" x14ac:dyDescent="0.35">
      <c r="D1998" s="10"/>
    </row>
    <row r="1999" spans="4:4" x14ac:dyDescent="0.35">
      <c r="D1999" s="10"/>
    </row>
    <row r="2000" spans="4:4" x14ac:dyDescent="0.35">
      <c r="D2000" s="10"/>
    </row>
    <row r="2001" spans="4:4" x14ac:dyDescent="0.35">
      <c r="D2001" s="10"/>
    </row>
    <row r="2002" spans="4:4" x14ac:dyDescent="0.35">
      <c r="D2002" s="10"/>
    </row>
    <row r="2003" spans="4:4" x14ac:dyDescent="0.35">
      <c r="D2003" s="10"/>
    </row>
    <row r="2004" spans="4:4" x14ac:dyDescent="0.35">
      <c r="D2004" s="10"/>
    </row>
    <row r="2005" spans="4:4" x14ac:dyDescent="0.35">
      <c r="D2005" s="10"/>
    </row>
    <row r="2006" spans="4:4" x14ac:dyDescent="0.35">
      <c r="D2006" s="10"/>
    </row>
    <row r="2007" spans="4:4" x14ac:dyDescent="0.35">
      <c r="D2007" s="10"/>
    </row>
    <row r="2008" spans="4:4" x14ac:dyDescent="0.35">
      <c r="D2008" s="10"/>
    </row>
    <row r="2009" spans="4:4" x14ac:dyDescent="0.35">
      <c r="D2009" s="10"/>
    </row>
    <row r="2010" spans="4:4" x14ac:dyDescent="0.35">
      <c r="D2010" s="10"/>
    </row>
    <row r="2011" spans="4:4" x14ac:dyDescent="0.35">
      <c r="D2011" s="10"/>
    </row>
    <row r="2012" spans="4:4" x14ac:dyDescent="0.35">
      <c r="D2012" s="10"/>
    </row>
    <row r="2013" spans="4:4" x14ac:dyDescent="0.35">
      <c r="D2013" s="10"/>
    </row>
    <row r="2014" spans="4:4" x14ac:dyDescent="0.35">
      <c r="D2014" s="10"/>
    </row>
    <row r="2015" spans="4:4" x14ac:dyDescent="0.35">
      <c r="D2015" s="10"/>
    </row>
    <row r="2016" spans="4:4" x14ac:dyDescent="0.35">
      <c r="D2016" s="10"/>
    </row>
    <row r="2017" spans="4:4" x14ac:dyDescent="0.35">
      <c r="D2017" s="10"/>
    </row>
    <row r="2018" spans="4:4" x14ac:dyDescent="0.35">
      <c r="D2018" s="10"/>
    </row>
    <row r="2019" spans="4:4" x14ac:dyDescent="0.35">
      <c r="D2019" s="10"/>
    </row>
    <row r="2020" spans="4:4" x14ac:dyDescent="0.35">
      <c r="D2020" s="10"/>
    </row>
    <row r="2021" spans="4:4" x14ac:dyDescent="0.35">
      <c r="D2021" s="10"/>
    </row>
    <row r="2022" spans="4:4" x14ac:dyDescent="0.35">
      <c r="D2022" s="10"/>
    </row>
    <row r="2023" spans="4:4" x14ac:dyDescent="0.35">
      <c r="D2023" s="10"/>
    </row>
    <row r="2024" spans="4:4" x14ac:dyDescent="0.35">
      <c r="D2024" s="10"/>
    </row>
    <row r="2025" spans="4:4" x14ac:dyDescent="0.35">
      <c r="D2025" s="10"/>
    </row>
    <row r="2026" spans="4:4" x14ac:dyDescent="0.35">
      <c r="D2026" s="10"/>
    </row>
    <row r="2027" spans="4:4" x14ac:dyDescent="0.35">
      <c r="D2027" s="10"/>
    </row>
    <row r="2028" spans="4:4" x14ac:dyDescent="0.35">
      <c r="D2028" s="10"/>
    </row>
    <row r="2029" spans="4:4" x14ac:dyDescent="0.35">
      <c r="D2029" s="10"/>
    </row>
    <row r="2030" spans="4:4" x14ac:dyDescent="0.35">
      <c r="D2030" s="10"/>
    </row>
    <row r="2031" spans="4:4" x14ac:dyDescent="0.35">
      <c r="D2031" s="10"/>
    </row>
    <row r="2032" spans="4:4" x14ac:dyDescent="0.35">
      <c r="D2032" s="10"/>
    </row>
    <row r="2033" spans="4:4" x14ac:dyDescent="0.35">
      <c r="D2033" s="10"/>
    </row>
    <row r="2034" spans="4:4" x14ac:dyDescent="0.35">
      <c r="D2034" s="10"/>
    </row>
    <row r="2035" spans="4:4" x14ac:dyDescent="0.35">
      <c r="D2035" s="10"/>
    </row>
    <row r="2036" spans="4:4" x14ac:dyDescent="0.35">
      <c r="D2036" s="10"/>
    </row>
    <row r="2037" spans="4:4" x14ac:dyDescent="0.35">
      <c r="D2037" s="10"/>
    </row>
    <row r="2038" spans="4:4" x14ac:dyDescent="0.35">
      <c r="D2038" s="10"/>
    </row>
    <row r="2039" spans="4:4" x14ac:dyDescent="0.35">
      <c r="D2039" s="10"/>
    </row>
    <row r="2040" spans="4:4" x14ac:dyDescent="0.35">
      <c r="D2040" s="10"/>
    </row>
    <row r="2041" spans="4:4" x14ac:dyDescent="0.35">
      <c r="D2041" s="10"/>
    </row>
    <row r="2042" spans="4:4" x14ac:dyDescent="0.35">
      <c r="D2042" s="10"/>
    </row>
    <row r="2043" spans="4:4" x14ac:dyDescent="0.35">
      <c r="D2043" s="10"/>
    </row>
    <row r="2044" spans="4:4" x14ac:dyDescent="0.35">
      <c r="D2044" s="10"/>
    </row>
    <row r="2045" spans="4:4" x14ac:dyDescent="0.35">
      <c r="D2045" s="10"/>
    </row>
    <row r="2046" spans="4:4" x14ac:dyDescent="0.35">
      <c r="D2046" s="10"/>
    </row>
    <row r="2047" spans="4:4" x14ac:dyDescent="0.35">
      <c r="D2047" s="10"/>
    </row>
    <row r="2048" spans="4:4" x14ac:dyDescent="0.35">
      <c r="D2048" s="10"/>
    </row>
    <row r="2049" spans="4:4" x14ac:dyDescent="0.35">
      <c r="D2049" s="10"/>
    </row>
    <row r="2050" spans="4:4" x14ac:dyDescent="0.35">
      <c r="D2050" s="10"/>
    </row>
    <row r="2051" spans="4:4" x14ac:dyDescent="0.35">
      <c r="D2051" s="10"/>
    </row>
    <row r="2052" spans="4:4" x14ac:dyDescent="0.35">
      <c r="D2052" s="10"/>
    </row>
    <row r="2053" spans="4:4" x14ac:dyDescent="0.35">
      <c r="D2053" s="10"/>
    </row>
    <row r="2054" spans="4:4" x14ac:dyDescent="0.35">
      <c r="D2054" s="10"/>
    </row>
    <row r="2055" spans="4:4" x14ac:dyDescent="0.35">
      <c r="D2055" s="10"/>
    </row>
    <row r="2056" spans="4:4" x14ac:dyDescent="0.35">
      <c r="D2056" s="10"/>
    </row>
    <row r="2057" spans="4:4" x14ac:dyDescent="0.35">
      <c r="D2057" s="10"/>
    </row>
    <row r="2058" spans="4:4" x14ac:dyDescent="0.35">
      <c r="D2058" s="10"/>
    </row>
    <row r="2059" spans="4:4" x14ac:dyDescent="0.35">
      <c r="D2059" s="10"/>
    </row>
    <row r="2060" spans="4:4" x14ac:dyDescent="0.35">
      <c r="D2060" s="10"/>
    </row>
    <row r="2061" spans="4:4" x14ac:dyDescent="0.35">
      <c r="D2061" s="10"/>
    </row>
    <row r="2062" spans="4:4" x14ac:dyDescent="0.35">
      <c r="D2062" s="10"/>
    </row>
    <row r="2063" spans="4:4" x14ac:dyDescent="0.35">
      <c r="D2063" s="10"/>
    </row>
    <row r="2064" spans="4:4" x14ac:dyDescent="0.35">
      <c r="D2064" s="10"/>
    </row>
    <row r="2065" spans="4:4" x14ac:dyDescent="0.35">
      <c r="D2065" s="10"/>
    </row>
    <row r="2066" spans="4:4" x14ac:dyDescent="0.35">
      <c r="D2066" s="10"/>
    </row>
    <row r="2067" spans="4:4" x14ac:dyDescent="0.35">
      <c r="D2067" s="10"/>
    </row>
    <row r="2068" spans="4:4" x14ac:dyDescent="0.35">
      <c r="D2068" s="10"/>
    </row>
    <row r="2069" spans="4:4" x14ac:dyDescent="0.35">
      <c r="D2069" s="10"/>
    </row>
    <row r="2070" spans="4:4" x14ac:dyDescent="0.35">
      <c r="D2070" s="10"/>
    </row>
    <row r="2071" spans="4:4" x14ac:dyDescent="0.35">
      <c r="D2071" s="10"/>
    </row>
    <row r="2072" spans="4:4" x14ac:dyDescent="0.35">
      <c r="D2072" s="10"/>
    </row>
    <row r="2073" spans="4:4" x14ac:dyDescent="0.35">
      <c r="D2073" s="10"/>
    </row>
    <row r="2074" spans="4:4" x14ac:dyDescent="0.35">
      <c r="D2074" s="10"/>
    </row>
    <row r="2075" spans="4:4" x14ac:dyDescent="0.35">
      <c r="D2075" s="10"/>
    </row>
    <row r="2076" spans="4:4" x14ac:dyDescent="0.35">
      <c r="D2076" s="10"/>
    </row>
    <row r="2077" spans="4:4" x14ac:dyDescent="0.35">
      <c r="D2077" s="10"/>
    </row>
    <row r="2078" spans="4:4" x14ac:dyDescent="0.35">
      <c r="D2078" s="10"/>
    </row>
    <row r="2079" spans="4:4" x14ac:dyDescent="0.35">
      <c r="D2079" s="10"/>
    </row>
    <row r="2080" spans="4:4" x14ac:dyDescent="0.35">
      <c r="D2080" s="10"/>
    </row>
    <row r="2081" spans="4:4" x14ac:dyDescent="0.35">
      <c r="D2081" s="10"/>
    </row>
    <row r="2082" spans="4:4" x14ac:dyDescent="0.35">
      <c r="D2082" s="10"/>
    </row>
    <row r="2083" spans="4:4" x14ac:dyDescent="0.35">
      <c r="D2083" s="10"/>
    </row>
    <row r="2084" spans="4:4" x14ac:dyDescent="0.35">
      <c r="D2084" s="10"/>
    </row>
    <row r="2085" spans="4:4" x14ac:dyDescent="0.35">
      <c r="D2085" s="10"/>
    </row>
    <row r="2086" spans="4:4" x14ac:dyDescent="0.35">
      <c r="D2086" s="10"/>
    </row>
    <row r="2087" spans="4:4" x14ac:dyDescent="0.35">
      <c r="D2087" s="10"/>
    </row>
    <row r="2088" spans="4:4" x14ac:dyDescent="0.35">
      <c r="D2088" s="10"/>
    </row>
    <row r="2089" spans="4:4" x14ac:dyDescent="0.35">
      <c r="D2089" s="10"/>
    </row>
    <row r="2090" spans="4:4" x14ac:dyDescent="0.35">
      <c r="D2090" s="10"/>
    </row>
    <row r="2091" spans="4:4" x14ac:dyDescent="0.35">
      <c r="D2091" s="10"/>
    </row>
    <row r="2092" spans="4:4" x14ac:dyDescent="0.35">
      <c r="D2092" s="10"/>
    </row>
    <row r="2093" spans="4:4" x14ac:dyDescent="0.35">
      <c r="D2093" s="10"/>
    </row>
    <row r="2094" spans="4:4" x14ac:dyDescent="0.35">
      <c r="D2094" s="10"/>
    </row>
    <row r="2095" spans="4:4" x14ac:dyDescent="0.35">
      <c r="D2095" s="10"/>
    </row>
    <row r="2096" spans="4:4" x14ac:dyDescent="0.35">
      <c r="D2096" s="10"/>
    </row>
    <row r="2097" spans="4:4" x14ac:dyDescent="0.35">
      <c r="D2097" s="10"/>
    </row>
    <row r="2098" spans="4:4" x14ac:dyDescent="0.35">
      <c r="D2098" s="10"/>
    </row>
    <row r="2099" spans="4:4" x14ac:dyDescent="0.35">
      <c r="D2099" s="10"/>
    </row>
    <row r="2100" spans="4:4" x14ac:dyDescent="0.35">
      <c r="D2100" s="10"/>
    </row>
    <row r="2101" spans="4:4" x14ac:dyDescent="0.35">
      <c r="D2101" s="10"/>
    </row>
    <row r="2102" spans="4:4" x14ac:dyDescent="0.35">
      <c r="D2102" s="10"/>
    </row>
    <row r="2103" spans="4:4" x14ac:dyDescent="0.35">
      <c r="D2103" s="10"/>
    </row>
    <row r="2104" spans="4:4" x14ac:dyDescent="0.35">
      <c r="D2104" s="10"/>
    </row>
    <row r="2105" spans="4:4" x14ac:dyDescent="0.35">
      <c r="D2105" s="10"/>
    </row>
    <row r="2106" spans="4:4" x14ac:dyDescent="0.35">
      <c r="D2106" s="10"/>
    </row>
    <row r="2107" spans="4:4" x14ac:dyDescent="0.35">
      <c r="D2107" s="10"/>
    </row>
    <row r="2108" spans="4:4" x14ac:dyDescent="0.35">
      <c r="D2108" s="10"/>
    </row>
    <row r="2109" spans="4:4" x14ac:dyDescent="0.35">
      <c r="D2109" s="10"/>
    </row>
    <row r="2110" spans="4:4" x14ac:dyDescent="0.35">
      <c r="D2110" s="10"/>
    </row>
    <row r="2111" spans="4:4" x14ac:dyDescent="0.35">
      <c r="D2111" s="10"/>
    </row>
    <row r="2112" spans="4:4" x14ac:dyDescent="0.35">
      <c r="D2112" s="10"/>
    </row>
    <row r="2113" spans="4:4" x14ac:dyDescent="0.35">
      <c r="D2113" s="10"/>
    </row>
    <row r="2114" spans="4:4" x14ac:dyDescent="0.35">
      <c r="D2114" s="10"/>
    </row>
    <row r="2115" spans="4:4" x14ac:dyDescent="0.35">
      <c r="D2115" s="10"/>
    </row>
    <row r="2116" spans="4:4" x14ac:dyDescent="0.35">
      <c r="D2116" s="10"/>
    </row>
    <row r="2117" spans="4:4" x14ac:dyDescent="0.35">
      <c r="D2117" s="10"/>
    </row>
    <row r="2118" spans="4:4" x14ac:dyDescent="0.35">
      <c r="D2118" s="10"/>
    </row>
    <row r="2119" spans="4:4" x14ac:dyDescent="0.35">
      <c r="D2119" s="10"/>
    </row>
    <row r="2120" spans="4:4" x14ac:dyDescent="0.35">
      <c r="D2120" s="10"/>
    </row>
    <row r="2121" spans="4:4" x14ac:dyDescent="0.35">
      <c r="D2121" s="10"/>
    </row>
    <row r="2122" spans="4:4" x14ac:dyDescent="0.35">
      <c r="D2122" s="10"/>
    </row>
    <row r="2123" spans="4:4" x14ac:dyDescent="0.35">
      <c r="D2123" s="10"/>
    </row>
    <row r="2124" spans="4:4" x14ac:dyDescent="0.35">
      <c r="D2124" s="10"/>
    </row>
    <row r="2125" spans="4:4" x14ac:dyDescent="0.35">
      <c r="D2125" s="10"/>
    </row>
    <row r="2126" spans="4:4" x14ac:dyDescent="0.35">
      <c r="D2126" s="10"/>
    </row>
    <row r="2127" spans="4:4" x14ac:dyDescent="0.35">
      <c r="D2127" s="10"/>
    </row>
    <row r="2128" spans="4:4" x14ac:dyDescent="0.35">
      <c r="D2128" s="10"/>
    </row>
    <row r="2129" spans="4:4" x14ac:dyDescent="0.35">
      <c r="D2129" s="10"/>
    </row>
    <row r="2130" spans="4:4" x14ac:dyDescent="0.35">
      <c r="D2130" s="10"/>
    </row>
    <row r="2131" spans="4:4" x14ac:dyDescent="0.35">
      <c r="D2131" s="10"/>
    </row>
    <row r="2132" spans="4:4" x14ac:dyDescent="0.35">
      <c r="D2132" s="10"/>
    </row>
    <row r="2133" spans="4:4" x14ac:dyDescent="0.35">
      <c r="D2133" s="10"/>
    </row>
    <row r="2134" spans="4:4" x14ac:dyDescent="0.35">
      <c r="D2134" s="10"/>
    </row>
    <row r="2135" spans="4:4" x14ac:dyDescent="0.35">
      <c r="D2135" s="10"/>
    </row>
    <row r="2136" spans="4:4" x14ac:dyDescent="0.35">
      <c r="D2136" s="10"/>
    </row>
    <row r="2137" spans="4:4" x14ac:dyDescent="0.35">
      <c r="D2137" s="10"/>
    </row>
    <row r="2138" spans="4:4" x14ac:dyDescent="0.35">
      <c r="D2138" s="10"/>
    </row>
    <row r="2139" spans="4:4" x14ac:dyDescent="0.35">
      <c r="D2139" s="10"/>
    </row>
    <row r="2140" spans="4:4" x14ac:dyDescent="0.35">
      <c r="D2140" s="10"/>
    </row>
    <row r="2141" spans="4:4" x14ac:dyDescent="0.35">
      <c r="D2141" s="10"/>
    </row>
    <row r="2142" spans="4:4" x14ac:dyDescent="0.35">
      <c r="D2142" s="10"/>
    </row>
    <row r="2143" spans="4:4" x14ac:dyDescent="0.35">
      <c r="D2143" s="10"/>
    </row>
    <row r="2144" spans="4:4" x14ac:dyDescent="0.35">
      <c r="D2144" s="10"/>
    </row>
    <row r="2145" spans="4:4" x14ac:dyDescent="0.35">
      <c r="D2145" s="10"/>
    </row>
    <row r="2146" spans="4:4" x14ac:dyDescent="0.35">
      <c r="D2146" s="10"/>
    </row>
    <row r="2147" spans="4:4" x14ac:dyDescent="0.35">
      <c r="D2147" s="10"/>
    </row>
    <row r="2148" spans="4:4" x14ac:dyDescent="0.35">
      <c r="D2148" s="10"/>
    </row>
    <row r="2149" spans="4:4" x14ac:dyDescent="0.35">
      <c r="D2149" s="10"/>
    </row>
    <row r="2150" spans="4:4" x14ac:dyDescent="0.35">
      <c r="D2150" s="10"/>
    </row>
    <row r="2151" spans="4:4" x14ac:dyDescent="0.35">
      <c r="D2151" s="10"/>
    </row>
    <row r="2152" spans="4:4" x14ac:dyDescent="0.35">
      <c r="D2152" s="10"/>
    </row>
    <row r="2153" spans="4:4" x14ac:dyDescent="0.35">
      <c r="D2153" s="10"/>
    </row>
    <row r="2154" spans="4:4" x14ac:dyDescent="0.35">
      <c r="D2154" s="10"/>
    </row>
    <row r="2155" spans="4:4" x14ac:dyDescent="0.35">
      <c r="D2155" s="10"/>
    </row>
    <row r="2156" spans="4:4" x14ac:dyDescent="0.35">
      <c r="D2156" s="10"/>
    </row>
    <row r="2157" spans="4:4" x14ac:dyDescent="0.35">
      <c r="D2157" s="10"/>
    </row>
    <row r="2158" spans="4:4" x14ac:dyDescent="0.35">
      <c r="D2158" s="10"/>
    </row>
    <row r="2159" spans="4:4" x14ac:dyDescent="0.35">
      <c r="D2159" s="10"/>
    </row>
    <row r="2160" spans="4:4" x14ac:dyDescent="0.35">
      <c r="D2160" s="10"/>
    </row>
    <row r="2161" spans="4:4" x14ac:dyDescent="0.35">
      <c r="D2161" s="10"/>
    </row>
    <row r="2162" spans="4:4" x14ac:dyDescent="0.35">
      <c r="D2162" s="10"/>
    </row>
    <row r="2163" spans="4:4" x14ac:dyDescent="0.35">
      <c r="D2163" s="10"/>
    </row>
    <row r="2164" spans="4:4" x14ac:dyDescent="0.35">
      <c r="D2164" s="10"/>
    </row>
    <row r="2165" spans="4:4" x14ac:dyDescent="0.35">
      <c r="D2165" s="10"/>
    </row>
    <row r="2166" spans="4:4" x14ac:dyDescent="0.35">
      <c r="D2166" s="10"/>
    </row>
    <row r="2167" spans="4:4" x14ac:dyDescent="0.35">
      <c r="D2167" s="10"/>
    </row>
    <row r="2168" spans="4:4" x14ac:dyDescent="0.35">
      <c r="D2168" s="10"/>
    </row>
    <row r="2169" spans="4:4" x14ac:dyDescent="0.35">
      <c r="D2169" s="10"/>
    </row>
    <row r="2170" spans="4:4" x14ac:dyDescent="0.35">
      <c r="D2170" s="10"/>
    </row>
    <row r="2171" spans="4:4" x14ac:dyDescent="0.35">
      <c r="D2171" s="10"/>
    </row>
    <row r="2172" spans="4:4" x14ac:dyDescent="0.35">
      <c r="D2172" s="10"/>
    </row>
    <row r="2173" spans="4:4" x14ac:dyDescent="0.35">
      <c r="D2173" s="10"/>
    </row>
    <row r="2174" spans="4:4" x14ac:dyDescent="0.35">
      <c r="D2174" s="10"/>
    </row>
    <row r="2175" spans="4:4" x14ac:dyDescent="0.35">
      <c r="D2175" s="10"/>
    </row>
    <row r="2176" spans="4:4" x14ac:dyDescent="0.35">
      <c r="D2176" s="10"/>
    </row>
    <row r="2177" spans="4:4" x14ac:dyDescent="0.35">
      <c r="D2177" s="10"/>
    </row>
    <row r="2178" spans="4:4" x14ac:dyDescent="0.35">
      <c r="D2178" s="10"/>
    </row>
    <row r="2179" spans="4:4" x14ac:dyDescent="0.35">
      <c r="D2179" s="10"/>
    </row>
    <row r="2180" spans="4:4" x14ac:dyDescent="0.35">
      <c r="D2180" s="10"/>
    </row>
    <row r="2181" spans="4:4" x14ac:dyDescent="0.35">
      <c r="D2181" s="10"/>
    </row>
    <row r="2182" spans="4:4" x14ac:dyDescent="0.35">
      <c r="D2182" s="10"/>
    </row>
    <row r="2183" spans="4:4" x14ac:dyDescent="0.35">
      <c r="D2183" s="10"/>
    </row>
    <row r="2184" spans="4:4" x14ac:dyDescent="0.35">
      <c r="D2184" s="10"/>
    </row>
    <row r="2185" spans="4:4" x14ac:dyDescent="0.35">
      <c r="D2185" s="10"/>
    </row>
    <row r="2186" spans="4:4" x14ac:dyDescent="0.35">
      <c r="D2186" s="10"/>
    </row>
    <row r="2187" spans="4:4" x14ac:dyDescent="0.35">
      <c r="D2187" s="10"/>
    </row>
    <row r="2188" spans="4:4" x14ac:dyDescent="0.35">
      <c r="D2188" s="10"/>
    </row>
    <row r="2189" spans="4:4" x14ac:dyDescent="0.35">
      <c r="D2189" s="10"/>
    </row>
    <row r="2190" spans="4:4" x14ac:dyDescent="0.35">
      <c r="D2190" s="10"/>
    </row>
    <row r="2191" spans="4:4" x14ac:dyDescent="0.35">
      <c r="D2191" s="10"/>
    </row>
    <row r="2192" spans="4:4" x14ac:dyDescent="0.35">
      <c r="D2192" s="10"/>
    </row>
    <row r="2193" spans="4:4" x14ac:dyDescent="0.35">
      <c r="D2193" s="10"/>
    </row>
    <row r="2194" spans="4:4" x14ac:dyDescent="0.35">
      <c r="D2194" s="10"/>
    </row>
    <row r="2195" spans="4:4" x14ac:dyDescent="0.35">
      <c r="D2195" s="10"/>
    </row>
    <row r="2196" spans="4:4" x14ac:dyDescent="0.35">
      <c r="D2196" s="10"/>
    </row>
    <row r="2197" spans="4:4" x14ac:dyDescent="0.35">
      <c r="D2197" s="10"/>
    </row>
    <row r="2198" spans="4:4" x14ac:dyDescent="0.35">
      <c r="D2198" s="10"/>
    </row>
    <row r="2199" spans="4:4" x14ac:dyDescent="0.35">
      <c r="D2199" s="10"/>
    </row>
    <row r="2200" spans="4:4" x14ac:dyDescent="0.35">
      <c r="D2200" s="10"/>
    </row>
    <row r="2201" spans="4:4" x14ac:dyDescent="0.35">
      <c r="D2201" s="10"/>
    </row>
    <row r="2202" spans="4:4" x14ac:dyDescent="0.35">
      <c r="D2202" s="10"/>
    </row>
    <row r="2203" spans="4:4" x14ac:dyDescent="0.35">
      <c r="D2203" s="10"/>
    </row>
    <row r="2204" spans="4:4" x14ac:dyDescent="0.35">
      <c r="D2204" s="10"/>
    </row>
    <row r="2205" spans="4:4" x14ac:dyDescent="0.35">
      <c r="D2205" s="10"/>
    </row>
    <row r="2206" spans="4:4" x14ac:dyDescent="0.35">
      <c r="D2206" s="10"/>
    </row>
    <row r="2207" spans="4:4" x14ac:dyDescent="0.35">
      <c r="D2207" s="10"/>
    </row>
    <row r="2208" spans="4:4" x14ac:dyDescent="0.35">
      <c r="D2208" s="10"/>
    </row>
    <row r="2209" spans="4:4" x14ac:dyDescent="0.35">
      <c r="D2209" s="10"/>
    </row>
    <row r="2210" spans="4:4" x14ac:dyDescent="0.35">
      <c r="D2210" s="10"/>
    </row>
    <row r="2211" spans="4:4" x14ac:dyDescent="0.35">
      <c r="D2211" s="10"/>
    </row>
    <row r="2212" spans="4:4" x14ac:dyDescent="0.35">
      <c r="D2212" s="10"/>
    </row>
    <row r="2213" spans="4:4" x14ac:dyDescent="0.35">
      <c r="D2213" s="10"/>
    </row>
    <row r="2214" spans="4:4" x14ac:dyDescent="0.35">
      <c r="D2214" s="10"/>
    </row>
    <row r="2215" spans="4:4" x14ac:dyDescent="0.35">
      <c r="D2215" s="10"/>
    </row>
    <row r="2216" spans="4:4" x14ac:dyDescent="0.35">
      <c r="D2216" s="10"/>
    </row>
    <row r="2217" spans="4:4" x14ac:dyDescent="0.35">
      <c r="D2217" s="10"/>
    </row>
    <row r="2218" spans="4:4" x14ac:dyDescent="0.35">
      <c r="D2218" s="10"/>
    </row>
    <row r="2219" spans="4:4" x14ac:dyDescent="0.35">
      <c r="D2219" s="10"/>
    </row>
    <row r="2220" spans="4:4" x14ac:dyDescent="0.35">
      <c r="D2220" s="10"/>
    </row>
    <row r="2221" spans="4:4" x14ac:dyDescent="0.35">
      <c r="D2221" s="10"/>
    </row>
    <row r="2222" spans="4:4" x14ac:dyDescent="0.35">
      <c r="D2222" s="10"/>
    </row>
    <row r="2223" spans="4:4" x14ac:dyDescent="0.35">
      <c r="D2223" s="10"/>
    </row>
    <row r="2224" spans="4:4" x14ac:dyDescent="0.35">
      <c r="D2224" s="10"/>
    </row>
    <row r="2225" spans="4:4" x14ac:dyDescent="0.35">
      <c r="D2225" s="10"/>
    </row>
    <row r="2226" spans="4:4" x14ac:dyDescent="0.35">
      <c r="D2226" s="10"/>
    </row>
    <row r="2227" spans="4:4" x14ac:dyDescent="0.35">
      <c r="D2227" s="10"/>
    </row>
    <row r="2228" spans="4:4" x14ac:dyDescent="0.35">
      <c r="D2228" s="10"/>
    </row>
    <row r="2229" spans="4:4" x14ac:dyDescent="0.35">
      <c r="D2229" s="10"/>
    </row>
    <row r="2230" spans="4:4" x14ac:dyDescent="0.35">
      <c r="D2230" s="10"/>
    </row>
    <row r="2231" spans="4:4" x14ac:dyDescent="0.35">
      <c r="D2231" s="10"/>
    </row>
    <row r="2232" spans="4:4" x14ac:dyDescent="0.35">
      <c r="D2232" s="10"/>
    </row>
    <row r="2233" spans="4:4" x14ac:dyDescent="0.35">
      <c r="D2233" s="10"/>
    </row>
    <row r="2234" spans="4:4" x14ac:dyDescent="0.35">
      <c r="D2234" s="10"/>
    </row>
    <row r="2235" spans="4:4" x14ac:dyDescent="0.35">
      <c r="D2235" s="10"/>
    </row>
    <row r="2236" spans="4:4" x14ac:dyDescent="0.35">
      <c r="D2236" s="10"/>
    </row>
    <row r="2237" spans="4:4" x14ac:dyDescent="0.35">
      <c r="D2237" s="10"/>
    </row>
    <row r="2238" spans="4:4" x14ac:dyDescent="0.35">
      <c r="D2238" s="10"/>
    </row>
    <row r="2239" spans="4:4" x14ac:dyDescent="0.35">
      <c r="D2239" s="10"/>
    </row>
    <row r="2240" spans="4:4" x14ac:dyDescent="0.35">
      <c r="D2240" s="10"/>
    </row>
    <row r="2241" spans="4:4" x14ac:dyDescent="0.35">
      <c r="D2241" s="10"/>
    </row>
    <row r="2242" spans="4:4" x14ac:dyDescent="0.35">
      <c r="D2242" s="10"/>
    </row>
    <row r="2243" spans="4:4" x14ac:dyDescent="0.35">
      <c r="D2243" s="10"/>
    </row>
    <row r="2244" spans="4:4" x14ac:dyDescent="0.35">
      <c r="D2244" s="10"/>
    </row>
    <row r="2245" spans="4:4" x14ac:dyDescent="0.35">
      <c r="D2245" s="10"/>
    </row>
    <row r="2246" spans="4:4" x14ac:dyDescent="0.35">
      <c r="D2246" s="10"/>
    </row>
    <row r="2247" spans="4:4" x14ac:dyDescent="0.35">
      <c r="D2247" s="10"/>
    </row>
    <row r="2248" spans="4:4" x14ac:dyDescent="0.35">
      <c r="D2248" s="10"/>
    </row>
    <row r="2249" spans="4:4" x14ac:dyDescent="0.35">
      <c r="D2249" s="10"/>
    </row>
    <row r="2250" spans="4:4" x14ac:dyDescent="0.35">
      <c r="D2250" s="10"/>
    </row>
    <row r="2251" spans="4:4" x14ac:dyDescent="0.35">
      <c r="D2251" s="10"/>
    </row>
    <row r="2252" spans="4:4" x14ac:dyDescent="0.35">
      <c r="D2252" s="10"/>
    </row>
    <row r="2253" spans="4:4" x14ac:dyDescent="0.35">
      <c r="D2253" s="10"/>
    </row>
    <row r="2254" spans="4:4" x14ac:dyDescent="0.35">
      <c r="D2254" s="10"/>
    </row>
    <row r="2255" spans="4:4" x14ac:dyDescent="0.35">
      <c r="D2255" s="10"/>
    </row>
    <row r="2256" spans="4:4" x14ac:dyDescent="0.35">
      <c r="D2256" s="10"/>
    </row>
    <row r="2257" spans="4:4" x14ac:dyDescent="0.35">
      <c r="D2257" s="10"/>
    </row>
    <row r="2258" spans="4:4" x14ac:dyDescent="0.35">
      <c r="D2258" s="10"/>
    </row>
    <row r="2259" spans="4:4" x14ac:dyDescent="0.35">
      <c r="D2259" s="10"/>
    </row>
    <row r="2260" spans="4:4" x14ac:dyDescent="0.35">
      <c r="D2260" s="10"/>
    </row>
    <row r="2261" spans="4:4" x14ac:dyDescent="0.35">
      <c r="D2261" s="10"/>
    </row>
    <row r="2262" spans="4:4" x14ac:dyDescent="0.35">
      <c r="D2262" s="10"/>
    </row>
    <row r="2263" spans="4:4" x14ac:dyDescent="0.35">
      <c r="D2263" s="10"/>
    </row>
    <row r="2264" spans="4:4" x14ac:dyDescent="0.35">
      <c r="D2264" s="10"/>
    </row>
    <row r="2265" spans="4:4" x14ac:dyDescent="0.35">
      <c r="D2265" s="10"/>
    </row>
    <row r="2266" spans="4:4" x14ac:dyDescent="0.35">
      <c r="D2266" s="10"/>
    </row>
    <row r="2267" spans="4:4" x14ac:dyDescent="0.35">
      <c r="D2267" s="10"/>
    </row>
    <row r="2268" spans="4:4" x14ac:dyDescent="0.35">
      <c r="D2268" s="10"/>
    </row>
    <row r="2269" spans="4:4" x14ac:dyDescent="0.35">
      <c r="D2269" s="10"/>
    </row>
    <row r="2270" spans="4:4" x14ac:dyDescent="0.35">
      <c r="D2270" s="10"/>
    </row>
    <row r="2271" spans="4:4" x14ac:dyDescent="0.35">
      <c r="D2271" s="10"/>
    </row>
    <row r="2272" spans="4:4" x14ac:dyDescent="0.35">
      <c r="D2272" s="10"/>
    </row>
    <row r="2273" spans="4:4" x14ac:dyDescent="0.35">
      <c r="D2273" s="10"/>
    </row>
    <row r="2274" spans="4:4" x14ac:dyDescent="0.35">
      <c r="D2274" s="10"/>
    </row>
    <row r="2275" spans="4:4" x14ac:dyDescent="0.35">
      <c r="D2275" s="10"/>
    </row>
    <row r="2276" spans="4:4" x14ac:dyDescent="0.35">
      <c r="D2276" s="10"/>
    </row>
    <row r="2277" spans="4:4" x14ac:dyDescent="0.35">
      <c r="D2277" s="10"/>
    </row>
    <row r="2278" spans="4:4" x14ac:dyDescent="0.35">
      <c r="D2278" s="10"/>
    </row>
    <row r="2279" spans="4:4" x14ac:dyDescent="0.35">
      <c r="D2279" s="10"/>
    </row>
    <row r="2280" spans="4:4" x14ac:dyDescent="0.35">
      <c r="D2280" s="10"/>
    </row>
    <row r="2281" spans="4:4" x14ac:dyDescent="0.35">
      <c r="D2281" s="10"/>
    </row>
    <row r="2282" spans="4:4" x14ac:dyDescent="0.35">
      <c r="D2282" s="10"/>
    </row>
    <row r="2283" spans="4:4" x14ac:dyDescent="0.35">
      <c r="D2283" s="10"/>
    </row>
    <row r="2284" spans="4:4" x14ac:dyDescent="0.35">
      <c r="D2284" s="10"/>
    </row>
    <row r="2285" spans="4:4" x14ac:dyDescent="0.35">
      <c r="D2285" s="10"/>
    </row>
    <row r="2286" spans="4:4" x14ac:dyDescent="0.35">
      <c r="D2286" s="10"/>
    </row>
    <row r="2287" spans="4:4" x14ac:dyDescent="0.35">
      <c r="D2287" s="10"/>
    </row>
    <row r="2288" spans="4:4" x14ac:dyDescent="0.35">
      <c r="D2288" s="10"/>
    </row>
    <row r="2289" spans="4:4" x14ac:dyDescent="0.35">
      <c r="D2289" s="10"/>
    </row>
    <row r="2290" spans="4:4" x14ac:dyDescent="0.35">
      <c r="D2290" s="10"/>
    </row>
    <row r="2291" spans="4:4" x14ac:dyDescent="0.35">
      <c r="D2291" s="10"/>
    </row>
    <row r="2292" spans="4:4" x14ac:dyDescent="0.35">
      <c r="D2292" s="10"/>
    </row>
    <row r="2293" spans="4:4" x14ac:dyDescent="0.35">
      <c r="D2293" s="10"/>
    </row>
    <row r="2294" spans="4:4" x14ac:dyDescent="0.35">
      <c r="D2294" s="10"/>
    </row>
    <row r="2295" spans="4:4" x14ac:dyDescent="0.35">
      <c r="D2295" s="10"/>
    </row>
    <row r="2296" spans="4:4" x14ac:dyDescent="0.35">
      <c r="D2296" s="10"/>
    </row>
    <row r="2297" spans="4:4" x14ac:dyDescent="0.35">
      <c r="D2297" s="10"/>
    </row>
    <row r="2298" spans="4:4" x14ac:dyDescent="0.35">
      <c r="D2298" s="10"/>
    </row>
    <row r="2299" spans="4:4" x14ac:dyDescent="0.35">
      <c r="D2299" s="10"/>
    </row>
    <row r="2300" spans="4:4" x14ac:dyDescent="0.35">
      <c r="D2300" s="10"/>
    </row>
    <row r="2301" spans="4:4" x14ac:dyDescent="0.35">
      <c r="D2301" s="10"/>
    </row>
    <row r="2302" spans="4:4" x14ac:dyDescent="0.35">
      <c r="D2302" s="10"/>
    </row>
    <row r="2303" spans="4:4" x14ac:dyDescent="0.35">
      <c r="D2303" s="10"/>
    </row>
    <row r="2304" spans="4:4" x14ac:dyDescent="0.35">
      <c r="D2304" s="10"/>
    </row>
    <row r="2305" spans="4:4" x14ac:dyDescent="0.35">
      <c r="D2305" s="10"/>
    </row>
    <row r="2306" spans="4:4" x14ac:dyDescent="0.35">
      <c r="D2306" s="10"/>
    </row>
    <row r="2307" spans="4:4" x14ac:dyDescent="0.35">
      <c r="D2307" s="10"/>
    </row>
    <row r="2308" spans="4:4" x14ac:dyDescent="0.35">
      <c r="D2308" s="10"/>
    </row>
    <row r="2309" spans="4:4" x14ac:dyDescent="0.35">
      <c r="D2309" s="10"/>
    </row>
    <row r="2310" spans="4:4" x14ac:dyDescent="0.35">
      <c r="D2310" s="10"/>
    </row>
    <row r="2311" spans="4:4" x14ac:dyDescent="0.35">
      <c r="D2311" s="10"/>
    </row>
    <row r="2312" spans="4:4" x14ac:dyDescent="0.35">
      <c r="D2312" s="10"/>
    </row>
    <row r="2313" spans="4:4" x14ac:dyDescent="0.35">
      <c r="D2313" s="10"/>
    </row>
    <row r="2314" spans="4:4" x14ac:dyDescent="0.35">
      <c r="D2314" s="10"/>
    </row>
    <row r="2315" spans="4:4" x14ac:dyDescent="0.35">
      <c r="D2315" s="10"/>
    </row>
    <row r="2316" spans="4:4" x14ac:dyDescent="0.35">
      <c r="D2316" s="10"/>
    </row>
    <row r="2317" spans="4:4" x14ac:dyDescent="0.35">
      <c r="D2317" s="10"/>
    </row>
    <row r="2318" spans="4:4" x14ac:dyDescent="0.35">
      <c r="D2318" s="10"/>
    </row>
    <row r="2319" spans="4:4" x14ac:dyDescent="0.35">
      <c r="D2319" s="10"/>
    </row>
    <row r="2320" spans="4:4" x14ac:dyDescent="0.35">
      <c r="D2320" s="10"/>
    </row>
    <row r="2321" spans="4:4" x14ac:dyDescent="0.35">
      <c r="D2321" s="10"/>
    </row>
    <row r="2322" spans="4:4" x14ac:dyDescent="0.35">
      <c r="D2322" s="10"/>
    </row>
    <row r="2323" spans="4:4" x14ac:dyDescent="0.35">
      <c r="D2323" s="10"/>
    </row>
    <row r="2324" spans="4:4" x14ac:dyDescent="0.35">
      <c r="D2324" s="10"/>
    </row>
    <row r="2325" spans="4:4" x14ac:dyDescent="0.35">
      <c r="D2325" s="10"/>
    </row>
    <row r="2326" spans="4:4" x14ac:dyDescent="0.35">
      <c r="D2326" s="10"/>
    </row>
    <row r="2327" spans="4:4" x14ac:dyDescent="0.35">
      <c r="D2327" s="10"/>
    </row>
    <row r="2328" spans="4:4" x14ac:dyDescent="0.35">
      <c r="D2328" s="10"/>
    </row>
    <row r="2329" spans="4:4" x14ac:dyDescent="0.35">
      <c r="D2329" s="10"/>
    </row>
    <row r="2330" spans="4:4" x14ac:dyDescent="0.35">
      <c r="D2330" s="10"/>
    </row>
    <row r="2331" spans="4:4" x14ac:dyDescent="0.35">
      <c r="D2331" s="10"/>
    </row>
    <row r="2332" spans="4:4" x14ac:dyDescent="0.35">
      <c r="D2332" s="10"/>
    </row>
    <row r="2333" spans="4:4" x14ac:dyDescent="0.35">
      <c r="D2333" s="10"/>
    </row>
    <row r="2334" spans="4:4" x14ac:dyDescent="0.35">
      <c r="D2334" s="10"/>
    </row>
    <row r="2335" spans="4:4" x14ac:dyDescent="0.35">
      <c r="D2335" s="10"/>
    </row>
    <row r="2336" spans="4:4" x14ac:dyDescent="0.35">
      <c r="D2336" s="10"/>
    </row>
    <row r="2337" spans="4:4" x14ac:dyDescent="0.35">
      <c r="D2337" s="10"/>
    </row>
    <row r="2338" spans="4:4" x14ac:dyDescent="0.35">
      <c r="D2338" s="10"/>
    </row>
    <row r="2339" spans="4:4" x14ac:dyDescent="0.35">
      <c r="D2339" s="10"/>
    </row>
    <row r="2340" spans="4:4" x14ac:dyDescent="0.35">
      <c r="D2340" s="10"/>
    </row>
    <row r="2341" spans="4:4" x14ac:dyDescent="0.35">
      <c r="D2341" s="10"/>
    </row>
    <row r="2342" spans="4:4" x14ac:dyDescent="0.35">
      <c r="D2342" s="10"/>
    </row>
    <row r="2343" spans="4:4" x14ac:dyDescent="0.35">
      <c r="D2343" s="10"/>
    </row>
    <row r="2344" spans="4:4" x14ac:dyDescent="0.35">
      <c r="D2344" s="10"/>
    </row>
    <row r="2345" spans="4:4" x14ac:dyDescent="0.35">
      <c r="D2345" s="10"/>
    </row>
    <row r="2346" spans="4:4" x14ac:dyDescent="0.35">
      <c r="D2346" s="10"/>
    </row>
    <row r="2347" spans="4:4" x14ac:dyDescent="0.35">
      <c r="D2347" s="10"/>
    </row>
    <row r="2348" spans="4:4" x14ac:dyDescent="0.35">
      <c r="D2348" s="10"/>
    </row>
    <row r="2349" spans="4:4" x14ac:dyDescent="0.35">
      <c r="D2349" s="10"/>
    </row>
    <row r="2350" spans="4:4" x14ac:dyDescent="0.35">
      <c r="D2350" s="10"/>
    </row>
    <row r="2351" spans="4:4" x14ac:dyDescent="0.35">
      <c r="D2351" s="10"/>
    </row>
    <row r="2352" spans="4:4" x14ac:dyDescent="0.35">
      <c r="D2352" s="10"/>
    </row>
    <row r="2353" spans="4:4" x14ac:dyDescent="0.35">
      <c r="D2353" s="10"/>
    </row>
    <row r="2354" spans="4:4" x14ac:dyDescent="0.35">
      <c r="D2354" s="10"/>
    </row>
    <row r="2355" spans="4:4" x14ac:dyDescent="0.35">
      <c r="D2355" s="10"/>
    </row>
    <row r="2356" spans="4:4" x14ac:dyDescent="0.35">
      <c r="D2356" s="10"/>
    </row>
    <row r="2357" spans="4:4" x14ac:dyDescent="0.35">
      <c r="D2357" s="10"/>
    </row>
    <row r="2358" spans="4:4" x14ac:dyDescent="0.35">
      <c r="D2358" s="10"/>
    </row>
    <row r="2359" spans="4:4" x14ac:dyDescent="0.35">
      <c r="D2359" s="10"/>
    </row>
    <row r="2360" spans="4:4" x14ac:dyDescent="0.35">
      <c r="D2360" s="10"/>
    </row>
    <row r="2361" spans="4:4" x14ac:dyDescent="0.35">
      <c r="D2361" s="10"/>
    </row>
    <row r="2362" spans="4:4" x14ac:dyDescent="0.35">
      <c r="D2362" s="10"/>
    </row>
    <row r="2363" spans="4:4" x14ac:dyDescent="0.35">
      <c r="D2363" s="10"/>
    </row>
    <row r="2364" spans="4:4" x14ac:dyDescent="0.35">
      <c r="D2364" s="10"/>
    </row>
    <row r="2365" spans="4:4" x14ac:dyDescent="0.35">
      <c r="D2365" s="10"/>
    </row>
    <row r="2366" spans="4:4" x14ac:dyDescent="0.35">
      <c r="D2366" s="10"/>
    </row>
    <row r="2367" spans="4:4" x14ac:dyDescent="0.35">
      <c r="D2367" s="10"/>
    </row>
    <row r="2368" spans="4:4" x14ac:dyDescent="0.35">
      <c r="D2368" s="10"/>
    </row>
    <row r="2369" spans="4:4" x14ac:dyDescent="0.35">
      <c r="D2369" s="10"/>
    </row>
    <row r="2370" spans="4:4" x14ac:dyDescent="0.35">
      <c r="D2370" s="10"/>
    </row>
    <row r="2371" spans="4:4" x14ac:dyDescent="0.35">
      <c r="D2371" s="10"/>
    </row>
    <row r="2372" spans="4:4" x14ac:dyDescent="0.35">
      <c r="D2372" s="10"/>
    </row>
    <row r="2373" spans="4:4" x14ac:dyDescent="0.35">
      <c r="D2373" s="10"/>
    </row>
    <row r="2374" spans="4:4" x14ac:dyDescent="0.35">
      <c r="D2374" s="10"/>
    </row>
    <row r="2375" spans="4:4" x14ac:dyDescent="0.35">
      <c r="D2375" s="10"/>
    </row>
    <row r="2376" spans="4:4" x14ac:dyDescent="0.35">
      <c r="D2376" s="10"/>
    </row>
    <row r="2377" spans="4:4" x14ac:dyDescent="0.35">
      <c r="D2377" s="10"/>
    </row>
    <row r="2378" spans="4:4" x14ac:dyDescent="0.35">
      <c r="D2378" s="10"/>
    </row>
    <row r="2379" spans="4:4" x14ac:dyDescent="0.35">
      <c r="D2379" s="10"/>
    </row>
    <row r="2380" spans="4:4" x14ac:dyDescent="0.35">
      <c r="D2380" s="10"/>
    </row>
    <row r="2381" spans="4:4" x14ac:dyDescent="0.35">
      <c r="D2381" s="10"/>
    </row>
    <row r="2382" spans="4:4" x14ac:dyDescent="0.35">
      <c r="D2382" s="10"/>
    </row>
    <row r="2383" spans="4:4" x14ac:dyDescent="0.35">
      <c r="D2383" s="10"/>
    </row>
    <row r="2384" spans="4:4" x14ac:dyDescent="0.35">
      <c r="D2384" s="10"/>
    </row>
    <row r="2385" spans="4:4" x14ac:dyDescent="0.35">
      <c r="D2385" s="10"/>
    </row>
    <row r="2386" spans="4:4" x14ac:dyDescent="0.35">
      <c r="D2386" s="10"/>
    </row>
    <row r="2387" spans="4:4" x14ac:dyDescent="0.35">
      <c r="D2387" s="10"/>
    </row>
    <row r="2388" spans="4:4" x14ac:dyDescent="0.35">
      <c r="D2388" s="10"/>
    </row>
    <row r="2389" spans="4:4" x14ac:dyDescent="0.35">
      <c r="D2389" s="10"/>
    </row>
    <row r="2390" spans="4:4" x14ac:dyDescent="0.35">
      <c r="D2390" s="10"/>
    </row>
    <row r="2391" spans="4:4" x14ac:dyDescent="0.35">
      <c r="D2391" s="10"/>
    </row>
    <row r="2392" spans="4:4" x14ac:dyDescent="0.35">
      <c r="D2392" s="10"/>
    </row>
    <row r="2393" spans="4:4" x14ac:dyDescent="0.35">
      <c r="D2393" s="10"/>
    </row>
    <row r="2394" spans="4:4" x14ac:dyDescent="0.35">
      <c r="D2394" s="10"/>
    </row>
    <row r="2395" spans="4:4" x14ac:dyDescent="0.35">
      <c r="D2395" s="10"/>
    </row>
    <row r="2396" spans="4:4" x14ac:dyDescent="0.35">
      <c r="D2396" s="10"/>
    </row>
    <row r="2397" spans="4:4" x14ac:dyDescent="0.35">
      <c r="D2397" s="10"/>
    </row>
    <row r="2398" spans="4:4" x14ac:dyDescent="0.35">
      <c r="D2398" s="10"/>
    </row>
    <row r="2399" spans="4:4" x14ac:dyDescent="0.35">
      <c r="D2399" s="10"/>
    </row>
    <row r="2400" spans="4:4" x14ac:dyDescent="0.35">
      <c r="D2400" s="10"/>
    </row>
    <row r="2401" spans="4:4" x14ac:dyDescent="0.35">
      <c r="D2401" s="10"/>
    </row>
    <row r="2402" spans="4:4" x14ac:dyDescent="0.35">
      <c r="D2402" s="10"/>
    </row>
    <row r="2403" spans="4:4" x14ac:dyDescent="0.35">
      <c r="D2403" s="10"/>
    </row>
    <row r="2404" spans="4:4" x14ac:dyDescent="0.35">
      <c r="D2404" s="10"/>
    </row>
    <row r="2405" spans="4:4" x14ac:dyDescent="0.35">
      <c r="D2405" s="10"/>
    </row>
    <row r="2406" spans="4:4" x14ac:dyDescent="0.35">
      <c r="D2406" s="10"/>
    </row>
    <row r="2407" spans="4:4" x14ac:dyDescent="0.35">
      <c r="D2407" s="10"/>
    </row>
    <row r="2408" spans="4:4" x14ac:dyDescent="0.35">
      <c r="D2408" s="10"/>
    </row>
    <row r="2409" spans="4:4" x14ac:dyDescent="0.35">
      <c r="D2409" s="10"/>
    </row>
    <row r="2410" spans="4:4" x14ac:dyDescent="0.35">
      <c r="D2410" s="10"/>
    </row>
    <row r="2411" spans="4:4" x14ac:dyDescent="0.35">
      <c r="D2411" s="10"/>
    </row>
    <row r="2412" spans="4:4" x14ac:dyDescent="0.35">
      <c r="D2412" s="10"/>
    </row>
    <row r="2413" spans="4:4" x14ac:dyDescent="0.35">
      <c r="D2413" s="10"/>
    </row>
    <row r="2414" spans="4:4" x14ac:dyDescent="0.35">
      <c r="D2414" s="10"/>
    </row>
    <row r="2415" spans="4:4" x14ac:dyDescent="0.35">
      <c r="D2415" s="10"/>
    </row>
    <row r="2416" spans="4:4" x14ac:dyDescent="0.35">
      <c r="D2416" s="10"/>
    </row>
    <row r="2417" spans="4:4" x14ac:dyDescent="0.35">
      <c r="D2417" s="10"/>
    </row>
    <row r="2418" spans="4:4" x14ac:dyDescent="0.35">
      <c r="D2418" s="10"/>
    </row>
    <row r="2419" spans="4:4" x14ac:dyDescent="0.35">
      <c r="D2419" s="10"/>
    </row>
    <row r="2420" spans="4:4" x14ac:dyDescent="0.35">
      <c r="D2420" s="10"/>
    </row>
    <row r="2421" spans="4:4" x14ac:dyDescent="0.35">
      <c r="D2421" s="10"/>
    </row>
    <row r="2422" spans="4:4" x14ac:dyDescent="0.35">
      <c r="D2422" s="10"/>
    </row>
    <row r="2423" spans="4:4" x14ac:dyDescent="0.35">
      <c r="D2423" s="10"/>
    </row>
    <row r="2424" spans="4:4" x14ac:dyDescent="0.35">
      <c r="D2424" s="10"/>
    </row>
    <row r="2425" spans="4:4" x14ac:dyDescent="0.35">
      <c r="D2425" s="10"/>
    </row>
    <row r="2426" spans="4:4" x14ac:dyDescent="0.35">
      <c r="D2426" s="10"/>
    </row>
    <row r="2427" spans="4:4" x14ac:dyDescent="0.35">
      <c r="D2427" s="10"/>
    </row>
    <row r="2428" spans="4:4" x14ac:dyDescent="0.35">
      <c r="D2428" s="10"/>
    </row>
    <row r="2429" spans="4:4" x14ac:dyDescent="0.35">
      <c r="D2429" s="10"/>
    </row>
    <row r="2430" spans="4:4" x14ac:dyDescent="0.35">
      <c r="D2430" s="10"/>
    </row>
    <row r="2431" spans="4:4" x14ac:dyDescent="0.35">
      <c r="D2431" s="10"/>
    </row>
    <row r="2432" spans="4:4" x14ac:dyDescent="0.35">
      <c r="D2432" s="10"/>
    </row>
    <row r="2433" spans="4:4" x14ac:dyDescent="0.35">
      <c r="D2433" s="10"/>
    </row>
    <row r="2434" spans="4:4" x14ac:dyDescent="0.35">
      <c r="D2434" s="10"/>
    </row>
    <row r="2435" spans="4:4" x14ac:dyDescent="0.35">
      <c r="D2435" s="10"/>
    </row>
    <row r="2436" spans="4:4" x14ac:dyDescent="0.35">
      <c r="D2436" s="10"/>
    </row>
    <row r="2437" spans="4:4" x14ac:dyDescent="0.35">
      <c r="D2437" s="10"/>
    </row>
    <row r="2438" spans="4:4" x14ac:dyDescent="0.35">
      <c r="D2438" s="10"/>
    </row>
    <row r="2439" spans="4:4" x14ac:dyDescent="0.35">
      <c r="D2439" s="10"/>
    </row>
    <row r="2440" spans="4:4" x14ac:dyDescent="0.35">
      <c r="D2440" s="10"/>
    </row>
    <row r="2441" spans="4:4" x14ac:dyDescent="0.35">
      <c r="D2441" s="10"/>
    </row>
    <row r="2442" spans="4:4" x14ac:dyDescent="0.35">
      <c r="D2442" s="10"/>
    </row>
    <row r="2443" spans="4:4" x14ac:dyDescent="0.35">
      <c r="D2443" s="10"/>
    </row>
    <row r="2444" spans="4:4" x14ac:dyDescent="0.35">
      <c r="D2444" s="10"/>
    </row>
    <row r="2445" spans="4:4" x14ac:dyDescent="0.35">
      <c r="D2445" s="10"/>
    </row>
    <row r="2446" spans="4:4" x14ac:dyDescent="0.35">
      <c r="D2446" s="10"/>
    </row>
    <row r="2447" spans="4:4" x14ac:dyDescent="0.35">
      <c r="D2447" s="10"/>
    </row>
    <row r="2448" spans="4:4" x14ac:dyDescent="0.35">
      <c r="D2448" s="10"/>
    </row>
    <row r="2449" spans="4:4" x14ac:dyDescent="0.35">
      <c r="D2449" s="10"/>
    </row>
    <row r="2450" spans="4:4" x14ac:dyDescent="0.35">
      <c r="D2450" s="10"/>
    </row>
    <row r="2451" spans="4:4" x14ac:dyDescent="0.35">
      <c r="D2451" s="10"/>
    </row>
    <row r="2452" spans="4:4" x14ac:dyDescent="0.35">
      <c r="D2452" s="10"/>
    </row>
    <row r="2453" spans="4:4" x14ac:dyDescent="0.35">
      <c r="D2453" s="10"/>
    </row>
    <row r="2454" spans="4:4" x14ac:dyDescent="0.35">
      <c r="D2454" s="10"/>
    </row>
    <row r="2455" spans="4:4" x14ac:dyDescent="0.35">
      <c r="D2455" s="10"/>
    </row>
    <row r="2456" spans="4:4" x14ac:dyDescent="0.35">
      <c r="D2456" s="10"/>
    </row>
    <row r="2457" spans="4:4" x14ac:dyDescent="0.35">
      <c r="D2457" s="10"/>
    </row>
    <row r="2458" spans="4:4" x14ac:dyDescent="0.35">
      <c r="D2458" s="10"/>
    </row>
    <row r="2459" spans="4:4" x14ac:dyDescent="0.35">
      <c r="D2459" s="10"/>
    </row>
    <row r="2460" spans="4:4" x14ac:dyDescent="0.35">
      <c r="D2460" s="10"/>
    </row>
    <row r="2461" spans="4:4" x14ac:dyDescent="0.35">
      <c r="D2461" s="10"/>
    </row>
    <row r="2462" spans="4:4" x14ac:dyDescent="0.35">
      <c r="D2462" s="10"/>
    </row>
    <row r="2463" spans="4:4" x14ac:dyDescent="0.35">
      <c r="D2463" s="10"/>
    </row>
    <row r="2464" spans="4:4" x14ac:dyDescent="0.35">
      <c r="D2464" s="10"/>
    </row>
    <row r="2465" spans="4:4" x14ac:dyDescent="0.35">
      <c r="D2465" s="10"/>
    </row>
    <row r="2466" spans="4:4" x14ac:dyDescent="0.35">
      <c r="D2466" s="10"/>
    </row>
    <row r="2467" spans="4:4" x14ac:dyDescent="0.35">
      <c r="D2467" s="10"/>
    </row>
    <row r="2468" spans="4:4" x14ac:dyDescent="0.35">
      <c r="D2468" s="10"/>
    </row>
    <row r="2469" spans="4:4" x14ac:dyDescent="0.35">
      <c r="D2469" s="10"/>
    </row>
    <row r="2470" spans="4:4" x14ac:dyDescent="0.35">
      <c r="D2470" s="10"/>
    </row>
    <row r="2471" spans="4:4" x14ac:dyDescent="0.35">
      <c r="D2471" s="10"/>
    </row>
    <row r="2472" spans="4:4" x14ac:dyDescent="0.35">
      <c r="D2472" s="10"/>
    </row>
    <row r="2473" spans="4:4" x14ac:dyDescent="0.35">
      <c r="D2473" s="10"/>
    </row>
    <row r="2474" spans="4:4" x14ac:dyDescent="0.35">
      <c r="D2474" s="10"/>
    </row>
    <row r="2475" spans="4:4" x14ac:dyDescent="0.35">
      <c r="D2475" s="10"/>
    </row>
    <row r="2476" spans="4:4" x14ac:dyDescent="0.35">
      <c r="D2476" s="10"/>
    </row>
    <row r="2477" spans="4:4" x14ac:dyDescent="0.35">
      <c r="D2477" s="10"/>
    </row>
    <row r="2478" spans="4:4" x14ac:dyDescent="0.35">
      <c r="D2478" s="10"/>
    </row>
    <row r="2479" spans="4:4" x14ac:dyDescent="0.35">
      <c r="D2479" s="10"/>
    </row>
    <row r="2480" spans="4:4" x14ac:dyDescent="0.35">
      <c r="D2480" s="10"/>
    </row>
    <row r="2481" spans="4:4" x14ac:dyDescent="0.35">
      <c r="D2481" s="10"/>
    </row>
    <row r="2482" spans="4:4" x14ac:dyDescent="0.35">
      <c r="D2482" s="10"/>
    </row>
    <row r="2483" spans="4:4" x14ac:dyDescent="0.35">
      <c r="D2483" s="10"/>
    </row>
    <row r="2484" spans="4:4" x14ac:dyDescent="0.35">
      <c r="D2484" s="10"/>
    </row>
    <row r="2485" spans="4:4" x14ac:dyDescent="0.35">
      <c r="D2485" s="10"/>
    </row>
    <row r="2486" spans="4:4" x14ac:dyDescent="0.35">
      <c r="D2486" s="10"/>
    </row>
    <row r="2487" spans="4:4" x14ac:dyDescent="0.35">
      <c r="D2487" s="10"/>
    </row>
    <row r="2488" spans="4:4" x14ac:dyDescent="0.35">
      <c r="D2488" s="10"/>
    </row>
    <row r="2489" spans="4:4" x14ac:dyDescent="0.35">
      <c r="D2489" s="10"/>
    </row>
    <row r="2490" spans="4:4" x14ac:dyDescent="0.35">
      <c r="D2490" s="10"/>
    </row>
    <row r="2491" spans="4:4" x14ac:dyDescent="0.35">
      <c r="D2491" s="10"/>
    </row>
    <row r="2492" spans="4:4" x14ac:dyDescent="0.35">
      <c r="D2492" s="10"/>
    </row>
    <row r="2493" spans="4:4" x14ac:dyDescent="0.35">
      <c r="D2493" s="10"/>
    </row>
    <row r="2494" spans="4:4" x14ac:dyDescent="0.35">
      <c r="D2494" s="10"/>
    </row>
    <row r="2495" spans="4:4" x14ac:dyDescent="0.35">
      <c r="D2495" s="10"/>
    </row>
    <row r="2496" spans="4:4" x14ac:dyDescent="0.35">
      <c r="D2496" s="10"/>
    </row>
    <row r="2497" spans="4:4" x14ac:dyDescent="0.35">
      <c r="D2497" s="10"/>
    </row>
    <row r="2498" spans="4:4" x14ac:dyDescent="0.35">
      <c r="D2498" s="10"/>
    </row>
    <row r="2499" spans="4:4" x14ac:dyDescent="0.35">
      <c r="D2499" s="10"/>
    </row>
    <row r="2500" spans="4:4" x14ac:dyDescent="0.35">
      <c r="D2500" s="10"/>
    </row>
    <row r="2501" spans="4:4" x14ac:dyDescent="0.35">
      <c r="D2501" s="10"/>
    </row>
    <row r="2502" spans="4:4" x14ac:dyDescent="0.35">
      <c r="D2502" s="10"/>
    </row>
    <row r="2503" spans="4:4" x14ac:dyDescent="0.35">
      <c r="D2503" s="10"/>
    </row>
    <row r="2504" spans="4:4" x14ac:dyDescent="0.35">
      <c r="D2504" s="10"/>
    </row>
    <row r="2505" spans="4:4" x14ac:dyDescent="0.35">
      <c r="D2505" s="10"/>
    </row>
    <row r="2506" spans="4:4" x14ac:dyDescent="0.35">
      <c r="D2506" s="10"/>
    </row>
    <row r="2507" spans="4:4" x14ac:dyDescent="0.35">
      <c r="D2507" s="10"/>
    </row>
    <row r="2508" spans="4:4" x14ac:dyDescent="0.35">
      <c r="D2508" s="10"/>
    </row>
    <row r="2509" spans="4:4" x14ac:dyDescent="0.35">
      <c r="D2509" s="10"/>
    </row>
    <row r="2510" spans="4:4" x14ac:dyDescent="0.35">
      <c r="D2510" s="10"/>
    </row>
    <row r="2511" spans="4:4" x14ac:dyDescent="0.35">
      <c r="D2511" s="10"/>
    </row>
    <row r="2512" spans="4:4" x14ac:dyDescent="0.35">
      <c r="D2512" s="10"/>
    </row>
    <row r="2513" spans="4:4" x14ac:dyDescent="0.35">
      <c r="D2513" s="10"/>
    </row>
    <row r="2514" spans="4:4" x14ac:dyDescent="0.35">
      <c r="D2514" s="10"/>
    </row>
    <row r="2515" spans="4:4" x14ac:dyDescent="0.35">
      <c r="D2515" s="10"/>
    </row>
    <row r="2516" spans="4:4" x14ac:dyDescent="0.35">
      <c r="D2516" s="10"/>
    </row>
    <row r="2517" spans="4:4" x14ac:dyDescent="0.35">
      <c r="D2517" s="10"/>
    </row>
    <row r="2518" spans="4:4" x14ac:dyDescent="0.35">
      <c r="D2518" s="10"/>
    </row>
    <row r="2519" spans="4:4" x14ac:dyDescent="0.35">
      <c r="D2519" s="10"/>
    </row>
    <row r="2520" spans="4:4" x14ac:dyDescent="0.35">
      <c r="D2520" s="10"/>
    </row>
    <row r="2521" spans="4:4" x14ac:dyDescent="0.35">
      <c r="D2521" s="10"/>
    </row>
    <row r="2522" spans="4:4" x14ac:dyDescent="0.35">
      <c r="D2522" s="10"/>
    </row>
    <row r="2523" spans="4:4" x14ac:dyDescent="0.35">
      <c r="D2523" s="10"/>
    </row>
    <row r="2524" spans="4:4" x14ac:dyDescent="0.35">
      <c r="D2524" s="10"/>
    </row>
    <row r="2525" spans="4:4" x14ac:dyDescent="0.35">
      <c r="D2525" s="10"/>
    </row>
    <row r="2526" spans="4:4" x14ac:dyDescent="0.35">
      <c r="D2526" s="10"/>
    </row>
    <row r="2527" spans="4:4" x14ac:dyDescent="0.35">
      <c r="D2527" s="10"/>
    </row>
    <row r="2528" spans="4:4" x14ac:dyDescent="0.35">
      <c r="D2528" s="10"/>
    </row>
    <row r="2529" spans="4:4" x14ac:dyDescent="0.35">
      <c r="D2529" s="10"/>
    </row>
    <row r="2530" spans="4:4" x14ac:dyDescent="0.35">
      <c r="D2530" s="10"/>
    </row>
    <row r="2531" spans="4:4" x14ac:dyDescent="0.35">
      <c r="D2531" s="10"/>
    </row>
    <row r="2532" spans="4:4" x14ac:dyDescent="0.35">
      <c r="D2532" s="10"/>
    </row>
    <row r="2533" spans="4:4" x14ac:dyDescent="0.35">
      <c r="D2533" s="10"/>
    </row>
    <row r="2534" spans="4:4" x14ac:dyDescent="0.35">
      <c r="D2534" s="10"/>
    </row>
    <row r="2535" spans="4:4" x14ac:dyDescent="0.35">
      <c r="D2535" s="10"/>
    </row>
    <row r="2536" spans="4:4" x14ac:dyDescent="0.35">
      <c r="D2536" s="10"/>
    </row>
    <row r="2537" spans="4:4" x14ac:dyDescent="0.35">
      <c r="D2537" s="10"/>
    </row>
    <row r="2538" spans="4:4" x14ac:dyDescent="0.35">
      <c r="D2538" s="10"/>
    </row>
    <row r="2539" spans="4:4" x14ac:dyDescent="0.35">
      <c r="D2539" s="10"/>
    </row>
    <row r="2540" spans="4:4" x14ac:dyDescent="0.35">
      <c r="D2540" s="10"/>
    </row>
    <row r="2541" spans="4:4" x14ac:dyDescent="0.35">
      <c r="D2541" s="10"/>
    </row>
    <row r="2542" spans="4:4" x14ac:dyDescent="0.35">
      <c r="D2542" s="10"/>
    </row>
    <row r="2543" spans="4:4" x14ac:dyDescent="0.35">
      <c r="D2543" s="10"/>
    </row>
    <row r="2544" spans="4:4" x14ac:dyDescent="0.35">
      <c r="D2544" s="10"/>
    </row>
    <row r="2545" spans="4:4" x14ac:dyDescent="0.35">
      <c r="D2545" s="10"/>
    </row>
    <row r="2546" spans="4:4" x14ac:dyDescent="0.35">
      <c r="D2546" s="10"/>
    </row>
    <row r="2547" spans="4:4" x14ac:dyDescent="0.35">
      <c r="D2547" s="10"/>
    </row>
    <row r="2548" spans="4:4" x14ac:dyDescent="0.35">
      <c r="D2548" s="10"/>
    </row>
    <row r="2549" spans="4:4" x14ac:dyDescent="0.35">
      <c r="D2549" s="10"/>
    </row>
    <row r="2550" spans="4:4" x14ac:dyDescent="0.35">
      <c r="D2550" s="10"/>
    </row>
    <row r="2551" spans="4:4" x14ac:dyDescent="0.35">
      <c r="D2551" s="10"/>
    </row>
    <row r="2552" spans="4:4" x14ac:dyDescent="0.35">
      <c r="D2552" s="10"/>
    </row>
    <row r="2553" spans="4:4" x14ac:dyDescent="0.35">
      <c r="D2553" s="10"/>
    </row>
    <row r="2554" spans="4:4" x14ac:dyDescent="0.35">
      <c r="D2554" s="10"/>
    </row>
    <row r="2555" spans="4:4" x14ac:dyDescent="0.35">
      <c r="D2555" s="10"/>
    </row>
    <row r="2556" spans="4:4" x14ac:dyDescent="0.35">
      <c r="D2556" s="10"/>
    </row>
    <row r="2557" spans="4:4" x14ac:dyDescent="0.35">
      <c r="D2557" s="10"/>
    </row>
    <row r="2558" spans="4:4" x14ac:dyDescent="0.35">
      <c r="D2558" s="10"/>
    </row>
    <row r="2559" spans="4:4" x14ac:dyDescent="0.35">
      <c r="D2559" s="10"/>
    </row>
    <row r="2560" spans="4:4" x14ac:dyDescent="0.35">
      <c r="D2560" s="10"/>
    </row>
    <row r="2561" spans="4:4" x14ac:dyDescent="0.35">
      <c r="D2561" s="10"/>
    </row>
    <row r="2562" spans="4:4" x14ac:dyDescent="0.35">
      <c r="D2562" s="10"/>
    </row>
    <row r="2563" spans="4:4" x14ac:dyDescent="0.35">
      <c r="D2563" s="10"/>
    </row>
    <row r="2564" spans="4:4" x14ac:dyDescent="0.35">
      <c r="D2564" s="10"/>
    </row>
    <row r="2565" spans="4:4" x14ac:dyDescent="0.35">
      <c r="D2565" s="10"/>
    </row>
    <row r="2566" spans="4:4" x14ac:dyDescent="0.35">
      <c r="D2566" s="10"/>
    </row>
    <row r="2567" spans="4:4" x14ac:dyDescent="0.35">
      <c r="D2567" s="10"/>
    </row>
    <row r="2568" spans="4:4" x14ac:dyDescent="0.35">
      <c r="D2568" s="10"/>
    </row>
    <row r="2569" spans="4:4" x14ac:dyDescent="0.35">
      <c r="D2569" s="10"/>
    </row>
    <row r="2570" spans="4:4" x14ac:dyDescent="0.35">
      <c r="D2570" s="10"/>
    </row>
    <row r="2571" spans="4:4" x14ac:dyDescent="0.35">
      <c r="D2571" s="10"/>
    </row>
    <row r="2572" spans="4:4" x14ac:dyDescent="0.35">
      <c r="D2572" s="10"/>
    </row>
    <row r="2573" spans="4:4" x14ac:dyDescent="0.35">
      <c r="D2573" s="10"/>
    </row>
    <row r="2574" spans="4:4" x14ac:dyDescent="0.35">
      <c r="D2574" s="10"/>
    </row>
    <row r="2575" spans="4:4" x14ac:dyDescent="0.35">
      <c r="D2575" s="10"/>
    </row>
    <row r="2576" spans="4:4" x14ac:dyDescent="0.35">
      <c r="D2576" s="10"/>
    </row>
    <row r="2577" spans="4:4" x14ac:dyDescent="0.35">
      <c r="D2577" s="10"/>
    </row>
    <row r="2578" spans="4:4" x14ac:dyDescent="0.35">
      <c r="D2578" s="10"/>
    </row>
    <row r="2579" spans="4:4" x14ac:dyDescent="0.35">
      <c r="D2579" s="10"/>
    </row>
    <row r="2580" spans="4:4" x14ac:dyDescent="0.35">
      <c r="D2580" s="10"/>
    </row>
    <row r="2581" spans="4:4" x14ac:dyDescent="0.35">
      <c r="D2581" s="10"/>
    </row>
    <row r="2582" spans="4:4" x14ac:dyDescent="0.35">
      <c r="D2582" s="10"/>
    </row>
    <row r="2583" spans="4:4" x14ac:dyDescent="0.35">
      <c r="D2583" s="10"/>
    </row>
    <row r="2584" spans="4:4" x14ac:dyDescent="0.35">
      <c r="D2584" s="10"/>
    </row>
    <row r="2585" spans="4:4" x14ac:dyDescent="0.35">
      <c r="D2585" s="10"/>
    </row>
    <row r="2586" spans="4:4" x14ac:dyDescent="0.35">
      <c r="D2586" s="10"/>
    </row>
    <row r="2587" spans="4:4" x14ac:dyDescent="0.35">
      <c r="D2587" s="10"/>
    </row>
    <row r="2588" spans="4:4" x14ac:dyDescent="0.35">
      <c r="D2588" s="10"/>
    </row>
    <row r="2589" spans="4:4" x14ac:dyDescent="0.35">
      <c r="D2589" s="10"/>
    </row>
    <row r="2590" spans="4:4" x14ac:dyDescent="0.35">
      <c r="D2590" s="10"/>
    </row>
    <row r="2591" spans="4:4" x14ac:dyDescent="0.35">
      <c r="D2591" s="10"/>
    </row>
    <row r="2592" spans="4:4" x14ac:dyDescent="0.35">
      <c r="D2592" s="10"/>
    </row>
    <row r="2593" spans="4:4" x14ac:dyDescent="0.35">
      <c r="D2593" s="10"/>
    </row>
    <row r="2594" spans="4:4" x14ac:dyDescent="0.35">
      <c r="D2594" s="10"/>
    </row>
    <row r="2595" spans="4:4" x14ac:dyDescent="0.35">
      <c r="D2595" s="10"/>
    </row>
    <row r="2596" spans="4:4" x14ac:dyDescent="0.35">
      <c r="D2596" s="10"/>
    </row>
    <row r="2597" spans="4:4" x14ac:dyDescent="0.35">
      <c r="D2597" s="10"/>
    </row>
    <row r="2598" spans="4:4" x14ac:dyDescent="0.35">
      <c r="D2598" s="10"/>
    </row>
    <row r="2599" spans="4:4" x14ac:dyDescent="0.35">
      <c r="D2599" s="10"/>
    </row>
    <row r="2600" spans="4:4" x14ac:dyDescent="0.35">
      <c r="D2600" s="10"/>
    </row>
    <row r="2601" spans="4:4" x14ac:dyDescent="0.35">
      <c r="D2601" s="10"/>
    </row>
    <row r="2602" spans="4:4" x14ac:dyDescent="0.35">
      <c r="D2602" s="10"/>
    </row>
    <row r="2603" spans="4:4" x14ac:dyDescent="0.35">
      <c r="D2603" s="10"/>
    </row>
    <row r="2604" spans="4:4" x14ac:dyDescent="0.35">
      <c r="D2604" s="10"/>
    </row>
    <row r="2605" spans="4:4" x14ac:dyDescent="0.35">
      <c r="D2605" s="10"/>
    </row>
    <row r="2606" spans="4:4" x14ac:dyDescent="0.35">
      <c r="D2606" s="10"/>
    </row>
    <row r="2607" spans="4:4" x14ac:dyDescent="0.35">
      <c r="D2607" s="10"/>
    </row>
    <row r="2608" spans="4:4" x14ac:dyDescent="0.35">
      <c r="D2608" s="10"/>
    </row>
    <row r="2609" spans="4:4" x14ac:dyDescent="0.35">
      <c r="D2609" s="10"/>
    </row>
    <row r="2610" spans="4:4" x14ac:dyDescent="0.35">
      <c r="D2610" s="10"/>
    </row>
    <row r="2611" spans="4:4" x14ac:dyDescent="0.35">
      <c r="D2611" s="10"/>
    </row>
    <row r="2612" spans="4:4" x14ac:dyDescent="0.35">
      <c r="D2612" s="10"/>
    </row>
    <row r="2613" spans="4:4" x14ac:dyDescent="0.35">
      <c r="D2613" s="10"/>
    </row>
    <row r="2614" spans="4:4" x14ac:dyDescent="0.35">
      <c r="D2614" s="10"/>
    </row>
    <row r="2615" spans="4:4" x14ac:dyDescent="0.35">
      <c r="D2615" s="10"/>
    </row>
    <row r="2616" spans="4:4" x14ac:dyDescent="0.35">
      <c r="D2616" s="10"/>
    </row>
    <row r="2617" spans="4:4" x14ac:dyDescent="0.35">
      <c r="D2617" s="10"/>
    </row>
    <row r="2618" spans="4:4" x14ac:dyDescent="0.35">
      <c r="D2618" s="10"/>
    </row>
    <row r="2619" spans="4:4" x14ac:dyDescent="0.35">
      <c r="D2619" s="10"/>
    </row>
    <row r="2620" spans="4:4" x14ac:dyDescent="0.35">
      <c r="D2620" s="10"/>
    </row>
    <row r="2621" spans="4:4" x14ac:dyDescent="0.35">
      <c r="D2621" s="10"/>
    </row>
    <row r="2622" spans="4:4" x14ac:dyDescent="0.35">
      <c r="D2622" s="10"/>
    </row>
    <row r="2623" spans="4:4" x14ac:dyDescent="0.35">
      <c r="D2623" s="10"/>
    </row>
    <row r="2624" spans="4:4" x14ac:dyDescent="0.35">
      <c r="D2624" s="10"/>
    </row>
    <row r="2625" spans="4:4" x14ac:dyDescent="0.35">
      <c r="D2625" s="10"/>
    </row>
    <row r="2626" spans="4:4" x14ac:dyDescent="0.35">
      <c r="D2626" s="10"/>
    </row>
    <row r="2627" spans="4:4" x14ac:dyDescent="0.35">
      <c r="D2627" s="10"/>
    </row>
    <row r="2628" spans="4:4" x14ac:dyDescent="0.35">
      <c r="D2628" s="10"/>
    </row>
    <row r="2629" spans="4:4" x14ac:dyDescent="0.35">
      <c r="D2629" s="10"/>
    </row>
    <row r="2630" spans="4:4" x14ac:dyDescent="0.35">
      <c r="D2630" s="10"/>
    </row>
    <row r="2631" spans="4:4" x14ac:dyDescent="0.35">
      <c r="D2631" s="10"/>
    </row>
    <row r="2632" spans="4:4" x14ac:dyDescent="0.35">
      <c r="D2632" s="10"/>
    </row>
    <row r="2633" spans="4:4" x14ac:dyDescent="0.35">
      <c r="D2633" s="10"/>
    </row>
    <row r="2634" spans="4:4" x14ac:dyDescent="0.35">
      <c r="D2634" s="10"/>
    </row>
    <row r="2635" spans="4:4" x14ac:dyDescent="0.35">
      <c r="D2635" s="10"/>
    </row>
    <row r="2636" spans="4:4" x14ac:dyDescent="0.35">
      <c r="D2636" s="10"/>
    </row>
    <row r="2637" spans="4:4" x14ac:dyDescent="0.35">
      <c r="D2637" s="10"/>
    </row>
    <row r="2638" spans="4:4" x14ac:dyDescent="0.35">
      <c r="D2638" s="10"/>
    </row>
    <row r="2639" spans="4:4" x14ac:dyDescent="0.35">
      <c r="D2639" s="10"/>
    </row>
    <row r="2640" spans="4:4" x14ac:dyDescent="0.35">
      <c r="D2640" s="10"/>
    </row>
    <row r="2641" spans="4:4" x14ac:dyDescent="0.35">
      <c r="D2641" s="10"/>
    </row>
    <row r="2642" spans="4:4" x14ac:dyDescent="0.35">
      <c r="D2642" s="10"/>
    </row>
    <row r="2643" spans="4:4" x14ac:dyDescent="0.35">
      <c r="D2643" s="10"/>
    </row>
    <row r="2644" spans="4:4" x14ac:dyDescent="0.35">
      <c r="D2644" s="10"/>
    </row>
    <row r="2645" spans="4:4" x14ac:dyDescent="0.35">
      <c r="D2645" s="10"/>
    </row>
    <row r="2646" spans="4:4" x14ac:dyDescent="0.35">
      <c r="D2646" s="10"/>
    </row>
    <row r="2647" spans="4:4" x14ac:dyDescent="0.35">
      <c r="D2647" s="10"/>
    </row>
    <row r="2648" spans="4:4" x14ac:dyDescent="0.35">
      <c r="D2648" s="10"/>
    </row>
    <row r="2649" spans="4:4" x14ac:dyDescent="0.35">
      <c r="D2649" s="10"/>
    </row>
    <row r="2650" spans="4:4" x14ac:dyDescent="0.35">
      <c r="D2650" s="10"/>
    </row>
    <row r="2651" spans="4:4" x14ac:dyDescent="0.35">
      <c r="D2651" s="10"/>
    </row>
    <row r="2652" spans="4:4" x14ac:dyDescent="0.35">
      <c r="D2652" s="10"/>
    </row>
    <row r="2653" spans="4:4" x14ac:dyDescent="0.35">
      <c r="D2653" s="10"/>
    </row>
    <row r="2654" spans="4:4" x14ac:dyDescent="0.35">
      <c r="D2654" s="10"/>
    </row>
    <row r="2655" spans="4:4" x14ac:dyDescent="0.35">
      <c r="D2655" s="10"/>
    </row>
    <row r="2656" spans="4:4" x14ac:dyDescent="0.35">
      <c r="D2656" s="10"/>
    </row>
    <row r="2657" spans="4:4" x14ac:dyDescent="0.35">
      <c r="D2657" s="10"/>
    </row>
    <row r="2658" spans="4:4" x14ac:dyDescent="0.35">
      <c r="D2658" s="10"/>
    </row>
    <row r="2659" spans="4:4" x14ac:dyDescent="0.35">
      <c r="D2659" s="10"/>
    </row>
    <row r="2660" spans="4:4" x14ac:dyDescent="0.35">
      <c r="D2660" s="10"/>
    </row>
    <row r="2661" spans="4:4" x14ac:dyDescent="0.35">
      <c r="D2661" s="10"/>
    </row>
    <row r="2662" spans="4:4" x14ac:dyDescent="0.35">
      <c r="D2662" s="10"/>
    </row>
    <row r="2663" spans="4:4" x14ac:dyDescent="0.35">
      <c r="D2663" s="10"/>
    </row>
    <row r="2664" spans="4:4" x14ac:dyDescent="0.35">
      <c r="D2664" s="10"/>
    </row>
    <row r="2665" spans="4:4" x14ac:dyDescent="0.35">
      <c r="D2665" s="10"/>
    </row>
    <row r="2666" spans="4:4" x14ac:dyDescent="0.35">
      <c r="D2666" s="10"/>
    </row>
    <row r="2667" spans="4:4" x14ac:dyDescent="0.35">
      <c r="D2667" s="10"/>
    </row>
    <row r="2668" spans="4:4" x14ac:dyDescent="0.35">
      <c r="D2668" s="10"/>
    </row>
    <row r="2669" spans="4:4" x14ac:dyDescent="0.35">
      <c r="D2669" s="10"/>
    </row>
    <row r="2670" spans="4:4" x14ac:dyDescent="0.35">
      <c r="D2670" s="10"/>
    </row>
    <row r="2671" spans="4:4" x14ac:dyDescent="0.35">
      <c r="D2671" s="10"/>
    </row>
    <row r="2672" spans="4:4" x14ac:dyDescent="0.35">
      <c r="D2672" s="10"/>
    </row>
    <row r="2673" spans="4:4" x14ac:dyDescent="0.35">
      <c r="D2673" s="10"/>
    </row>
    <row r="2674" spans="4:4" x14ac:dyDescent="0.35">
      <c r="D2674" s="10"/>
    </row>
    <row r="2675" spans="4:4" x14ac:dyDescent="0.35">
      <c r="D2675" s="10"/>
    </row>
    <row r="2676" spans="4:4" x14ac:dyDescent="0.35">
      <c r="D2676" s="10"/>
    </row>
    <row r="2677" spans="4:4" x14ac:dyDescent="0.35">
      <c r="D2677" s="10"/>
    </row>
    <row r="2678" spans="4:4" x14ac:dyDescent="0.35">
      <c r="D2678" s="10"/>
    </row>
    <row r="2679" spans="4:4" x14ac:dyDescent="0.35">
      <c r="D2679" s="10"/>
    </row>
    <row r="2680" spans="4:4" x14ac:dyDescent="0.35">
      <c r="D2680" s="10"/>
    </row>
    <row r="2681" spans="4:4" x14ac:dyDescent="0.35">
      <c r="D2681" s="10"/>
    </row>
    <row r="2682" spans="4:4" x14ac:dyDescent="0.35">
      <c r="D2682" s="10"/>
    </row>
    <row r="2683" spans="4:4" x14ac:dyDescent="0.35">
      <c r="D2683" s="10"/>
    </row>
    <row r="2684" spans="4:4" x14ac:dyDescent="0.35">
      <c r="D2684" s="10"/>
    </row>
    <row r="2685" spans="4:4" x14ac:dyDescent="0.35">
      <c r="D2685" s="10"/>
    </row>
    <row r="2686" spans="4:4" x14ac:dyDescent="0.35">
      <c r="D2686" s="10"/>
    </row>
    <row r="2687" spans="4:4" x14ac:dyDescent="0.35">
      <c r="D2687" s="10"/>
    </row>
    <row r="2688" spans="4:4" x14ac:dyDescent="0.35">
      <c r="D2688" s="10"/>
    </row>
    <row r="2689" spans="4:4" x14ac:dyDescent="0.35">
      <c r="D2689" s="10"/>
    </row>
    <row r="2690" spans="4:4" x14ac:dyDescent="0.35">
      <c r="D2690" s="10"/>
    </row>
    <row r="2691" spans="4:4" x14ac:dyDescent="0.35">
      <c r="D2691" s="10"/>
    </row>
    <row r="2692" spans="4:4" x14ac:dyDescent="0.35">
      <c r="D2692" s="10"/>
    </row>
    <row r="2693" spans="4:4" x14ac:dyDescent="0.35">
      <c r="D2693" s="10"/>
    </row>
    <row r="2694" spans="4:4" x14ac:dyDescent="0.35">
      <c r="D2694" s="10"/>
    </row>
    <row r="2695" spans="4:4" x14ac:dyDescent="0.35">
      <c r="D2695" s="10"/>
    </row>
    <row r="2696" spans="4:4" x14ac:dyDescent="0.35">
      <c r="D2696" s="10"/>
    </row>
    <row r="2697" spans="4:4" x14ac:dyDescent="0.35">
      <c r="D2697" s="10"/>
    </row>
    <row r="2698" spans="4:4" x14ac:dyDescent="0.35">
      <c r="D2698" s="10"/>
    </row>
    <row r="2699" spans="4:4" x14ac:dyDescent="0.35">
      <c r="D2699" s="10"/>
    </row>
    <row r="2700" spans="4:4" x14ac:dyDescent="0.35">
      <c r="D2700" s="10"/>
    </row>
    <row r="2701" spans="4:4" x14ac:dyDescent="0.35">
      <c r="D2701" s="10"/>
    </row>
    <row r="2702" spans="4:4" x14ac:dyDescent="0.35">
      <c r="D2702" s="10"/>
    </row>
    <row r="2703" spans="4:4" x14ac:dyDescent="0.35">
      <c r="D2703" s="10"/>
    </row>
    <row r="2704" spans="4:4" x14ac:dyDescent="0.35">
      <c r="D2704" s="10"/>
    </row>
    <row r="2705" spans="4:4" x14ac:dyDescent="0.35">
      <c r="D2705" s="10"/>
    </row>
    <row r="2706" spans="4:4" x14ac:dyDescent="0.35">
      <c r="D2706" s="10"/>
    </row>
    <row r="2707" spans="4:4" x14ac:dyDescent="0.35">
      <c r="D2707" s="10"/>
    </row>
    <row r="2708" spans="4:4" x14ac:dyDescent="0.35">
      <c r="D2708" s="10"/>
    </row>
    <row r="2709" spans="4:4" x14ac:dyDescent="0.35">
      <c r="D2709" s="10"/>
    </row>
    <row r="2710" spans="4:4" x14ac:dyDescent="0.35">
      <c r="D2710" s="10"/>
    </row>
    <row r="2711" spans="4:4" x14ac:dyDescent="0.35">
      <c r="D2711" s="10"/>
    </row>
    <row r="2712" spans="4:4" x14ac:dyDescent="0.35">
      <c r="D2712" s="10"/>
    </row>
    <row r="2713" spans="4:4" x14ac:dyDescent="0.35">
      <c r="D2713" s="10"/>
    </row>
    <row r="2714" spans="4:4" x14ac:dyDescent="0.35">
      <c r="D2714" s="10"/>
    </row>
    <row r="2715" spans="4:4" x14ac:dyDescent="0.35">
      <c r="D2715" s="10"/>
    </row>
    <row r="2716" spans="4:4" x14ac:dyDescent="0.35">
      <c r="D2716" s="10"/>
    </row>
    <row r="2717" spans="4:4" x14ac:dyDescent="0.35">
      <c r="D2717" s="10"/>
    </row>
    <row r="2718" spans="4:4" x14ac:dyDescent="0.35">
      <c r="D2718" s="10"/>
    </row>
    <row r="2719" spans="4:4" x14ac:dyDescent="0.35">
      <c r="D2719" s="10"/>
    </row>
    <row r="2720" spans="4:4" x14ac:dyDescent="0.35">
      <c r="D2720" s="10"/>
    </row>
    <row r="2721" spans="4:4" x14ac:dyDescent="0.35">
      <c r="D2721" s="10"/>
    </row>
    <row r="2722" spans="4:4" x14ac:dyDescent="0.35">
      <c r="D2722" s="10"/>
    </row>
    <row r="2723" spans="4:4" x14ac:dyDescent="0.35">
      <c r="D2723" s="10"/>
    </row>
    <row r="2724" spans="4:4" x14ac:dyDescent="0.35">
      <c r="D2724" s="10"/>
    </row>
    <row r="2725" spans="4:4" x14ac:dyDescent="0.35">
      <c r="D2725" s="10"/>
    </row>
    <row r="2726" spans="4:4" x14ac:dyDescent="0.35">
      <c r="D2726" s="10"/>
    </row>
    <row r="2727" spans="4:4" x14ac:dyDescent="0.35">
      <c r="D2727" s="10"/>
    </row>
    <row r="2728" spans="4:4" x14ac:dyDescent="0.35">
      <c r="D2728" s="10"/>
    </row>
    <row r="2729" spans="4:4" x14ac:dyDescent="0.35">
      <c r="D2729" s="10"/>
    </row>
    <row r="2730" spans="4:4" x14ac:dyDescent="0.35">
      <c r="D2730" s="10"/>
    </row>
    <row r="2731" spans="4:4" x14ac:dyDescent="0.35">
      <c r="D2731" s="10"/>
    </row>
    <row r="2732" spans="4:4" x14ac:dyDescent="0.35">
      <c r="D2732" s="10"/>
    </row>
    <row r="2733" spans="4:4" x14ac:dyDescent="0.35">
      <c r="D2733" s="10"/>
    </row>
    <row r="2734" spans="4:4" x14ac:dyDescent="0.35">
      <c r="D2734" s="10"/>
    </row>
    <row r="2735" spans="4:4" x14ac:dyDescent="0.35">
      <c r="D2735" s="10"/>
    </row>
    <row r="2736" spans="4:4" x14ac:dyDescent="0.35">
      <c r="D2736" s="10"/>
    </row>
    <row r="2737" spans="4:4" x14ac:dyDescent="0.35">
      <c r="D2737" s="10"/>
    </row>
    <row r="2738" spans="4:4" x14ac:dyDescent="0.35">
      <c r="D2738" s="10"/>
    </row>
    <row r="2739" spans="4:4" x14ac:dyDescent="0.35">
      <c r="D2739" s="10"/>
    </row>
    <row r="2740" spans="4:4" x14ac:dyDescent="0.35">
      <c r="D2740" s="10"/>
    </row>
    <row r="2741" spans="4:4" x14ac:dyDescent="0.35">
      <c r="D2741" s="10"/>
    </row>
    <row r="2742" spans="4:4" x14ac:dyDescent="0.35">
      <c r="D2742" s="10"/>
    </row>
    <row r="2743" spans="4:4" x14ac:dyDescent="0.35">
      <c r="D2743" s="10"/>
    </row>
    <row r="2744" spans="4:4" x14ac:dyDescent="0.35">
      <c r="D2744" s="10"/>
    </row>
    <row r="2745" spans="4:4" x14ac:dyDescent="0.35">
      <c r="D2745" s="10"/>
    </row>
    <row r="2746" spans="4:4" x14ac:dyDescent="0.35">
      <c r="D2746" s="10"/>
    </row>
    <row r="2747" spans="4:4" x14ac:dyDescent="0.35">
      <c r="D2747" s="10"/>
    </row>
    <row r="2748" spans="4:4" x14ac:dyDescent="0.35">
      <c r="D2748" s="10"/>
    </row>
    <row r="2749" spans="4:4" x14ac:dyDescent="0.35">
      <c r="D2749" s="10"/>
    </row>
    <row r="2750" spans="4:4" x14ac:dyDescent="0.35">
      <c r="D2750" s="10"/>
    </row>
    <row r="2751" spans="4:4" x14ac:dyDescent="0.35">
      <c r="D2751" s="10"/>
    </row>
    <row r="2752" spans="4:4" x14ac:dyDescent="0.35">
      <c r="D2752" s="10"/>
    </row>
    <row r="2753" spans="4:4" x14ac:dyDescent="0.35">
      <c r="D2753" s="10"/>
    </row>
    <row r="2754" spans="4:4" x14ac:dyDescent="0.35">
      <c r="D2754" s="10"/>
    </row>
    <row r="2755" spans="4:4" x14ac:dyDescent="0.35">
      <c r="D2755" s="10"/>
    </row>
    <row r="2756" spans="4:4" x14ac:dyDescent="0.35">
      <c r="D2756" s="10"/>
    </row>
    <row r="2757" spans="4:4" x14ac:dyDescent="0.35">
      <c r="D2757" s="10"/>
    </row>
    <row r="2758" spans="4:4" x14ac:dyDescent="0.35">
      <c r="D2758" s="10"/>
    </row>
    <row r="2759" spans="4:4" x14ac:dyDescent="0.35">
      <c r="D2759" s="10"/>
    </row>
    <row r="2760" spans="4:4" x14ac:dyDescent="0.35">
      <c r="D2760" s="10"/>
    </row>
    <row r="2761" spans="4:4" x14ac:dyDescent="0.35">
      <c r="D2761" s="10"/>
    </row>
    <row r="2762" spans="4:4" x14ac:dyDescent="0.35">
      <c r="D2762" s="10"/>
    </row>
    <row r="2763" spans="4:4" x14ac:dyDescent="0.35">
      <c r="D2763" s="10"/>
    </row>
    <row r="2764" spans="4:4" x14ac:dyDescent="0.35">
      <c r="D2764" s="10"/>
    </row>
    <row r="2765" spans="4:4" x14ac:dyDescent="0.35">
      <c r="D2765" s="10"/>
    </row>
    <row r="2766" spans="4:4" x14ac:dyDescent="0.35">
      <c r="D2766" s="10"/>
    </row>
    <row r="2767" spans="4:4" x14ac:dyDescent="0.35">
      <c r="D2767" s="10"/>
    </row>
    <row r="2768" spans="4:4" x14ac:dyDescent="0.35">
      <c r="D2768" s="10"/>
    </row>
    <row r="2769" spans="4:4" x14ac:dyDescent="0.35">
      <c r="D2769" s="10"/>
    </row>
    <row r="2770" spans="4:4" x14ac:dyDescent="0.35">
      <c r="D2770" s="10"/>
    </row>
    <row r="2771" spans="4:4" x14ac:dyDescent="0.35">
      <c r="D2771" s="10"/>
    </row>
    <row r="2772" spans="4:4" x14ac:dyDescent="0.35">
      <c r="D2772" s="10"/>
    </row>
    <row r="2773" spans="4:4" x14ac:dyDescent="0.35">
      <c r="D2773" s="10"/>
    </row>
    <row r="2774" spans="4:4" x14ac:dyDescent="0.35">
      <c r="D2774" s="10"/>
    </row>
    <row r="2775" spans="4:4" x14ac:dyDescent="0.35">
      <c r="D2775" s="10"/>
    </row>
    <row r="2776" spans="4:4" x14ac:dyDescent="0.35">
      <c r="D2776" s="10"/>
    </row>
    <row r="2777" spans="4:4" x14ac:dyDescent="0.35">
      <c r="D2777" s="10"/>
    </row>
    <row r="2778" spans="4:4" x14ac:dyDescent="0.35">
      <c r="D2778" s="10"/>
    </row>
    <row r="2779" spans="4:4" x14ac:dyDescent="0.35">
      <c r="D2779" s="10"/>
    </row>
    <row r="2780" spans="4:4" x14ac:dyDescent="0.35">
      <c r="D2780" s="10"/>
    </row>
    <row r="2781" spans="4:4" x14ac:dyDescent="0.35">
      <c r="D2781" s="10"/>
    </row>
    <row r="2782" spans="4:4" x14ac:dyDescent="0.35">
      <c r="D2782" s="10"/>
    </row>
    <row r="2783" spans="4:4" x14ac:dyDescent="0.35">
      <c r="D2783" s="10"/>
    </row>
    <row r="2784" spans="4:4" x14ac:dyDescent="0.35">
      <c r="D2784" s="10"/>
    </row>
    <row r="2785" spans="4:4" x14ac:dyDescent="0.35">
      <c r="D2785" s="10"/>
    </row>
    <row r="2786" spans="4:4" x14ac:dyDescent="0.35">
      <c r="D2786" s="10"/>
    </row>
    <row r="2787" spans="4:4" x14ac:dyDescent="0.35">
      <c r="D2787" s="10"/>
    </row>
    <row r="2788" spans="4:4" x14ac:dyDescent="0.35">
      <c r="D2788" s="10"/>
    </row>
    <row r="2789" spans="4:4" x14ac:dyDescent="0.35">
      <c r="D2789" s="10"/>
    </row>
    <row r="2790" spans="4:4" x14ac:dyDescent="0.35">
      <c r="D2790" s="10"/>
    </row>
    <row r="2791" spans="4:4" x14ac:dyDescent="0.35">
      <c r="D2791" s="10"/>
    </row>
    <row r="2792" spans="4:4" x14ac:dyDescent="0.35">
      <c r="D2792" s="10"/>
    </row>
    <row r="2793" spans="4:4" x14ac:dyDescent="0.35">
      <c r="D2793" s="10"/>
    </row>
    <row r="2794" spans="4:4" x14ac:dyDescent="0.35">
      <c r="D2794" s="10"/>
    </row>
    <row r="2795" spans="4:4" x14ac:dyDescent="0.35">
      <c r="D2795" s="10"/>
    </row>
    <row r="2796" spans="4:4" x14ac:dyDescent="0.35">
      <c r="D2796" s="10"/>
    </row>
    <row r="2797" spans="4:4" x14ac:dyDescent="0.35">
      <c r="D2797" s="10"/>
    </row>
    <row r="2798" spans="4:4" x14ac:dyDescent="0.35">
      <c r="D2798" s="10"/>
    </row>
    <row r="2799" spans="4:4" x14ac:dyDescent="0.35">
      <c r="D2799" s="10"/>
    </row>
    <row r="2800" spans="4:4" x14ac:dyDescent="0.35">
      <c r="D2800" s="10"/>
    </row>
    <row r="2801" spans="4:4" x14ac:dyDescent="0.35">
      <c r="D2801" s="10"/>
    </row>
    <row r="2802" spans="4:4" x14ac:dyDescent="0.35">
      <c r="D2802" s="10"/>
    </row>
    <row r="2803" spans="4:4" x14ac:dyDescent="0.35">
      <c r="D2803" s="10"/>
    </row>
    <row r="2804" spans="4:4" x14ac:dyDescent="0.35">
      <c r="D2804" s="10"/>
    </row>
    <row r="2805" spans="4:4" x14ac:dyDescent="0.35">
      <c r="D2805" s="10"/>
    </row>
    <row r="2806" spans="4:4" x14ac:dyDescent="0.35">
      <c r="D2806" s="10"/>
    </row>
    <row r="2807" spans="4:4" x14ac:dyDescent="0.35">
      <c r="D2807" s="10"/>
    </row>
    <row r="2808" spans="4:4" x14ac:dyDescent="0.35">
      <c r="D2808" s="10"/>
    </row>
    <row r="2809" spans="4:4" x14ac:dyDescent="0.35">
      <c r="D2809" s="10"/>
    </row>
    <row r="2810" spans="4:4" x14ac:dyDescent="0.35">
      <c r="D2810" s="10"/>
    </row>
    <row r="2811" spans="4:4" x14ac:dyDescent="0.35">
      <c r="D2811" s="10"/>
    </row>
    <row r="2812" spans="4:4" x14ac:dyDescent="0.35">
      <c r="D2812" s="10"/>
    </row>
    <row r="2813" spans="4:4" x14ac:dyDescent="0.35">
      <c r="D2813" s="10"/>
    </row>
    <row r="2814" spans="4:4" x14ac:dyDescent="0.35">
      <c r="D2814" s="10"/>
    </row>
    <row r="2815" spans="4:4" x14ac:dyDescent="0.35">
      <c r="D2815" s="10"/>
    </row>
    <row r="2816" spans="4:4" x14ac:dyDescent="0.35">
      <c r="D2816" s="10"/>
    </row>
    <row r="2817" spans="4:4" x14ac:dyDescent="0.35">
      <c r="D2817" s="10"/>
    </row>
    <row r="2818" spans="4:4" x14ac:dyDescent="0.35">
      <c r="D2818" s="10"/>
    </row>
    <row r="2819" spans="4:4" x14ac:dyDescent="0.35">
      <c r="D2819" s="10"/>
    </row>
    <row r="2820" spans="4:4" x14ac:dyDescent="0.35">
      <c r="D2820" s="10"/>
    </row>
    <row r="2821" spans="4:4" x14ac:dyDescent="0.35">
      <c r="D2821" s="10"/>
    </row>
    <row r="2822" spans="4:4" x14ac:dyDescent="0.35">
      <c r="D2822" s="10"/>
    </row>
    <row r="2823" spans="4:4" x14ac:dyDescent="0.35">
      <c r="D2823" s="10"/>
    </row>
    <row r="2824" spans="4:4" x14ac:dyDescent="0.35">
      <c r="D2824" s="10"/>
    </row>
    <row r="2825" spans="4:4" x14ac:dyDescent="0.35">
      <c r="D2825" s="10"/>
    </row>
    <row r="2826" spans="4:4" x14ac:dyDescent="0.35">
      <c r="D2826" s="10"/>
    </row>
    <row r="2827" spans="4:4" x14ac:dyDescent="0.35">
      <c r="D2827" s="10"/>
    </row>
    <row r="2828" spans="4:4" x14ac:dyDescent="0.35">
      <c r="D2828" s="10"/>
    </row>
    <row r="2829" spans="4:4" x14ac:dyDescent="0.35">
      <c r="D2829" s="10"/>
    </row>
    <row r="2830" spans="4:4" x14ac:dyDescent="0.35">
      <c r="D2830" s="10"/>
    </row>
    <row r="2831" spans="4:4" x14ac:dyDescent="0.35">
      <c r="D2831" s="10"/>
    </row>
    <row r="2832" spans="4:4" x14ac:dyDescent="0.35">
      <c r="D2832" s="10"/>
    </row>
    <row r="2833" spans="4:4" x14ac:dyDescent="0.35">
      <c r="D2833" s="10"/>
    </row>
    <row r="2834" spans="4:4" x14ac:dyDescent="0.35">
      <c r="D2834" s="10"/>
    </row>
    <row r="2835" spans="4:4" x14ac:dyDescent="0.35">
      <c r="D2835" s="10"/>
    </row>
    <row r="2836" spans="4:4" x14ac:dyDescent="0.35">
      <c r="D2836" s="10"/>
    </row>
    <row r="2837" spans="4:4" x14ac:dyDescent="0.35">
      <c r="D2837" s="10"/>
    </row>
    <row r="2838" spans="4:4" x14ac:dyDescent="0.35">
      <c r="D2838" s="10"/>
    </row>
    <row r="2839" spans="4:4" x14ac:dyDescent="0.35">
      <c r="D2839" s="10"/>
    </row>
    <row r="2840" spans="4:4" x14ac:dyDescent="0.35">
      <c r="D2840" s="10"/>
    </row>
    <row r="2841" spans="4:4" x14ac:dyDescent="0.35">
      <c r="D2841" s="10"/>
    </row>
    <row r="2842" spans="4:4" x14ac:dyDescent="0.35">
      <c r="D2842" s="10"/>
    </row>
    <row r="2843" spans="4:4" x14ac:dyDescent="0.35">
      <c r="D2843" s="10"/>
    </row>
    <row r="2844" spans="4:4" x14ac:dyDescent="0.35">
      <c r="D2844" s="10"/>
    </row>
    <row r="2845" spans="4:4" x14ac:dyDescent="0.35">
      <c r="D2845" s="10"/>
    </row>
    <row r="2846" spans="4:4" x14ac:dyDescent="0.35">
      <c r="D2846" s="10"/>
    </row>
    <row r="2847" spans="4:4" x14ac:dyDescent="0.35">
      <c r="D2847" s="10"/>
    </row>
    <row r="2848" spans="4:4" x14ac:dyDescent="0.35">
      <c r="D2848" s="10"/>
    </row>
    <row r="2849" spans="4:4" x14ac:dyDescent="0.35">
      <c r="D2849" s="10"/>
    </row>
    <row r="2850" spans="4:4" x14ac:dyDescent="0.35">
      <c r="D2850" s="10"/>
    </row>
    <row r="2851" spans="4:4" x14ac:dyDescent="0.35">
      <c r="D2851" s="10"/>
    </row>
    <row r="2852" spans="4:4" x14ac:dyDescent="0.35">
      <c r="D2852" s="10"/>
    </row>
    <row r="2853" spans="4:4" x14ac:dyDescent="0.35">
      <c r="D2853" s="10"/>
    </row>
    <row r="2854" spans="4:4" x14ac:dyDescent="0.35">
      <c r="D2854" s="10"/>
    </row>
    <row r="2855" spans="4:4" x14ac:dyDescent="0.35">
      <c r="D2855" s="10"/>
    </row>
    <row r="2856" spans="4:4" x14ac:dyDescent="0.35">
      <c r="D2856" s="10"/>
    </row>
    <row r="2857" spans="4:4" x14ac:dyDescent="0.35">
      <c r="D2857" s="10"/>
    </row>
    <row r="2858" spans="4:4" x14ac:dyDescent="0.35">
      <c r="D2858" s="10"/>
    </row>
    <row r="2859" spans="4:4" x14ac:dyDescent="0.35">
      <c r="D2859" s="10"/>
    </row>
    <row r="2860" spans="4:4" x14ac:dyDescent="0.35">
      <c r="D2860" s="10"/>
    </row>
    <row r="2861" spans="4:4" x14ac:dyDescent="0.35">
      <c r="D2861" s="10"/>
    </row>
    <row r="2862" spans="4:4" x14ac:dyDescent="0.35">
      <c r="D2862" s="10"/>
    </row>
    <row r="2863" spans="4:4" x14ac:dyDescent="0.35">
      <c r="D2863" s="10"/>
    </row>
    <row r="2864" spans="4:4" x14ac:dyDescent="0.35">
      <c r="D2864" s="10"/>
    </row>
    <row r="2865" spans="4:4" x14ac:dyDescent="0.35">
      <c r="D2865" s="10"/>
    </row>
    <row r="2866" spans="4:4" x14ac:dyDescent="0.35">
      <c r="D2866" s="10"/>
    </row>
    <row r="2867" spans="4:4" x14ac:dyDescent="0.35">
      <c r="D2867" s="10"/>
    </row>
    <row r="2868" spans="4:4" x14ac:dyDescent="0.35">
      <c r="D2868" s="10"/>
    </row>
    <row r="2869" spans="4:4" x14ac:dyDescent="0.35">
      <c r="D2869" s="10"/>
    </row>
    <row r="2870" spans="4:4" x14ac:dyDescent="0.35">
      <c r="D2870" s="10"/>
    </row>
    <row r="2871" spans="4:4" x14ac:dyDescent="0.35">
      <c r="D2871" s="10"/>
    </row>
    <row r="2872" spans="4:4" x14ac:dyDescent="0.35">
      <c r="D2872" s="10"/>
    </row>
    <row r="2873" spans="4:4" x14ac:dyDescent="0.35">
      <c r="D2873" s="10"/>
    </row>
    <row r="2874" spans="4:4" x14ac:dyDescent="0.35">
      <c r="D2874" s="10"/>
    </row>
    <row r="2875" spans="4:4" x14ac:dyDescent="0.35">
      <c r="D2875" s="10"/>
    </row>
    <row r="2876" spans="4:4" x14ac:dyDescent="0.35">
      <c r="D2876" s="10"/>
    </row>
    <row r="2877" spans="4:4" x14ac:dyDescent="0.35">
      <c r="D2877" s="10"/>
    </row>
    <row r="2878" spans="4:4" x14ac:dyDescent="0.35">
      <c r="D2878" s="10"/>
    </row>
    <row r="2879" spans="4:4" x14ac:dyDescent="0.35">
      <c r="D2879" s="10"/>
    </row>
    <row r="2880" spans="4:4" x14ac:dyDescent="0.35">
      <c r="D2880" s="10"/>
    </row>
    <row r="2881" spans="4:4" x14ac:dyDescent="0.35">
      <c r="D2881" s="10"/>
    </row>
    <row r="2882" spans="4:4" x14ac:dyDescent="0.35">
      <c r="D2882" s="10"/>
    </row>
    <row r="2883" spans="4:4" x14ac:dyDescent="0.35">
      <c r="D2883" s="10"/>
    </row>
    <row r="2884" spans="4:4" x14ac:dyDescent="0.35">
      <c r="D2884" s="10"/>
    </row>
    <row r="2885" spans="4:4" x14ac:dyDescent="0.35">
      <c r="D2885" s="10"/>
    </row>
    <row r="2886" spans="4:4" x14ac:dyDescent="0.35">
      <c r="D2886" s="10"/>
    </row>
    <row r="2887" spans="4:4" x14ac:dyDescent="0.35">
      <c r="D2887" s="10"/>
    </row>
    <row r="2888" spans="4:4" x14ac:dyDescent="0.35">
      <c r="D2888" s="10"/>
    </row>
    <row r="2889" spans="4:4" x14ac:dyDescent="0.35">
      <c r="D2889" s="10"/>
    </row>
    <row r="2890" spans="4:4" x14ac:dyDescent="0.35">
      <c r="D2890" s="10"/>
    </row>
    <row r="2891" spans="4:4" x14ac:dyDescent="0.35">
      <c r="D2891" s="10"/>
    </row>
    <row r="2892" spans="4:4" x14ac:dyDescent="0.35">
      <c r="D2892" s="10"/>
    </row>
    <row r="2893" spans="4:4" x14ac:dyDescent="0.35">
      <c r="D2893" s="10"/>
    </row>
    <row r="2894" spans="4:4" x14ac:dyDescent="0.35">
      <c r="D2894" s="10"/>
    </row>
    <row r="2895" spans="4:4" x14ac:dyDescent="0.35">
      <c r="D2895" s="10"/>
    </row>
    <row r="2896" spans="4:4" x14ac:dyDescent="0.35">
      <c r="D2896" s="10"/>
    </row>
    <row r="2897" spans="4:4" x14ac:dyDescent="0.35">
      <c r="D2897" s="10"/>
    </row>
    <row r="2898" spans="4:4" x14ac:dyDescent="0.35">
      <c r="D2898" s="10"/>
    </row>
    <row r="2899" spans="4:4" x14ac:dyDescent="0.35">
      <c r="D2899" s="10"/>
    </row>
    <row r="2900" spans="4:4" x14ac:dyDescent="0.35">
      <c r="D2900" s="10"/>
    </row>
    <row r="2901" spans="4:4" x14ac:dyDescent="0.35">
      <c r="D2901" s="10"/>
    </row>
    <row r="2902" spans="4:4" x14ac:dyDescent="0.35">
      <c r="D2902" s="10"/>
    </row>
    <row r="2903" spans="4:4" x14ac:dyDescent="0.35">
      <c r="D2903" s="10"/>
    </row>
    <row r="2904" spans="4:4" x14ac:dyDescent="0.35">
      <c r="D2904" s="10"/>
    </row>
    <row r="2905" spans="4:4" x14ac:dyDescent="0.35">
      <c r="D2905" s="10"/>
    </row>
    <row r="2906" spans="4:4" x14ac:dyDescent="0.35">
      <c r="D2906" s="10"/>
    </row>
    <row r="2907" spans="4:4" x14ac:dyDescent="0.35">
      <c r="D2907" s="10"/>
    </row>
    <row r="2908" spans="4:4" x14ac:dyDescent="0.35">
      <c r="D2908" s="10"/>
    </row>
    <row r="2909" spans="4:4" x14ac:dyDescent="0.35">
      <c r="D2909" s="10"/>
    </row>
    <row r="2910" spans="4:4" x14ac:dyDescent="0.35">
      <c r="D2910" s="10"/>
    </row>
    <row r="2911" spans="4:4" x14ac:dyDescent="0.35">
      <c r="D2911" s="10"/>
    </row>
    <row r="2912" spans="4:4" x14ac:dyDescent="0.35">
      <c r="D2912" s="10"/>
    </row>
    <row r="2913" spans="4:4" x14ac:dyDescent="0.35">
      <c r="D2913" s="10"/>
    </row>
    <row r="2914" spans="4:4" x14ac:dyDescent="0.35">
      <c r="D2914" s="10"/>
    </row>
    <row r="2915" spans="4:4" x14ac:dyDescent="0.35">
      <c r="D2915" s="10"/>
    </row>
    <row r="2916" spans="4:4" x14ac:dyDescent="0.35">
      <c r="D2916" s="10"/>
    </row>
    <row r="2917" spans="4:4" x14ac:dyDescent="0.35">
      <c r="D2917" s="10"/>
    </row>
    <row r="2918" spans="4:4" x14ac:dyDescent="0.35">
      <c r="D2918" s="10"/>
    </row>
    <row r="2919" spans="4:4" x14ac:dyDescent="0.35">
      <c r="D2919" s="10"/>
    </row>
    <row r="2920" spans="4:4" x14ac:dyDescent="0.35">
      <c r="D2920" s="10"/>
    </row>
    <row r="2921" spans="4:4" x14ac:dyDescent="0.35">
      <c r="D2921" s="10"/>
    </row>
    <row r="2922" spans="4:4" x14ac:dyDescent="0.35">
      <c r="D2922" s="10"/>
    </row>
    <row r="2923" spans="4:4" x14ac:dyDescent="0.35">
      <c r="D2923" s="10"/>
    </row>
    <row r="2924" spans="4:4" x14ac:dyDescent="0.35">
      <c r="D2924" s="10"/>
    </row>
    <row r="2925" spans="4:4" x14ac:dyDescent="0.35">
      <c r="D2925" s="10"/>
    </row>
    <row r="2926" spans="4:4" x14ac:dyDescent="0.35">
      <c r="D2926" s="10"/>
    </row>
    <row r="2927" spans="4:4" x14ac:dyDescent="0.35">
      <c r="D2927" s="10"/>
    </row>
    <row r="2928" spans="4:4" x14ac:dyDescent="0.35">
      <c r="D2928" s="10"/>
    </row>
    <row r="2929" spans="4:4" x14ac:dyDescent="0.35">
      <c r="D2929" s="10"/>
    </row>
    <row r="2930" spans="4:4" x14ac:dyDescent="0.35">
      <c r="D2930" s="10"/>
    </row>
    <row r="2931" spans="4:4" x14ac:dyDescent="0.35">
      <c r="D2931" s="10"/>
    </row>
    <row r="2932" spans="4:4" x14ac:dyDescent="0.35">
      <c r="D2932" s="10"/>
    </row>
    <row r="2933" spans="4:4" x14ac:dyDescent="0.35">
      <c r="D2933" s="10"/>
    </row>
    <row r="2934" spans="4:4" x14ac:dyDescent="0.35">
      <c r="D2934" s="10"/>
    </row>
    <row r="2935" spans="4:4" x14ac:dyDescent="0.35">
      <c r="D2935" s="10"/>
    </row>
    <row r="2936" spans="4:4" x14ac:dyDescent="0.35">
      <c r="D2936" s="10"/>
    </row>
    <row r="2937" spans="4:4" x14ac:dyDescent="0.35">
      <c r="D2937" s="10"/>
    </row>
    <row r="2938" spans="4:4" x14ac:dyDescent="0.35">
      <c r="D2938" s="10"/>
    </row>
    <row r="2939" spans="4:4" x14ac:dyDescent="0.35">
      <c r="D2939" s="10"/>
    </row>
    <row r="2940" spans="4:4" x14ac:dyDescent="0.35">
      <c r="D2940" s="10"/>
    </row>
    <row r="2941" spans="4:4" x14ac:dyDescent="0.35">
      <c r="D2941" s="10"/>
    </row>
    <row r="2942" spans="4:4" x14ac:dyDescent="0.35">
      <c r="D2942" s="10"/>
    </row>
    <row r="2943" spans="4:4" x14ac:dyDescent="0.35">
      <c r="D2943" s="10"/>
    </row>
    <row r="2944" spans="4:4" x14ac:dyDescent="0.35">
      <c r="D2944" s="10"/>
    </row>
    <row r="2945" spans="4:4" x14ac:dyDescent="0.35">
      <c r="D2945" s="10"/>
    </row>
    <row r="2946" spans="4:4" x14ac:dyDescent="0.35">
      <c r="D2946" s="10"/>
    </row>
    <row r="2947" spans="4:4" x14ac:dyDescent="0.35">
      <c r="D2947" s="10"/>
    </row>
    <row r="2948" spans="4:4" x14ac:dyDescent="0.35">
      <c r="D2948" s="10"/>
    </row>
    <row r="2949" spans="4:4" x14ac:dyDescent="0.35">
      <c r="D2949" s="10"/>
    </row>
    <row r="2950" spans="4:4" x14ac:dyDescent="0.35">
      <c r="D2950" s="10"/>
    </row>
    <row r="2951" spans="4:4" x14ac:dyDescent="0.35">
      <c r="D2951" s="10"/>
    </row>
    <row r="2952" spans="4:4" x14ac:dyDescent="0.35">
      <c r="D2952" s="10"/>
    </row>
    <row r="2953" spans="4:4" x14ac:dyDescent="0.35">
      <c r="D2953" s="10"/>
    </row>
    <row r="2954" spans="4:4" x14ac:dyDescent="0.35">
      <c r="D2954" s="10"/>
    </row>
    <row r="2955" spans="4:4" x14ac:dyDescent="0.35">
      <c r="D2955" s="10"/>
    </row>
    <row r="2956" spans="4:4" x14ac:dyDescent="0.35">
      <c r="D2956" s="10"/>
    </row>
    <row r="2957" spans="4:4" x14ac:dyDescent="0.35">
      <c r="D2957" s="10"/>
    </row>
    <row r="2958" spans="4:4" x14ac:dyDescent="0.35">
      <c r="D2958" s="10"/>
    </row>
    <row r="2959" spans="4:4" x14ac:dyDescent="0.35">
      <c r="D2959" s="10"/>
    </row>
    <row r="2960" spans="4:4" x14ac:dyDescent="0.35">
      <c r="D2960" s="10"/>
    </row>
    <row r="2961" spans="4:4" x14ac:dyDescent="0.35">
      <c r="D2961" s="10"/>
    </row>
    <row r="2962" spans="4:4" x14ac:dyDescent="0.35">
      <c r="D2962" s="10"/>
    </row>
    <row r="2963" spans="4:4" x14ac:dyDescent="0.35">
      <c r="D2963" s="10"/>
    </row>
    <row r="2964" spans="4:4" x14ac:dyDescent="0.35">
      <c r="D2964" s="10"/>
    </row>
    <row r="2965" spans="4:4" x14ac:dyDescent="0.35">
      <c r="D2965" s="10"/>
    </row>
    <row r="2966" spans="4:4" x14ac:dyDescent="0.35">
      <c r="D2966" s="10"/>
    </row>
    <row r="2967" spans="4:4" x14ac:dyDescent="0.35">
      <c r="D2967" s="10"/>
    </row>
    <row r="2968" spans="4:4" x14ac:dyDescent="0.35">
      <c r="D2968" s="10"/>
    </row>
    <row r="2969" spans="4:4" x14ac:dyDescent="0.35">
      <c r="D2969" s="10"/>
    </row>
    <row r="2970" spans="4:4" x14ac:dyDescent="0.35">
      <c r="D2970" s="10"/>
    </row>
    <row r="2971" spans="4:4" x14ac:dyDescent="0.35">
      <c r="D2971" s="10"/>
    </row>
    <row r="2972" spans="4:4" x14ac:dyDescent="0.35">
      <c r="D2972" s="10"/>
    </row>
    <row r="2973" spans="4:4" x14ac:dyDescent="0.35">
      <c r="D2973" s="10"/>
    </row>
    <row r="2974" spans="4:4" x14ac:dyDescent="0.35">
      <c r="D2974" s="10"/>
    </row>
    <row r="2975" spans="4:4" x14ac:dyDescent="0.35">
      <c r="D2975" s="10"/>
    </row>
    <row r="2976" spans="4:4" x14ac:dyDescent="0.35">
      <c r="D2976" s="10"/>
    </row>
    <row r="2977" spans="4:4" x14ac:dyDescent="0.35">
      <c r="D2977" s="10"/>
    </row>
    <row r="2978" spans="4:4" x14ac:dyDescent="0.35">
      <c r="D2978" s="10"/>
    </row>
    <row r="2979" spans="4:4" x14ac:dyDescent="0.35">
      <c r="D2979" s="10"/>
    </row>
    <row r="2980" spans="4:4" x14ac:dyDescent="0.35">
      <c r="D2980" s="10"/>
    </row>
    <row r="2981" spans="4:4" x14ac:dyDescent="0.35">
      <c r="D2981" s="10"/>
    </row>
    <row r="2982" spans="4:4" x14ac:dyDescent="0.35">
      <c r="D2982" s="10"/>
    </row>
    <row r="2983" spans="4:4" x14ac:dyDescent="0.35">
      <c r="D2983" s="10"/>
    </row>
    <row r="2984" spans="4:4" x14ac:dyDescent="0.35">
      <c r="D2984" s="10"/>
    </row>
    <row r="2985" spans="4:4" x14ac:dyDescent="0.35">
      <c r="D2985" s="10"/>
    </row>
    <row r="2986" spans="4:4" x14ac:dyDescent="0.35">
      <c r="D2986" s="10"/>
    </row>
    <row r="2987" spans="4:4" x14ac:dyDescent="0.35">
      <c r="D2987" s="10"/>
    </row>
    <row r="2988" spans="4:4" x14ac:dyDescent="0.35">
      <c r="D2988" s="10"/>
    </row>
    <row r="2989" spans="4:4" x14ac:dyDescent="0.35">
      <c r="D2989" s="10"/>
    </row>
    <row r="2990" spans="4:4" x14ac:dyDescent="0.35">
      <c r="D2990" s="10"/>
    </row>
    <row r="2991" spans="4:4" x14ac:dyDescent="0.35">
      <c r="D2991" s="10"/>
    </row>
    <row r="2992" spans="4:4" x14ac:dyDescent="0.35">
      <c r="D2992" s="10"/>
    </row>
    <row r="2993" spans="4:4" x14ac:dyDescent="0.35">
      <c r="D2993" s="10"/>
    </row>
    <row r="2994" spans="4:4" x14ac:dyDescent="0.35">
      <c r="D2994" s="10"/>
    </row>
    <row r="2995" spans="4:4" x14ac:dyDescent="0.35">
      <c r="D2995" s="10"/>
    </row>
    <row r="2996" spans="4:4" x14ac:dyDescent="0.35">
      <c r="D2996" s="10"/>
    </row>
    <row r="2997" spans="4:4" x14ac:dyDescent="0.35">
      <c r="D2997" s="10"/>
    </row>
    <row r="2998" spans="4:4" x14ac:dyDescent="0.35">
      <c r="D2998" s="10"/>
    </row>
    <row r="2999" spans="4:4" x14ac:dyDescent="0.35">
      <c r="D2999" s="10"/>
    </row>
    <row r="3000" spans="4:4" x14ac:dyDescent="0.35">
      <c r="D3000" s="10"/>
    </row>
    <row r="3001" spans="4:4" x14ac:dyDescent="0.35">
      <c r="D3001" s="10"/>
    </row>
    <row r="3002" spans="4:4" x14ac:dyDescent="0.35">
      <c r="D3002" s="10"/>
    </row>
    <row r="3003" spans="4:4" x14ac:dyDescent="0.35">
      <c r="D3003" s="10"/>
    </row>
    <row r="3004" spans="4:4" x14ac:dyDescent="0.35">
      <c r="D3004" s="10"/>
    </row>
    <row r="3005" spans="4:4" x14ac:dyDescent="0.35">
      <c r="D3005" s="10"/>
    </row>
    <row r="3006" spans="4:4" x14ac:dyDescent="0.35">
      <c r="D3006" s="10"/>
    </row>
    <row r="3007" spans="4:4" x14ac:dyDescent="0.35">
      <c r="D3007" s="10"/>
    </row>
    <row r="3008" spans="4:4" x14ac:dyDescent="0.35">
      <c r="D3008" s="10"/>
    </row>
    <row r="3009" spans="4:4" x14ac:dyDescent="0.35">
      <c r="D3009" s="10"/>
    </row>
    <row r="3010" spans="4:4" x14ac:dyDescent="0.35">
      <c r="D3010" s="10"/>
    </row>
    <row r="3011" spans="4:4" x14ac:dyDescent="0.35">
      <c r="D3011" s="10"/>
    </row>
    <row r="3012" spans="4:4" x14ac:dyDescent="0.35">
      <c r="D3012" s="10"/>
    </row>
    <row r="3013" spans="4:4" x14ac:dyDescent="0.35">
      <c r="D3013" s="10"/>
    </row>
    <row r="3014" spans="4:4" x14ac:dyDescent="0.35">
      <c r="D3014" s="10"/>
    </row>
    <row r="3015" spans="4:4" x14ac:dyDescent="0.35">
      <c r="D3015" s="10"/>
    </row>
    <row r="3016" spans="4:4" x14ac:dyDescent="0.35">
      <c r="D3016" s="10"/>
    </row>
    <row r="3017" spans="4:4" x14ac:dyDescent="0.35">
      <c r="D3017" s="10"/>
    </row>
    <row r="3018" spans="4:4" x14ac:dyDescent="0.35">
      <c r="D3018" s="10"/>
    </row>
    <row r="3019" spans="4:4" x14ac:dyDescent="0.35">
      <c r="D3019" s="10"/>
    </row>
    <row r="3020" spans="4:4" x14ac:dyDescent="0.35">
      <c r="D3020" s="10"/>
    </row>
    <row r="3021" spans="4:4" x14ac:dyDescent="0.35">
      <c r="D3021" s="10"/>
    </row>
    <row r="3022" spans="4:4" x14ac:dyDescent="0.35">
      <c r="D3022" s="10"/>
    </row>
    <row r="3023" spans="4:4" x14ac:dyDescent="0.35">
      <c r="D3023" s="10"/>
    </row>
    <row r="3024" spans="4:4" x14ac:dyDescent="0.35">
      <c r="D3024" s="10"/>
    </row>
    <row r="3025" spans="4:4" x14ac:dyDescent="0.35">
      <c r="D3025" s="10"/>
    </row>
    <row r="3026" spans="4:4" x14ac:dyDescent="0.35">
      <c r="D3026" s="10"/>
    </row>
    <row r="3027" spans="4:4" x14ac:dyDescent="0.35">
      <c r="D3027" s="10"/>
    </row>
    <row r="3028" spans="4:4" x14ac:dyDescent="0.35">
      <c r="D3028" s="10"/>
    </row>
    <row r="3029" spans="4:4" x14ac:dyDescent="0.35">
      <c r="D3029" s="10"/>
    </row>
    <row r="3030" spans="4:4" x14ac:dyDescent="0.35">
      <c r="D3030" s="10"/>
    </row>
    <row r="3031" spans="4:4" x14ac:dyDescent="0.35">
      <c r="D3031" s="10"/>
    </row>
    <row r="3032" spans="4:4" x14ac:dyDescent="0.35">
      <c r="D3032" s="10"/>
    </row>
    <row r="3033" spans="4:4" x14ac:dyDescent="0.35">
      <c r="D3033" s="10"/>
    </row>
    <row r="3034" spans="4:4" x14ac:dyDescent="0.35">
      <c r="D3034" s="10"/>
    </row>
    <row r="3035" spans="4:4" x14ac:dyDescent="0.35">
      <c r="D3035" s="10"/>
    </row>
    <row r="3036" spans="4:4" x14ac:dyDescent="0.35">
      <c r="D3036" s="10"/>
    </row>
    <row r="3037" spans="4:4" x14ac:dyDescent="0.35">
      <c r="D3037" s="10"/>
    </row>
    <row r="3038" spans="4:4" x14ac:dyDescent="0.35">
      <c r="D3038" s="10"/>
    </row>
    <row r="3039" spans="4:4" x14ac:dyDescent="0.35">
      <c r="D3039" s="10"/>
    </row>
    <row r="3040" spans="4:4" x14ac:dyDescent="0.35">
      <c r="D3040" s="10"/>
    </row>
    <row r="3041" spans="4:4" x14ac:dyDescent="0.35">
      <c r="D3041" s="10"/>
    </row>
    <row r="3042" spans="4:4" x14ac:dyDescent="0.35">
      <c r="D3042" s="10"/>
    </row>
    <row r="3043" spans="4:4" x14ac:dyDescent="0.35">
      <c r="D3043" s="10"/>
    </row>
    <row r="3044" spans="4:4" x14ac:dyDescent="0.35">
      <c r="D3044" s="10"/>
    </row>
    <row r="3045" spans="4:4" x14ac:dyDescent="0.35">
      <c r="D3045" s="10"/>
    </row>
    <row r="3046" spans="4:4" x14ac:dyDescent="0.35">
      <c r="D3046" s="10"/>
    </row>
    <row r="3047" spans="4:4" x14ac:dyDescent="0.35">
      <c r="D3047" s="10"/>
    </row>
    <row r="3048" spans="4:4" x14ac:dyDescent="0.35">
      <c r="D3048" s="10"/>
    </row>
    <row r="3049" spans="4:4" x14ac:dyDescent="0.35">
      <c r="D3049" s="10"/>
    </row>
    <row r="3050" spans="4:4" x14ac:dyDescent="0.35">
      <c r="D3050" s="10"/>
    </row>
    <row r="3051" spans="4:4" x14ac:dyDescent="0.35">
      <c r="D3051" s="10"/>
    </row>
    <row r="3052" spans="4:4" x14ac:dyDescent="0.35">
      <c r="D3052" s="10"/>
    </row>
    <row r="3053" spans="4:4" x14ac:dyDescent="0.35">
      <c r="D3053" s="10"/>
    </row>
    <row r="3054" spans="4:4" x14ac:dyDescent="0.35">
      <c r="D3054" s="10"/>
    </row>
    <row r="3055" spans="4:4" x14ac:dyDescent="0.35">
      <c r="D3055" s="10"/>
    </row>
    <row r="3056" spans="4:4" x14ac:dyDescent="0.35">
      <c r="D3056" s="10"/>
    </row>
    <row r="3057" spans="4:4" x14ac:dyDescent="0.35">
      <c r="D3057" s="10"/>
    </row>
    <row r="3058" spans="4:4" x14ac:dyDescent="0.35">
      <c r="D3058" s="10"/>
    </row>
    <row r="3059" spans="4:4" x14ac:dyDescent="0.35">
      <c r="D3059" s="10"/>
    </row>
    <row r="3060" spans="4:4" x14ac:dyDescent="0.35">
      <c r="D3060" s="10"/>
    </row>
    <row r="3061" spans="4:4" x14ac:dyDescent="0.35">
      <c r="D3061" s="10"/>
    </row>
    <row r="3062" spans="4:4" x14ac:dyDescent="0.35">
      <c r="D3062" s="10"/>
    </row>
    <row r="3063" spans="4:4" x14ac:dyDescent="0.35">
      <c r="D3063" s="10"/>
    </row>
    <row r="3064" spans="4:4" x14ac:dyDescent="0.35">
      <c r="D3064" s="10"/>
    </row>
    <row r="3065" spans="4:4" x14ac:dyDescent="0.35">
      <c r="D3065" s="10"/>
    </row>
    <row r="3066" spans="4:4" x14ac:dyDescent="0.35">
      <c r="D3066" s="10"/>
    </row>
    <row r="3067" spans="4:4" x14ac:dyDescent="0.35">
      <c r="D3067" s="10"/>
    </row>
    <row r="3068" spans="4:4" x14ac:dyDescent="0.35">
      <c r="D3068" s="10"/>
    </row>
    <row r="3069" spans="4:4" x14ac:dyDescent="0.35">
      <c r="D3069" s="10"/>
    </row>
    <row r="3070" spans="4:4" x14ac:dyDescent="0.35">
      <c r="D3070" s="10"/>
    </row>
    <row r="3071" spans="4:4" x14ac:dyDescent="0.35">
      <c r="D3071" s="10"/>
    </row>
    <row r="3072" spans="4:4" x14ac:dyDescent="0.35">
      <c r="D3072" s="10"/>
    </row>
    <row r="3073" spans="4:4" x14ac:dyDescent="0.35">
      <c r="D3073" s="10"/>
    </row>
    <row r="3074" spans="4:4" x14ac:dyDescent="0.35">
      <c r="D3074" s="10"/>
    </row>
    <row r="3075" spans="4:4" x14ac:dyDescent="0.35">
      <c r="D3075" s="10"/>
    </row>
    <row r="3076" spans="4:4" x14ac:dyDescent="0.35">
      <c r="D3076" s="10"/>
    </row>
    <row r="3077" spans="4:4" x14ac:dyDescent="0.35">
      <c r="D3077" s="10"/>
    </row>
    <row r="3078" spans="4:4" x14ac:dyDescent="0.35">
      <c r="D3078" s="10"/>
    </row>
    <row r="3079" spans="4:4" x14ac:dyDescent="0.35">
      <c r="D3079" s="10"/>
    </row>
    <row r="3080" spans="4:4" x14ac:dyDescent="0.35">
      <c r="D3080" s="10"/>
    </row>
    <row r="3081" spans="4:4" x14ac:dyDescent="0.35">
      <c r="D3081" s="10"/>
    </row>
    <row r="3082" spans="4:4" x14ac:dyDescent="0.35">
      <c r="D3082" s="10"/>
    </row>
    <row r="3083" spans="4:4" x14ac:dyDescent="0.35">
      <c r="D3083" s="10"/>
    </row>
    <row r="3084" spans="4:4" x14ac:dyDescent="0.35">
      <c r="D3084" s="10"/>
    </row>
    <row r="3085" spans="4:4" x14ac:dyDescent="0.35">
      <c r="D3085" s="10"/>
    </row>
    <row r="3086" spans="4:4" x14ac:dyDescent="0.35">
      <c r="D3086" s="10"/>
    </row>
    <row r="3087" spans="4:4" x14ac:dyDescent="0.35">
      <c r="D3087" s="10"/>
    </row>
    <row r="3088" spans="4:4" x14ac:dyDescent="0.35">
      <c r="D3088" s="10"/>
    </row>
    <row r="3089" spans="4:4" x14ac:dyDescent="0.35">
      <c r="D3089" s="10"/>
    </row>
    <row r="3090" spans="4:4" x14ac:dyDescent="0.35">
      <c r="D3090" s="10"/>
    </row>
    <row r="3091" spans="4:4" x14ac:dyDescent="0.35">
      <c r="D3091" s="10"/>
    </row>
    <row r="3092" spans="4:4" x14ac:dyDescent="0.35">
      <c r="D3092" s="10"/>
    </row>
    <row r="3093" spans="4:4" x14ac:dyDescent="0.35">
      <c r="D3093" s="10"/>
    </row>
    <row r="3094" spans="4:4" x14ac:dyDescent="0.35">
      <c r="D3094" s="10"/>
    </row>
    <row r="3095" spans="4:4" x14ac:dyDescent="0.35">
      <c r="D3095" s="10"/>
    </row>
    <row r="3096" spans="4:4" x14ac:dyDescent="0.35">
      <c r="D3096" s="10"/>
    </row>
    <row r="3097" spans="4:4" x14ac:dyDescent="0.35">
      <c r="D3097" s="10"/>
    </row>
    <row r="3098" spans="4:4" x14ac:dyDescent="0.35">
      <c r="D3098" s="10"/>
    </row>
    <row r="3099" spans="4:4" x14ac:dyDescent="0.35">
      <c r="D3099" s="10"/>
    </row>
    <row r="3100" spans="4:4" x14ac:dyDescent="0.35">
      <c r="D3100" s="10"/>
    </row>
    <row r="3101" spans="4:4" x14ac:dyDescent="0.35">
      <c r="D3101" s="10"/>
    </row>
    <row r="3102" spans="4:4" x14ac:dyDescent="0.35">
      <c r="D3102" s="10"/>
    </row>
    <row r="3103" spans="4:4" x14ac:dyDescent="0.35">
      <c r="D3103" s="10"/>
    </row>
    <row r="3104" spans="4:4" x14ac:dyDescent="0.35">
      <c r="D3104" s="10"/>
    </row>
    <row r="3105" spans="4:4" x14ac:dyDescent="0.35">
      <c r="D3105" s="10"/>
    </row>
    <row r="3106" spans="4:4" x14ac:dyDescent="0.35">
      <c r="D3106" s="10"/>
    </row>
    <row r="3107" spans="4:4" x14ac:dyDescent="0.35">
      <c r="D3107" s="10"/>
    </row>
    <row r="3108" spans="4:4" x14ac:dyDescent="0.35">
      <c r="D3108" s="10"/>
    </row>
    <row r="3109" spans="4:4" x14ac:dyDescent="0.35">
      <c r="D3109" s="10"/>
    </row>
    <row r="3110" spans="4:4" x14ac:dyDescent="0.35">
      <c r="D3110" s="10"/>
    </row>
    <row r="3111" spans="4:4" x14ac:dyDescent="0.35">
      <c r="D3111" s="10"/>
    </row>
    <row r="3112" spans="4:4" x14ac:dyDescent="0.35">
      <c r="D3112" s="10"/>
    </row>
    <row r="3113" spans="4:4" x14ac:dyDescent="0.35">
      <c r="D3113" s="10"/>
    </row>
    <row r="3114" spans="4:4" x14ac:dyDescent="0.35">
      <c r="D3114" s="10"/>
    </row>
    <row r="3115" spans="4:4" x14ac:dyDescent="0.35">
      <c r="D3115" s="10"/>
    </row>
    <row r="3116" spans="4:4" x14ac:dyDescent="0.35">
      <c r="D3116" s="10"/>
    </row>
    <row r="3117" spans="4:4" x14ac:dyDescent="0.35">
      <c r="D3117" s="10"/>
    </row>
    <row r="3118" spans="4:4" x14ac:dyDescent="0.35">
      <c r="D3118" s="10"/>
    </row>
    <row r="3119" spans="4:4" x14ac:dyDescent="0.35">
      <c r="D3119" s="10"/>
    </row>
    <row r="3120" spans="4:4" x14ac:dyDescent="0.35">
      <c r="D3120" s="10"/>
    </row>
    <row r="3121" spans="4:4" x14ac:dyDescent="0.35">
      <c r="D3121" s="10"/>
    </row>
    <row r="3122" spans="4:4" x14ac:dyDescent="0.35">
      <c r="D3122" s="10"/>
    </row>
    <row r="3123" spans="4:4" x14ac:dyDescent="0.35">
      <c r="D3123" s="10"/>
    </row>
    <row r="3124" spans="4:4" x14ac:dyDescent="0.35">
      <c r="D3124" s="10"/>
    </row>
    <row r="3125" spans="4:4" x14ac:dyDescent="0.35">
      <c r="D3125" s="10"/>
    </row>
    <row r="3126" spans="4:4" x14ac:dyDescent="0.35">
      <c r="D3126" s="10"/>
    </row>
    <row r="3127" spans="4:4" x14ac:dyDescent="0.35">
      <c r="D3127" s="10"/>
    </row>
    <row r="3128" spans="4:4" x14ac:dyDescent="0.35">
      <c r="D3128" s="10"/>
    </row>
    <row r="3129" spans="4:4" x14ac:dyDescent="0.35">
      <c r="D3129" s="10"/>
    </row>
    <row r="3130" spans="4:4" x14ac:dyDescent="0.35">
      <c r="D3130" s="10"/>
    </row>
    <row r="3131" spans="4:4" x14ac:dyDescent="0.35">
      <c r="D3131" s="10"/>
    </row>
    <row r="3132" spans="4:4" x14ac:dyDescent="0.35">
      <c r="D3132" s="10"/>
    </row>
    <row r="3133" spans="4:4" x14ac:dyDescent="0.35">
      <c r="D3133" s="10"/>
    </row>
    <row r="3134" spans="4:4" x14ac:dyDescent="0.35">
      <c r="D3134" s="10"/>
    </row>
    <row r="3135" spans="4:4" x14ac:dyDescent="0.35">
      <c r="D3135" s="10"/>
    </row>
    <row r="3136" spans="4:4" x14ac:dyDescent="0.35">
      <c r="D3136" s="10"/>
    </row>
    <row r="3137" spans="4:4" x14ac:dyDescent="0.35">
      <c r="D3137" s="10"/>
    </row>
    <row r="3138" spans="4:4" x14ac:dyDescent="0.35">
      <c r="D3138" s="10"/>
    </row>
    <row r="3139" spans="4:4" x14ac:dyDescent="0.35">
      <c r="D3139" s="10"/>
    </row>
    <row r="3140" spans="4:4" x14ac:dyDescent="0.35">
      <c r="D3140" s="10"/>
    </row>
    <row r="3141" spans="4:4" x14ac:dyDescent="0.35">
      <c r="D3141" s="10"/>
    </row>
    <row r="3142" spans="4:4" x14ac:dyDescent="0.35">
      <c r="D3142" s="10"/>
    </row>
    <row r="3143" spans="4:4" x14ac:dyDescent="0.35">
      <c r="D3143" s="10"/>
    </row>
    <row r="3144" spans="4:4" x14ac:dyDescent="0.35">
      <c r="D3144" s="10"/>
    </row>
    <row r="3145" spans="4:4" x14ac:dyDescent="0.35">
      <c r="D3145" s="10"/>
    </row>
    <row r="3146" spans="4:4" x14ac:dyDescent="0.35">
      <c r="D3146" s="10"/>
    </row>
    <row r="3147" spans="4:4" x14ac:dyDescent="0.35">
      <c r="D3147" s="10"/>
    </row>
    <row r="3148" spans="4:4" x14ac:dyDescent="0.35">
      <c r="D3148" s="10"/>
    </row>
    <row r="3149" spans="4:4" x14ac:dyDescent="0.35">
      <c r="D3149" s="10"/>
    </row>
    <row r="3150" spans="4:4" x14ac:dyDescent="0.35">
      <c r="D3150" s="10"/>
    </row>
    <row r="3151" spans="4:4" x14ac:dyDescent="0.35">
      <c r="D3151" s="10"/>
    </row>
    <row r="3152" spans="4:4" x14ac:dyDescent="0.35">
      <c r="D3152" s="10"/>
    </row>
    <row r="3153" spans="4:4" x14ac:dyDescent="0.35">
      <c r="D3153" s="10"/>
    </row>
    <row r="3154" spans="4:4" x14ac:dyDescent="0.35">
      <c r="D3154" s="10"/>
    </row>
    <row r="3155" spans="4:4" x14ac:dyDescent="0.35">
      <c r="D3155" s="10"/>
    </row>
    <row r="3156" spans="4:4" x14ac:dyDescent="0.35">
      <c r="D3156" s="10"/>
    </row>
    <row r="3157" spans="4:4" x14ac:dyDescent="0.35">
      <c r="D3157" s="10"/>
    </row>
    <row r="3158" spans="4:4" x14ac:dyDescent="0.35">
      <c r="D3158" s="10"/>
    </row>
    <row r="3159" spans="4:4" x14ac:dyDescent="0.35">
      <c r="D3159" s="10"/>
    </row>
    <row r="3160" spans="4:4" x14ac:dyDescent="0.35">
      <c r="D3160" s="10"/>
    </row>
    <row r="3161" spans="4:4" x14ac:dyDescent="0.35">
      <c r="D3161" s="10"/>
    </row>
    <row r="3162" spans="4:4" x14ac:dyDescent="0.35">
      <c r="D3162" s="10"/>
    </row>
    <row r="3163" spans="4:4" x14ac:dyDescent="0.35">
      <c r="D3163" s="10"/>
    </row>
    <row r="3164" spans="4:4" x14ac:dyDescent="0.35">
      <c r="D3164" s="10"/>
    </row>
    <row r="3165" spans="4:4" x14ac:dyDescent="0.35">
      <c r="D3165" s="10"/>
    </row>
    <row r="3166" spans="4:4" x14ac:dyDescent="0.35">
      <c r="D3166" s="10"/>
    </row>
    <row r="3167" spans="4:4" x14ac:dyDescent="0.35">
      <c r="D3167" s="10"/>
    </row>
    <row r="3168" spans="4:4" x14ac:dyDescent="0.35">
      <c r="D3168" s="10"/>
    </row>
    <row r="3169" spans="4:4" x14ac:dyDescent="0.35">
      <c r="D3169" s="10"/>
    </row>
    <row r="3170" spans="4:4" x14ac:dyDescent="0.35">
      <c r="D3170" s="10"/>
    </row>
    <row r="3171" spans="4:4" x14ac:dyDescent="0.35">
      <c r="D3171" s="10"/>
    </row>
    <row r="3172" spans="4:4" x14ac:dyDescent="0.35">
      <c r="D3172" s="10"/>
    </row>
    <row r="3173" spans="4:4" x14ac:dyDescent="0.35">
      <c r="D3173" s="10"/>
    </row>
    <row r="3174" spans="4:4" x14ac:dyDescent="0.35">
      <c r="D3174" s="10"/>
    </row>
    <row r="3175" spans="4:4" x14ac:dyDescent="0.35">
      <c r="D3175" s="10"/>
    </row>
    <row r="3176" spans="4:4" x14ac:dyDescent="0.35">
      <c r="D3176" s="10"/>
    </row>
    <row r="3177" spans="4:4" x14ac:dyDescent="0.35">
      <c r="D3177" s="10"/>
    </row>
    <row r="3178" spans="4:4" x14ac:dyDescent="0.35">
      <c r="D3178" s="10"/>
    </row>
    <row r="3179" spans="4:4" x14ac:dyDescent="0.35">
      <c r="D3179" s="10"/>
    </row>
    <row r="3180" spans="4:4" x14ac:dyDescent="0.35">
      <c r="D3180" s="10"/>
    </row>
    <row r="3181" spans="4:4" x14ac:dyDescent="0.35">
      <c r="D3181" s="10"/>
    </row>
    <row r="3182" spans="4:4" x14ac:dyDescent="0.35">
      <c r="D3182" s="10"/>
    </row>
    <row r="3183" spans="4:4" x14ac:dyDescent="0.35">
      <c r="D3183" s="10"/>
    </row>
    <row r="3184" spans="4:4" x14ac:dyDescent="0.35">
      <c r="D3184" s="10"/>
    </row>
    <row r="3185" spans="4:4" x14ac:dyDescent="0.35">
      <c r="D3185" s="10"/>
    </row>
    <row r="3186" spans="4:4" x14ac:dyDescent="0.35">
      <c r="D3186" s="10"/>
    </row>
    <row r="3187" spans="4:4" x14ac:dyDescent="0.35">
      <c r="D3187" s="10"/>
    </row>
    <row r="3188" spans="4:4" x14ac:dyDescent="0.35">
      <c r="D3188" s="10"/>
    </row>
    <row r="3189" spans="4:4" x14ac:dyDescent="0.35">
      <c r="D3189" s="10"/>
    </row>
    <row r="3190" spans="4:4" x14ac:dyDescent="0.35">
      <c r="D3190" s="10"/>
    </row>
    <row r="3191" spans="4:4" x14ac:dyDescent="0.35">
      <c r="D3191" s="10"/>
    </row>
    <row r="3192" spans="4:4" x14ac:dyDescent="0.35">
      <c r="D3192" s="10"/>
    </row>
    <row r="3193" spans="4:4" x14ac:dyDescent="0.35">
      <c r="D3193" s="10"/>
    </row>
    <row r="3194" spans="4:4" x14ac:dyDescent="0.35">
      <c r="D3194" s="10"/>
    </row>
    <row r="3195" spans="4:4" x14ac:dyDescent="0.35">
      <c r="D3195" s="10"/>
    </row>
    <row r="3196" spans="4:4" x14ac:dyDescent="0.35">
      <c r="D3196" s="10"/>
    </row>
    <row r="3197" spans="4:4" x14ac:dyDescent="0.35">
      <c r="D3197" s="10"/>
    </row>
    <row r="3198" spans="4:4" x14ac:dyDescent="0.35">
      <c r="D3198" s="10"/>
    </row>
    <row r="3199" spans="4:4" x14ac:dyDescent="0.35">
      <c r="D3199" s="10"/>
    </row>
    <row r="3200" spans="4:4" x14ac:dyDescent="0.35">
      <c r="D3200" s="10"/>
    </row>
    <row r="3201" spans="4:4" x14ac:dyDescent="0.35">
      <c r="D3201" s="10"/>
    </row>
    <row r="3202" spans="4:4" x14ac:dyDescent="0.35">
      <c r="D3202" s="10"/>
    </row>
    <row r="3203" spans="4:4" x14ac:dyDescent="0.35">
      <c r="D3203" s="10"/>
    </row>
    <row r="3204" spans="4:4" x14ac:dyDescent="0.35">
      <c r="D3204" s="10"/>
    </row>
    <row r="3205" spans="4:4" x14ac:dyDescent="0.35">
      <c r="D3205" s="10"/>
    </row>
    <row r="3206" spans="4:4" x14ac:dyDescent="0.35">
      <c r="D3206" s="10"/>
    </row>
    <row r="3207" spans="4:4" x14ac:dyDescent="0.35">
      <c r="D3207" s="10"/>
    </row>
    <row r="3208" spans="4:4" x14ac:dyDescent="0.35">
      <c r="D3208" s="10"/>
    </row>
    <row r="3209" spans="4:4" x14ac:dyDescent="0.35">
      <c r="D3209" s="10"/>
    </row>
    <row r="3210" spans="4:4" x14ac:dyDescent="0.35">
      <c r="D3210" s="10"/>
    </row>
    <row r="3211" spans="4:4" x14ac:dyDescent="0.35">
      <c r="D3211" s="10"/>
    </row>
    <row r="3212" spans="4:4" x14ac:dyDescent="0.35">
      <c r="D3212" s="10"/>
    </row>
    <row r="3213" spans="4:4" x14ac:dyDescent="0.35">
      <c r="D3213" s="10"/>
    </row>
    <row r="3214" spans="4:4" x14ac:dyDescent="0.35">
      <c r="D3214" s="10"/>
    </row>
    <row r="3215" spans="4:4" x14ac:dyDescent="0.35">
      <c r="D3215" s="10"/>
    </row>
    <row r="3216" spans="4:4" x14ac:dyDescent="0.35">
      <c r="D3216" s="10"/>
    </row>
    <row r="3217" spans="4:4" x14ac:dyDescent="0.35">
      <c r="D3217" s="10"/>
    </row>
    <row r="3218" spans="4:4" x14ac:dyDescent="0.35">
      <c r="D3218" s="10"/>
    </row>
    <row r="3219" spans="4:4" x14ac:dyDescent="0.35">
      <c r="D3219" s="10"/>
    </row>
    <row r="3220" spans="4:4" x14ac:dyDescent="0.35">
      <c r="D3220" s="10"/>
    </row>
    <row r="3221" spans="4:4" x14ac:dyDescent="0.35">
      <c r="D3221" s="10"/>
    </row>
    <row r="3222" spans="4:4" x14ac:dyDescent="0.35">
      <c r="D3222" s="10"/>
    </row>
    <row r="3223" spans="4:4" x14ac:dyDescent="0.35">
      <c r="D3223" s="10"/>
    </row>
    <row r="3224" spans="4:4" x14ac:dyDescent="0.35">
      <c r="D3224" s="10"/>
    </row>
    <row r="3225" spans="4:4" x14ac:dyDescent="0.35">
      <c r="D3225" s="10"/>
    </row>
    <row r="3226" spans="4:4" x14ac:dyDescent="0.35">
      <c r="D3226" s="10"/>
    </row>
    <row r="3227" spans="4:4" x14ac:dyDescent="0.35">
      <c r="D3227" s="10"/>
    </row>
    <row r="3228" spans="4:4" x14ac:dyDescent="0.35">
      <c r="D3228" s="10"/>
    </row>
    <row r="3229" spans="4:4" x14ac:dyDescent="0.35">
      <c r="D3229" s="10"/>
    </row>
    <row r="3230" spans="4:4" x14ac:dyDescent="0.35">
      <c r="D3230" s="10"/>
    </row>
    <row r="3231" spans="4:4" x14ac:dyDescent="0.35">
      <c r="D3231" s="10"/>
    </row>
    <row r="3232" spans="4:4" x14ac:dyDescent="0.35">
      <c r="D3232" s="10"/>
    </row>
    <row r="3233" spans="4:4" x14ac:dyDescent="0.35">
      <c r="D3233" s="10"/>
    </row>
    <row r="3234" spans="4:4" x14ac:dyDescent="0.35">
      <c r="D3234" s="10"/>
    </row>
    <row r="3235" spans="4:4" x14ac:dyDescent="0.35">
      <c r="D3235" s="10"/>
    </row>
    <row r="3236" spans="4:4" x14ac:dyDescent="0.35">
      <c r="D3236" s="10"/>
    </row>
    <row r="3237" spans="4:4" x14ac:dyDescent="0.35">
      <c r="D3237" s="10"/>
    </row>
    <row r="3238" spans="4:4" x14ac:dyDescent="0.35">
      <c r="D3238" s="10"/>
    </row>
    <row r="3239" spans="4:4" x14ac:dyDescent="0.35">
      <c r="D3239" s="10"/>
    </row>
    <row r="3240" spans="4:4" x14ac:dyDescent="0.35">
      <c r="D3240" s="10"/>
    </row>
    <row r="3241" spans="4:4" x14ac:dyDescent="0.35">
      <c r="D3241" s="10"/>
    </row>
    <row r="3242" spans="4:4" x14ac:dyDescent="0.35">
      <c r="D3242" s="10"/>
    </row>
    <row r="3243" spans="4:4" x14ac:dyDescent="0.35">
      <c r="D3243" s="10"/>
    </row>
    <row r="3244" spans="4:4" x14ac:dyDescent="0.35">
      <c r="D3244" s="10"/>
    </row>
    <row r="3245" spans="4:4" x14ac:dyDescent="0.35">
      <c r="D3245" s="10"/>
    </row>
    <row r="3246" spans="4:4" x14ac:dyDescent="0.35">
      <c r="D3246" s="10"/>
    </row>
    <row r="3247" spans="4:4" x14ac:dyDescent="0.35">
      <c r="D3247" s="10"/>
    </row>
    <row r="3248" spans="4:4" x14ac:dyDescent="0.35">
      <c r="D3248" s="10"/>
    </row>
    <row r="3249" spans="4:4" x14ac:dyDescent="0.35">
      <c r="D3249" s="10"/>
    </row>
    <row r="3250" spans="4:4" x14ac:dyDescent="0.35">
      <c r="D3250" s="10"/>
    </row>
    <row r="3251" spans="4:4" x14ac:dyDescent="0.35">
      <c r="D3251" s="10"/>
    </row>
    <row r="3252" spans="4:4" x14ac:dyDescent="0.35">
      <c r="D3252" s="10"/>
    </row>
    <row r="3253" spans="4:4" x14ac:dyDescent="0.35">
      <c r="D3253" s="10"/>
    </row>
    <row r="3254" spans="4:4" x14ac:dyDescent="0.35">
      <c r="D3254" s="10"/>
    </row>
    <row r="3255" spans="4:4" x14ac:dyDescent="0.35">
      <c r="D3255" s="10"/>
    </row>
    <row r="3256" spans="4:4" x14ac:dyDescent="0.35">
      <c r="D3256" s="10"/>
    </row>
    <row r="3257" spans="4:4" x14ac:dyDescent="0.35">
      <c r="D3257" s="10"/>
    </row>
    <row r="3258" spans="4:4" x14ac:dyDescent="0.35">
      <c r="D3258" s="10"/>
    </row>
    <row r="3259" spans="4:4" x14ac:dyDescent="0.35">
      <c r="D3259" s="10"/>
    </row>
    <row r="3260" spans="4:4" x14ac:dyDescent="0.35">
      <c r="D3260" s="10"/>
    </row>
    <row r="3261" spans="4:4" x14ac:dyDescent="0.35">
      <c r="D3261" s="10"/>
    </row>
    <row r="3262" spans="4:4" x14ac:dyDescent="0.35">
      <c r="D3262" s="10"/>
    </row>
    <row r="3263" spans="4:4" x14ac:dyDescent="0.35">
      <c r="D3263" s="10"/>
    </row>
    <row r="3264" spans="4:4" x14ac:dyDescent="0.35">
      <c r="D3264" s="10"/>
    </row>
    <row r="3265" spans="4:4" x14ac:dyDescent="0.35">
      <c r="D3265" s="10"/>
    </row>
    <row r="3266" spans="4:4" x14ac:dyDescent="0.35">
      <c r="D3266" s="10"/>
    </row>
    <row r="3267" spans="4:4" x14ac:dyDescent="0.35">
      <c r="D3267" s="10"/>
    </row>
    <row r="3268" spans="4:4" x14ac:dyDescent="0.35">
      <c r="D3268" s="10"/>
    </row>
    <row r="3269" spans="4:4" x14ac:dyDescent="0.35">
      <c r="D3269" s="10"/>
    </row>
    <row r="3270" spans="4:4" x14ac:dyDescent="0.35">
      <c r="D3270" s="10"/>
    </row>
    <row r="3271" spans="4:4" x14ac:dyDescent="0.35">
      <c r="D3271" s="10"/>
    </row>
    <row r="3272" spans="4:4" x14ac:dyDescent="0.35">
      <c r="D3272" s="10"/>
    </row>
    <row r="3273" spans="4:4" x14ac:dyDescent="0.35">
      <c r="D3273" s="10"/>
    </row>
    <row r="3274" spans="4:4" x14ac:dyDescent="0.35">
      <c r="D3274" s="10"/>
    </row>
    <row r="3275" spans="4:4" x14ac:dyDescent="0.35">
      <c r="D3275" s="10"/>
    </row>
    <row r="3276" spans="4:4" x14ac:dyDescent="0.35">
      <c r="D3276" s="10"/>
    </row>
    <row r="3277" spans="4:4" x14ac:dyDescent="0.35">
      <c r="D3277" s="10"/>
    </row>
    <row r="3278" spans="4:4" x14ac:dyDescent="0.35">
      <c r="D3278" s="10"/>
    </row>
    <row r="3279" spans="4:4" x14ac:dyDescent="0.35">
      <c r="D3279" s="10"/>
    </row>
    <row r="3280" spans="4:4" x14ac:dyDescent="0.35">
      <c r="D3280" s="10"/>
    </row>
    <row r="3281" spans="4:4" x14ac:dyDescent="0.35">
      <c r="D3281" s="10"/>
    </row>
    <row r="3282" spans="4:4" x14ac:dyDescent="0.35">
      <c r="D3282" s="10"/>
    </row>
    <row r="3283" spans="4:4" x14ac:dyDescent="0.35">
      <c r="D3283" s="10"/>
    </row>
    <row r="3284" spans="4:4" x14ac:dyDescent="0.35">
      <c r="D3284" s="10"/>
    </row>
    <row r="3285" spans="4:4" x14ac:dyDescent="0.35">
      <c r="D3285" s="10"/>
    </row>
    <row r="3286" spans="4:4" x14ac:dyDescent="0.35">
      <c r="D3286" s="10"/>
    </row>
    <row r="3287" spans="4:4" x14ac:dyDescent="0.35">
      <c r="D3287" s="10"/>
    </row>
    <row r="3288" spans="4:4" x14ac:dyDescent="0.35">
      <c r="D3288" s="10"/>
    </row>
    <row r="3289" spans="4:4" x14ac:dyDescent="0.35">
      <c r="D3289" s="10"/>
    </row>
    <row r="3290" spans="4:4" x14ac:dyDescent="0.35">
      <c r="D3290" s="10"/>
    </row>
    <row r="3291" spans="4:4" x14ac:dyDescent="0.35">
      <c r="D3291" s="10"/>
    </row>
    <row r="3292" spans="4:4" x14ac:dyDescent="0.35">
      <c r="D3292" s="10"/>
    </row>
    <row r="3293" spans="4:4" x14ac:dyDescent="0.35">
      <c r="D3293" s="10"/>
    </row>
    <row r="3294" spans="4:4" x14ac:dyDescent="0.35">
      <c r="D3294" s="10"/>
    </row>
    <row r="3295" spans="4:4" x14ac:dyDescent="0.35">
      <c r="D3295" s="10"/>
    </row>
    <row r="3296" spans="4:4" x14ac:dyDescent="0.35">
      <c r="D3296" s="10"/>
    </row>
    <row r="3297" spans="4:4" x14ac:dyDescent="0.35">
      <c r="D3297" s="10"/>
    </row>
    <row r="3298" spans="4:4" x14ac:dyDescent="0.35">
      <c r="D3298" s="10"/>
    </row>
    <row r="3299" spans="4:4" x14ac:dyDescent="0.35">
      <c r="D3299" s="10"/>
    </row>
    <row r="3300" spans="4:4" x14ac:dyDescent="0.35">
      <c r="D3300" s="10"/>
    </row>
    <row r="3301" spans="4:4" x14ac:dyDescent="0.35">
      <c r="D3301" s="10"/>
    </row>
    <row r="3302" spans="4:4" x14ac:dyDescent="0.35">
      <c r="D3302" s="10"/>
    </row>
    <row r="3303" spans="4:4" x14ac:dyDescent="0.35">
      <c r="D3303" s="10"/>
    </row>
    <row r="3304" spans="4:4" x14ac:dyDescent="0.35">
      <c r="D3304" s="10"/>
    </row>
    <row r="3305" spans="4:4" x14ac:dyDescent="0.35">
      <c r="D3305" s="10"/>
    </row>
    <row r="3306" spans="4:4" x14ac:dyDescent="0.35">
      <c r="D3306" s="10"/>
    </row>
    <row r="3307" spans="4:4" x14ac:dyDescent="0.35">
      <c r="D3307" s="10"/>
    </row>
    <row r="3308" spans="4:4" x14ac:dyDescent="0.35">
      <c r="D3308" s="10"/>
    </row>
    <row r="3309" spans="4:4" x14ac:dyDescent="0.35">
      <c r="D3309" s="10"/>
    </row>
    <row r="3310" spans="4:4" x14ac:dyDescent="0.35">
      <c r="D3310" s="10"/>
    </row>
    <row r="3311" spans="4:4" x14ac:dyDescent="0.35">
      <c r="D3311" s="10"/>
    </row>
    <row r="3312" spans="4:4" x14ac:dyDescent="0.35">
      <c r="D3312" s="10"/>
    </row>
    <row r="3313" spans="4:4" x14ac:dyDescent="0.35">
      <c r="D3313" s="10"/>
    </row>
    <row r="3314" spans="4:4" x14ac:dyDescent="0.35">
      <c r="D3314" s="10"/>
    </row>
    <row r="3315" spans="4:4" x14ac:dyDescent="0.35">
      <c r="D3315" s="10"/>
    </row>
    <row r="3316" spans="4:4" x14ac:dyDescent="0.35">
      <c r="D3316" s="10"/>
    </row>
    <row r="3317" spans="4:4" x14ac:dyDescent="0.35">
      <c r="D3317" s="10"/>
    </row>
    <row r="3318" spans="4:4" x14ac:dyDescent="0.35">
      <c r="D3318" s="10"/>
    </row>
    <row r="3319" spans="4:4" x14ac:dyDescent="0.35">
      <c r="D3319" s="10"/>
    </row>
    <row r="3320" spans="4:4" x14ac:dyDescent="0.35">
      <c r="D3320" s="10"/>
    </row>
    <row r="3321" spans="4:4" x14ac:dyDescent="0.35">
      <c r="D3321" s="10"/>
    </row>
    <row r="3322" spans="4:4" x14ac:dyDescent="0.35">
      <c r="D3322" s="10"/>
    </row>
    <row r="3323" spans="4:4" x14ac:dyDescent="0.35">
      <c r="D3323" s="10"/>
    </row>
    <row r="3324" spans="4:4" x14ac:dyDescent="0.35">
      <c r="D3324" s="10"/>
    </row>
    <row r="3325" spans="4:4" x14ac:dyDescent="0.35">
      <c r="D3325" s="10"/>
    </row>
    <row r="3326" spans="4:4" x14ac:dyDescent="0.35">
      <c r="D3326" s="10"/>
    </row>
    <row r="3327" spans="4:4" x14ac:dyDescent="0.35">
      <c r="D3327" s="10"/>
    </row>
    <row r="3328" spans="4:4" x14ac:dyDescent="0.35">
      <c r="D3328" s="10"/>
    </row>
    <row r="3329" spans="4:4" x14ac:dyDescent="0.35">
      <c r="D3329" s="10"/>
    </row>
    <row r="3330" spans="4:4" x14ac:dyDescent="0.35">
      <c r="D3330" s="10"/>
    </row>
    <row r="3331" spans="4:4" x14ac:dyDescent="0.35">
      <c r="D3331" s="10"/>
    </row>
    <row r="3332" spans="4:4" x14ac:dyDescent="0.35">
      <c r="D3332" s="10"/>
    </row>
    <row r="3333" spans="4:4" x14ac:dyDescent="0.35">
      <c r="D3333" s="10"/>
    </row>
    <row r="3334" spans="4:4" x14ac:dyDescent="0.35">
      <c r="D3334" s="10"/>
    </row>
    <row r="3335" spans="4:4" x14ac:dyDescent="0.35">
      <c r="D3335" s="10"/>
    </row>
    <row r="3336" spans="4:4" x14ac:dyDescent="0.35">
      <c r="D3336" s="10"/>
    </row>
    <row r="3337" spans="4:4" x14ac:dyDescent="0.35">
      <c r="D3337" s="10"/>
    </row>
    <row r="3338" spans="4:4" x14ac:dyDescent="0.35">
      <c r="D3338" s="10"/>
    </row>
    <row r="3339" spans="4:4" x14ac:dyDescent="0.35">
      <c r="D3339" s="10"/>
    </row>
    <row r="3340" spans="4:4" x14ac:dyDescent="0.35">
      <c r="D3340" s="10"/>
    </row>
    <row r="3341" spans="4:4" x14ac:dyDescent="0.35">
      <c r="D3341" s="10"/>
    </row>
    <row r="3342" spans="4:4" x14ac:dyDescent="0.35">
      <c r="D3342" s="10"/>
    </row>
    <row r="3343" spans="4:4" x14ac:dyDescent="0.35">
      <c r="D3343" s="10"/>
    </row>
    <row r="3344" spans="4:4" x14ac:dyDescent="0.35">
      <c r="D3344" s="10"/>
    </row>
    <row r="3345" spans="4:4" x14ac:dyDescent="0.35">
      <c r="D3345" s="10"/>
    </row>
    <row r="3346" spans="4:4" x14ac:dyDescent="0.35">
      <c r="D3346" s="10"/>
    </row>
    <row r="3347" spans="4:4" x14ac:dyDescent="0.35">
      <c r="D3347" s="10"/>
    </row>
    <row r="3348" spans="4:4" x14ac:dyDescent="0.35">
      <c r="D3348" s="10"/>
    </row>
    <row r="3349" spans="4:4" x14ac:dyDescent="0.35">
      <c r="D3349" s="10"/>
    </row>
    <row r="3350" spans="4:4" x14ac:dyDescent="0.35">
      <c r="D3350" s="10"/>
    </row>
    <row r="3351" spans="4:4" x14ac:dyDescent="0.35">
      <c r="D3351" s="10"/>
    </row>
    <row r="3352" spans="4:4" x14ac:dyDescent="0.35">
      <c r="D3352" s="10"/>
    </row>
    <row r="3353" spans="4:4" x14ac:dyDescent="0.35">
      <c r="D3353" s="10"/>
    </row>
    <row r="3354" spans="4:4" x14ac:dyDescent="0.35">
      <c r="D3354" s="10"/>
    </row>
    <row r="3355" spans="4:4" x14ac:dyDescent="0.35">
      <c r="D3355" s="10"/>
    </row>
    <row r="3356" spans="4:4" x14ac:dyDescent="0.35">
      <c r="D3356" s="10"/>
    </row>
    <row r="3357" spans="4:4" x14ac:dyDescent="0.35">
      <c r="D3357" s="10"/>
    </row>
    <row r="3358" spans="4:4" x14ac:dyDescent="0.35">
      <c r="D3358" s="10"/>
    </row>
    <row r="3359" spans="4:4" x14ac:dyDescent="0.35">
      <c r="D3359" s="10"/>
    </row>
    <row r="3360" spans="4:4" x14ac:dyDescent="0.35">
      <c r="D3360" s="10"/>
    </row>
    <row r="3361" spans="4:4" x14ac:dyDescent="0.35">
      <c r="D3361" s="10"/>
    </row>
    <row r="3362" spans="4:4" x14ac:dyDescent="0.35">
      <c r="D3362" s="10"/>
    </row>
    <row r="3363" spans="4:4" x14ac:dyDescent="0.35">
      <c r="D3363" s="10"/>
    </row>
    <row r="3364" spans="4:4" x14ac:dyDescent="0.35">
      <c r="D3364" s="10"/>
    </row>
    <row r="3365" spans="4:4" x14ac:dyDescent="0.35">
      <c r="D3365" s="10"/>
    </row>
    <row r="3366" spans="4:4" x14ac:dyDescent="0.35">
      <c r="D3366" s="10"/>
    </row>
    <row r="3367" spans="4:4" x14ac:dyDescent="0.35">
      <c r="D3367" s="10"/>
    </row>
    <row r="3368" spans="4:4" x14ac:dyDescent="0.35">
      <c r="D3368" s="10"/>
    </row>
    <row r="3369" spans="4:4" x14ac:dyDescent="0.35">
      <c r="D3369" s="10"/>
    </row>
    <row r="3370" spans="4:4" x14ac:dyDescent="0.35">
      <c r="D3370" s="10"/>
    </row>
    <row r="3371" spans="4:4" x14ac:dyDescent="0.35">
      <c r="D3371" s="10"/>
    </row>
    <row r="3372" spans="4:4" x14ac:dyDescent="0.35">
      <c r="D3372" s="10"/>
    </row>
    <row r="3373" spans="4:4" x14ac:dyDescent="0.35">
      <c r="D3373" s="10"/>
    </row>
    <row r="3374" spans="4:4" x14ac:dyDescent="0.35">
      <c r="D3374" s="10"/>
    </row>
    <row r="3375" spans="4:4" x14ac:dyDescent="0.35">
      <c r="D3375" s="10"/>
    </row>
    <row r="3376" spans="4:4" x14ac:dyDescent="0.35">
      <c r="D3376" s="10"/>
    </row>
    <row r="3377" spans="4:4" x14ac:dyDescent="0.35">
      <c r="D3377" s="10"/>
    </row>
    <row r="3378" spans="4:4" x14ac:dyDescent="0.35">
      <c r="D3378" s="10"/>
    </row>
    <row r="3379" spans="4:4" x14ac:dyDescent="0.35">
      <c r="D3379" s="10"/>
    </row>
    <row r="3380" spans="4:4" x14ac:dyDescent="0.35">
      <c r="D3380" s="10"/>
    </row>
    <row r="3381" spans="4:4" x14ac:dyDescent="0.35">
      <c r="D3381" s="10"/>
    </row>
    <row r="3382" spans="4:4" x14ac:dyDescent="0.35">
      <c r="D3382" s="10"/>
    </row>
    <row r="3383" spans="4:4" x14ac:dyDescent="0.35">
      <c r="D3383" s="10"/>
    </row>
    <row r="3384" spans="4:4" x14ac:dyDescent="0.35">
      <c r="D3384" s="10"/>
    </row>
    <row r="3385" spans="4:4" x14ac:dyDescent="0.35">
      <c r="D3385" s="10"/>
    </row>
    <row r="3386" spans="4:4" x14ac:dyDescent="0.35">
      <c r="D3386" s="10"/>
    </row>
    <row r="3387" spans="4:4" x14ac:dyDescent="0.35">
      <c r="D3387" s="10"/>
    </row>
    <row r="3388" spans="4:4" x14ac:dyDescent="0.35">
      <c r="D3388" s="10"/>
    </row>
    <row r="3389" spans="4:4" x14ac:dyDescent="0.35">
      <c r="D3389" s="10"/>
    </row>
    <row r="3390" spans="4:4" x14ac:dyDescent="0.35">
      <c r="D3390" s="10"/>
    </row>
    <row r="3391" spans="4:4" x14ac:dyDescent="0.35">
      <c r="D3391" s="10"/>
    </row>
    <row r="3392" spans="4:4" x14ac:dyDescent="0.35">
      <c r="D3392" s="10"/>
    </row>
    <row r="3393" spans="4:4" x14ac:dyDescent="0.35">
      <c r="D3393" s="10"/>
    </row>
    <row r="3394" spans="4:4" x14ac:dyDescent="0.35">
      <c r="D3394" s="10"/>
    </row>
    <row r="3395" spans="4:4" x14ac:dyDescent="0.35">
      <c r="D3395" s="10"/>
    </row>
    <row r="3396" spans="4:4" x14ac:dyDescent="0.35">
      <c r="D3396" s="10"/>
    </row>
    <row r="3397" spans="4:4" x14ac:dyDescent="0.35">
      <c r="D3397" s="10"/>
    </row>
    <row r="3398" spans="4:4" x14ac:dyDescent="0.35">
      <c r="D3398" s="10"/>
    </row>
    <row r="3399" spans="4:4" x14ac:dyDescent="0.35">
      <c r="D3399" s="10"/>
    </row>
    <row r="3400" spans="4:4" x14ac:dyDescent="0.35">
      <c r="D3400" s="10"/>
    </row>
    <row r="3401" spans="4:4" x14ac:dyDescent="0.35">
      <c r="D3401" s="10"/>
    </row>
    <row r="3402" spans="4:4" x14ac:dyDescent="0.35">
      <c r="D3402" s="10"/>
    </row>
    <row r="3403" spans="4:4" x14ac:dyDescent="0.35">
      <c r="D3403" s="10"/>
    </row>
    <row r="3404" spans="4:4" x14ac:dyDescent="0.35">
      <c r="D3404" s="10"/>
    </row>
    <row r="3405" spans="4:4" x14ac:dyDescent="0.35">
      <c r="D3405" s="10"/>
    </row>
    <row r="3406" spans="4:4" x14ac:dyDescent="0.35">
      <c r="D3406" s="10"/>
    </row>
    <row r="3407" spans="4:4" x14ac:dyDescent="0.35">
      <c r="D3407" s="10"/>
    </row>
    <row r="3408" spans="4:4" x14ac:dyDescent="0.35">
      <c r="D3408" s="10"/>
    </row>
    <row r="3409" spans="4:4" x14ac:dyDescent="0.35">
      <c r="D3409" s="10"/>
    </row>
    <row r="3410" spans="4:4" x14ac:dyDescent="0.35">
      <c r="D3410" s="10"/>
    </row>
    <row r="3411" spans="4:4" x14ac:dyDescent="0.35">
      <c r="D3411" s="10"/>
    </row>
    <row r="3412" spans="4:4" x14ac:dyDescent="0.35">
      <c r="D3412" s="10"/>
    </row>
    <row r="3413" spans="4:4" x14ac:dyDescent="0.35">
      <c r="D3413" s="10"/>
    </row>
    <row r="3414" spans="4:4" x14ac:dyDescent="0.35">
      <c r="D3414" s="10"/>
    </row>
    <row r="3415" spans="4:4" x14ac:dyDescent="0.35">
      <c r="D3415" s="10"/>
    </row>
    <row r="3416" spans="4:4" x14ac:dyDescent="0.35">
      <c r="D3416" s="10"/>
    </row>
    <row r="3417" spans="4:4" x14ac:dyDescent="0.35">
      <c r="D3417" s="10"/>
    </row>
    <row r="3418" spans="4:4" x14ac:dyDescent="0.35">
      <c r="D3418" s="10"/>
    </row>
    <row r="3419" spans="4:4" x14ac:dyDescent="0.35">
      <c r="D3419" s="10"/>
    </row>
    <row r="3420" spans="4:4" x14ac:dyDescent="0.35">
      <c r="D3420" s="10"/>
    </row>
    <row r="3421" spans="4:4" x14ac:dyDescent="0.35">
      <c r="D3421" s="10"/>
    </row>
    <row r="3422" spans="4:4" x14ac:dyDescent="0.35">
      <c r="D3422" s="10"/>
    </row>
    <row r="3423" spans="4:4" x14ac:dyDescent="0.35">
      <c r="D3423" s="10"/>
    </row>
    <row r="3424" spans="4:4" x14ac:dyDescent="0.35">
      <c r="D3424" s="10"/>
    </row>
    <row r="3425" spans="4:4" x14ac:dyDescent="0.35">
      <c r="D3425" s="10"/>
    </row>
    <row r="3426" spans="4:4" x14ac:dyDescent="0.35">
      <c r="D3426" s="10"/>
    </row>
    <row r="3427" spans="4:4" x14ac:dyDescent="0.35">
      <c r="D3427" s="10"/>
    </row>
    <row r="3428" spans="4:4" x14ac:dyDescent="0.35">
      <c r="D3428" s="10"/>
    </row>
    <row r="3429" spans="4:4" x14ac:dyDescent="0.35">
      <c r="D3429" s="10"/>
    </row>
    <row r="3430" spans="4:4" x14ac:dyDescent="0.35">
      <c r="D3430" s="10"/>
    </row>
    <row r="3431" spans="4:4" x14ac:dyDescent="0.35">
      <c r="D3431" s="10"/>
    </row>
    <row r="3432" spans="4:4" x14ac:dyDescent="0.35">
      <c r="D3432" s="10"/>
    </row>
    <row r="3433" spans="4:4" x14ac:dyDescent="0.35">
      <c r="D3433" s="10"/>
    </row>
    <row r="3434" spans="4:4" x14ac:dyDescent="0.35">
      <c r="D3434" s="10"/>
    </row>
    <row r="3435" spans="4:4" x14ac:dyDescent="0.35">
      <c r="D3435" s="10"/>
    </row>
    <row r="3436" spans="4:4" x14ac:dyDescent="0.35">
      <c r="D3436" s="10"/>
    </row>
    <row r="3437" spans="4:4" x14ac:dyDescent="0.35">
      <c r="D3437" s="10"/>
    </row>
    <row r="3438" spans="4:4" x14ac:dyDescent="0.35">
      <c r="D3438" s="10"/>
    </row>
    <row r="3439" spans="4:4" x14ac:dyDescent="0.35">
      <c r="D3439" s="10"/>
    </row>
    <row r="3440" spans="4:4" x14ac:dyDescent="0.35">
      <c r="D3440" s="10"/>
    </row>
    <row r="3441" spans="4:4" x14ac:dyDescent="0.35">
      <c r="D3441" s="10"/>
    </row>
    <row r="3442" spans="4:4" x14ac:dyDescent="0.35">
      <c r="D3442" s="10"/>
    </row>
    <row r="3443" spans="4:4" x14ac:dyDescent="0.35">
      <c r="D3443" s="10"/>
    </row>
    <row r="3444" spans="4:4" x14ac:dyDescent="0.35">
      <c r="D3444" s="10"/>
    </row>
    <row r="3445" spans="4:4" x14ac:dyDescent="0.35">
      <c r="D3445" s="10"/>
    </row>
    <row r="3446" spans="4:4" x14ac:dyDescent="0.35">
      <c r="D3446" s="10"/>
    </row>
    <row r="3447" spans="4:4" x14ac:dyDescent="0.35">
      <c r="D3447" s="10"/>
    </row>
    <row r="3448" spans="4:4" x14ac:dyDescent="0.35">
      <c r="D3448" s="10"/>
    </row>
    <row r="3449" spans="4:4" x14ac:dyDescent="0.35">
      <c r="D3449" s="10"/>
    </row>
    <row r="3450" spans="4:4" x14ac:dyDescent="0.35">
      <c r="D3450" s="10"/>
    </row>
    <row r="3451" spans="4:4" x14ac:dyDescent="0.35">
      <c r="D3451" s="10"/>
    </row>
    <row r="3452" spans="4:4" x14ac:dyDescent="0.35">
      <c r="D3452" s="10"/>
    </row>
    <row r="3453" spans="4:4" x14ac:dyDescent="0.35">
      <c r="D3453" s="10"/>
    </row>
    <row r="3454" spans="4:4" x14ac:dyDescent="0.35">
      <c r="D3454" s="10"/>
    </row>
    <row r="3455" spans="4:4" x14ac:dyDescent="0.35">
      <c r="D3455" s="10"/>
    </row>
    <row r="3456" spans="4:4" x14ac:dyDescent="0.35">
      <c r="D3456" s="10"/>
    </row>
    <row r="3457" spans="4:4" x14ac:dyDescent="0.35">
      <c r="D3457" s="10"/>
    </row>
    <row r="3458" spans="4:4" x14ac:dyDescent="0.35">
      <c r="D3458" s="10"/>
    </row>
    <row r="3459" spans="4:4" x14ac:dyDescent="0.35">
      <c r="D3459" s="10"/>
    </row>
    <row r="3460" spans="4:4" x14ac:dyDescent="0.35">
      <c r="D3460" s="10"/>
    </row>
    <row r="3461" spans="4:4" x14ac:dyDescent="0.35">
      <c r="D3461" s="10"/>
    </row>
    <row r="3462" spans="4:4" x14ac:dyDescent="0.35">
      <c r="D3462" s="10"/>
    </row>
    <row r="3463" spans="4:4" x14ac:dyDescent="0.35">
      <c r="D3463" s="10"/>
    </row>
    <row r="3464" spans="4:4" x14ac:dyDescent="0.35">
      <c r="D3464" s="10"/>
    </row>
    <row r="3465" spans="4:4" x14ac:dyDescent="0.35">
      <c r="D3465" s="10"/>
    </row>
    <row r="3466" spans="4:4" x14ac:dyDescent="0.35">
      <c r="D3466" s="10"/>
    </row>
    <row r="3467" spans="4:4" x14ac:dyDescent="0.35">
      <c r="D3467" s="10"/>
    </row>
    <row r="3468" spans="4:4" x14ac:dyDescent="0.35">
      <c r="D3468" s="10"/>
    </row>
    <row r="3469" spans="4:4" x14ac:dyDescent="0.35">
      <c r="D3469" s="10"/>
    </row>
    <row r="3470" spans="4:4" x14ac:dyDescent="0.35">
      <c r="D3470" s="10"/>
    </row>
    <row r="3471" spans="4:4" x14ac:dyDescent="0.35">
      <c r="D3471" s="10"/>
    </row>
    <row r="3472" spans="4:4" x14ac:dyDescent="0.35">
      <c r="D3472" s="10"/>
    </row>
    <row r="3473" spans="4:4" x14ac:dyDescent="0.35">
      <c r="D3473" s="10"/>
    </row>
    <row r="3474" spans="4:4" x14ac:dyDescent="0.35">
      <c r="D3474" s="10"/>
    </row>
    <row r="3475" spans="4:4" x14ac:dyDescent="0.35">
      <c r="D3475" s="10"/>
    </row>
    <row r="3476" spans="4:4" x14ac:dyDescent="0.35">
      <c r="D3476" s="10"/>
    </row>
    <row r="3477" spans="4:4" x14ac:dyDescent="0.35">
      <c r="D3477" s="10"/>
    </row>
    <row r="3478" spans="4:4" x14ac:dyDescent="0.35">
      <c r="D3478" s="10"/>
    </row>
    <row r="3479" spans="4:4" x14ac:dyDescent="0.35">
      <c r="D3479" s="10"/>
    </row>
    <row r="3480" spans="4:4" x14ac:dyDescent="0.35">
      <c r="D3480" s="10"/>
    </row>
    <row r="3481" spans="4:4" x14ac:dyDescent="0.35">
      <c r="D3481" s="10"/>
    </row>
    <row r="3482" spans="4:4" x14ac:dyDescent="0.35">
      <c r="D3482" s="10"/>
    </row>
    <row r="3483" spans="4:4" x14ac:dyDescent="0.35">
      <c r="D3483" s="10"/>
    </row>
    <row r="3484" spans="4:4" x14ac:dyDescent="0.35">
      <c r="D3484" s="10"/>
    </row>
    <row r="3485" spans="4:4" x14ac:dyDescent="0.35">
      <c r="D3485" s="10"/>
    </row>
    <row r="3486" spans="4:4" x14ac:dyDescent="0.35">
      <c r="D3486" s="10"/>
    </row>
    <row r="3487" spans="4:4" x14ac:dyDescent="0.35">
      <c r="D3487" s="10"/>
    </row>
    <row r="3488" spans="4:4" x14ac:dyDescent="0.35">
      <c r="D3488" s="10"/>
    </row>
    <row r="3489" spans="4:4" x14ac:dyDescent="0.35">
      <c r="D3489" s="10"/>
    </row>
    <row r="3490" spans="4:4" x14ac:dyDescent="0.35">
      <c r="D3490" s="10"/>
    </row>
    <row r="3491" spans="4:4" x14ac:dyDescent="0.35">
      <c r="D3491" s="10"/>
    </row>
    <row r="3492" spans="4:4" x14ac:dyDescent="0.35">
      <c r="D3492" s="10"/>
    </row>
    <row r="3493" spans="4:4" x14ac:dyDescent="0.35">
      <c r="D3493" s="10"/>
    </row>
    <row r="3494" spans="4:4" x14ac:dyDescent="0.35">
      <c r="D3494" s="10"/>
    </row>
    <row r="3495" spans="4:4" x14ac:dyDescent="0.35">
      <c r="D3495" s="10"/>
    </row>
    <row r="3496" spans="4:4" x14ac:dyDescent="0.35">
      <c r="D3496" s="10"/>
    </row>
    <row r="3497" spans="4:4" x14ac:dyDescent="0.35">
      <c r="D3497" s="10"/>
    </row>
    <row r="3498" spans="4:4" x14ac:dyDescent="0.35">
      <c r="D3498" s="10"/>
    </row>
    <row r="3499" spans="4:4" x14ac:dyDescent="0.35">
      <c r="D3499" s="10"/>
    </row>
    <row r="3500" spans="4:4" x14ac:dyDescent="0.35">
      <c r="D3500" s="10"/>
    </row>
    <row r="3501" spans="4:4" x14ac:dyDescent="0.35">
      <c r="D3501" s="10"/>
    </row>
    <row r="3502" spans="4:4" x14ac:dyDescent="0.35">
      <c r="D3502" s="10"/>
    </row>
    <row r="3503" spans="4:4" x14ac:dyDescent="0.35">
      <c r="D3503" s="10"/>
    </row>
    <row r="3504" spans="4:4" x14ac:dyDescent="0.35">
      <c r="D3504" s="10"/>
    </row>
    <row r="3505" spans="4:4" x14ac:dyDescent="0.35">
      <c r="D3505" s="10"/>
    </row>
    <row r="3506" spans="4:4" x14ac:dyDescent="0.35">
      <c r="D3506" s="10"/>
    </row>
    <row r="3507" spans="4:4" x14ac:dyDescent="0.35">
      <c r="D3507" s="10"/>
    </row>
    <row r="3508" spans="4:4" x14ac:dyDescent="0.35">
      <c r="D3508" s="10"/>
    </row>
    <row r="3509" spans="4:4" x14ac:dyDescent="0.35">
      <c r="D3509" s="10"/>
    </row>
    <row r="3510" spans="4:4" x14ac:dyDescent="0.35">
      <c r="D3510" s="10"/>
    </row>
    <row r="3511" spans="4:4" x14ac:dyDescent="0.35">
      <c r="D3511" s="10"/>
    </row>
    <row r="3512" spans="4:4" x14ac:dyDescent="0.35">
      <c r="D3512" s="10"/>
    </row>
    <row r="3513" spans="4:4" x14ac:dyDescent="0.35">
      <c r="D3513" s="10"/>
    </row>
    <row r="3514" spans="4:4" x14ac:dyDescent="0.35">
      <c r="D3514" s="10"/>
    </row>
    <row r="3515" spans="4:4" x14ac:dyDescent="0.35">
      <c r="D3515" s="10"/>
    </row>
    <row r="3516" spans="4:4" x14ac:dyDescent="0.35">
      <c r="D3516" s="10"/>
    </row>
    <row r="3517" spans="4:4" x14ac:dyDescent="0.35">
      <c r="D3517" s="10"/>
    </row>
    <row r="3518" spans="4:4" x14ac:dyDescent="0.35">
      <c r="D3518" s="10"/>
    </row>
    <row r="3519" spans="4:4" x14ac:dyDescent="0.35">
      <c r="D3519" s="10"/>
    </row>
    <row r="3520" spans="4:4" x14ac:dyDescent="0.35">
      <c r="D3520" s="10"/>
    </row>
    <row r="3521" spans="4:4" x14ac:dyDescent="0.35">
      <c r="D3521" s="10"/>
    </row>
    <row r="3522" spans="4:4" x14ac:dyDescent="0.35">
      <c r="D3522" s="10"/>
    </row>
    <row r="3523" spans="4:4" x14ac:dyDescent="0.35">
      <c r="D3523" s="10"/>
    </row>
    <row r="3524" spans="4:4" x14ac:dyDescent="0.35">
      <c r="D3524" s="10"/>
    </row>
    <row r="3525" spans="4:4" x14ac:dyDescent="0.35">
      <c r="D3525" s="10"/>
    </row>
    <row r="3526" spans="4:4" x14ac:dyDescent="0.35">
      <c r="D3526" s="10"/>
    </row>
    <row r="3527" spans="4:4" x14ac:dyDescent="0.35">
      <c r="D3527" s="10"/>
    </row>
    <row r="3528" spans="4:4" x14ac:dyDescent="0.35">
      <c r="D3528" s="10"/>
    </row>
    <row r="3529" spans="4:4" x14ac:dyDescent="0.35">
      <c r="D3529" s="10"/>
    </row>
    <row r="3530" spans="4:4" x14ac:dyDescent="0.35">
      <c r="D3530" s="10"/>
    </row>
    <row r="3531" spans="4:4" x14ac:dyDescent="0.35">
      <c r="D3531" s="10"/>
    </row>
    <row r="3532" spans="4:4" x14ac:dyDescent="0.35">
      <c r="D3532" s="10"/>
    </row>
    <row r="3533" spans="4:4" x14ac:dyDescent="0.35">
      <c r="D3533" s="10"/>
    </row>
    <row r="3534" spans="4:4" x14ac:dyDescent="0.35">
      <c r="D3534" s="10"/>
    </row>
    <row r="3535" spans="4:4" x14ac:dyDescent="0.35">
      <c r="D3535" s="10"/>
    </row>
    <row r="3536" spans="4:4" x14ac:dyDescent="0.35">
      <c r="D3536" s="10"/>
    </row>
    <row r="3537" spans="4:4" x14ac:dyDescent="0.35">
      <c r="D3537" s="10"/>
    </row>
    <row r="3538" spans="4:4" x14ac:dyDescent="0.35">
      <c r="D3538" s="10"/>
    </row>
    <row r="3539" spans="4:4" x14ac:dyDescent="0.35">
      <c r="D3539" s="10"/>
    </row>
    <row r="3540" spans="4:4" x14ac:dyDescent="0.35">
      <c r="D3540" s="10"/>
    </row>
    <row r="3541" spans="4:4" x14ac:dyDescent="0.35">
      <c r="D3541" s="10"/>
    </row>
    <row r="3542" spans="4:4" x14ac:dyDescent="0.35">
      <c r="D3542" s="10"/>
    </row>
    <row r="3543" spans="4:4" x14ac:dyDescent="0.35">
      <c r="D3543" s="10"/>
    </row>
    <row r="3544" spans="4:4" x14ac:dyDescent="0.35">
      <c r="D3544" s="10"/>
    </row>
    <row r="3545" spans="4:4" x14ac:dyDescent="0.35">
      <c r="D3545" s="10"/>
    </row>
    <row r="3546" spans="4:4" x14ac:dyDescent="0.35">
      <c r="D3546" s="10"/>
    </row>
    <row r="3547" spans="4:4" x14ac:dyDescent="0.35">
      <c r="D3547" s="10"/>
    </row>
    <row r="3548" spans="4:4" x14ac:dyDescent="0.35">
      <c r="D3548" s="10"/>
    </row>
    <row r="3549" spans="4:4" x14ac:dyDescent="0.35">
      <c r="D3549" s="10"/>
    </row>
    <row r="3550" spans="4:4" x14ac:dyDescent="0.35">
      <c r="D3550" s="10"/>
    </row>
    <row r="3551" spans="4:4" x14ac:dyDescent="0.35">
      <c r="D3551" s="10"/>
    </row>
    <row r="3552" spans="4:4" x14ac:dyDescent="0.35">
      <c r="D3552" s="10"/>
    </row>
    <row r="3553" spans="4:4" x14ac:dyDescent="0.35">
      <c r="D3553" s="10"/>
    </row>
    <row r="3554" spans="4:4" x14ac:dyDescent="0.35">
      <c r="D3554" s="10"/>
    </row>
    <row r="3555" spans="4:4" x14ac:dyDescent="0.35">
      <c r="D3555" s="10"/>
    </row>
    <row r="3556" spans="4:4" x14ac:dyDescent="0.35">
      <c r="D3556" s="10"/>
    </row>
    <row r="3557" spans="4:4" x14ac:dyDescent="0.35">
      <c r="D3557" s="10"/>
    </row>
    <row r="3558" spans="4:4" x14ac:dyDescent="0.35">
      <c r="D3558" s="10"/>
    </row>
    <row r="3559" spans="4:4" x14ac:dyDescent="0.35">
      <c r="D3559" s="10"/>
    </row>
    <row r="3560" spans="4:4" x14ac:dyDescent="0.35">
      <c r="D3560" s="10"/>
    </row>
    <row r="3561" spans="4:4" x14ac:dyDescent="0.35">
      <c r="D3561" s="10"/>
    </row>
    <row r="3562" spans="4:4" x14ac:dyDescent="0.35">
      <c r="D3562" s="10"/>
    </row>
    <row r="3563" spans="4:4" x14ac:dyDescent="0.35">
      <c r="D3563" s="10"/>
    </row>
    <row r="3564" spans="4:4" x14ac:dyDescent="0.35">
      <c r="D3564" s="10"/>
    </row>
    <row r="3565" spans="4:4" x14ac:dyDescent="0.35">
      <c r="D3565" s="10"/>
    </row>
    <row r="3566" spans="4:4" x14ac:dyDescent="0.35">
      <c r="D3566" s="10"/>
    </row>
    <row r="3567" spans="4:4" x14ac:dyDescent="0.35">
      <c r="D3567" s="10"/>
    </row>
    <row r="3568" spans="4:4" x14ac:dyDescent="0.35">
      <c r="D3568" s="10"/>
    </row>
    <row r="3569" spans="4:4" x14ac:dyDescent="0.35">
      <c r="D3569" s="10"/>
    </row>
    <row r="3570" spans="4:4" x14ac:dyDescent="0.35">
      <c r="D3570" s="10"/>
    </row>
    <row r="3571" spans="4:4" x14ac:dyDescent="0.35">
      <c r="D3571" s="10"/>
    </row>
    <row r="3572" spans="4:4" x14ac:dyDescent="0.35">
      <c r="D3572" s="10"/>
    </row>
    <row r="3573" spans="4:4" x14ac:dyDescent="0.35">
      <c r="D3573" s="10"/>
    </row>
    <row r="3574" spans="4:4" x14ac:dyDescent="0.35">
      <c r="D3574" s="10"/>
    </row>
    <row r="3575" spans="4:4" x14ac:dyDescent="0.35">
      <c r="D3575" s="10"/>
    </row>
    <row r="3576" spans="4:4" x14ac:dyDescent="0.35">
      <c r="D3576" s="10"/>
    </row>
    <row r="3577" spans="4:4" x14ac:dyDescent="0.35">
      <c r="D3577" s="10"/>
    </row>
    <row r="3578" spans="4:4" x14ac:dyDescent="0.35">
      <c r="D3578" s="10"/>
    </row>
    <row r="3579" spans="4:4" x14ac:dyDescent="0.35">
      <c r="D3579" s="10"/>
    </row>
    <row r="3580" spans="4:4" x14ac:dyDescent="0.35">
      <c r="D3580" s="10"/>
    </row>
    <row r="3581" spans="4:4" x14ac:dyDescent="0.35">
      <c r="D3581" s="10"/>
    </row>
    <row r="3582" spans="4:4" x14ac:dyDescent="0.35">
      <c r="D3582" s="10"/>
    </row>
    <row r="3583" spans="4:4" x14ac:dyDescent="0.35">
      <c r="D3583" s="10"/>
    </row>
    <row r="3584" spans="4:4" x14ac:dyDescent="0.35">
      <c r="D3584" s="10"/>
    </row>
    <row r="3585" spans="4:4" x14ac:dyDescent="0.35">
      <c r="D3585" s="10"/>
    </row>
    <row r="3586" spans="4:4" x14ac:dyDescent="0.35">
      <c r="D3586" s="10"/>
    </row>
    <row r="3587" spans="4:4" x14ac:dyDescent="0.35">
      <c r="D3587" s="10"/>
    </row>
    <row r="3588" spans="4:4" x14ac:dyDescent="0.35">
      <c r="D3588" s="10"/>
    </row>
    <row r="3589" spans="4:4" x14ac:dyDescent="0.35">
      <c r="D3589" s="10"/>
    </row>
    <row r="3590" spans="4:4" x14ac:dyDescent="0.35">
      <c r="D3590" s="10"/>
    </row>
    <row r="3591" spans="4:4" x14ac:dyDescent="0.35">
      <c r="D3591" s="10"/>
    </row>
    <row r="3592" spans="4:4" x14ac:dyDescent="0.35">
      <c r="D3592" s="10"/>
    </row>
    <row r="3593" spans="4:4" x14ac:dyDescent="0.35">
      <c r="D3593" s="10"/>
    </row>
    <row r="3594" spans="4:4" x14ac:dyDescent="0.35">
      <c r="D3594" s="10"/>
    </row>
    <row r="3595" spans="4:4" x14ac:dyDescent="0.35">
      <c r="D3595" s="10"/>
    </row>
    <row r="3596" spans="4:4" x14ac:dyDescent="0.35">
      <c r="D3596" s="10"/>
    </row>
    <row r="3597" spans="4:4" x14ac:dyDescent="0.35">
      <c r="D3597" s="10"/>
    </row>
    <row r="3598" spans="4:4" x14ac:dyDescent="0.35">
      <c r="D3598" s="10"/>
    </row>
    <row r="3599" spans="4:4" x14ac:dyDescent="0.35">
      <c r="D3599" s="10"/>
    </row>
    <row r="3600" spans="4:4" x14ac:dyDescent="0.35">
      <c r="D3600" s="10"/>
    </row>
    <row r="3601" spans="4:4" x14ac:dyDescent="0.35">
      <c r="D3601" s="10"/>
    </row>
    <row r="3602" spans="4:4" x14ac:dyDescent="0.35">
      <c r="D3602" s="10"/>
    </row>
    <row r="3603" spans="4:4" x14ac:dyDescent="0.35">
      <c r="D3603" s="10"/>
    </row>
    <row r="3604" spans="4:4" x14ac:dyDescent="0.35">
      <c r="D3604" s="10"/>
    </row>
    <row r="3605" spans="4:4" x14ac:dyDescent="0.35">
      <c r="D3605" s="10"/>
    </row>
    <row r="3606" spans="4:4" x14ac:dyDescent="0.35">
      <c r="D3606" s="10"/>
    </row>
    <row r="3607" spans="4:4" x14ac:dyDescent="0.35">
      <c r="D3607" s="10"/>
    </row>
    <row r="3608" spans="4:4" x14ac:dyDescent="0.35">
      <c r="D3608" s="10"/>
    </row>
    <row r="3609" spans="4:4" x14ac:dyDescent="0.35">
      <c r="D3609" s="10"/>
    </row>
    <row r="3610" spans="4:4" x14ac:dyDescent="0.35">
      <c r="D3610" s="10"/>
    </row>
    <row r="3611" spans="4:4" x14ac:dyDescent="0.35">
      <c r="D3611" s="10"/>
    </row>
    <row r="3612" spans="4:4" x14ac:dyDescent="0.35">
      <c r="D3612" s="10"/>
    </row>
    <row r="3613" spans="4:4" x14ac:dyDescent="0.35">
      <c r="D3613" s="10"/>
    </row>
    <row r="3614" spans="4:4" x14ac:dyDescent="0.35">
      <c r="D3614" s="10"/>
    </row>
    <row r="3615" spans="4:4" x14ac:dyDescent="0.35">
      <c r="D3615" s="10"/>
    </row>
    <row r="3616" spans="4:4" x14ac:dyDescent="0.35">
      <c r="D3616" s="10"/>
    </row>
    <row r="3617" spans="4:4" x14ac:dyDescent="0.35">
      <c r="D3617" s="10"/>
    </row>
    <row r="3618" spans="4:4" x14ac:dyDescent="0.35">
      <c r="D3618" s="10"/>
    </row>
    <row r="3619" spans="4:4" x14ac:dyDescent="0.35">
      <c r="D3619" s="10"/>
    </row>
    <row r="3620" spans="4:4" x14ac:dyDescent="0.35">
      <c r="D3620" s="10"/>
    </row>
    <row r="3621" spans="4:4" x14ac:dyDescent="0.35">
      <c r="D3621" s="10"/>
    </row>
    <row r="3622" spans="4:4" x14ac:dyDescent="0.35">
      <c r="D3622" s="10"/>
    </row>
    <row r="3623" spans="4:4" x14ac:dyDescent="0.35">
      <c r="D3623" s="10"/>
    </row>
    <row r="3624" spans="4:4" x14ac:dyDescent="0.35">
      <c r="D3624" s="10"/>
    </row>
    <row r="3625" spans="4:4" x14ac:dyDescent="0.35">
      <c r="D3625" s="10"/>
    </row>
    <row r="3626" spans="4:4" x14ac:dyDescent="0.35">
      <c r="D3626" s="10"/>
    </row>
    <row r="3627" spans="4:4" x14ac:dyDescent="0.35">
      <c r="D3627" s="10"/>
    </row>
    <row r="3628" spans="4:4" x14ac:dyDescent="0.35">
      <c r="D3628" s="10"/>
    </row>
    <row r="3629" spans="4:4" x14ac:dyDescent="0.35">
      <c r="D3629" s="10"/>
    </row>
    <row r="3630" spans="4:4" x14ac:dyDescent="0.35">
      <c r="D3630" s="10"/>
    </row>
    <row r="3631" spans="4:4" x14ac:dyDescent="0.35">
      <c r="D3631" s="10"/>
    </row>
    <row r="3632" spans="4:4" x14ac:dyDescent="0.35">
      <c r="D3632" s="10"/>
    </row>
    <row r="3633" spans="4:4" x14ac:dyDescent="0.35">
      <c r="D3633" s="10"/>
    </row>
    <row r="3634" spans="4:4" x14ac:dyDescent="0.35">
      <c r="D3634" s="10"/>
    </row>
    <row r="3635" spans="4:4" x14ac:dyDescent="0.35">
      <c r="D3635" s="10"/>
    </row>
    <row r="3636" spans="4:4" x14ac:dyDescent="0.35">
      <c r="D3636" s="10"/>
    </row>
    <row r="3637" spans="4:4" x14ac:dyDescent="0.35">
      <c r="D3637" s="10"/>
    </row>
    <row r="3638" spans="4:4" x14ac:dyDescent="0.35">
      <c r="D3638" s="10"/>
    </row>
    <row r="3639" spans="4:4" x14ac:dyDescent="0.35">
      <c r="D3639" s="10"/>
    </row>
    <row r="3640" spans="4:4" x14ac:dyDescent="0.35">
      <c r="D3640" s="10"/>
    </row>
    <row r="3641" spans="4:4" x14ac:dyDescent="0.35">
      <c r="D3641" s="10"/>
    </row>
    <row r="3642" spans="4:4" x14ac:dyDescent="0.35">
      <c r="D3642" s="10"/>
    </row>
    <row r="3643" spans="4:4" x14ac:dyDescent="0.35">
      <c r="D3643" s="10"/>
    </row>
    <row r="3644" spans="4:4" x14ac:dyDescent="0.35">
      <c r="D3644" s="10"/>
    </row>
    <row r="3645" spans="4:4" x14ac:dyDescent="0.35">
      <c r="D3645" s="10"/>
    </row>
    <row r="3646" spans="4:4" x14ac:dyDescent="0.35">
      <c r="D3646" s="10"/>
    </row>
    <row r="3647" spans="4:4" x14ac:dyDescent="0.35">
      <c r="D3647" s="10"/>
    </row>
    <row r="3648" spans="4:4" x14ac:dyDescent="0.35">
      <c r="D3648" s="10"/>
    </row>
    <row r="3649" spans="4:4" x14ac:dyDescent="0.35">
      <c r="D3649" s="10"/>
    </row>
    <row r="3650" spans="4:4" x14ac:dyDescent="0.35">
      <c r="D3650" s="10"/>
    </row>
    <row r="3651" spans="4:4" x14ac:dyDescent="0.35">
      <c r="D3651" s="10"/>
    </row>
    <row r="3652" spans="4:4" x14ac:dyDescent="0.35">
      <c r="D3652" s="10"/>
    </row>
    <row r="3653" spans="4:4" x14ac:dyDescent="0.35">
      <c r="D3653" s="10"/>
    </row>
    <row r="3654" spans="4:4" x14ac:dyDescent="0.35">
      <c r="D3654" s="10"/>
    </row>
    <row r="3655" spans="4:4" x14ac:dyDescent="0.35">
      <c r="D3655" s="10"/>
    </row>
    <row r="3656" spans="4:4" x14ac:dyDescent="0.35">
      <c r="D3656" s="10"/>
    </row>
    <row r="3657" spans="4:4" x14ac:dyDescent="0.35">
      <c r="D3657" s="10"/>
    </row>
    <row r="3658" spans="4:4" x14ac:dyDescent="0.35">
      <c r="D3658" s="10"/>
    </row>
    <row r="3659" spans="4:4" x14ac:dyDescent="0.35">
      <c r="D3659" s="10"/>
    </row>
    <row r="3660" spans="4:4" x14ac:dyDescent="0.35">
      <c r="D3660" s="10"/>
    </row>
    <row r="3661" spans="4:4" x14ac:dyDescent="0.35">
      <c r="D3661" s="10"/>
    </row>
    <row r="3662" spans="4:4" x14ac:dyDescent="0.35">
      <c r="D3662" s="10"/>
    </row>
    <row r="3663" spans="4:4" x14ac:dyDescent="0.35">
      <c r="D3663" s="10"/>
    </row>
    <row r="3664" spans="4:4" x14ac:dyDescent="0.35">
      <c r="D3664" s="10"/>
    </row>
    <row r="3665" spans="4:4" x14ac:dyDescent="0.35">
      <c r="D3665" s="10"/>
    </row>
    <row r="3666" spans="4:4" x14ac:dyDescent="0.35">
      <c r="D3666" s="10"/>
    </row>
    <row r="3667" spans="4:4" x14ac:dyDescent="0.35">
      <c r="D3667" s="10"/>
    </row>
    <row r="3668" spans="4:4" x14ac:dyDescent="0.35">
      <c r="D3668" s="10"/>
    </row>
    <row r="3669" spans="4:4" x14ac:dyDescent="0.35">
      <c r="D3669" s="10"/>
    </row>
    <row r="3670" spans="4:4" x14ac:dyDescent="0.35">
      <c r="D3670" s="10"/>
    </row>
    <row r="3671" spans="4:4" x14ac:dyDescent="0.35">
      <c r="D3671" s="10"/>
    </row>
    <row r="3672" spans="4:4" x14ac:dyDescent="0.35">
      <c r="D3672" s="10"/>
    </row>
    <row r="3673" spans="4:4" x14ac:dyDescent="0.35">
      <c r="D3673" s="10"/>
    </row>
    <row r="3674" spans="4:4" x14ac:dyDescent="0.35">
      <c r="D3674" s="10"/>
    </row>
    <row r="3675" spans="4:4" x14ac:dyDescent="0.35">
      <c r="D3675" s="10"/>
    </row>
    <row r="3676" spans="4:4" x14ac:dyDescent="0.35">
      <c r="D3676" s="10"/>
    </row>
    <row r="3677" spans="4:4" x14ac:dyDescent="0.35">
      <c r="D3677" s="10"/>
    </row>
    <row r="3678" spans="4:4" x14ac:dyDescent="0.35">
      <c r="D3678" s="10"/>
    </row>
    <row r="3679" spans="4:4" x14ac:dyDescent="0.35">
      <c r="D3679" s="10"/>
    </row>
    <row r="3680" spans="4:4" x14ac:dyDescent="0.35">
      <c r="D3680" s="10"/>
    </row>
    <row r="3681" spans="4:4" x14ac:dyDescent="0.35">
      <c r="D3681" s="10"/>
    </row>
    <row r="3682" spans="4:4" x14ac:dyDescent="0.35">
      <c r="D3682" s="10"/>
    </row>
    <row r="3683" spans="4:4" x14ac:dyDescent="0.35">
      <c r="D3683" s="10"/>
    </row>
    <row r="3684" spans="4:4" x14ac:dyDescent="0.35">
      <c r="D3684" s="10"/>
    </row>
    <row r="3685" spans="4:4" x14ac:dyDescent="0.35">
      <c r="D3685" s="10"/>
    </row>
    <row r="3686" spans="4:4" x14ac:dyDescent="0.35">
      <c r="D3686" s="10"/>
    </row>
    <row r="3687" spans="4:4" x14ac:dyDescent="0.35">
      <c r="D3687" s="10"/>
    </row>
    <row r="3688" spans="4:4" x14ac:dyDescent="0.35">
      <c r="D3688" s="10"/>
    </row>
    <row r="3689" spans="4:4" x14ac:dyDescent="0.35">
      <c r="D3689" s="10"/>
    </row>
    <row r="3690" spans="4:4" x14ac:dyDescent="0.35">
      <c r="D3690" s="10"/>
    </row>
    <row r="3691" spans="4:4" x14ac:dyDescent="0.35">
      <c r="D3691" s="10"/>
    </row>
    <row r="3692" spans="4:4" x14ac:dyDescent="0.35">
      <c r="D3692" s="10"/>
    </row>
    <row r="3693" spans="4:4" x14ac:dyDescent="0.35">
      <c r="D3693" s="10"/>
    </row>
    <row r="3694" spans="4:4" x14ac:dyDescent="0.35">
      <c r="D3694" s="10"/>
    </row>
    <row r="3695" spans="4:4" x14ac:dyDescent="0.35">
      <c r="D3695" s="10"/>
    </row>
    <row r="3696" spans="4:4" x14ac:dyDescent="0.35">
      <c r="D3696" s="10"/>
    </row>
    <row r="3697" spans="4:4" x14ac:dyDescent="0.35">
      <c r="D3697" s="10"/>
    </row>
    <row r="3698" spans="4:4" x14ac:dyDescent="0.35">
      <c r="D3698" s="10"/>
    </row>
    <row r="3699" spans="4:4" x14ac:dyDescent="0.35">
      <c r="D3699" s="10"/>
    </row>
    <row r="3700" spans="4:4" x14ac:dyDescent="0.35">
      <c r="D3700" s="10"/>
    </row>
    <row r="3701" spans="4:4" x14ac:dyDescent="0.35">
      <c r="D3701" s="10"/>
    </row>
    <row r="3702" spans="4:4" x14ac:dyDescent="0.35">
      <c r="D3702" s="10"/>
    </row>
    <row r="3703" spans="4:4" x14ac:dyDescent="0.35">
      <c r="D3703" s="10"/>
    </row>
    <row r="3704" spans="4:4" x14ac:dyDescent="0.35">
      <c r="D3704" s="10"/>
    </row>
    <row r="3705" spans="4:4" x14ac:dyDescent="0.35">
      <c r="D3705" s="10"/>
    </row>
    <row r="3706" spans="4:4" x14ac:dyDescent="0.35">
      <c r="D3706" s="10"/>
    </row>
    <row r="3707" spans="4:4" x14ac:dyDescent="0.35">
      <c r="D3707" s="10"/>
    </row>
    <row r="3708" spans="4:4" x14ac:dyDescent="0.35">
      <c r="D3708" s="10"/>
    </row>
    <row r="3709" spans="4:4" x14ac:dyDescent="0.35">
      <c r="D3709" s="10"/>
    </row>
    <row r="3710" spans="4:4" x14ac:dyDescent="0.35">
      <c r="D3710" s="10"/>
    </row>
    <row r="3711" spans="4:4" x14ac:dyDescent="0.35">
      <c r="D3711" s="10"/>
    </row>
    <row r="3712" spans="4:4" x14ac:dyDescent="0.35">
      <c r="D3712" s="10"/>
    </row>
    <row r="3713" spans="4:4" x14ac:dyDescent="0.35">
      <c r="D3713" s="10"/>
    </row>
    <row r="3714" spans="4:4" x14ac:dyDescent="0.35">
      <c r="D3714" s="10"/>
    </row>
    <row r="3715" spans="4:4" x14ac:dyDescent="0.35">
      <c r="D3715" s="10"/>
    </row>
    <row r="3716" spans="4:4" x14ac:dyDescent="0.35">
      <c r="D3716" s="10"/>
    </row>
    <row r="3717" spans="4:4" x14ac:dyDescent="0.35">
      <c r="D3717" s="10"/>
    </row>
    <row r="3718" spans="4:4" x14ac:dyDescent="0.35">
      <c r="D3718" s="10"/>
    </row>
    <row r="3719" spans="4:4" x14ac:dyDescent="0.35">
      <c r="D3719" s="10"/>
    </row>
    <row r="3720" spans="4:4" x14ac:dyDescent="0.35">
      <c r="D3720" s="10"/>
    </row>
    <row r="3721" spans="4:4" x14ac:dyDescent="0.35">
      <c r="D3721" s="10"/>
    </row>
    <row r="3722" spans="4:4" x14ac:dyDescent="0.35">
      <c r="D3722" s="10"/>
    </row>
    <row r="3723" spans="4:4" x14ac:dyDescent="0.35">
      <c r="D3723" s="10"/>
    </row>
    <row r="3724" spans="4:4" x14ac:dyDescent="0.35">
      <c r="D3724" s="10"/>
    </row>
    <row r="3725" spans="4:4" x14ac:dyDescent="0.35">
      <c r="D3725" s="10"/>
    </row>
    <row r="3726" spans="4:4" x14ac:dyDescent="0.35">
      <c r="D3726" s="10"/>
    </row>
    <row r="3727" spans="4:4" x14ac:dyDescent="0.35">
      <c r="D3727" s="10"/>
    </row>
    <row r="3728" spans="4:4" x14ac:dyDescent="0.35">
      <c r="D3728" s="10"/>
    </row>
    <row r="3729" spans="4:4" x14ac:dyDescent="0.35">
      <c r="D3729" s="10"/>
    </row>
    <row r="3730" spans="4:4" x14ac:dyDescent="0.35">
      <c r="D3730" s="10"/>
    </row>
    <row r="3731" spans="4:4" x14ac:dyDescent="0.35">
      <c r="D3731" s="10"/>
    </row>
    <row r="3732" spans="4:4" x14ac:dyDescent="0.35">
      <c r="D3732" s="10"/>
    </row>
    <row r="3733" spans="4:4" x14ac:dyDescent="0.35">
      <c r="D3733" s="10"/>
    </row>
    <row r="3734" spans="4:4" x14ac:dyDescent="0.35">
      <c r="D3734" s="10"/>
    </row>
    <row r="3735" spans="4:4" x14ac:dyDescent="0.35">
      <c r="D3735" s="10"/>
    </row>
    <row r="3736" spans="4:4" x14ac:dyDescent="0.35">
      <c r="D3736" s="10"/>
    </row>
    <row r="3737" spans="4:4" x14ac:dyDescent="0.35">
      <c r="D3737" s="10"/>
    </row>
    <row r="3738" spans="4:4" x14ac:dyDescent="0.35">
      <c r="D3738" s="10"/>
    </row>
    <row r="3739" spans="4:4" x14ac:dyDescent="0.35">
      <c r="D3739" s="10"/>
    </row>
    <row r="3740" spans="4:4" x14ac:dyDescent="0.35">
      <c r="D3740" s="10"/>
    </row>
    <row r="3741" spans="4:4" x14ac:dyDescent="0.35">
      <c r="D3741" s="10"/>
    </row>
    <row r="3742" spans="4:4" x14ac:dyDescent="0.35">
      <c r="D3742" s="10"/>
    </row>
    <row r="3743" spans="4:4" x14ac:dyDescent="0.35">
      <c r="D3743" s="10"/>
    </row>
    <row r="3744" spans="4:4" x14ac:dyDescent="0.35">
      <c r="D3744" s="10"/>
    </row>
    <row r="3745" spans="4:4" x14ac:dyDescent="0.35">
      <c r="D3745" s="10"/>
    </row>
    <row r="3746" spans="4:4" x14ac:dyDescent="0.35">
      <c r="D3746" s="10"/>
    </row>
    <row r="3747" spans="4:4" x14ac:dyDescent="0.35">
      <c r="D3747" s="10"/>
    </row>
    <row r="3748" spans="4:4" x14ac:dyDescent="0.35">
      <c r="D3748" s="10"/>
    </row>
    <row r="3749" spans="4:4" x14ac:dyDescent="0.35">
      <c r="D3749" s="10"/>
    </row>
    <row r="3750" spans="4:4" x14ac:dyDescent="0.35">
      <c r="D3750" s="10"/>
    </row>
    <row r="3751" spans="4:4" x14ac:dyDescent="0.35">
      <c r="D3751" s="10"/>
    </row>
    <row r="3752" spans="4:4" x14ac:dyDescent="0.35">
      <c r="D3752" s="10"/>
    </row>
    <row r="3753" spans="4:4" x14ac:dyDescent="0.35">
      <c r="D3753" s="10"/>
    </row>
    <row r="3754" spans="4:4" x14ac:dyDescent="0.35">
      <c r="D3754" s="10"/>
    </row>
    <row r="3755" spans="4:4" x14ac:dyDescent="0.35">
      <c r="D3755" s="10"/>
    </row>
    <row r="3756" spans="4:4" x14ac:dyDescent="0.35">
      <c r="D3756" s="10"/>
    </row>
    <row r="3757" spans="4:4" x14ac:dyDescent="0.35">
      <c r="D3757" s="10"/>
    </row>
    <row r="3758" spans="4:4" x14ac:dyDescent="0.35">
      <c r="D3758" s="10"/>
    </row>
    <row r="3759" spans="4:4" x14ac:dyDescent="0.35">
      <c r="D3759" s="10"/>
    </row>
    <row r="3760" spans="4:4" x14ac:dyDescent="0.35">
      <c r="D3760" s="10"/>
    </row>
    <row r="3761" spans="4:4" x14ac:dyDescent="0.35">
      <c r="D3761" s="10"/>
    </row>
    <row r="3762" spans="4:4" x14ac:dyDescent="0.35">
      <c r="D3762" s="10"/>
    </row>
    <row r="3763" spans="4:4" x14ac:dyDescent="0.35">
      <c r="D3763" s="10"/>
    </row>
    <row r="3764" spans="4:4" x14ac:dyDescent="0.35">
      <c r="D3764" s="10"/>
    </row>
    <row r="3765" spans="4:4" x14ac:dyDescent="0.35">
      <c r="D3765" s="10"/>
    </row>
    <row r="3766" spans="4:4" x14ac:dyDescent="0.35">
      <c r="D3766" s="10"/>
    </row>
    <row r="3767" spans="4:4" x14ac:dyDescent="0.35">
      <c r="D3767" s="10"/>
    </row>
    <row r="3768" spans="4:4" x14ac:dyDescent="0.35">
      <c r="D3768" s="10"/>
    </row>
    <row r="3769" spans="4:4" x14ac:dyDescent="0.35">
      <c r="D3769" s="10"/>
    </row>
    <row r="3770" spans="4:4" x14ac:dyDescent="0.35">
      <c r="D3770" s="10"/>
    </row>
    <row r="3771" spans="4:4" x14ac:dyDescent="0.35">
      <c r="D3771" s="10"/>
    </row>
    <row r="3772" spans="4:4" x14ac:dyDescent="0.35">
      <c r="D3772" s="10"/>
    </row>
    <row r="3773" spans="4:4" x14ac:dyDescent="0.35">
      <c r="D3773" s="10"/>
    </row>
    <row r="3774" spans="4:4" x14ac:dyDescent="0.35">
      <c r="D3774" s="10"/>
    </row>
    <row r="3775" spans="4:4" x14ac:dyDescent="0.35">
      <c r="D3775" s="10"/>
    </row>
    <row r="3776" spans="4:4" x14ac:dyDescent="0.35">
      <c r="D3776" s="10"/>
    </row>
    <row r="3777" spans="4:4" x14ac:dyDescent="0.35">
      <c r="D3777" s="10"/>
    </row>
    <row r="3778" spans="4:4" x14ac:dyDescent="0.35">
      <c r="D3778" s="10"/>
    </row>
    <row r="3779" spans="4:4" x14ac:dyDescent="0.35">
      <c r="D3779" s="10"/>
    </row>
    <row r="3780" spans="4:4" x14ac:dyDescent="0.35">
      <c r="D3780" s="10"/>
    </row>
    <row r="3781" spans="4:4" x14ac:dyDescent="0.35">
      <c r="D3781" s="10"/>
    </row>
    <row r="3782" spans="4:4" x14ac:dyDescent="0.35">
      <c r="D3782" s="10"/>
    </row>
    <row r="3783" spans="4:4" x14ac:dyDescent="0.35">
      <c r="D3783" s="10"/>
    </row>
    <row r="3784" spans="4:4" x14ac:dyDescent="0.35">
      <c r="D3784" s="10"/>
    </row>
    <row r="3785" spans="4:4" x14ac:dyDescent="0.35">
      <c r="D3785" s="10"/>
    </row>
    <row r="3786" spans="4:4" x14ac:dyDescent="0.35">
      <c r="D3786" s="10"/>
    </row>
    <row r="3787" spans="4:4" x14ac:dyDescent="0.35">
      <c r="D3787" s="10"/>
    </row>
    <row r="3788" spans="4:4" x14ac:dyDescent="0.35">
      <c r="D3788" s="10"/>
    </row>
    <row r="3789" spans="4:4" x14ac:dyDescent="0.35">
      <c r="D3789" s="10"/>
    </row>
    <row r="3790" spans="4:4" x14ac:dyDescent="0.35">
      <c r="D3790" s="10"/>
    </row>
    <row r="3791" spans="4:4" x14ac:dyDescent="0.35">
      <c r="D3791" s="10"/>
    </row>
    <row r="3792" spans="4:4" x14ac:dyDescent="0.35">
      <c r="D3792" s="10"/>
    </row>
    <row r="3793" spans="4:4" x14ac:dyDescent="0.35">
      <c r="D3793" s="10"/>
    </row>
    <row r="3794" spans="4:4" x14ac:dyDescent="0.35">
      <c r="D3794" s="10"/>
    </row>
    <row r="3795" spans="4:4" x14ac:dyDescent="0.35">
      <c r="D3795" s="10"/>
    </row>
    <row r="3796" spans="4:4" x14ac:dyDescent="0.35">
      <c r="D3796" s="10"/>
    </row>
    <row r="3797" spans="4:4" x14ac:dyDescent="0.35">
      <c r="D3797" s="10"/>
    </row>
    <row r="3798" spans="4:4" x14ac:dyDescent="0.35">
      <c r="D3798" s="10"/>
    </row>
    <row r="3799" spans="4:4" x14ac:dyDescent="0.35">
      <c r="D3799" s="10"/>
    </row>
    <row r="3800" spans="4:4" x14ac:dyDescent="0.35">
      <c r="D3800" s="10"/>
    </row>
    <row r="3801" spans="4:4" x14ac:dyDescent="0.35">
      <c r="D3801" s="10"/>
    </row>
    <row r="3802" spans="4:4" x14ac:dyDescent="0.35">
      <c r="D3802" s="10"/>
    </row>
    <row r="3803" spans="4:4" x14ac:dyDescent="0.35">
      <c r="D3803" s="10"/>
    </row>
    <row r="3804" spans="4:4" x14ac:dyDescent="0.35">
      <c r="D3804" s="10"/>
    </row>
    <row r="3805" spans="4:4" x14ac:dyDescent="0.35">
      <c r="D3805" s="10"/>
    </row>
    <row r="3806" spans="4:4" x14ac:dyDescent="0.35">
      <c r="D3806" s="10"/>
    </row>
    <row r="3807" spans="4:4" x14ac:dyDescent="0.35">
      <c r="D3807" s="10"/>
    </row>
    <row r="3808" spans="4:4" x14ac:dyDescent="0.35">
      <c r="D3808" s="10"/>
    </row>
    <row r="3809" spans="4:4" x14ac:dyDescent="0.35">
      <c r="D3809" s="10"/>
    </row>
    <row r="3810" spans="4:4" x14ac:dyDescent="0.35">
      <c r="D3810" s="10"/>
    </row>
    <row r="3811" spans="4:4" x14ac:dyDescent="0.35">
      <c r="D3811" s="10"/>
    </row>
    <row r="3812" spans="4:4" x14ac:dyDescent="0.35">
      <c r="D3812" s="10"/>
    </row>
    <row r="3813" spans="4:4" x14ac:dyDescent="0.35">
      <c r="D3813" s="10"/>
    </row>
    <row r="3814" spans="4:4" x14ac:dyDescent="0.35">
      <c r="D3814" s="10"/>
    </row>
    <row r="3815" spans="4:4" x14ac:dyDescent="0.35">
      <c r="D3815" s="10"/>
    </row>
    <row r="3816" spans="4:4" x14ac:dyDescent="0.35">
      <c r="D3816" s="10"/>
    </row>
    <row r="3817" spans="4:4" x14ac:dyDescent="0.35">
      <c r="D3817" s="10"/>
    </row>
    <row r="3818" spans="4:4" x14ac:dyDescent="0.35">
      <c r="D3818" s="10"/>
    </row>
    <row r="3819" spans="4:4" x14ac:dyDescent="0.35">
      <c r="D3819" s="10"/>
    </row>
    <row r="3820" spans="4:4" x14ac:dyDescent="0.35">
      <c r="D3820" s="10"/>
    </row>
    <row r="3821" spans="4:4" x14ac:dyDescent="0.35">
      <c r="D3821" s="10"/>
    </row>
    <row r="3822" spans="4:4" x14ac:dyDescent="0.35">
      <c r="D3822" s="10"/>
    </row>
    <row r="3823" spans="4:4" x14ac:dyDescent="0.35">
      <c r="D3823" s="10"/>
    </row>
    <row r="3824" spans="4:4" x14ac:dyDescent="0.35">
      <c r="D3824" s="10"/>
    </row>
    <row r="3825" spans="4:4" x14ac:dyDescent="0.35">
      <c r="D3825" s="10"/>
    </row>
    <row r="3826" spans="4:4" x14ac:dyDescent="0.35">
      <c r="D3826" s="10"/>
    </row>
    <row r="3827" spans="4:4" x14ac:dyDescent="0.35">
      <c r="D3827" s="10"/>
    </row>
    <row r="3828" spans="4:4" x14ac:dyDescent="0.35">
      <c r="D3828" s="10"/>
    </row>
    <row r="3829" spans="4:4" x14ac:dyDescent="0.35">
      <c r="D3829" s="10"/>
    </row>
    <row r="3830" spans="4:4" x14ac:dyDescent="0.35">
      <c r="D3830" s="10"/>
    </row>
    <row r="3831" spans="4:4" x14ac:dyDescent="0.35">
      <c r="D3831" s="10"/>
    </row>
    <row r="3832" spans="4:4" x14ac:dyDescent="0.35">
      <c r="D3832" s="10"/>
    </row>
    <row r="3833" spans="4:4" x14ac:dyDescent="0.35">
      <c r="D3833" s="10"/>
    </row>
    <row r="3834" spans="4:4" x14ac:dyDescent="0.35">
      <c r="D3834" s="10"/>
    </row>
    <row r="3835" spans="4:4" x14ac:dyDescent="0.35">
      <c r="D3835" s="10"/>
    </row>
    <row r="3836" spans="4:4" x14ac:dyDescent="0.35">
      <c r="D3836" s="10"/>
    </row>
    <row r="3837" spans="4:4" x14ac:dyDescent="0.35">
      <c r="D3837" s="10"/>
    </row>
    <row r="3838" spans="4:4" x14ac:dyDescent="0.35">
      <c r="D3838" s="10"/>
    </row>
    <row r="3839" spans="4:4" x14ac:dyDescent="0.35">
      <c r="D3839" s="10"/>
    </row>
    <row r="3840" spans="4:4" x14ac:dyDescent="0.35">
      <c r="D3840" s="10"/>
    </row>
    <row r="3841" spans="4:4" x14ac:dyDescent="0.35">
      <c r="D3841" s="10"/>
    </row>
    <row r="3842" spans="4:4" x14ac:dyDescent="0.35">
      <c r="D3842" s="10"/>
    </row>
    <row r="3843" spans="4:4" x14ac:dyDescent="0.35">
      <c r="D3843" s="10"/>
    </row>
    <row r="3844" spans="4:4" x14ac:dyDescent="0.35">
      <c r="D3844" s="10"/>
    </row>
    <row r="3845" spans="4:4" x14ac:dyDescent="0.35">
      <c r="D3845" s="10"/>
    </row>
    <row r="3846" spans="4:4" x14ac:dyDescent="0.35">
      <c r="D3846" s="10"/>
    </row>
    <row r="3847" spans="4:4" x14ac:dyDescent="0.35">
      <c r="D3847" s="10"/>
    </row>
    <row r="3848" spans="4:4" x14ac:dyDescent="0.35">
      <c r="D3848" s="10"/>
    </row>
    <row r="3849" spans="4:4" x14ac:dyDescent="0.35">
      <c r="D3849" s="10"/>
    </row>
    <row r="3850" spans="4:4" x14ac:dyDescent="0.35">
      <c r="D3850" s="10"/>
    </row>
    <row r="3851" spans="4:4" x14ac:dyDescent="0.35">
      <c r="D3851" s="10"/>
    </row>
    <row r="3852" spans="4:4" x14ac:dyDescent="0.35">
      <c r="D3852" s="10"/>
    </row>
    <row r="3853" spans="4:4" x14ac:dyDescent="0.35">
      <c r="D3853" s="10"/>
    </row>
    <row r="3854" spans="4:4" x14ac:dyDescent="0.35">
      <c r="D3854" s="10"/>
    </row>
    <row r="3855" spans="4:4" x14ac:dyDescent="0.35">
      <c r="D3855" s="10"/>
    </row>
    <row r="3856" spans="4:4" x14ac:dyDescent="0.35">
      <c r="D3856" s="10"/>
    </row>
    <row r="3857" spans="4:4" x14ac:dyDescent="0.35">
      <c r="D3857" s="10"/>
    </row>
    <row r="3858" spans="4:4" x14ac:dyDescent="0.35">
      <c r="D3858" s="10"/>
    </row>
    <row r="3859" spans="4:4" x14ac:dyDescent="0.35">
      <c r="D3859" s="10"/>
    </row>
    <row r="3860" spans="4:4" x14ac:dyDescent="0.35">
      <c r="D3860" s="10"/>
    </row>
    <row r="3861" spans="4:4" x14ac:dyDescent="0.35">
      <c r="D3861" s="10"/>
    </row>
    <row r="3862" spans="4:4" x14ac:dyDescent="0.35">
      <c r="D3862" s="10"/>
    </row>
    <row r="3863" spans="4:4" x14ac:dyDescent="0.35">
      <c r="D3863" s="10"/>
    </row>
    <row r="3864" spans="4:4" x14ac:dyDescent="0.35">
      <c r="D3864" s="10"/>
    </row>
    <row r="3865" spans="4:4" x14ac:dyDescent="0.35">
      <c r="D3865" s="10"/>
    </row>
    <row r="3866" spans="4:4" x14ac:dyDescent="0.35">
      <c r="D3866" s="10"/>
    </row>
    <row r="3867" spans="4:4" x14ac:dyDescent="0.35">
      <c r="D3867" s="10"/>
    </row>
    <row r="3868" spans="4:4" x14ac:dyDescent="0.35">
      <c r="D3868" s="10"/>
    </row>
    <row r="3869" spans="4:4" x14ac:dyDescent="0.35">
      <c r="D3869" s="10"/>
    </row>
    <row r="3870" spans="4:4" x14ac:dyDescent="0.35">
      <c r="D3870" s="10"/>
    </row>
    <row r="3871" spans="4:4" x14ac:dyDescent="0.35">
      <c r="D3871" s="10"/>
    </row>
    <row r="3872" spans="4:4" x14ac:dyDescent="0.35">
      <c r="D3872" s="10"/>
    </row>
    <row r="3873" spans="4:4" x14ac:dyDescent="0.35">
      <c r="D3873" s="10"/>
    </row>
    <row r="3874" spans="4:4" x14ac:dyDescent="0.35">
      <c r="D3874" s="10"/>
    </row>
    <row r="3875" spans="4:4" x14ac:dyDescent="0.35">
      <c r="D3875" s="10"/>
    </row>
    <row r="3876" spans="4:4" x14ac:dyDescent="0.35">
      <c r="D3876" s="10"/>
    </row>
    <row r="3877" spans="4:4" x14ac:dyDescent="0.35">
      <c r="D3877" s="10"/>
    </row>
    <row r="3878" spans="4:4" x14ac:dyDescent="0.35">
      <c r="D3878" s="10"/>
    </row>
    <row r="3879" spans="4:4" x14ac:dyDescent="0.35">
      <c r="D3879" s="10"/>
    </row>
    <row r="3880" spans="4:4" x14ac:dyDescent="0.35">
      <c r="D3880" s="10"/>
    </row>
    <row r="3881" spans="4:4" x14ac:dyDescent="0.35">
      <c r="D3881" s="10"/>
    </row>
    <row r="3882" spans="4:4" x14ac:dyDescent="0.35">
      <c r="D3882" s="10"/>
    </row>
    <row r="3883" spans="4:4" x14ac:dyDescent="0.35">
      <c r="D3883" s="10"/>
    </row>
    <row r="3884" spans="4:4" x14ac:dyDescent="0.35">
      <c r="D3884" s="10"/>
    </row>
    <row r="3885" spans="4:4" x14ac:dyDescent="0.35">
      <c r="D3885" s="10"/>
    </row>
    <row r="3886" spans="4:4" x14ac:dyDescent="0.35">
      <c r="D3886" s="10"/>
    </row>
    <row r="3887" spans="4:4" x14ac:dyDescent="0.35">
      <c r="D3887" s="10"/>
    </row>
    <row r="3888" spans="4:4" x14ac:dyDescent="0.35">
      <c r="D3888" s="10"/>
    </row>
    <row r="3889" spans="4:4" x14ac:dyDescent="0.35">
      <c r="D3889" s="10"/>
    </row>
    <row r="3890" spans="4:4" x14ac:dyDescent="0.35">
      <c r="D3890" s="10"/>
    </row>
    <row r="3891" spans="4:4" x14ac:dyDescent="0.35">
      <c r="D3891" s="10"/>
    </row>
    <row r="3892" spans="4:4" x14ac:dyDescent="0.35">
      <c r="D3892" s="10"/>
    </row>
    <row r="3893" spans="4:4" x14ac:dyDescent="0.35">
      <c r="D3893" s="10"/>
    </row>
    <row r="3894" spans="4:4" x14ac:dyDescent="0.35">
      <c r="D3894" s="10"/>
    </row>
    <row r="3895" spans="4:4" x14ac:dyDescent="0.35">
      <c r="D3895" s="10"/>
    </row>
    <row r="3896" spans="4:4" x14ac:dyDescent="0.35">
      <c r="D3896" s="10"/>
    </row>
    <row r="3897" spans="4:4" x14ac:dyDescent="0.35">
      <c r="D3897" s="10"/>
    </row>
    <row r="3898" spans="4:4" x14ac:dyDescent="0.35">
      <c r="D3898" s="10"/>
    </row>
    <row r="3899" spans="4:4" x14ac:dyDescent="0.35">
      <c r="D3899" s="10"/>
    </row>
    <row r="3900" spans="4:4" x14ac:dyDescent="0.35">
      <c r="D3900" s="10"/>
    </row>
    <row r="3901" spans="4:4" x14ac:dyDescent="0.35">
      <c r="D3901" s="10"/>
    </row>
    <row r="3902" spans="4:4" x14ac:dyDescent="0.35">
      <c r="D3902" s="10"/>
    </row>
    <row r="3903" spans="4:4" x14ac:dyDescent="0.35">
      <c r="D3903" s="10"/>
    </row>
    <row r="3904" spans="4:4" x14ac:dyDescent="0.35">
      <c r="D3904" s="10"/>
    </row>
    <row r="3905" spans="4:4" x14ac:dyDescent="0.35">
      <c r="D3905" s="10"/>
    </row>
    <row r="3906" spans="4:4" x14ac:dyDescent="0.35">
      <c r="D3906" s="10"/>
    </row>
    <row r="3907" spans="4:4" x14ac:dyDescent="0.35">
      <c r="D3907" s="10"/>
    </row>
    <row r="3908" spans="4:4" x14ac:dyDescent="0.35">
      <c r="D3908" s="10"/>
    </row>
    <row r="3909" spans="4:4" x14ac:dyDescent="0.35">
      <c r="D3909" s="10"/>
    </row>
    <row r="3910" spans="4:4" x14ac:dyDescent="0.35">
      <c r="D3910" s="10"/>
    </row>
    <row r="3911" spans="4:4" x14ac:dyDescent="0.35">
      <c r="D3911" s="10"/>
    </row>
    <row r="3912" spans="4:4" x14ac:dyDescent="0.35">
      <c r="D3912" s="10"/>
    </row>
    <row r="3913" spans="4:4" x14ac:dyDescent="0.35">
      <c r="D3913" s="10"/>
    </row>
    <row r="3914" spans="4:4" x14ac:dyDescent="0.35">
      <c r="D3914" s="10"/>
    </row>
    <row r="3915" spans="4:4" x14ac:dyDescent="0.35">
      <c r="D3915" s="10"/>
    </row>
    <row r="3916" spans="4:4" x14ac:dyDescent="0.35">
      <c r="D3916" s="10"/>
    </row>
    <row r="3917" spans="4:4" x14ac:dyDescent="0.35">
      <c r="D3917" s="10"/>
    </row>
    <row r="3918" spans="4:4" x14ac:dyDescent="0.35">
      <c r="D3918" s="10"/>
    </row>
    <row r="3919" spans="4:4" x14ac:dyDescent="0.35">
      <c r="D3919" s="10"/>
    </row>
    <row r="3920" spans="4:4" x14ac:dyDescent="0.35">
      <c r="D3920" s="10"/>
    </row>
    <row r="3921" spans="4:4" x14ac:dyDescent="0.35">
      <c r="D3921" s="10"/>
    </row>
    <row r="3922" spans="4:4" x14ac:dyDescent="0.35">
      <c r="D3922" s="10"/>
    </row>
    <row r="3923" spans="4:4" x14ac:dyDescent="0.35">
      <c r="D3923" s="10"/>
    </row>
    <row r="3924" spans="4:4" x14ac:dyDescent="0.35">
      <c r="D3924" s="10"/>
    </row>
    <row r="3925" spans="4:4" x14ac:dyDescent="0.35">
      <c r="D3925" s="10"/>
    </row>
    <row r="3926" spans="4:4" x14ac:dyDescent="0.35">
      <c r="D3926" s="10"/>
    </row>
    <row r="3927" spans="4:4" x14ac:dyDescent="0.35">
      <c r="D3927" s="10"/>
    </row>
    <row r="3928" spans="4:4" x14ac:dyDescent="0.35">
      <c r="D3928" s="10"/>
    </row>
    <row r="3929" spans="4:4" x14ac:dyDescent="0.35">
      <c r="D3929" s="10"/>
    </row>
    <row r="3930" spans="4:4" x14ac:dyDescent="0.35">
      <c r="D3930" s="10"/>
    </row>
    <row r="3931" spans="4:4" x14ac:dyDescent="0.35">
      <c r="D3931" s="10"/>
    </row>
    <row r="3932" spans="4:4" x14ac:dyDescent="0.35">
      <c r="D3932" s="10"/>
    </row>
    <row r="3933" spans="4:4" x14ac:dyDescent="0.35">
      <c r="D3933" s="10"/>
    </row>
    <row r="3934" spans="4:4" x14ac:dyDescent="0.35">
      <c r="D3934" s="10"/>
    </row>
    <row r="3935" spans="4:4" x14ac:dyDescent="0.35">
      <c r="D3935" s="10"/>
    </row>
    <row r="3936" spans="4:4" x14ac:dyDescent="0.35">
      <c r="D3936" s="10"/>
    </row>
    <row r="3937" spans="4:4" x14ac:dyDescent="0.35">
      <c r="D3937" s="10"/>
    </row>
    <row r="3938" spans="4:4" x14ac:dyDescent="0.35">
      <c r="D3938" s="10"/>
    </row>
    <row r="3939" spans="4:4" x14ac:dyDescent="0.35">
      <c r="D3939" s="10"/>
    </row>
    <row r="3940" spans="4:4" x14ac:dyDescent="0.35">
      <c r="D3940" s="10"/>
    </row>
    <row r="3941" spans="4:4" x14ac:dyDescent="0.35">
      <c r="D3941" s="10"/>
    </row>
    <row r="3942" spans="4:4" x14ac:dyDescent="0.35">
      <c r="D3942" s="10"/>
    </row>
    <row r="3943" spans="4:4" x14ac:dyDescent="0.35">
      <c r="D3943" s="10"/>
    </row>
    <row r="3944" spans="4:4" x14ac:dyDescent="0.35">
      <c r="D3944" s="10"/>
    </row>
    <row r="3945" spans="4:4" x14ac:dyDescent="0.35">
      <c r="D3945" s="10"/>
    </row>
    <row r="3946" spans="4:4" x14ac:dyDescent="0.35">
      <c r="D3946" s="10"/>
    </row>
    <row r="3947" spans="4:4" x14ac:dyDescent="0.35">
      <c r="D3947" s="10"/>
    </row>
    <row r="3948" spans="4:4" x14ac:dyDescent="0.35">
      <c r="D3948" s="10"/>
    </row>
    <row r="3949" spans="4:4" x14ac:dyDescent="0.35">
      <c r="D3949" s="10"/>
    </row>
    <row r="3950" spans="4:4" x14ac:dyDescent="0.35">
      <c r="D3950" s="10"/>
    </row>
    <row r="3951" spans="4:4" x14ac:dyDescent="0.35">
      <c r="D3951" s="10"/>
    </row>
    <row r="3952" spans="4:4" x14ac:dyDescent="0.35">
      <c r="D3952" s="10"/>
    </row>
    <row r="3953" spans="4:4" x14ac:dyDescent="0.35">
      <c r="D3953" s="10"/>
    </row>
    <row r="3954" spans="4:4" x14ac:dyDescent="0.35">
      <c r="D3954" s="10"/>
    </row>
    <row r="3955" spans="4:4" x14ac:dyDescent="0.35">
      <c r="D3955" s="10"/>
    </row>
    <row r="3956" spans="4:4" x14ac:dyDescent="0.35">
      <c r="D3956" s="10"/>
    </row>
    <row r="3957" spans="4:4" x14ac:dyDescent="0.35">
      <c r="D3957" s="10"/>
    </row>
    <row r="3958" spans="4:4" x14ac:dyDescent="0.35">
      <c r="D3958" s="10"/>
    </row>
    <row r="3959" spans="4:4" x14ac:dyDescent="0.35">
      <c r="D3959" s="10"/>
    </row>
    <row r="3960" spans="4:4" x14ac:dyDescent="0.35">
      <c r="D3960" s="10"/>
    </row>
    <row r="3961" spans="4:4" x14ac:dyDescent="0.35">
      <c r="D3961" s="10"/>
    </row>
    <row r="3962" spans="4:4" x14ac:dyDescent="0.35">
      <c r="D3962" s="10"/>
    </row>
    <row r="3963" spans="4:4" x14ac:dyDescent="0.35">
      <c r="D3963" s="10"/>
    </row>
    <row r="3964" spans="4:4" x14ac:dyDescent="0.35">
      <c r="D3964" s="10"/>
    </row>
    <row r="3965" spans="4:4" x14ac:dyDescent="0.35">
      <c r="D3965" s="10"/>
    </row>
    <row r="3966" spans="4:4" x14ac:dyDescent="0.35">
      <c r="D3966" s="10"/>
    </row>
    <row r="3967" spans="4:4" x14ac:dyDescent="0.35">
      <c r="D3967" s="10"/>
    </row>
    <row r="3968" spans="4:4" x14ac:dyDescent="0.35">
      <c r="D3968" s="10"/>
    </row>
    <row r="3969" spans="4:4" x14ac:dyDescent="0.35">
      <c r="D3969" s="10"/>
    </row>
    <row r="3970" spans="4:4" x14ac:dyDescent="0.35">
      <c r="D3970" s="10"/>
    </row>
    <row r="3971" spans="4:4" x14ac:dyDescent="0.35">
      <c r="D3971" s="10"/>
    </row>
    <row r="3972" spans="4:4" x14ac:dyDescent="0.35">
      <c r="D3972" s="10"/>
    </row>
    <row r="3973" spans="4:4" x14ac:dyDescent="0.35">
      <c r="D3973" s="10"/>
    </row>
    <row r="3974" spans="4:4" x14ac:dyDescent="0.35">
      <c r="D3974" s="10"/>
    </row>
    <row r="3975" spans="4:4" x14ac:dyDescent="0.35">
      <c r="D3975" s="10"/>
    </row>
    <row r="3976" spans="4:4" x14ac:dyDescent="0.35">
      <c r="D3976" s="10"/>
    </row>
    <row r="3977" spans="4:4" x14ac:dyDescent="0.35">
      <c r="D3977" s="10"/>
    </row>
    <row r="3978" spans="4:4" x14ac:dyDescent="0.35">
      <c r="D3978" s="10"/>
    </row>
    <row r="3979" spans="4:4" x14ac:dyDescent="0.35">
      <c r="D3979" s="10"/>
    </row>
    <row r="3980" spans="4:4" x14ac:dyDescent="0.35">
      <c r="D3980" s="10"/>
    </row>
    <row r="3981" spans="4:4" x14ac:dyDescent="0.35">
      <c r="D3981" s="10"/>
    </row>
    <row r="3982" spans="4:4" x14ac:dyDescent="0.35">
      <c r="D3982" s="10"/>
    </row>
    <row r="3983" spans="4:4" x14ac:dyDescent="0.35">
      <c r="D3983" s="10"/>
    </row>
    <row r="3984" spans="4:4" x14ac:dyDescent="0.35">
      <c r="D3984" s="10"/>
    </row>
    <row r="3985" spans="4:4" x14ac:dyDescent="0.35">
      <c r="D3985" s="10"/>
    </row>
    <row r="3986" spans="4:4" x14ac:dyDescent="0.35">
      <c r="D3986" s="10"/>
    </row>
    <row r="3987" spans="4:4" x14ac:dyDescent="0.35">
      <c r="D3987" s="10"/>
    </row>
    <row r="3988" spans="4:4" x14ac:dyDescent="0.35">
      <c r="D3988" s="10"/>
    </row>
    <row r="3989" spans="4:4" x14ac:dyDescent="0.35">
      <c r="D3989" s="10"/>
    </row>
    <row r="3990" spans="4:4" x14ac:dyDescent="0.35">
      <c r="D3990" s="10"/>
    </row>
    <row r="3991" spans="4:4" x14ac:dyDescent="0.35">
      <c r="D3991" s="10"/>
    </row>
    <row r="3992" spans="4:4" x14ac:dyDescent="0.35">
      <c r="D3992" s="10"/>
    </row>
    <row r="3993" spans="4:4" x14ac:dyDescent="0.35">
      <c r="D3993" s="10"/>
    </row>
    <row r="3994" spans="4:4" x14ac:dyDescent="0.35">
      <c r="D3994" s="10"/>
    </row>
    <row r="3995" spans="4:4" x14ac:dyDescent="0.35">
      <c r="D3995" s="10"/>
    </row>
    <row r="3996" spans="4:4" x14ac:dyDescent="0.35">
      <c r="D3996" s="10"/>
    </row>
    <row r="3997" spans="4:4" x14ac:dyDescent="0.35">
      <c r="D3997" s="10"/>
    </row>
    <row r="3998" spans="4:4" x14ac:dyDescent="0.35">
      <c r="D3998" s="10"/>
    </row>
    <row r="3999" spans="4:4" x14ac:dyDescent="0.35">
      <c r="D3999" s="10"/>
    </row>
    <row r="4000" spans="4:4" x14ac:dyDescent="0.35">
      <c r="D4000" s="10"/>
    </row>
    <row r="4001" spans="4:4" x14ac:dyDescent="0.35">
      <c r="D4001" s="10"/>
    </row>
    <row r="4002" spans="4:4" x14ac:dyDescent="0.35">
      <c r="D4002" s="10"/>
    </row>
    <row r="4003" spans="4:4" x14ac:dyDescent="0.35">
      <c r="D4003" s="10"/>
    </row>
    <row r="4004" spans="4:4" x14ac:dyDescent="0.35">
      <c r="D4004" s="10"/>
    </row>
    <row r="4005" spans="4:4" x14ac:dyDescent="0.35">
      <c r="D4005" s="10"/>
    </row>
    <row r="4006" spans="4:4" x14ac:dyDescent="0.35">
      <c r="D4006" s="10"/>
    </row>
    <row r="4007" spans="4:4" x14ac:dyDescent="0.35">
      <c r="D4007" s="10"/>
    </row>
    <row r="4008" spans="4:4" x14ac:dyDescent="0.35">
      <c r="D4008" s="10"/>
    </row>
    <row r="4009" spans="4:4" x14ac:dyDescent="0.35">
      <c r="D4009" s="10"/>
    </row>
    <row r="4010" spans="4:4" x14ac:dyDescent="0.35">
      <c r="D4010" s="10"/>
    </row>
    <row r="4011" spans="4:4" x14ac:dyDescent="0.35">
      <c r="D4011" s="10"/>
    </row>
    <row r="4012" spans="4:4" x14ac:dyDescent="0.35">
      <c r="D4012" s="10"/>
    </row>
    <row r="4013" spans="4:4" x14ac:dyDescent="0.35">
      <c r="D4013" s="10"/>
    </row>
    <row r="4014" spans="4:4" x14ac:dyDescent="0.35">
      <c r="D4014" s="10"/>
    </row>
    <row r="4015" spans="4:4" x14ac:dyDescent="0.35">
      <c r="D4015" s="10"/>
    </row>
    <row r="4016" spans="4:4" x14ac:dyDescent="0.35">
      <c r="D4016" s="10"/>
    </row>
    <row r="4017" spans="4:4" x14ac:dyDescent="0.35">
      <c r="D4017" s="10"/>
    </row>
    <row r="4018" spans="4:4" x14ac:dyDescent="0.35">
      <c r="D4018" s="10"/>
    </row>
    <row r="4019" spans="4:4" x14ac:dyDescent="0.35">
      <c r="D4019" s="10"/>
    </row>
    <row r="4020" spans="4:4" x14ac:dyDescent="0.35">
      <c r="D4020" s="10"/>
    </row>
    <row r="4021" spans="4:4" x14ac:dyDescent="0.35">
      <c r="D4021" s="10"/>
    </row>
    <row r="4022" spans="4:4" x14ac:dyDescent="0.35">
      <c r="D4022" s="10"/>
    </row>
    <row r="4023" spans="4:4" x14ac:dyDescent="0.35">
      <c r="D4023" s="10"/>
    </row>
    <row r="4024" spans="4:4" x14ac:dyDescent="0.35">
      <c r="D4024" s="10"/>
    </row>
    <row r="4025" spans="4:4" x14ac:dyDescent="0.35">
      <c r="D4025" s="10"/>
    </row>
    <row r="4026" spans="4:4" x14ac:dyDescent="0.35">
      <c r="D4026" s="10"/>
    </row>
    <row r="4027" spans="4:4" x14ac:dyDescent="0.35">
      <c r="D4027" s="10"/>
    </row>
    <row r="4028" spans="4:4" x14ac:dyDescent="0.35">
      <c r="D4028" s="10"/>
    </row>
    <row r="4029" spans="4:4" x14ac:dyDescent="0.35">
      <c r="D4029" s="10"/>
    </row>
    <row r="4030" spans="4:4" x14ac:dyDescent="0.35">
      <c r="D4030" s="10"/>
    </row>
    <row r="4031" spans="4:4" x14ac:dyDescent="0.35">
      <c r="D4031" s="10"/>
    </row>
    <row r="4032" spans="4:4" x14ac:dyDescent="0.35">
      <c r="D4032" s="10"/>
    </row>
    <row r="4033" spans="4:4" x14ac:dyDescent="0.35">
      <c r="D4033" s="10"/>
    </row>
    <row r="4034" spans="4:4" x14ac:dyDescent="0.35">
      <c r="D4034" s="10"/>
    </row>
    <row r="4035" spans="4:4" x14ac:dyDescent="0.35">
      <c r="D4035" s="10"/>
    </row>
    <row r="4036" spans="4:4" x14ac:dyDescent="0.35">
      <c r="D4036" s="10"/>
    </row>
    <row r="4037" spans="4:4" x14ac:dyDescent="0.35">
      <c r="D4037" s="10"/>
    </row>
    <row r="4038" spans="4:4" x14ac:dyDescent="0.35">
      <c r="D4038" s="10"/>
    </row>
    <row r="4039" spans="4:4" x14ac:dyDescent="0.35">
      <c r="D4039" s="10"/>
    </row>
    <row r="4040" spans="4:4" x14ac:dyDescent="0.35">
      <c r="D4040" s="10"/>
    </row>
    <row r="4041" spans="4:4" x14ac:dyDescent="0.35">
      <c r="D4041" s="10"/>
    </row>
    <row r="4042" spans="4:4" x14ac:dyDescent="0.35">
      <c r="D4042" s="10"/>
    </row>
    <row r="4043" spans="4:4" x14ac:dyDescent="0.35">
      <c r="D4043" s="10"/>
    </row>
    <row r="4044" spans="4:4" x14ac:dyDescent="0.35">
      <c r="D4044" s="10"/>
    </row>
    <row r="4045" spans="4:4" x14ac:dyDescent="0.35">
      <c r="D4045" s="10"/>
    </row>
    <row r="4046" spans="4:4" x14ac:dyDescent="0.35">
      <c r="D4046" s="10"/>
    </row>
    <row r="4047" spans="4:4" x14ac:dyDescent="0.35">
      <c r="D4047" s="10"/>
    </row>
    <row r="4048" spans="4:4" x14ac:dyDescent="0.35">
      <c r="D4048" s="10"/>
    </row>
    <row r="4049" spans="4:4" x14ac:dyDescent="0.35">
      <c r="D4049" s="10"/>
    </row>
    <row r="4050" spans="4:4" x14ac:dyDescent="0.35">
      <c r="D4050" s="10"/>
    </row>
    <row r="4051" spans="4:4" x14ac:dyDescent="0.35">
      <c r="D4051" s="10"/>
    </row>
    <row r="4052" spans="4:4" x14ac:dyDescent="0.35">
      <c r="D4052" s="10"/>
    </row>
    <row r="4053" spans="4:4" x14ac:dyDescent="0.35">
      <c r="D4053" s="10"/>
    </row>
    <row r="4054" spans="4:4" x14ac:dyDescent="0.35">
      <c r="D4054" s="10"/>
    </row>
    <row r="4055" spans="4:4" x14ac:dyDescent="0.35">
      <c r="D4055" s="10"/>
    </row>
    <row r="4056" spans="4:4" x14ac:dyDescent="0.35">
      <c r="D4056" s="10"/>
    </row>
    <row r="4057" spans="4:4" x14ac:dyDescent="0.35">
      <c r="D4057" s="10"/>
    </row>
    <row r="4058" spans="4:4" x14ac:dyDescent="0.35">
      <c r="D4058" s="10"/>
    </row>
    <row r="4059" spans="4:4" x14ac:dyDescent="0.35">
      <c r="D4059" s="10"/>
    </row>
    <row r="4060" spans="4:4" x14ac:dyDescent="0.35">
      <c r="D4060" s="10"/>
    </row>
    <row r="4061" spans="4:4" x14ac:dyDescent="0.35">
      <c r="D4061" s="10"/>
    </row>
    <row r="4062" spans="4:4" x14ac:dyDescent="0.35">
      <c r="D4062" s="10"/>
    </row>
    <row r="4063" spans="4:4" x14ac:dyDescent="0.35">
      <c r="D4063" s="10"/>
    </row>
    <row r="4064" spans="4:4" x14ac:dyDescent="0.35">
      <c r="D4064" s="10"/>
    </row>
    <row r="4065" spans="4:4" x14ac:dyDescent="0.35">
      <c r="D4065" s="10"/>
    </row>
    <row r="4066" spans="4:4" x14ac:dyDescent="0.35">
      <c r="D4066" s="10"/>
    </row>
    <row r="4067" spans="4:4" x14ac:dyDescent="0.35">
      <c r="D4067" s="10"/>
    </row>
    <row r="4068" spans="4:4" x14ac:dyDescent="0.35">
      <c r="D4068" s="10"/>
    </row>
    <row r="4069" spans="4:4" x14ac:dyDescent="0.35">
      <c r="D4069" s="10"/>
    </row>
    <row r="4070" spans="4:4" x14ac:dyDescent="0.35">
      <c r="D4070" s="10"/>
    </row>
    <row r="4071" spans="4:4" x14ac:dyDescent="0.35">
      <c r="D4071" s="10"/>
    </row>
    <row r="4072" spans="4:4" x14ac:dyDescent="0.35">
      <c r="D4072" s="10"/>
    </row>
    <row r="4073" spans="4:4" x14ac:dyDescent="0.35">
      <c r="D4073" s="10"/>
    </row>
    <row r="4074" spans="4:4" x14ac:dyDescent="0.35">
      <c r="D4074" s="10"/>
    </row>
    <row r="4075" spans="4:4" x14ac:dyDescent="0.35">
      <c r="D4075" s="10"/>
    </row>
    <row r="4076" spans="4:4" x14ac:dyDescent="0.35">
      <c r="D4076" s="10"/>
    </row>
    <row r="4077" spans="4:4" x14ac:dyDescent="0.35">
      <c r="D4077" s="10"/>
    </row>
    <row r="4078" spans="4:4" x14ac:dyDescent="0.35">
      <c r="D4078" s="10"/>
    </row>
    <row r="4079" spans="4:4" x14ac:dyDescent="0.35">
      <c r="D4079" s="10"/>
    </row>
    <row r="4080" spans="4:4" x14ac:dyDescent="0.35">
      <c r="D4080" s="10"/>
    </row>
    <row r="4081" spans="4:4" x14ac:dyDescent="0.35">
      <c r="D4081" s="10"/>
    </row>
    <row r="4082" spans="4:4" x14ac:dyDescent="0.35">
      <c r="D4082" s="10"/>
    </row>
    <row r="4083" spans="4:4" x14ac:dyDescent="0.35">
      <c r="D4083" s="10"/>
    </row>
    <row r="4084" spans="4:4" x14ac:dyDescent="0.35">
      <c r="D4084" s="10"/>
    </row>
    <row r="4085" spans="4:4" x14ac:dyDescent="0.35">
      <c r="D4085" s="10"/>
    </row>
    <row r="4086" spans="4:4" x14ac:dyDescent="0.35">
      <c r="D4086" s="10"/>
    </row>
    <row r="4087" spans="4:4" x14ac:dyDescent="0.35">
      <c r="D4087" s="10"/>
    </row>
    <row r="4088" spans="4:4" x14ac:dyDescent="0.35">
      <c r="D4088" s="10"/>
    </row>
    <row r="4089" spans="4:4" x14ac:dyDescent="0.35">
      <c r="D4089" s="10"/>
    </row>
    <row r="4090" spans="4:4" x14ac:dyDescent="0.35">
      <c r="D4090" s="10"/>
    </row>
    <row r="4091" spans="4:4" x14ac:dyDescent="0.35">
      <c r="D4091" s="10"/>
    </row>
    <row r="4092" spans="4:4" x14ac:dyDescent="0.35">
      <c r="D4092" s="10"/>
    </row>
    <row r="4093" spans="4:4" x14ac:dyDescent="0.35">
      <c r="D4093" s="10"/>
    </row>
    <row r="4094" spans="4:4" x14ac:dyDescent="0.35">
      <c r="D4094" s="10"/>
    </row>
    <row r="4095" spans="4:4" x14ac:dyDescent="0.35">
      <c r="D4095" s="10"/>
    </row>
    <row r="4096" spans="4:4" x14ac:dyDescent="0.35">
      <c r="D4096" s="10"/>
    </row>
    <row r="4097" spans="4:4" x14ac:dyDescent="0.35">
      <c r="D4097" s="10"/>
    </row>
    <row r="4098" spans="4:4" x14ac:dyDescent="0.35">
      <c r="D4098" s="10"/>
    </row>
    <row r="4099" spans="4:4" x14ac:dyDescent="0.35">
      <c r="D4099" s="10"/>
    </row>
    <row r="4100" spans="4:4" x14ac:dyDescent="0.35">
      <c r="D4100" s="10"/>
    </row>
    <row r="4101" spans="4:4" x14ac:dyDescent="0.35">
      <c r="D4101" s="10"/>
    </row>
    <row r="4102" spans="4:4" x14ac:dyDescent="0.35">
      <c r="D4102" s="10"/>
    </row>
    <row r="4103" spans="4:4" x14ac:dyDescent="0.35">
      <c r="D4103" s="10"/>
    </row>
    <row r="4104" spans="4:4" x14ac:dyDescent="0.35">
      <c r="D4104" s="10"/>
    </row>
    <row r="4105" spans="4:4" x14ac:dyDescent="0.35">
      <c r="D4105" s="10"/>
    </row>
    <row r="4106" spans="4:4" x14ac:dyDescent="0.35">
      <c r="D4106" s="10"/>
    </row>
    <row r="4107" spans="4:4" x14ac:dyDescent="0.35">
      <c r="D4107" s="10"/>
    </row>
    <row r="4108" spans="4:4" x14ac:dyDescent="0.35">
      <c r="D4108" s="10"/>
    </row>
    <row r="4109" spans="4:4" x14ac:dyDescent="0.35">
      <c r="D4109" s="10"/>
    </row>
    <row r="4110" spans="4:4" x14ac:dyDescent="0.35">
      <c r="D4110" s="10"/>
    </row>
    <row r="4111" spans="4:4" x14ac:dyDescent="0.35">
      <c r="D4111" s="10"/>
    </row>
    <row r="4112" spans="4:4" x14ac:dyDescent="0.35">
      <c r="D4112" s="10"/>
    </row>
    <row r="4113" spans="4:4" x14ac:dyDescent="0.35">
      <c r="D4113" s="10"/>
    </row>
    <row r="4114" spans="4:4" x14ac:dyDescent="0.35">
      <c r="D4114" s="10"/>
    </row>
    <row r="4115" spans="4:4" x14ac:dyDescent="0.35">
      <c r="D4115" s="10"/>
    </row>
    <row r="4116" spans="4:4" x14ac:dyDescent="0.35">
      <c r="D4116" s="10"/>
    </row>
    <row r="4117" spans="4:4" x14ac:dyDescent="0.35">
      <c r="D4117" s="10"/>
    </row>
    <row r="4118" spans="4:4" x14ac:dyDescent="0.35">
      <c r="D4118" s="10"/>
    </row>
    <row r="4119" spans="4:4" x14ac:dyDescent="0.35">
      <c r="D4119" s="10"/>
    </row>
    <row r="4120" spans="4:4" x14ac:dyDescent="0.35">
      <c r="D4120" s="10"/>
    </row>
    <row r="4121" spans="4:4" x14ac:dyDescent="0.35">
      <c r="D4121" s="10"/>
    </row>
    <row r="4122" spans="4:4" x14ac:dyDescent="0.35">
      <c r="D4122" s="10"/>
    </row>
    <row r="4123" spans="4:4" x14ac:dyDescent="0.35">
      <c r="D4123" s="10"/>
    </row>
    <row r="4124" spans="4:4" x14ac:dyDescent="0.35">
      <c r="D4124" s="10"/>
    </row>
    <row r="4125" spans="4:4" x14ac:dyDescent="0.35">
      <c r="D4125" s="10"/>
    </row>
    <row r="4126" spans="4:4" x14ac:dyDescent="0.35">
      <c r="D4126" s="10"/>
    </row>
    <row r="4127" spans="4:4" x14ac:dyDescent="0.35">
      <c r="D4127" s="10"/>
    </row>
    <row r="4128" spans="4:4" x14ac:dyDescent="0.35">
      <c r="D4128" s="10"/>
    </row>
    <row r="4129" spans="4:4" x14ac:dyDescent="0.35">
      <c r="D4129" s="10"/>
    </row>
    <row r="4130" spans="4:4" x14ac:dyDescent="0.35">
      <c r="D4130" s="10"/>
    </row>
    <row r="4131" spans="4:4" x14ac:dyDescent="0.35">
      <c r="D4131" s="10"/>
    </row>
    <row r="4132" spans="4:4" x14ac:dyDescent="0.35">
      <c r="D4132" s="10"/>
    </row>
    <row r="4133" spans="4:4" x14ac:dyDescent="0.35">
      <c r="D4133" s="10"/>
    </row>
    <row r="4134" spans="4:4" x14ac:dyDescent="0.35">
      <c r="D4134" s="10"/>
    </row>
    <row r="4135" spans="4:4" x14ac:dyDescent="0.35">
      <c r="D4135" s="10"/>
    </row>
    <row r="4136" spans="4:4" x14ac:dyDescent="0.35">
      <c r="D4136" s="10"/>
    </row>
    <row r="4137" spans="4:4" x14ac:dyDescent="0.35">
      <c r="D4137" s="10"/>
    </row>
    <row r="4138" spans="4:4" x14ac:dyDescent="0.35">
      <c r="D4138" s="10"/>
    </row>
    <row r="4139" spans="4:4" x14ac:dyDescent="0.35">
      <c r="D4139" s="10"/>
    </row>
    <row r="4140" spans="4:4" x14ac:dyDescent="0.35">
      <c r="D4140" s="10"/>
    </row>
    <row r="4141" spans="4:4" x14ac:dyDescent="0.35">
      <c r="D4141" s="10"/>
    </row>
    <row r="4142" spans="4:4" x14ac:dyDescent="0.35">
      <c r="D4142" s="10"/>
    </row>
    <row r="4143" spans="4:4" x14ac:dyDescent="0.35">
      <c r="D4143" s="10"/>
    </row>
    <row r="4144" spans="4:4" x14ac:dyDescent="0.35">
      <c r="D4144" s="10"/>
    </row>
    <row r="4145" spans="4:4" x14ac:dyDescent="0.35">
      <c r="D4145" s="10"/>
    </row>
    <row r="4146" spans="4:4" x14ac:dyDescent="0.35">
      <c r="D4146" s="10"/>
    </row>
    <row r="4147" spans="4:4" x14ac:dyDescent="0.35">
      <c r="D4147" s="10"/>
    </row>
    <row r="4148" spans="4:4" x14ac:dyDescent="0.35">
      <c r="D4148" s="10"/>
    </row>
    <row r="4149" spans="4:4" x14ac:dyDescent="0.35">
      <c r="D4149" s="10"/>
    </row>
    <row r="4150" spans="4:4" x14ac:dyDescent="0.35">
      <c r="D4150" s="10"/>
    </row>
    <row r="4151" spans="4:4" x14ac:dyDescent="0.35">
      <c r="D4151" s="10"/>
    </row>
    <row r="4152" spans="4:4" x14ac:dyDescent="0.35">
      <c r="D4152" s="10"/>
    </row>
    <row r="4153" spans="4:4" x14ac:dyDescent="0.35">
      <c r="D4153" s="10"/>
    </row>
    <row r="4154" spans="4:4" x14ac:dyDescent="0.35">
      <c r="D4154" s="10"/>
    </row>
    <row r="4155" spans="4:4" x14ac:dyDescent="0.35">
      <c r="D4155" s="10"/>
    </row>
    <row r="4156" spans="4:4" x14ac:dyDescent="0.35">
      <c r="D4156" s="10"/>
    </row>
    <row r="4157" spans="4:4" x14ac:dyDescent="0.35">
      <c r="D4157" s="10"/>
    </row>
    <row r="4158" spans="4:4" x14ac:dyDescent="0.35">
      <c r="D4158" s="10"/>
    </row>
    <row r="4159" spans="4:4" x14ac:dyDescent="0.35">
      <c r="D4159" s="10"/>
    </row>
    <row r="4160" spans="4:4" x14ac:dyDescent="0.35">
      <c r="D4160" s="10"/>
    </row>
    <row r="4161" spans="4:4" x14ac:dyDescent="0.35">
      <c r="D4161" s="10"/>
    </row>
    <row r="4162" spans="4:4" x14ac:dyDescent="0.35">
      <c r="D4162" s="10"/>
    </row>
    <row r="4163" spans="4:4" x14ac:dyDescent="0.35">
      <c r="D4163" s="10"/>
    </row>
    <row r="4164" spans="4:4" x14ac:dyDescent="0.35">
      <c r="D4164" s="10"/>
    </row>
    <row r="4165" spans="4:4" x14ac:dyDescent="0.35">
      <c r="D4165" s="10"/>
    </row>
    <row r="4166" spans="4:4" x14ac:dyDescent="0.35">
      <c r="D4166" s="10"/>
    </row>
    <row r="4167" spans="4:4" x14ac:dyDescent="0.35">
      <c r="D4167" s="10"/>
    </row>
    <row r="4168" spans="4:4" x14ac:dyDescent="0.35">
      <c r="D4168" s="10"/>
    </row>
    <row r="4169" spans="4:4" x14ac:dyDescent="0.35">
      <c r="D4169" s="10"/>
    </row>
    <row r="4170" spans="4:4" x14ac:dyDescent="0.35">
      <c r="D4170" s="10"/>
    </row>
    <row r="4171" spans="4:4" x14ac:dyDescent="0.35">
      <c r="D4171" s="10"/>
    </row>
    <row r="4172" spans="4:4" x14ac:dyDescent="0.35">
      <c r="D4172" s="10"/>
    </row>
    <row r="4173" spans="4:4" x14ac:dyDescent="0.35">
      <c r="D4173" s="10"/>
    </row>
    <row r="4174" spans="4:4" x14ac:dyDescent="0.35">
      <c r="D4174" s="10"/>
    </row>
    <row r="4175" spans="4:4" x14ac:dyDescent="0.35">
      <c r="D4175" s="10"/>
    </row>
    <row r="4176" spans="4:4" x14ac:dyDescent="0.35">
      <c r="D4176" s="10"/>
    </row>
    <row r="4177" spans="4:4" x14ac:dyDescent="0.35">
      <c r="D4177" s="10"/>
    </row>
    <row r="4178" spans="4:4" x14ac:dyDescent="0.35">
      <c r="D4178" s="10"/>
    </row>
    <row r="4179" spans="4:4" x14ac:dyDescent="0.35">
      <c r="D4179" s="10"/>
    </row>
    <row r="4180" spans="4:4" x14ac:dyDescent="0.35">
      <c r="D4180" s="10"/>
    </row>
    <row r="4181" spans="4:4" x14ac:dyDescent="0.35">
      <c r="D4181" s="10"/>
    </row>
    <row r="4182" spans="4:4" x14ac:dyDescent="0.35">
      <c r="D4182" s="10"/>
    </row>
    <row r="4183" spans="4:4" x14ac:dyDescent="0.35">
      <c r="D4183" s="10"/>
    </row>
    <row r="4184" spans="4:4" x14ac:dyDescent="0.35">
      <c r="D4184" s="10"/>
    </row>
    <row r="4185" spans="4:4" x14ac:dyDescent="0.35">
      <c r="D4185" s="10"/>
    </row>
    <row r="4186" spans="4:4" x14ac:dyDescent="0.35">
      <c r="D4186" s="10"/>
    </row>
    <row r="4187" spans="4:4" x14ac:dyDescent="0.35">
      <c r="D4187" s="10"/>
    </row>
    <row r="4188" spans="4:4" x14ac:dyDescent="0.35">
      <c r="D4188" s="10"/>
    </row>
    <row r="4189" spans="4:4" x14ac:dyDescent="0.35">
      <c r="D4189" s="10"/>
    </row>
    <row r="4190" spans="4:4" x14ac:dyDescent="0.35">
      <c r="D4190" s="10"/>
    </row>
    <row r="4191" spans="4:4" x14ac:dyDescent="0.35">
      <c r="D4191" s="10"/>
    </row>
    <row r="4192" spans="4:4" x14ac:dyDescent="0.35">
      <c r="D4192" s="10"/>
    </row>
    <row r="4193" spans="4:4" x14ac:dyDescent="0.35">
      <c r="D4193" s="10"/>
    </row>
    <row r="4194" spans="4:4" x14ac:dyDescent="0.35">
      <c r="D4194" s="10"/>
    </row>
    <row r="4195" spans="4:4" x14ac:dyDescent="0.35">
      <c r="D4195" s="10"/>
    </row>
    <row r="4196" spans="4:4" x14ac:dyDescent="0.35">
      <c r="D4196" s="10"/>
    </row>
    <row r="4197" spans="4:4" x14ac:dyDescent="0.35">
      <c r="D4197" s="10"/>
    </row>
    <row r="4198" spans="4:4" x14ac:dyDescent="0.35">
      <c r="D4198" s="10"/>
    </row>
    <row r="4199" spans="4:4" x14ac:dyDescent="0.35">
      <c r="D4199" s="10"/>
    </row>
    <row r="4200" spans="4:4" x14ac:dyDescent="0.35">
      <c r="D4200" s="10"/>
    </row>
    <row r="4201" spans="4:4" x14ac:dyDescent="0.35">
      <c r="D4201" s="10"/>
    </row>
    <row r="4202" spans="4:4" x14ac:dyDescent="0.35">
      <c r="D4202" s="10"/>
    </row>
    <row r="4203" spans="4:4" x14ac:dyDescent="0.35">
      <c r="D4203" s="10"/>
    </row>
    <row r="4204" spans="4:4" x14ac:dyDescent="0.35">
      <c r="D4204" s="10"/>
    </row>
    <row r="4205" spans="4:4" x14ac:dyDescent="0.35">
      <c r="D4205" s="10"/>
    </row>
    <row r="4206" spans="4:4" x14ac:dyDescent="0.35">
      <c r="D4206" s="10"/>
    </row>
    <row r="4207" spans="4:4" x14ac:dyDescent="0.35">
      <c r="D4207" s="10"/>
    </row>
    <row r="4208" spans="4:4" x14ac:dyDescent="0.35">
      <c r="D4208" s="10"/>
    </row>
    <row r="4209" spans="4:4" x14ac:dyDescent="0.35">
      <c r="D4209" s="10"/>
    </row>
    <row r="4210" spans="4:4" x14ac:dyDescent="0.35">
      <c r="D4210" s="10"/>
    </row>
    <row r="4211" spans="4:4" x14ac:dyDescent="0.35">
      <c r="D4211" s="10"/>
    </row>
    <row r="4212" spans="4:4" x14ac:dyDescent="0.35">
      <c r="D4212" s="10"/>
    </row>
    <row r="4213" spans="4:4" x14ac:dyDescent="0.35">
      <c r="D4213" s="10"/>
    </row>
    <row r="4214" spans="4:4" x14ac:dyDescent="0.35">
      <c r="D4214" s="10"/>
    </row>
    <row r="4215" spans="4:4" x14ac:dyDescent="0.35">
      <c r="D4215" s="10"/>
    </row>
    <row r="4216" spans="4:4" x14ac:dyDescent="0.35">
      <c r="D4216" s="10"/>
    </row>
    <row r="4217" spans="4:4" x14ac:dyDescent="0.35">
      <c r="D4217" s="10"/>
    </row>
    <row r="4218" spans="4:4" x14ac:dyDescent="0.35">
      <c r="D4218" s="10"/>
    </row>
    <row r="4219" spans="4:4" x14ac:dyDescent="0.35">
      <c r="D4219" s="10"/>
    </row>
    <row r="4220" spans="4:4" x14ac:dyDescent="0.35">
      <c r="D4220" s="10"/>
    </row>
    <row r="4221" spans="4:4" x14ac:dyDescent="0.35">
      <c r="D4221" s="10"/>
    </row>
    <row r="4222" spans="4:4" x14ac:dyDescent="0.35">
      <c r="D4222" s="10"/>
    </row>
    <row r="4223" spans="4:4" x14ac:dyDescent="0.35">
      <c r="D4223" s="10"/>
    </row>
    <row r="4224" spans="4:4" x14ac:dyDescent="0.35">
      <c r="D4224" s="10"/>
    </row>
    <row r="4225" spans="4:4" x14ac:dyDescent="0.35">
      <c r="D4225" s="10"/>
    </row>
    <row r="4226" spans="4:4" x14ac:dyDescent="0.35">
      <c r="D4226" s="10"/>
    </row>
    <row r="4227" spans="4:4" x14ac:dyDescent="0.35">
      <c r="D4227" s="10"/>
    </row>
    <row r="4228" spans="4:4" x14ac:dyDescent="0.35">
      <c r="D4228" s="10"/>
    </row>
    <row r="4229" spans="4:4" x14ac:dyDescent="0.35">
      <c r="D4229" s="10"/>
    </row>
    <row r="4230" spans="4:4" x14ac:dyDescent="0.35">
      <c r="D4230" s="10"/>
    </row>
    <row r="4231" spans="4:4" x14ac:dyDescent="0.35">
      <c r="D4231" s="10"/>
    </row>
    <row r="4232" spans="4:4" x14ac:dyDescent="0.35">
      <c r="D4232" s="10"/>
    </row>
    <row r="4233" spans="4:4" x14ac:dyDescent="0.35">
      <c r="D4233" s="10"/>
    </row>
    <row r="4234" spans="4:4" x14ac:dyDescent="0.35">
      <c r="D4234" s="10"/>
    </row>
    <row r="4235" spans="4:4" x14ac:dyDescent="0.35">
      <c r="D4235" s="10"/>
    </row>
    <row r="4236" spans="4:4" x14ac:dyDescent="0.35">
      <c r="D4236" s="10"/>
    </row>
    <row r="4237" spans="4:4" x14ac:dyDescent="0.35">
      <c r="D4237" s="10"/>
    </row>
    <row r="4238" spans="4:4" x14ac:dyDescent="0.35">
      <c r="D4238" s="10"/>
    </row>
    <row r="4239" spans="4:4" x14ac:dyDescent="0.35">
      <c r="D4239" s="10"/>
    </row>
    <row r="4240" spans="4:4" x14ac:dyDescent="0.35">
      <c r="D4240" s="10"/>
    </row>
    <row r="4241" spans="4:4" x14ac:dyDescent="0.35">
      <c r="D4241" s="10"/>
    </row>
    <row r="4242" spans="4:4" x14ac:dyDescent="0.35">
      <c r="D4242" s="10"/>
    </row>
    <row r="4243" spans="4:4" x14ac:dyDescent="0.35">
      <c r="D4243" s="10"/>
    </row>
    <row r="4244" spans="4:4" x14ac:dyDescent="0.35">
      <c r="D4244" s="10"/>
    </row>
    <row r="4245" spans="4:4" x14ac:dyDescent="0.35">
      <c r="D4245" s="10"/>
    </row>
    <row r="4246" spans="4:4" x14ac:dyDescent="0.35">
      <c r="D4246" s="10"/>
    </row>
    <row r="4247" spans="4:4" x14ac:dyDescent="0.35">
      <c r="D4247" s="10"/>
    </row>
    <row r="4248" spans="4:4" x14ac:dyDescent="0.35">
      <c r="D4248" s="10"/>
    </row>
    <row r="4249" spans="4:4" x14ac:dyDescent="0.35">
      <c r="D4249" s="10"/>
    </row>
    <row r="4250" spans="4:4" x14ac:dyDescent="0.35">
      <c r="D4250" s="10"/>
    </row>
    <row r="4251" spans="4:4" x14ac:dyDescent="0.35">
      <c r="D4251" s="10"/>
    </row>
    <row r="4252" spans="4:4" x14ac:dyDescent="0.35">
      <c r="D4252" s="10"/>
    </row>
    <row r="4253" spans="4:4" x14ac:dyDescent="0.35">
      <c r="D4253" s="10"/>
    </row>
    <row r="4254" spans="4:4" x14ac:dyDescent="0.35">
      <c r="D4254" s="10"/>
    </row>
    <row r="4255" spans="4:4" x14ac:dyDescent="0.35">
      <c r="D4255" s="10"/>
    </row>
    <row r="4256" spans="4:4" x14ac:dyDescent="0.35">
      <c r="D4256" s="10"/>
    </row>
    <row r="4257" spans="4:4" x14ac:dyDescent="0.35">
      <c r="D4257" s="10"/>
    </row>
    <row r="4258" spans="4:4" x14ac:dyDescent="0.35">
      <c r="D4258" s="10"/>
    </row>
    <row r="4259" spans="4:4" x14ac:dyDescent="0.35">
      <c r="D4259" s="10"/>
    </row>
    <row r="4260" spans="4:4" x14ac:dyDescent="0.35">
      <c r="D4260" s="10"/>
    </row>
    <row r="4261" spans="4:4" x14ac:dyDescent="0.35">
      <c r="D4261" s="10"/>
    </row>
    <row r="4262" spans="4:4" x14ac:dyDescent="0.35">
      <c r="D4262" s="10"/>
    </row>
    <row r="4263" spans="4:4" x14ac:dyDescent="0.35">
      <c r="D4263" s="10"/>
    </row>
    <row r="4264" spans="4:4" x14ac:dyDescent="0.35">
      <c r="D4264" s="10"/>
    </row>
    <row r="4265" spans="4:4" x14ac:dyDescent="0.35">
      <c r="D4265" s="10"/>
    </row>
    <row r="4266" spans="4:4" x14ac:dyDescent="0.35">
      <c r="D4266" s="10"/>
    </row>
    <row r="4267" spans="4:4" x14ac:dyDescent="0.35">
      <c r="D4267" s="10"/>
    </row>
    <row r="4268" spans="4:4" x14ac:dyDescent="0.35">
      <c r="D4268" s="10"/>
    </row>
    <row r="4269" spans="4:4" x14ac:dyDescent="0.35">
      <c r="D4269" s="10"/>
    </row>
    <row r="4270" spans="4:4" x14ac:dyDescent="0.35">
      <c r="D4270" s="10"/>
    </row>
    <row r="4271" spans="4:4" x14ac:dyDescent="0.35">
      <c r="D4271" s="10"/>
    </row>
    <row r="4272" spans="4:4" x14ac:dyDescent="0.35">
      <c r="D4272" s="10"/>
    </row>
    <row r="4273" spans="4:4" x14ac:dyDescent="0.35">
      <c r="D4273" s="10"/>
    </row>
    <row r="4274" spans="4:4" x14ac:dyDescent="0.35">
      <c r="D4274" s="10"/>
    </row>
    <row r="4275" spans="4:4" x14ac:dyDescent="0.35">
      <c r="D4275" s="10"/>
    </row>
    <row r="4276" spans="4:4" x14ac:dyDescent="0.35">
      <c r="D4276" s="10"/>
    </row>
    <row r="4277" spans="4:4" x14ac:dyDescent="0.35">
      <c r="D4277" s="10"/>
    </row>
    <row r="4278" spans="4:4" x14ac:dyDescent="0.35">
      <c r="D4278" s="10"/>
    </row>
    <row r="4279" spans="4:4" x14ac:dyDescent="0.35">
      <c r="D4279" s="10"/>
    </row>
    <row r="4280" spans="4:4" x14ac:dyDescent="0.35">
      <c r="D4280" s="10"/>
    </row>
    <row r="4281" spans="4:4" x14ac:dyDescent="0.35">
      <c r="D4281" s="10"/>
    </row>
    <row r="4282" spans="4:4" x14ac:dyDescent="0.35">
      <c r="D4282" s="10"/>
    </row>
    <row r="4283" spans="4:4" x14ac:dyDescent="0.35">
      <c r="D4283" s="10"/>
    </row>
    <row r="4284" spans="4:4" x14ac:dyDescent="0.35">
      <c r="D4284" s="10"/>
    </row>
    <row r="4285" spans="4:4" x14ac:dyDescent="0.35">
      <c r="D4285" s="10"/>
    </row>
    <row r="4286" spans="4:4" x14ac:dyDescent="0.35">
      <c r="D4286" s="10"/>
    </row>
    <row r="4287" spans="4:4" x14ac:dyDescent="0.35">
      <c r="D4287" s="10"/>
    </row>
    <row r="4288" spans="4:4" x14ac:dyDescent="0.35">
      <c r="D4288" s="10"/>
    </row>
    <row r="4289" spans="4:4" x14ac:dyDescent="0.35">
      <c r="D4289" s="10"/>
    </row>
    <row r="4290" spans="4:4" x14ac:dyDescent="0.35">
      <c r="D4290" s="10"/>
    </row>
    <row r="4291" spans="4:4" x14ac:dyDescent="0.35">
      <c r="D4291" s="10"/>
    </row>
    <row r="4292" spans="4:4" x14ac:dyDescent="0.35">
      <c r="D4292" s="10"/>
    </row>
    <row r="4293" spans="4:4" x14ac:dyDescent="0.35">
      <c r="D4293" s="10"/>
    </row>
    <row r="4294" spans="4:4" x14ac:dyDescent="0.35">
      <c r="D4294" s="10"/>
    </row>
    <row r="4295" spans="4:4" x14ac:dyDescent="0.35">
      <c r="D4295" s="10"/>
    </row>
    <row r="4296" spans="4:4" x14ac:dyDescent="0.35">
      <c r="D4296" s="10"/>
    </row>
    <row r="4297" spans="4:4" x14ac:dyDescent="0.35">
      <c r="D4297" s="10"/>
    </row>
    <row r="4298" spans="4:4" x14ac:dyDescent="0.35">
      <c r="D4298" s="10"/>
    </row>
    <row r="4299" spans="4:4" x14ac:dyDescent="0.35">
      <c r="D4299" s="10"/>
    </row>
    <row r="4300" spans="4:4" x14ac:dyDescent="0.35">
      <c r="D4300" s="10"/>
    </row>
    <row r="4301" spans="4:4" x14ac:dyDescent="0.35">
      <c r="D4301" s="10"/>
    </row>
    <row r="4302" spans="4:4" x14ac:dyDescent="0.35">
      <c r="D4302" s="10"/>
    </row>
    <row r="4303" spans="4:4" x14ac:dyDescent="0.35">
      <c r="D4303" s="10"/>
    </row>
    <row r="4304" spans="4:4" x14ac:dyDescent="0.35">
      <c r="D4304" s="10"/>
    </row>
    <row r="4305" spans="4:4" x14ac:dyDescent="0.35">
      <c r="D4305" s="10"/>
    </row>
    <row r="4306" spans="4:4" x14ac:dyDescent="0.35">
      <c r="D4306" s="10"/>
    </row>
    <row r="4307" spans="4:4" x14ac:dyDescent="0.35">
      <c r="D4307" s="10"/>
    </row>
    <row r="4308" spans="4:4" x14ac:dyDescent="0.35">
      <c r="D4308" s="10"/>
    </row>
    <row r="4309" spans="4:4" x14ac:dyDescent="0.35">
      <c r="D4309" s="10"/>
    </row>
    <row r="4310" spans="4:4" x14ac:dyDescent="0.35">
      <c r="D4310" s="10"/>
    </row>
    <row r="4311" spans="4:4" x14ac:dyDescent="0.35">
      <c r="D4311" s="10"/>
    </row>
    <row r="4312" spans="4:4" x14ac:dyDescent="0.35">
      <c r="D4312" s="10"/>
    </row>
    <row r="4313" spans="4:4" x14ac:dyDescent="0.35">
      <c r="D4313" s="10"/>
    </row>
    <row r="4314" spans="4:4" x14ac:dyDescent="0.35">
      <c r="D4314" s="10"/>
    </row>
    <row r="4315" spans="4:4" x14ac:dyDescent="0.35">
      <c r="D4315" s="10"/>
    </row>
    <row r="4316" spans="4:4" x14ac:dyDescent="0.35">
      <c r="D4316" s="10"/>
    </row>
    <row r="4317" spans="4:4" x14ac:dyDescent="0.35">
      <c r="D4317" s="10"/>
    </row>
    <row r="4318" spans="4:4" x14ac:dyDescent="0.35">
      <c r="D4318" s="10"/>
    </row>
    <row r="4319" spans="4:4" x14ac:dyDescent="0.35">
      <c r="D4319" s="10"/>
    </row>
    <row r="4320" spans="4:4" x14ac:dyDescent="0.35">
      <c r="D4320" s="10"/>
    </row>
    <row r="4321" spans="4:4" x14ac:dyDescent="0.35">
      <c r="D4321" s="10"/>
    </row>
    <row r="4322" spans="4:4" x14ac:dyDescent="0.35">
      <c r="D4322" s="10"/>
    </row>
    <row r="4323" spans="4:4" x14ac:dyDescent="0.35">
      <c r="D4323" s="10"/>
    </row>
    <row r="4324" spans="4:4" x14ac:dyDescent="0.35">
      <c r="D4324" s="10"/>
    </row>
    <row r="4325" spans="4:4" x14ac:dyDescent="0.35">
      <c r="D4325" s="10"/>
    </row>
    <row r="4326" spans="4:4" x14ac:dyDescent="0.35">
      <c r="D4326" s="10"/>
    </row>
    <row r="4327" spans="4:4" x14ac:dyDescent="0.35">
      <c r="D4327" s="10"/>
    </row>
    <row r="4328" spans="4:4" x14ac:dyDescent="0.35">
      <c r="D4328" s="10"/>
    </row>
    <row r="4329" spans="4:4" x14ac:dyDescent="0.35">
      <c r="D4329" s="10"/>
    </row>
    <row r="4330" spans="4:4" x14ac:dyDescent="0.35">
      <c r="D4330" s="10"/>
    </row>
    <row r="4331" spans="4:4" x14ac:dyDescent="0.35">
      <c r="D4331" s="10"/>
    </row>
    <row r="4332" spans="4:4" x14ac:dyDescent="0.35">
      <c r="D4332" s="10"/>
    </row>
    <row r="4333" spans="4:4" x14ac:dyDescent="0.35">
      <c r="D4333" s="10"/>
    </row>
    <row r="4334" spans="4:4" x14ac:dyDescent="0.35">
      <c r="D4334" s="10"/>
    </row>
    <row r="4335" spans="4:4" x14ac:dyDescent="0.35">
      <c r="D4335" s="10"/>
    </row>
    <row r="4336" spans="4:4" x14ac:dyDescent="0.35">
      <c r="D4336" s="10"/>
    </row>
    <row r="4337" spans="4:4" x14ac:dyDescent="0.35">
      <c r="D4337" s="10"/>
    </row>
    <row r="4338" spans="4:4" x14ac:dyDescent="0.35">
      <c r="D4338" s="10"/>
    </row>
    <row r="4339" spans="4:4" x14ac:dyDescent="0.35">
      <c r="D4339" s="10"/>
    </row>
    <row r="4340" spans="4:4" x14ac:dyDescent="0.35">
      <c r="D4340" s="10"/>
    </row>
    <row r="4341" spans="4:4" x14ac:dyDescent="0.35">
      <c r="D4341" s="10"/>
    </row>
    <row r="4342" spans="4:4" x14ac:dyDescent="0.35">
      <c r="D4342" s="10"/>
    </row>
    <row r="4343" spans="4:4" x14ac:dyDescent="0.35">
      <c r="D4343" s="10"/>
    </row>
    <row r="4344" spans="4:4" x14ac:dyDescent="0.35">
      <c r="D4344" s="10"/>
    </row>
    <row r="4345" spans="4:4" x14ac:dyDescent="0.35">
      <c r="D4345" s="10"/>
    </row>
    <row r="4346" spans="4:4" x14ac:dyDescent="0.35">
      <c r="D4346" s="10"/>
    </row>
    <row r="4347" spans="4:4" x14ac:dyDescent="0.35">
      <c r="D4347" s="10"/>
    </row>
    <row r="4348" spans="4:4" x14ac:dyDescent="0.35">
      <c r="D4348" s="10"/>
    </row>
    <row r="4349" spans="4:4" x14ac:dyDescent="0.35">
      <c r="D4349" s="10"/>
    </row>
    <row r="4350" spans="4:4" x14ac:dyDescent="0.35">
      <c r="D4350" s="10"/>
    </row>
    <row r="4351" spans="4:4" x14ac:dyDescent="0.35">
      <c r="D4351" s="10"/>
    </row>
    <row r="4352" spans="4:4" x14ac:dyDescent="0.35">
      <c r="D4352" s="10"/>
    </row>
    <row r="4353" spans="4:4" x14ac:dyDescent="0.35">
      <c r="D4353" s="10"/>
    </row>
    <row r="4354" spans="4:4" x14ac:dyDescent="0.35">
      <c r="D4354" s="10"/>
    </row>
    <row r="4355" spans="4:4" x14ac:dyDescent="0.35">
      <c r="D4355" s="10"/>
    </row>
    <row r="4356" spans="4:4" x14ac:dyDescent="0.35">
      <c r="D4356" s="10"/>
    </row>
    <row r="4357" spans="4:4" x14ac:dyDescent="0.35">
      <c r="D4357" s="10"/>
    </row>
    <row r="4358" spans="4:4" x14ac:dyDescent="0.35">
      <c r="D4358" s="10"/>
    </row>
    <row r="4359" spans="4:4" x14ac:dyDescent="0.35">
      <c r="D4359" s="10"/>
    </row>
    <row r="4360" spans="4:4" x14ac:dyDescent="0.35">
      <c r="D4360" s="10"/>
    </row>
    <row r="4361" spans="4:4" x14ac:dyDescent="0.35">
      <c r="D4361" s="10"/>
    </row>
    <row r="4362" spans="4:4" x14ac:dyDescent="0.35">
      <c r="D4362" s="10"/>
    </row>
    <row r="4363" spans="4:4" x14ac:dyDescent="0.35">
      <c r="D4363" s="10"/>
    </row>
    <row r="4364" spans="4:4" x14ac:dyDescent="0.35">
      <c r="D4364" s="10"/>
    </row>
    <row r="4365" spans="4:4" x14ac:dyDescent="0.35">
      <c r="D4365" s="10"/>
    </row>
    <row r="4366" spans="4:4" x14ac:dyDescent="0.35">
      <c r="D4366" s="10"/>
    </row>
    <row r="4367" spans="4:4" x14ac:dyDescent="0.35">
      <c r="D4367" s="10"/>
    </row>
    <row r="4368" spans="4:4" x14ac:dyDescent="0.35">
      <c r="D4368" s="10"/>
    </row>
    <row r="4369" spans="4:4" x14ac:dyDescent="0.35">
      <c r="D4369" s="10"/>
    </row>
    <row r="4370" spans="4:4" x14ac:dyDescent="0.35">
      <c r="D4370" s="10"/>
    </row>
    <row r="4371" spans="4:4" x14ac:dyDescent="0.35">
      <c r="D4371" s="10"/>
    </row>
    <row r="4372" spans="4:4" x14ac:dyDescent="0.35">
      <c r="D4372" s="10"/>
    </row>
    <row r="4373" spans="4:4" x14ac:dyDescent="0.35">
      <c r="D4373" s="10"/>
    </row>
    <row r="4374" spans="4:4" x14ac:dyDescent="0.35">
      <c r="D4374" s="10"/>
    </row>
    <row r="4375" spans="4:4" x14ac:dyDescent="0.35">
      <c r="D4375" s="10"/>
    </row>
    <row r="4376" spans="4:4" x14ac:dyDescent="0.35">
      <c r="D4376" s="10"/>
    </row>
    <row r="4377" spans="4:4" x14ac:dyDescent="0.35">
      <c r="D4377" s="10"/>
    </row>
    <row r="4378" spans="4:4" x14ac:dyDescent="0.35">
      <c r="D4378" s="10"/>
    </row>
    <row r="4379" spans="4:4" x14ac:dyDescent="0.35">
      <c r="D4379" s="10"/>
    </row>
    <row r="4380" spans="4:4" x14ac:dyDescent="0.35">
      <c r="D4380" s="10"/>
    </row>
    <row r="4381" spans="4:4" x14ac:dyDescent="0.35">
      <c r="D4381" s="10"/>
    </row>
    <row r="4382" spans="4:4" x14ac:dyDescent="0.35">
      <c r="D4382" s="10"/>
    </row>
    <row r="4383" spans="4:4" x14ac:dyDescent="0.35">
      <c r="D4383" s="10"/>
    </row>
    <row r="4384" spans="4:4" x14ac:dyDescent="0.35">
      <c r="D4384" s="10"/>
    </row>
    <row r="4385" spans="4:4" x14ac:dyDescent="0.35">
      <c r="D4385" s="10"/>
    </row>
    <row r="4386" spans="4:4" x14ac:dyDescent="0.35">
      <c r="D4386" s="10"/>
    </row>
    <row r="4387" spans="4:4" x14ac:dyDescent="0.35">
      <c r="D4387" s="10"/>
    </row>
    <row r="4388" spans="4:4" x14ac:dyDescent="0.35">
      <c r="D4388" s="10"/>
    </row>
    <row r="4389" spans="4:4" x14ac:dyDescent="0.35">
      <c r="D4389" s="10"/>
    </row>
    <row r="4390" spans="4:4" x14ac:dyDescent="0.35">
      <c r="D4390" s="10"/>
    </row>
    <row r="4391" spans="4:4" x14ac:dyDescent="0.35">
      <c r="D4391" s="10"/>
    </row>
    <row r="4392" spans="4:4" x14ac:dyDescent="0.35">
      <c r="D4392" s="10"/>
    </row>
    <row r="4393" spans="4:4" x14ac:dyDescent="0.35">
      <c r="D4393" s="10"/>
    </row>
    <row r="4394" spans="4:4" x14ac:dyDescent="0.35">
      <c r="D4394" s="10"/>
    </row>
    <row r="4395" spans="4:4" x14ac:dyDescent="0.35">
      <c r="D4395" s="10"/>
    </row>
    <row r="4396" spans="4:4" x14ac:dyDescent="0.35">
      <c r="D4396" s="10"/>
    </row>
    <row r="4397" spans="4:4" x14ac:dyDescent="0.35">
      <c r="D4397" s="10"/>
    </row>
    <row r="4398" spans="4:4" x14ac:dyDescent="0.35">
      <c r="D4398" s="10"/>
    </row>
    <row r="4399" spans="4:4" x14ac:dyDescent="0.35">
      <c r="D4399" s="10"/>
    </row>
    <row r="4400" spans="4:4" x14ac:dyDescent="0.35">
      <c r="D4400" s="10"/>
    </row>
    <row r="4401" spans="4:4" x14ac:dyDescent="0.35">
      <c r="D4401" s="10"/>
    </row>
    <row r="4402" spans="4:4" x14ac:dyDescent="0.35">
      <c r="D4402" s="10"/>
    </row>
    <row r="4403" spans="4:4" x14ac:dyDescent="0.35">
      <c r="D4403" s="10"/>
    </row>
    <row r="4404" spans="4:4" x14ac:dyDescent="0.35">
      <c r="D4404" s="10"/>
    </row>
    <row r="4405" spans="4:4" x14ac:dyDescent="0.35">
      <c r="D4405" s="10"/>
    </row>
    <row r="4406" spans="4:4" x14ac:dyDescent="0.35">
      <c r="D4406" s="10"/>
    </row>
    <row r="4407" spans="4:4" x14ac:dyDescent="0.35">
      <c r="D4407" s="10"/>
    </row>
    <row r="4408" spans="4:4" x14ac:dyDescent="0.35">
      <c r="D4408" s="10"/>
    </row>
    <row r="4409" spans="4:4" x14ac:dyDescent="0.35">
      <c r="D4409" s="10"/>
    </row>
    <row r="4410" spans="4:4" x14ac:dyDescent="0.35">
      <c r="D4410" s="10"/>
    </row>
    <row r="4411" spans="4:4" x14ac:dyDescent="0.35">
      <c r="D4411" s="10"/>
    </row>
    <row r="4412" spans="4:4" x14ac:dyDescent="0.35">
      <c r="D4412" s="10"/>
    </row>
    <row r="4413" spans="4:4" x14ac:dyDescent="0.35">
      <c r="D4413" s="10"/>
    </row>
    <row r="4414" spans="4:4" x14ac:dyDescent="0.35">
      <c r="D4414" s="10"/>
    </row>
    <row r="4415" spans="4:4" x14ac:dyDescent="0.35">
      <c r="D4415" s="10"/>
    </row>
    <row r="4416" spans="4:4" x14ac:dyDescent="0.35">
      <c r="D4416" s="10"/>
    </row>
    <row r="4417" spans="4:4" x14ac:dyDescent="0.35">
      <c r="D4417" s="10"/>
    </row>
    <row r="4418" spans="4:4" x14ac:dyDescent="0.35">
      <c r="D4418" s="10"/>
    </row>
    <row r="4419" spans="4:4" x14ac:dyDescent="0.35">
      <c r="D4419" s="10"/>
    </row>
    <row r="4420" spans="4:4" x14ac:dyDescent="0.35">
      <c r="D4420" s="10"/>
    </row>
    <row r="4421" spans="4:4" x14ac:dyDescent="0.35">
      <c r="D4421" s="10"/>
    </row>
    <row r="4422" spans="4:4" x14ac:dyDescent="0.35">
      <c r="D4422" s="10"/>
    </row>
    <row r="4423" spans="4:4" x14ac:dyDescent="0.35">
      <c r="D4423" s="10"/>
    </row>
    <row r="4424" spans="4:4" x14ac:dyDescent="0.35">
      <c r="D4424" s="10"/>
    </row>
    <row r="4425" spans="4:4" x14ac:dyDescent="0.35">
      <c r="D4425" s="10"/>
    </row>
    <row r="4426" spans="4:4" x14ac:dyDescent="0.35">
      <c r="D4426" s="10"/>
    </row>
    <row r="4427" spans="4:4" x14ac:dyDescent="0.35">
      <c r="D4427" s="10"/>
    </row>
    <row r="4428" spans="4:4" x14ac:dyDescent="0.35">
      <c r="D4428" s="10"/>
    </row>
    <row r="4429" spans="4:4" x14ac:dyDescent="0.35">
      <c r="D4429" s="10"/>
    </row>
    <row r="4430" spans="4:4" x14ac:dyDescent="0.35">
      <c r="D4430" s="10"/>
    </row>
    <row r="4431" spans="4:4" x14ac:dyDescent="0.35">
      <c r="D4431" s="10"/>
    </row>
    <row r="4432" spans="4:4" x14ac:dyDescent="0.35">
      <c r="D4432" s="10"/>
    </row>
    <row r="4433" spans="4:4" x14ac:dyDescent="0.35">
      <c r="D4433" s="10"/>
    </row>
    <row r="4434" spans="4:4" x14ac:dyDescent="0.35">
      <c r="D4434" s="10"/>
    </row>
    <row r="4435" spans="4:4" x14ac:dyDescent="0.35">
      <c r="D4435" s="10"/>
    </row>
    <row r="4436" spans="4:4" x14ac:dyDescent="0.35">
      <c r="D4436" s="10"/>
    </row>
    <row r="4437" spans="4:4" x14ac:dyDescent="0.35">
      <c r="D4437" s="10"/>
    </row>
    <row r="4438" spans="4:4" x14ac:dyDescent="0.35">
      <c r="D4438" s="10"/>
    </row>
    <row r="4439" spans="4:4" x14ac:dyDescent="0.35">
      <c r="D4439" s="10"/>
    </row>
    <row r="4440" spans="4:4" x14ac:dyDescent="0.35">
      <c r="D4440" s="10"/>
    </row>
    <row r="4441" spans="4:4" x14ac:dyDescent="0.35">
      <c r="D4441" s="10"/>
    </row>
    <row r="4442" spans="4:4" x14ac:dyDescent="0.35">
      <c r="D4442" s="10"/>
    </row>
    <row r="4443" spans="4:4" x14ac:dyDescent="0.35">
      <c r="D4443" s="10"/>
    </row>
    <row r="4444" spans="4:4" x14ac:dyDescent="0.35">
      <c r="D4444" s="10"/>
    </row>
    <row r="4445" spans="4:4" x14ac:dyDescent="0.35">
      <c r="D4445" s="10"/>
    </row>
    <row r="4446" spans="4:4" x14ac:dyDescent="0.35">
      <c r="D4446" s="10"/>
    </row>
    <row r="4447" spans="4:4" x14ac:dyDescent="0.35">
      <c r="D4447" s="10"/>
    </row>
    <row r="4448" spans="4:4" x14ac:dyDescent="0.35">
      <c r="D4448" s="10"/>
    </row>
    <row r="4449" spans="4:4" x14ac:dyDescent="0.35">
      <c r="D4449" s="10"/>
    </row>
    <row r="4450" spans="4:4" x14ac:dyDescent="0.35">
      <c r="D4450" s="10"/>
    </row>
    <row r="4451" spans="4:4" x14ac:dyDescent="0.35">
      <c r="D4451" s="10"/>
    </row>
    <row r="4452" spans="4:4" x14ac:dyDescent="0.35">
      <c r="D4452" s="10"/>
    </row>
    <row r="4453" spans="4:4" x14ac:dyDescent="0.35">
      <c r="D4453" s="10"/>
    </row>
    <row r="4454" spans="4:4" x14ac:dyDescent="0.35">
      <c r="D4454" s="10"/>
    </row>
    <row r="4455" spans="4:4" x14ac:dyDescent="0.35">
      <c r="D4455" s="10"/>
    </row>
    <row r="4456" spans="4:4" x14ac:dyDescent="0.35">
      <c r="D4456" s="10"/>
    </row>
    <row r="4457" spans="4:4" x14ac:dyDescent="0.35">
      <c r="D4457" s="10"/>
    </row>
    <row r="4458" spans="4:4" x14ac:dyDescent="0.35">
      <c r="D4458" s="10"/>
    </row>
    <row r="4459" spans="4:4" x14ac:dyDescent="0.35">
      <c r="D4459" s="10"/>
    </row>
    <row r="4460" spans="4:4" x14ac:dyDescent="0.35">
      <c r="D4460" s="10"/>
    </row>
    <row r="4461" spans="4:4" x14ac:dyDescent="0.35">
      <c r="D4461" s="10"/>
    </row>
    <row r="4462" spans="4:4" x14ac:dyDescent="0.35">
      <c r="D4462" s="10"/>
    </row>
    <row r="4463" spans="4:4" x14ac:dyDescent="0.35">
      <c r="D4463" s="10"/>
    </row>
    <row r="4464" spans="4:4" x14ac:dyDescent="0.35">
      <c r="D4464" s="10"/>
    </row>
    <row r="4465" spans="4:4" x14ac:dyDescent="0.35">
      <c r="D4465" s="10"/>
    </row>
    <row r="4466" spans="4:4" x14ac:dyDescent="0.35">
      <c r="D4466" s="10"/>
    </row>
    <row r="4467" spans="4:4" x14ac:dyDescent="0.35">
      <c r="D4467" s="10"/>
    </row>
    <row r="4468" spans="4:4" x14ac:dyDescent="0.35">
      <c r="D4468" s="10"/>
    </row>
    <row r="4469" spans="4:4" x14ac:dyDescent="0.35">
      <c r="D4469" s="10"/>
    </row>
    <row r="4470" spans="4:4" x14ac:dyDescent="0.35">
      <c r="D4470" s="10"/>
    </row>
    <row r="4471" spans="4:4" x14ac:dyDescent="0.35">
      <c r="D4471" s="10"/>
    </row>
    <row r="4472" spans="4:4" x14ac:dyDescent="0.35">
      <c r="D4472" s="10"/>
    </row>
    <row r="4473" spans="4:4" x14ac:dyDescent="0.35">
      <c r="D4473" s="10"/>
    </row>
    <row r="4474" spans="4:4" x14ac:dyDescent="0.35">
      <c r="D4474" s="10"/>
    </row>
    <row r="4475" spans="4:4" x14ac:dyDescent="0.35">
      <c r="D4475" s="10"/>
    </row>
    <row r="4476" spans="4:4" x14ac:dyDescent="0.35">
      <c r="D4476" s="10"/>
    </row>
    <row r="4477" spans="4:4" x14ac:dyDescent="0.35">
      <c r="D4477" s="10"/>
    </row>
    <row r="4478" spans="4:4" x14ac:dyDescent="0.35">
      <c r="D4478" s="10"/>
    </row>
    <row r="4479" spans="4:4" x14ac:dyDescent="0.35">
      <c r="D4479" s="10"/>
    </row>
    <row r="4480" spans="4:4" x14ac:dyDescent="0.35">
      <c r="D4480" s="10"/>
    </row>
    <row r="4481" spans="4:4" x14ac:dyDescent="0.35">
      <c r="D4481" s="10"/>
    </row>
    <row r="4482" spans="4:4" x14ac:dyDescent="0.35">
      <c r="D4482" s="10"/>
    </row>
    <row r="4483" spans="4:4" x14ac:dyDescent="0.35">
      <c r="D4483" s="10"/>
    </row>
    <row r="4484" spans="4:4" x14ac:dyDescent="0.35">
      <c r="D4484" s="10"/>
    </row>
    <row r="4485" spans="4:4" x14ac:dyDescent="0.35">
      <c r="D4485" s="10"/>
    </row>
    <row r="4486" spans="4:4" x14ac:dyDescent="0.35">
      <c r="D4486" s="10"/>
    </row>
    <row r="4487" spans="4:4" x14ac:dyDescent="0.35">
      <c r="D4487" s="10"/>
    </row>
    <row r="4488" spans="4:4" x14ac:dyDescent="0.35">
      <c r="D4488" s="10"/>
    </row>
    <row r="4489" spans="4:4" x14ac:dyDescent="0.35">
      <c r="D4489" s="10"/>
    </row>
    <row r="4490" spans="4:4" x14ac:dyDescent="0.35">
      <c r="D4490" s="10"/>
    </row>
    <row r="4491" spans="4:4" x14ac:dyDescent="0.35">
      <c r="D4491" s="10"/>
    </row>
    <row r="4492" spans="4:4" x14ac:dyDescent="0.35">
      <c r="D4492" s="10"/>
    </row>
    <row r="4493" spans="4:4" x14ac:dyDescent="0.35">
      <c r="D4493" s="10"/>
    </row>
    <row r="4494" spans="4:4" x14ac:dyDescent="0.35">
      <c r="D4494" s="10"/>
    </row>
    <row r="4495" spans="4:4" x14ac:dyDescent="0.35">
      <c r="D4495" s="10"/>
    </row>
    <row r="4496" spans="4:4" x14ac:dyDescent="0.35">
      <c r="D4496" s="10"/>
    </row>
    <row r="4497" spans="4:4" x14ac:dyDescent="0.35">
      <c r="D4497" s="10"/>
    </row>
    <row r="4498" spans="4:4" x14ac:dyDescent="0.35">
      <c r="D4498" s="10"/>
    </row>
    <row r="4499" spans="4:4" x14ac:dyDescent="0.35">
      <c r="D4499" s="10"/>
    </row>
    <row r="4500" spans="4:4" x14ac:dyDescent="0.35">
      <c r="D4500" s="10"/>
    </row>
    <row r="4501" spans="4:4" x14ac:dyDescent="0.35">
      <c r="D4501" s="10"/>
    </row>
    <row r="4502" spans="4:4" x14ac:dyDescent="0.35">
      <c r="D4502" s="10"/>
    </row>
    <row r="4503" spans="4:4" x14ac:dyDescent="0.35">
      <c r="D4503" s="10"/>
    </row>
    <row r="4504" spans="4:4" x14ac:dyDescent="0.35">
      <c r="D4504" s="10"/>
    </row>
    <row r="4505" spans="4:4" x14ac:dyDescent="0.35">
      <c r="D4505" s="10"/>
    </row>
    <row r="4506" spans="4:4" x14ac:dyDescent="0.35">
      <c r="D4506" s="10"/>
    </row>
    <row r="4507" spans="4:4" x14ac:dyDescent="0.35">
      <c r="D4507" s="10"/>
    </row>
    <row r="4508" spans="4:4" x14ac:dyDescent="0.35">
      <c r="D4508" s="10"/>
    </row>
    <row r="4509" spans="4:4" x14ac:dyDescent="0.35">
      <c r="D4509" s="10"/>
    </row>
    <row r="4510" spans="4:4" x14ac:dyDescent="0.35">
      <c r="D4510" s="10"/>
    </row>
    <row r="4511" spans="4:4" x14ac:dyDescent="0.35">
      <c r="D4511" s="10"/>
    </row>
    <row r="4512" spans="4:4" x14ac:dyDescent="0.35">
      <c r="D4512" s="10"/>
    </row>
    <row r="4513" spans="4:4" x14ac:dyDescent="0.35">
      <c r="D4513" s="10"/>
    </row>
    <row r="4514" spans="4:4" x14ac:dyDescent="0.35">
      <c r="D4514" s="10"/>
    </row>
    <row r="4515" spans="4:4" x14ac:dyDescent="0.35">
      <c r="D4515" s="10"/>
    </row>
    <row r="4516" spans="4:4" x14ac:dyDescent="0.35">
      <c r="D4516" s="10"/>
    </row>
    <row r="4517" spans="4:4" x14ac:dyDescent="0.35">
      <c r="D4517" s="10"/>
    </row>
    <row r="4518" spans="4:4" x14ac:dyDescent="0.35">
      <c r="D4518" s="10"/>
    </row>
    <row r="4519" spans="4:4" x14ac:dyDescent="0.35">
      <c r="D4519" s="10"/>
    </row>
    <row r="4520" spans="4:4" x14ac:dyDescent="0.35">
      <c r="D4520" s="10"/>
    </row>
    <row r="4521" spans="4:4" x14ac:dyDescent="0.35">
      <c r="D4521" s="10"/>
    </row>
    <row r="4522" spans="4:4" x14ac:dyDescent="0.35">
      <c r="D4522" s="10"/>
    </row>
    <row r="4523" spans="4:4" x14ac:dyDescent="0.35">
      <c r="D4523" s="10"/>
    </row>
    <row r="4524" spans="4:4" x14ac:dyDescent="0.35">
      <c r="D4524" s="10"/>
    </row>
    <row r="4525" spans="4:4" x14ac:dyDescent="0.35">
      <c r="D4525" s="10"/>
    </row>
    <row r="4526" spans="4:4" x14ac:dyDescent="0.35">
      <c r="D4526" s="10"/>
    </row>
    <row r="4527" spans="4:4" x14ac:dyDescent="0.35">
      <c r="D4527" s="10"/>
    </row>
    <row r="4528" spans="4:4" x14ac:dyDescent="0.35">
      <c r="D4528" s="10"/>
    </row>
    <row r="4529" spans="4:4" x14ac:dyDescent="0.35">
      <c r="D4529" s="10"/>
    </row>
    <row r="4530" spans="4:4" x14ac:dyDescent="0.35">
      <c r="D4530" s="10"/>
    </row>
    <row r="4531" spans="4:4" x14ac:dyDescent="0.35">
      <c r="D4531" s="10"/>
    </row>
    <row r="4532" spans="4:4" x14ac:dyDescent="0.35">
      <c r="D4532" s="10"/>
    </row>
    <row r="4533" spans="4:4" x14ac:dyDescent="0.35">
      <c r="D4533" s="10"/>
    </row>
    <row r="4534" spans="4:4" x14ac:dyDescent="0.35">
      <c r="D4534" s="10"/>
    </row>
    <row r="4535" spans="4:4" x14ac:dyDescent="0.35">
      <c r="D4535" s="10"/>
    </row>
    <row r="4536" spans="4:4" x14ac:dyDescent="0.35">
      <c r="D4536" s="10"/>
    </row>
    <row r="4537" spans="4:4" x14ac:dyDescent="0.35">
      <c r="D4537" s="10"/>
    </row>
    <row r="4538" spans="4:4" x14ac:dyDescent="0.35">
      <c r="D4538" s="10"/>
    </row>
    <row r="4539" spans="4:4" x14ac:dyDescent="0.35">
      <c r="D4539" s="10"/>
    </row>
    <row r="4540" spans="4:4" x14ac:dyDescent="0.35">
      <c r="D4540" s="10"/>
    </row>
    <row r="4541" spans="4:4" x14ac:dyDescent="0.35">
      <c r="D4541" s="10"/>
    </row>
    <row r="4542" spans="4:4" x14ac:dyDescent="0.35">
      <c r="D4542" s="10"/>
    </row>
    <row r="4543" spans="4:4" x14ac:dyDescent="0.35">
      <c r="D4543" s="10"/>
    </row>
    <row r="4544" spans="4:4" x14ac:dyDescent="0.35">
      <c r="D4544" s="10"/>
    </row>
    <row r="4545" spans="4:4" x14ac:dyDescent="0.35">
      <c r="D4545" s="10"/>
    </row>
    <row r="4546" spans="4:4" x14ac:dyDescent="0.35">
      <c r="D4546" s="10"/>
    </row>
    <row r="4547" spans="4:4" x14ac:dyDescent="0.35">
      <c r="D4547" s="10"/>
    </row>
    <row r="4548" spans="4:4" x14ac:dyDescent="0.35">
      <c r="D4548" s="10"/>
    </row>
    <row r="4549" spans="4:4" x14ac:dyDescent="0.35">
      <c r="D4549" s="10"/>
    </row>
    <row r="4550" spans="4:4" x14ac:dyDescent="0.35">
      <c r="D4550" s="10"/>
    </row>
    <row r="4551" spans="4:4" x14ac:dyDescent="0.35">
      <c r="D4551" s="10"/>
    </row>
    <row r="4552" spans="4:4" x14ac:dyDescent="0.35">
      <c r="D4552" s="10"/>
    </row>
    <row r="4553" spans="4:4" x14ac:dyDescent="0.35">
      <c r="D4553" s="10"/>
    </row>
    <row r="4554" spans="4:4" x14ac:dyDescent="0.35">
      <c r="D4554" s="10"/>
    </row>
    <row r="4555" spans="4:4" x14ac:dyDescent="0.35">
      <c r="D4555" s="10"/>
    </row>
    <row r="4556" spans="4:4" x14ac:dyDescent="0.35">
      <c r="D4556" s="10"/>
    </row>
    <row r="4557" spans="4:4" x14ac:dyDescent="0.35">
      <c r="D4557" s="10"/>
    </row>
    <row r="4558" spans="4:4" x14ac:dyDescent="0.35">
      <c r="D4558" s="10"/>
    </row>
    <row r="4559" spans="4:4" x14ac:dyDescent="0.35">
      <c r="D4559" s="10"/>
    </row>
    <row r="4560" spans="4:4" x14ac:dyDescent="0.35">
      <c r="D4560" s="10"/>
    </row>
    <row r="4561" spans="4:4" x14ac:dyDescent="0.35">
      <c r="D4561" s="10"/>
    </row>
    <row r="4562" spans="4:4" x14ac:dyDescent="0.35">
      <c r="D4562" s="10"/>
    </row>
    <row r="4563" spans="4:4" x14ac:dyDescent="0.35">
      <c r="D4563" s="10"/>
    </row>
    <row r="4564" spans="4:4" x14ac:dyDescent="0.35">
      <c r="D4564" s="10"/>
    </row>
    <row r="4565" spans="4:4" x14ac:dyDescent="0.35">
      <c r="D4565" s="10"/>
    </row>
    <row r="4566" spans="4:4" x14ac:dyDescent="0.35">
      <c r="D4566" s="10"/>
    </row>
    <row r="4567" spans="4:4" x14ac:dyDescent="0.35">
      <c r="D4567" s="10"/>
    </row>
    <row r="4568" spans="4:4" x14ac:dyDescent="0.35">
      <c r="D4568" s="10"/>
    </row>
    <row r="4569" spans="4:4" x14ac:dyDescent="0.35">
      <c r="D4569" s="10"/>
    </row>
    <row r="4570" spans="4:4" x14ac:dyDescent="0.35">
      <c r="D4570" s="10"/>
    </row>
    <row r="4571" spans="4:4" x14ac:dyDescent="0.35">
      <c r="D4571" s="10"/>
    </row>
    <row r="4572" spans="4:4" x14ac:dyDescent="0.35">
      <c r="D4572" s="10"/>
    </row>
    <row r="4573" spans="4:4" x14ac:dyDescent="0.35">
      <c r="D4573" s="10"/>
    </row>
    <row r="4574" spans="4:4" x14ac:dyDescent="0.35">
      <c r="D4574" s="10"/>
    </row>
    <row r="4575" spans="4:4" x14ac:dyDescent="0.35">
      <c r="D4575" s="10"/>
    </row>
    <row r="4576" spans="4:4" x14ac:dyDescent="0.35">
      <c r="D4576" s="10"/>
    </row>
    <row r="4577" spans="4:4" x14ac:dyDescent="0.35">
      <c r="D4577" s="10"/>
    </row>
    <row r="4578" spans="4:4" x14ac:dyDescent="0.35">
      <c r="D4578" s="10"/>
    </row>
    <row r="4579" spans="4:4" x14ac:dyDescent="0.35">
      <c r="D4579" s="10"/>
    </row>
    <row r="4580" spans="4:4" x14ac:dyDescent="0.35">
      <c r="D4580" s="10"/>
    </row>
    <row r="4581" spans="4:4" x14ac:dyDescent="0.35">
      <c r="D4581" s="10"/>
    </row>
    <row r="4582" spans="4:4" x14ac:dyDescent="0.35">
      <c r="D4582" s="10"/>
    </row>
    <row r="4583" spans="4:4" x14ac:dyDescent="0.35">
      <c r="D4583" s="10"/>
    </row>
    <row r="4584" spans="4:4" x14ac:dyDescent="0.35">
      <c r="D4584" s="10"/>
    </row>
    <row r="4585" spans="4:4" x14ac:dyDescent="0.35">
      <c r="D4585" s="10"/>
    </row>
    <row r="4586" spans="4:4" x14ac:dyDescent="0.35">
      <c r="D4586" s="10"/>
    </row>
    <row r="4587" spans="4:4" x14ac:dyDescent="0.35">
      <c r="D4587" s="10"/>
    </row>
    <row r="4588" spans="4:4" x14ac:dyDescent="0.35">
      <c r="D4588" s="10"/>
    </row>
    <row r="4589" spans="4:4" x14ac:dyDescent="0.35">
      <c r="D4589" s="10"/>
    </row>
    <row r="4590" spans="4:4" x14ac:dyDescent="0.35">
      <c r="D4590" s="10"/>
    </row>
    <row r="4591" spans="4:4" x14ac:dyDescent="0.35">
      <c r="D4591" s="10"/>
    </row>
    <row r="4592" spans="4:4" x14ac:dyDescent="0.35">
      <c r="D4592" s="10"/>
    </row>
    <row r="4593" spans="4:4" x14ac:dyDescent="0.35">
      <c r="D4593" s="10"/>
    </row>
    <row r="4594" spans="4:4" x14ac:dyDescent="0.35">
      <c r="D4594" s="10"/>
    </row>
    <row r="4595" spans="4:4" x14ac:dyDescent="0.35">
      <c r="D4595" s="10"/>
    </row>
    <row r="4596" spans="4:4" x14ac:dyDescent="0.35">
      <c r="D4596" s="10"/>
    </row>
    <row r="4597" spans="4:4" x14ac:dyDescent="0.35">
      <c r="D4597" s="10"/>
    </row>
    <row r="4598" spans="4:4" x14ac:dyDescent="0.35">
      <c r="D4598" s="10"/>
    </row>
    <row r="4599" spans="4:4" x14ac:dyDescent="0.35">
      <c r="D4599" s="10"/>
    </row>
    <row r="4600" spans="4:4" x14ac:dyDescent="0.35">
      <c r="D4600" s="10"/>
    </row>
    <row r="4601" spans="4:4" x14ac:dyDescent="0.35">
      <c r="D4601" s="10"/>
    </row>
    <row r="4602" spans="4:4" x14ac:dyDescent="0.35">
      <c r="D4602" s="10"/>
    </row>
    <row r="4603" spans="4:4" x14ac:dyDescent="0.35">
      <c r="D4603" s="10"/>
    </row>
    <row r="4604" spans="4:4" x14ac:dyDescent="0.35">
      <c r="D4604" s="10"/>
    </row>
    <row r="4605" spans="4:4" x14ac:dyDescent="0.35">
      <c r="D4605" s="10"/>
    </row>
    <row r="4606" spans="4:4" x14ac:dyDescent="0.35">
      <c r="D4606" s="10"/>
    </row>
    <row r="4607" spans="4:4" x14ac:dyDescent="0.35">
      <c r="D4607" s="10"/>
    </row>
    <row r="4608" spans="4:4" x14ac:dyDescent="0.35">
      <c r="D4608" s="10"/>
    </row>
    <row r="4609" spans="4:4" x14ac:dyDescent="0.35">
      <c r="D4609" s="10"/>
    </row>
    <row r="4610" spans="4:4" x14ac:dyDescent="0.35">
      <c r="D4610" s="10"/>
    </row>
    <row r="4611" spans="4:4" x14ac:dyDescent="0.35">
      <c r="D4611" s="10"/>
    </row>
    <row r="4612" spans="4:4" x14ac:dyDescent="0.35">
      <c r="D4612" s="10"/>
    </row>
    <row r="4613" spans="4:4" x14ac:dyDescent="0.35">
      <c r="D4613" s="10"/>
    </row>
    <row r="4614" spans="4:4" x14ac:dyDescent="0.35">
      <c r="D4614" s="10"/>
    </row>
    <row r="4615" spans="4:4" x14ac:dyDescent="0.35">
      <c r="D4615" s="10"/>
    </row>
    <row r="4616" spans="4:4" x14ac:dyDescent="0.35">
      <c r="D4616" s="10"/>
    </row>
    <row r="4617" spans="4:4" x14ac:dyDescent="0.35">
      <c r="D4617" s="10"/>
    </row>
    <row r="4618" spans="4:4" x14ac:dyDescent="0.35">
      <c r="D4618" s="10"/>
    </row>
    <row r="4619" spans="4:4" x14ac:dyDescent="0.35">
      <c r="D4619" s="10"/>
    </row>
    <row r="4620" spans="4:4" x14ac:dyDescent="0.35">
      <c r="D4620" s="10"/>
    </row>
    <row r="4621" spans="4:4" x14ac:dyDescent="0.35">
      <c r="D4621" s="10"/>
    </row>
    <row r="4622" spans="4:4" x14ac:dyDescent="0.35">
      <c r="D4622" s="10"/>
    </row>
    <row r="4623" spans="4:4" x14ac:dyDescent="0.35">
      <c r="D4623" s="10"/>
    </row>
    <row r="4624" spans="4:4" x14ac:dyDescent="0.35">
      <c r="D4624" s="10"/>
    </row>
    <row r="4625" spans="4:4" x14ac:dyDescent="0.35">
      <c r="D4625" s="10"/>
    </row>
    <row r="4626" spans="4:4" x14ac:dyDescent="0.35">
      <c r="D4626" s="10"/>
    </row>
    <row r="4627" spans="4:4" x14ac:dyDescent="0.35">
      <c r="D4627" s="10"/>
    </row>
    <row r="4628" spans="4:4" x14ac:dyDescent="0.35">
      <c r="D4628" s="10"/>
    </row>
    <row r="4629" spans="4:4" x14ac:dyDescent="0.35">
      <c r="D4629" s="10"/>
    </row>
    <row r="4630" spans="4:4" x14ac:dyDescent="0.35">
      <c r="D4630" s="10"/>
    </row>
    <row r="4631" spans="4:4" x14ac:dyDescent="0.35">
      <c r="D4631" s="10"/>
    </row>
    <row r="4632" spans="4:4" x14ac:dyDescent="0.35">
      <c r="D4632" s="10"/>
    </row>
    <row r="4633" spans="4:4" x14ac:dyDescent="0.35">
      <c r="D4633" s="10"/>
    </row>
    <row r="4634" spans="4:4" x14ac:dyDescent="0.35">
      <c r="D4634" s="10"/>
    </row>
    <row r="4635" spans="4:4" x14ac:dyDescent="0.35">
      <c r="D4635" s="10"/>
    </row>
    <row r="4636" spans="4:4" x14ac:dyDescent="0.35">
      <c r="D4636" s="10"/>
    </row>
    <row r="4637" spans="4:4" x14ac:dyDescent="0.35">
      <c r="D4637" s="10"/>
    </row>
    <row r="4638" spans="4:4" x14ac:dyDescent="0.35">
      <c r="D4638" s="10"/>
    </row>
    <row r="4639" spans="4:4" x14ac:dyDescent="0.35">
      <c r="D4639" s="10"/>
    </row>
    <row r="4640" spans="4:4" x14ac:dyDescent="0.35">
      <c r="D4640" s="10"/>
    </row>
    <row r="4641" spans="4:4" x14ac:dyDescent="0.35">
      <c r="D4641" s="10"/>
    </row>
    <row r="4642" spans="4:4" x14ac:dyDescent="0.35">
      <c r="D4642" s="10"/>
    </row>
    <row r="4643" spans="4:4" x14ac:dyDescent="0.35">
      <c r="D4643" s="10"/>
    </row>
    <row r="4644" spans="4:4" x14ac:dyDescent="0.35">
      <c r="D4644" s="10"/>
    </row>
    <row r="4645" spans="4:4" x14ac:dyDescent="0.35">
      <c r="D4645" s="10"/>
    </row>
    <row r="4646" spans="4:4" x14ac:dyDescent="0.35">
      <c r="D4646" s="10"/>
    </row>
    <row r="4647" spans="4:4" x14ac:dyDescent="0.35">
      <c r="D4647" s="10"/>
    </row>
    <row r="4648" spans="4:4" x14ac:dyDescent="0.35">
      <c r="D4648" s="10"/>
    </row>
    <row r="4649" spans="4:4" x14ac:dyDescent="0.35">
      <c r="D4649" s="10"/>
    </row>
    <row r="4650" spans="4:4" x14ac:dyDescent="0.35">
      <c r="D4650" s="10"/>
    </row>
    <row r="4651" spans="4:4" x14ac:dyDescent="0.35">
      <c r="D4651" s="10"/>
    </row>
    <row r="4652" spans="4:4" x14ac:dyDescent="0.35">
      <c r="D4652" s="10"/>
    </row>
    <row r="4653" spans="4:4" x14ac:dyDescent="0.35">
      <c r="D4653" s="10"/>
    </row>
    <row r="4654" spans="4:4" x14ac:dyDescent="0.35">
      <c r="D4654" s="10"/>
    </row>
    <row r="4655" spans="4:4" x14ac:dyDescent="0.35">
      <c r="D4655" s="10"/>
    </row>
    <row r="4656" spans="4:4" x14ac:dyDescent="0.35">
      <c r="D4656" s="10"/>
    </row>
    <row r="4657" spans="4:4" x14ac:dyDescent="0.35">
      <c r="D4657" s="10"/>
    </row>
    <row r="4658" spans="4:4" x14ac:dyDescent="0.35">
      <c r="D4658" s="10"/>
    </row>
    <row r="4659" spans="4:4" x14ac:dyDescent="0.35">
      <c r="D4659" s="10"/>
    </row>
    <row r="4660" spans="4:4" x14ac:dyDescent="0.35">
      <c r="D4660" s="10"/>
    </row>
    <row r="4661" spans="4:4" x14ac:dyDescent="0.35">
      <c r="D4661" s="10"/>
    </row>
    <row r="4662" spans="4:4" x14ac:dyDescent="0.35">
      <c r="D4662" s="10"/>
    </row>
    <row r="4663" spans="4:4" x14ac:dyDescent="0.35">
      <c r="D4663" s="10"/>
    </row>
    <row r="4664" spans="4:4" x14ac:dyDescent="0.35">
      <c r="D4664" s="10"/>
    </row>
    <row r="4665" spans="4:4" x14ac:dyDescent="0.35">
      <c r="D4665" s="10"/>
    </row>
    <row r="4666" spans="4:4" x14ac:dyDescent="0.35">
      <c r="D4666" s="10"/>
    </row>
    <row r="4667" spans="4:4" x14ac:dyDescent="0.35">
      <c r="D4667" s="10"/>
    </row>
    <row r="4668" spans="4:4" x14ac:dyDescent="0.35">
      <c r="D4668" s="10"/>
    </row>
    <row r="4669" spans="4:4" x14ac:dyDescent="0.35">
      <c r="D4669" s="10"/>
    </row>
    <row r="4670" spans="4:4" x14ac:dyDescent="0.35">
      <c r="D4670" s="10"/>
    </row>
    <row r="4671" spans="4:4" x14ac:dyDescent="0.35">
      <c r="D4671" s="10"/>
    </row>
    <row r="4672" spans="4:4" x14ac:dyDescent="0.35">
      <c r="D4672" s="10"/>
    </row>
    <row r="4673" spans="4:4" x14ac:dyDescent="0.35">
      <c r="D4673" s="10"/>
    </row>
    <row r="4674" spans="4:4" x14ac:dyDescent="0.35">
      <c r="D4674" s="10"/>
    </row>
    <row r="4675" spans="4:4" x14ac:dyDescent="0.35">
      <c r="D4675" s="10"/>
    </row>
    <row r="4676" spans="4:4" x14ac:dyDescent="0.35">
      <c r="D4676" s="10"/>
    </row>
    <row r="4677" spans="4:4" x14ac:dyDescent="0.35">
      <c r="D4677" s="10"/>
    </row>
    <row r="4678" spans="4:4" x14ac:dyDescent="0.35">
      <c r="D4678" s="10"/>
    </row>
    <row r="4679" spans="4:4" x14ac:dyDescent="0.35">
      <c r="D4679" s="10"/>
    </row>
    <row r="4680" spans="4:4" x14ac:dyDescent="0.35">
      <c r="D4680" s="10"/>
    </row>
    <row r="4681" spans="4:4" x14ac:dyDescent="0.35">
      <c r="D4681" s="10"/>
    </row>
    <row r="4682" spans="4:4" x14ac:dyDescent="0.35">
      <c r="D4682" s="10"/>
    </row>
    <row r="4683" spans="4:4" x14ac:dyDescent="0.35">
      <c r="D4683" s="10"/>
    </row>
    <row r="4684" spans="4:4" x14ac:dyDescent="0.35">
      <c r="D4684" s="10"/>
    </row>
    <row r="4685" spans="4:4" x14ac:dyDescent="0.35">
      <c r="D4685" s="10"/>
    </row>
    <row r="4686" spans="4:4" x14ac:dyDescent="0.35">
      <c r="D4686" s="10"/>
    </row>
    <row r="4687" spans="4:4" x14ac:dyDescent="0.35">
      <c r="D4687" s="10"/>
    </row>
    <row r="4688" spans="4:4" x14ac:dyDescent="0.35">
      <c r="D4688" s="10"/>
    </row>
    <row r="4689" spans="4:4" x14ac:dyDescent="0.35">
      <c r="D4689" s="10"/>
    </row>
    <row r="4690" spans="4:4" x14ac:dyDescent="0.35">
      <c r="D4690" s="10"/>
    </row>
    <row r="4691" spans="4:4" x14ac:dyDescent="0.35">
      <c r="D4691" s="10"/>
    </row>
    <row r="4692" spans="4:4" x14ac:dyDescent="0.35">
      <c r="D4692" s="10"/>
    </row>
    <row r="4693" spans="4:4" x14ac:dyDescent="0.35">
      <c r="D4693" s="10"/>
    </row>
    <row r="4694" spans="4:4" x14ac:dyDescent="0.35">
      <c r="D4694" s="10"/>
    </row>
    <row r="4695" spans="4:4" x14ac:dyDescent="0.35">
      <c r="D4695" s="10"/>
    </row>
    <row r="4696" spans="4:4" x14ac:dyDescent="0.35">
      <c r="D4696" s="10"/>
    </row>
    <row r="4697" spans="4:4" x14ac:dyDescent="0.35">
      <c r="D4697" s="10"/>
    </row>
    <row r="4698" spans="4:4" x14ac:dyDescent="0.35">
      <c r="D4698" s="10"/>
    </row>
    <row r="4699" spans="4:4" x14ac:dyDescent="0.35">
      <c r="D4699" s="10"/>
    </row>
    <row r="4700" spans="4:4" x14ac:dyDescent="0.35">
      <c r="D4700" s="10"/>
    </row>
    <row r="4701" spans="4:4" x14ac:dyDescent="0.35">
      <c r="D4701" s="10"/>
    </row>
    <row r="4702" spans="4:4" x14ac:dyDescent="0.35">
      <c r="D4702" s="10"/>
    </row>
    <row r="4703" spans="4:4" x14ac:dyDescent="0.35">
      <c r="D4703" s="10"/>
    </row>
    <row r="4704" spans="4:4" x14ac:dyDescent="0.35">
      <c r="D4704" s="10"/>
    </row>
    <row r="4705" spans="4:4" x14ac:dyDescent="0.35">
      <c r="D4705" s="10"/>
    </row>
    <row r="4706" spans="4:4" x14ac:dyDescent="0.35">
      <c r="D4706" s="10"/>
    </row>
    <row r="4707" spans="4:4" x14ac:dyDescent="0.35">
      <c r="D4707" s="10"/>
    </row>
    <row r="4708" spans="4:4" x14ac:dyDescent="0.35">
      <c r="D4708" s="10"/>
    </row>
    <row r="4709" spans="4:4" x14ac:dyDescent="0.35">
      <c r="D4709" s="10"/>
    </row>
    <row r="4710" spans="4:4" x14ac:dyDescent="0.35">
      <c r="D4710" s="10"/>
    </row>
    <row r="4711" spans="4:4" x14ac:dyDescent="0.35">
      <c r="D4711" s="10"/>
    </row>
    <row r="4712" spans="4:4" x14ac:dyDescent="0.35">
      <c r="D4712" s="10"/>
    </row>
    <row r="4713" spans="4:4" x14ac:dyDescent="0.35">
      <c r="D4713" s="10"/>
    </row>
    <row r="4714" spans="4:4" x14ac:dyDescent="0.35">
      <c r="D4714" s="10"/>
    </row>
    <row r="4715" spans="4:4" x14ac:dyDescent="0.35">
      <c r="D4715" s="10"/>
    </row>
    <row r="4716" spans="4:4" x14ac:dyDescent="0.35">
      <c r="D4716" s="10"/>
    </row>
    <row r="4717" spans="4:4" x14ac:dyDescent="0.35">
      <c r="D4717" s="10"/>
    </row>
    <row r="4718" spans="4:4" x14ac:dyDescent="0.35">
      <c r="D4718" s="10"/>
    </row>
    <row r="4719" spans="4:4" x14ac:dyDescent="0.35">
      <c r="D4719" s="10"/>
    </row>
    <row r="4720" spans="4:4" x14ac:dyDescent="0.35">
      <c r="D4720" s="10"/>
    </row>
    <row r="4721" spans="4:4" x14ac:dyDescent="0.35">
      <c r="D4721" s="10"/>
    </row>
    <row r="4722" spans="4:4" x14ac:dyDescent="0.35">
      <c r="D4722" s="10"/>
    </row>
    <row r="4723" spans="4:4" x14ac:dyDescent="0.35">
      <c r="D4723" s="10"/>
    </row>
    <row r="4724" spans="4:4" x14ac:dyDescent="0.35">
      <c r="D4724" s="10"/>
    </row>
    <row r="4725" spans="4:4" x14ac:dyDescent="0.35">
      <c r="D4725" s="10"/>
    </row>
    <row r="4726" spans="4:4" x14ac:dyDescent="0.35">
      <c r="D4726" s="10"/>
    </row>
    <row r="4727" spans="4:4" x14ac:dyDescent="0.35">
      <c r="D4727" s="10"/>
    </row>
    <row r="4728" spans="4:4" x14ac:dyDescent="0.35">
      <c r="D4728" s="10"/>
    </row>
    <row r="4729" spans="4:4" x14ac:dyDescent="0.35">
      <c r="D4729" s="10"/>
    </row>
    <row r="4730" spans="4:4" x14ac:dyDescent="0.35">
      <c r="D4730" s="10"/>
    </row>
    <row r="4731" spans="4:4" x14ac:dyDescent="0.35">
      <c r="D4731" s="10"/>
    </row>
    <row r="4732" spans="4:4" x14ac:dyDescent="0.35">
      <c r="D4732" s="10"/>
    </row>
    <row r="4733" spans="4:4" x14ac:dyDescent="0.35">
      <c r="D4733" s="10"/>
    </row>
    <row r="4734" spans="4:4" x14ac:dyDescent="0.35">
      <c r="D4734" s="10"/>
    </row>
    <row r="4735" spans="4:4" x14ac:dyDescent="0.35">
      <c r="D4735" s="10"/>
    </row>
    <row r="4736" spans="4:4" x14ac:dyDescent="0.35">
      <c r="D4736" s="10"/>
    </row>
    <row r="4737" spans="4:4" x14ac:dyDescent="0.35">
      <c r="D4737" s="10"/>
    </row>
    <row r="4738" spans="4:4" x14ac:dyDescent="0.35">
      <c r="D4738" s="10"/>
    </row>
    <row r="4739" spans="4:4" x14ac:dyDescent="0.35">
      <c r="D4739" s="10"/>
    </row>
    <row r="4740" spans="4:4" x14ac:dyDescent="0.35">
      <c r="D4740" s="10"/>
    </row>
    <row r="4741" spans="4:4" x14ac:dyDescent="0.35">
      <c r="D4741" s="10"/>
    </row>
    <row r="4742" spans="4:4" x14ac:dyDescent="0.35">
      <c r="D4742" s="10"/>
    </row>
    <row r="4743" spans="4:4" x14ac:dyDescent="0.35">
      <c r="D4743" s="10"/>
    </row>
    <row r="4744" spans="4:4" x14ac:dyDescent="0.35">
      <c r="D4744" s="10"/>
    </row>
    <row r="4745" spans="4:4" x14ac:dyDescent="0.35">
      <c r="D4745" s="10"/>
    </row>
    <row r="4746" spans="4:4" x14ac:dyDescent="0.35">
      <c r="D4746" s="10"/>
    </row>
    <row r="4747" spans="4:4" x14ac:dyDescent="0.35">
      <c r="D4747" s="10"/>
    </row>
    <row r="4748" spans="4:4" x14ac:dyDescent="0.35">
      <c r="D4748" s="10"/>
    </row>
    <row r="4749" spans="4:4" x14ac:dyDescent="0.35">
      <c r="D4749" s="10"/>
    </row>
    <row r="4750" spans="4:4" x14ac:dyDescent="0.35">
      <c r="D4750" s="10"/>
    </row>
    <row r="4751" spans="4:4" x14ac:dyDescent="0.35">
      <c r="D4751" s="10"/>
    </row>
    <row r="4752" spans="4:4" x14ac:dyDescent="0.35">
      <c r="D4752" s="10"/>
    </row>
    <row r="4753" spans="4:4" x14ac:dyDescent="0.35">
      <c r="D4753" s="10"/>
    </row>
    <row r="4754" spans="4:4" x14ac:dyDescent="0.35">
      <c r="D4754" s="10"/>
    </row>
    <row r="4755" spans="4:4" x14ac:dyDescent="0.35">
      <c r="D4755" s="10"/>
    </row>
    <row r="4756" spans="4:4" x14ac:dyDescent="0.35">
      <c r="D4756" s="10"/>
    </row>
    <row r="4757" spans="4:4" x14ac:dyDescent="0.35">
      <c r="D4757" s="10"/>
    </row>
    <row r="4758" spans="4:4" x14ac:dyDescent="0.35">
      <c r="D4758" s="10"/>
    </row>
    <row r="4759" spans="4:4" x14ac:dyDescent="0.35">
      <c r="D4759" s="10"/>
    </row>
    <row r="4760" spans="4:4" x14ac:dyDescent="0.35">
      <c r="D4760" s="10"/>
    </row>
    <row r="4761" spans="4:4" x14ac:dyDescent="0.35">
      <c r="D4761" s="10"/>
    </row>
    <row r="4762" spans="4:4" x14ac:dyDescent="0.35">
      <c r="D4762" s="10"/>
    </row>
    <row r="4763" spans="4:4" x14ac:dyDescent="0.35">
      <c r="D4763" s="10"/>
    </row>
    <row r="4764" spans="4:4" x14ac:dyDescent="0.35">
      <c r="D4764" s="10"/>
    </row>
    <row r="4765" spans="4:4" x14ac:dyDescent="0.35">
      <c r="D4765" s="10"/>
    </row>
    <row r="4766" spans="4:4" x14ac:dyDescent="0.35">
      <c r="D4766" s="10"/>
    </row>
    <row r="4767" spans="4:4" x14ac:dyDescent="0.35">
      <c r="D4767" s="10"/>
    </row>
    <row r="4768" spans="4:4" x14ac:dyDescent="0.35">
      <c r="D4768" s="10"/>
    </row>
    <row r="4769" spans="4:4" x14ac:dyDescent="0.35">
      <c r="D4769" s="10"/>
    </row>
    <row r="4770" spans="4:4" x14ac:dyDescent="0.35">
      <c r="D4770" s="10"/>
    </row>
    <row r="4771" spans="4:4" x14ac:dyDescent="0.35">
      <c r="D4771" s="10"/>
    </row>
    <row r="4772" spans="4:4" x14ac:dyDescent="0.35">
      <c r="D4772" s="10"/>
    </row>
    <row r="4773" spans="4:4" x14ac:dyDescent="0.35">
      <c r="D4773" s="10"/>
    </row>
    <row r="4774" spans="4:4" x14ac:dyDescent="0.35">
      <c r="D4774" s="10"/>
    </row>
    <row r="4775" spans="4:4" x14ac:dyDescent="0.35">
      <c r="D4775" s="10"/>
    </row>
    <row r="4776" spans="4:4" x14ac:dyDescent="0.35">
      <c r="D4776" s="10"/>
    </row>
    <row r="4777" spans="4:4" x14ac:dyDescent="0.35">
      <c r="D4777" s="10"/>
    </row>
    <row r="4778" spans="4:4" x14ac:dyDescent="0.35">
      <c r="D4778" s="10"/>
    </row>
    <row r="4779" spans="4:4" x14ac:dyDescent="0.35">
      <c r="D4779" s="10"/>
    </row>
    <row r="4780" spans="4:4" x14ac:dyDescent="0.35">
      <c r="D4780" s="10"/>
    </row>
    <row r="4781" spans="4:4" x14ac:dyDescent="0.35">
      <c r="D4781" s="10"/>
    </row>
    <row r="4782" spans="4:4" x14ac:dyDescent="0.35">
      <c r="D4782" s="10"/>
    </row>
    <row r="4783" spans="4:4" x14ac:dyDescent="0.35">
      <c r="D4783" s="10"/>
    </row>
    <row r="4784" spans="4:4" x14ac:dyDescent="0.35">
      <c r="D4784" s="10"/>
    </row>
    <row r="4785" spans="4:4" x14ac:dyDescent="0.35">
      <c r="D4785" s="10"/>
    </row>
    <row r="4786" spans="4:4" x14ac:dyDescent="0.35">
      <c r="D4786" s="10"/>
    </row>
    <row r="4787" spans="4:4" x14ac:dyDescent="0.35">
      <c r="D4787" s="10"/>
    </row>
    <row r="4788" spans="4:4" x14ac:dyDescent="0.35">
      <c r="D4788" s="10"/>
    </row>
    <row r="4789" spans="4:4" x14ac:dyDescent="0.35">
      <c r="D4789" s="10"/>
    </row>
    <row r="4790" spans="4:4" x14ac:dyDescent="0.35">
      <c r="D4790" s="10"/>
    </row>
    <row r="4791" spans="4:4" x14ac:dyDescent="0.35">
      <c r="D4791" s="10"/>
    </row>
    <row r="4792" spans="4:4" x14ac:dyDescent="0.35">
      <c r="D4792" s="10"/>
    </row>
    <row r="4793" spans="4:4" x14ac:dyDescent="0.35">
      <c r="D4793" s="10"/>
    </row>
    <row r="4794" spans="4:4" x14ac:dyDescent="0.35">
      <c r="D4794" s="10"/>
    </row>
    <row r="4795" spans="4:4" x14ac:dyDescent="0.35">
      <c r="D4795" s="10"/>
    </row>
    <row r="4796" spans="4:4" x14ac:dyDescent="0.35">
      <c r="D4796" s="10"/>
    </row>
    <row r="4797" spans="4:4" x14ac:dyDescent="0.35">
      <c r="D4797" s="10"/>
    </row>
    <row r="4798" spans="4:4" x14ac:dyDescent="0.35">
      <c r="D4798" s="10"/>
    </row>
    <row r="4799" spans="4:4" x14ac:dyDescent="0.35">
      <c r="D4799" s="10"/>
    </row>
    <row r="4800" spans="4:4" x14ac:dyDescent="0.35">
      <c r="D4800" s="10"/>
    </row>
    <row r="4801" spans="4:4" x14ac:dyDescent="0.35">
      <c r="D4801" s="10"/>
    </row>
    <row r="4802" spans="4:4" x14ac:dyDescent="0.35">
      <c r="D4802" s="10"/>
    </row>
    <row r="4803" spans="4:4" x14ac:dyDescent="0.35">
      <c r="D4803" s="10"/>
    </row>
    <row r="4804" spans="4:4" x14ac:dyDescent="0.35">
      <c r="D4804" s="10"/>
    </row>
    <row r="4805" spans="4:4" x14ac:dyDescent="0.35">
      <c r="D4805" s="10"/>
    </row>
    <row r="4806" spans="4:4" x14ac:dyDescent="0.35">
      <c r="D4806" s="10"/>
    </row>
    <row r="4807" spans="4:4" x14ac:dyDescent="0.35">
      <c r="D4807" s="10"/>
    </row>
    <row r="4808" spans="4:4" x14ac:dyDescent="0.35">
      <c r="D4808" s="10"/>
    </row>
    <row r="4809" spans="4:4" x14ac:dyDescent="0.35">
      <c r="D4809" s="10"/>
    </row>
    <row r="4810" spans="4:4" x14ac:dyDescent="0.35">
      <c r="D4810" s="10"/>
    </row>
    <row r="4811" spans="4:4" x14ac:dyDescent="0.35">
      <c r="D4811" s="10"/>
    </row>
    <row r="4812" spans="4:4" x14ac:dyDescent="0.35">
      <c r="D4812" s="10"/>
    </row>
    <row r="4813" spans="4:4" x14ac:dyDescent="0.35">
      <c r="D4813" s="10"/>
    </row>
    <row r="4814" spans="4:4" x14ac:dyDescent="0.35">
      <c r="D4814" s="10"/>
    </row>
    <row r="4815" spans="4:4" x14ac:dyDescent="0.35">
      <c r="D4815" s="10"/>
    </row>
    <row r="4816" spans="4:4" x14ac:dyDescent="0.35">
      <c r="D4816" s="10"/>
    </row>
    <row r="4817" spans="4:4" x14ac:dyDescent="0.35">
      <c r="D4817" s="10"/>
    </row>
    <row r="4818" spans="4:4" x14ac:dyDescent="0.35">
      <c r="D4818" s="10"/>
    </row>
    <row r="4819" spans="4:4" x14ac:dyDescent="0.35">
      <c r="D4819" s="10"/>
    </row>
    <row r="4820" spans="4:4" x14ac:dyDescent="0.35">
      <c r="D4820" s="10"/>
    </row>
    <row r="4821" spans="4:4" x14ac:dyDescent="0.35">
      <c r="D4821" s="10"/>
    </row>
    <row r="4822" spans="4:4" x14ac:dyDescent="0.35">
      <c r="D4822" s="10"/>
    </row>
    <row r="4823" spans="4:4" x14ac:dyDescent="0.35">
      <c r="D4823" s="10"/>
    </row>
    <row r="4824" spans="4:4" x14ac:dyDescent="0.35">
      <c r="D4824" s="10"/>
    </row>
    <row r="4825" spans="4:4" x14ac:dyDescent="0.35">
      <c r="D4825" s="10"/>
    </row>
    <row r="4826" spans="4:4" x14ac:dyDescent="0.35">
      <c r="D4826" s="10"/>
    </row>
    <row r="4827" spans="4:4" x14ac:dyDescent="0.35">
      <c r="D4827" s="10"/>
    </row>
    <row r="4828" spans="4:4" x14ac:dyDescent="0.35">
      <c r="D4828" s="10"/>
    </row>
    <row r="4829" spans="4:4" x14ac:dyDescent="0.35">
      <c r="D4829" s="10"/>
    </row>
    <row r="4830" spans="4:4" x14ac:dyDescent="0.35">
      <c r="D4830" s="10"/>
    </row>
    <row r="4831" spans="4:4" x14ac:dyDescent="0.35">
      <c r="D4831" s="10"/>
    </row>
    <row r="4832" spans="4:4" x14ac:dyDescent="0.35">
      <c r="D4832" s="10"/>
    </row>
    <row r="4833" spans="4:4" x14ac:dyDescent="0.35">
      <c r="D4833" s="10"/>
    </row>
    <row r="4834" spans="4:4" x14ac:dyDescent="0.35">
      <c r="D4834" s="10"/>
    </row>
    <row r="4835" spans="4:4" x14ac:dyDescent="0.35">
      <c r="D4835" s="10"/>
    </row>
    <row r="4836" spans="4:4" x14ac:dyDescent="0.35">
      <c r="D4836" s="10"/>
    </row>
    <row r="4837" spans="4:4" x14ac:dyDescent="0.35">
      <c r="D4837" s="10"/>
    </row>
    <row r="4838" spans="4:4" x14ac:dyDescent="0.35">
      <c r="D4838" s="10"/>
    </row>
    <row r="4839" spans="4:4" x14ac:dyDescent="0.35">
      <c r="D4839" s="10"/>
    </row>
    <row r="4840" spans="4:4" x14ac:dyDescent="0.35">
      <c r="D4840" s="10"/>
    </row>
    <row r="4841" spans="4:4" x14ac:dyDescent="0.35">
      <c r="D4841" s="10"/>
    </row>
    <row r="4842" spans="4:4" x14ac:dyDescent="0.35">
      <c r="D4842" s="10"/>
    </row>
    <row r="4843" spans="4:4" x14ac:dyDescent="0.35">
      <c r="D4843" s="10"/>
    </row>
    <row r="4844" spans="4:4" x14ac:dyDescent="0.35">
      <c r="D4844" s="10"/>
    </row>
    <row r="4845" spans="4:4" x14ac:dyDescent="0.35">
      <c r="D4845" s="10"/>
    </row>
    <row r="4846" spans="4:4" x14ac:dyDescent="0.35">
      <c r="D4846" s="10"/>
    </row>
    <row r="4847" spans="4:4" x14ac:dyDescent="0.35">
      <c r="D4847" s="10"/>
    </row>
    <row r="4848" spans="4:4" x14ac:dyDescent="0.35">
      <c r="D4848" s="10"/>
    </row>
    <row r="4849" spans="4:4" x14ac:dyDescent="0.35">
      <c r="D4849" s="10"/>
    </row>
    <row r="4850" spans="4:4" x14ac:dyDescent="0.35">
      <c r="D4850" s="10"/>
    </row>
    <row r="4851" spans="4:4" x14ac:dyDescent="0.35">
      <c r="D4851" s="10"/>
    </row>
    <row r="4852" spans="4:4" x14ac:dyDescent="0.35">
      <c r="D4852" s="10"/>
    </row>
    <row r="4853" spans="4:4" x14ac:dyDescent="0.35">
      <c r="D4853" s="10"/>
    </row>
    <row r="4854" spans="4:4" x14ac:dyDescent="0.35">
      <c r="D4854" s="10"/>
    </row>
    <row r="4855" spans="4:4" x14ac:dyDescent="0.35">
      <c r="D4855" s="10"/>
    </row>
    <row r="4856" spans="4:4" x14ac:dyDescent="0.35">
      <c r="D4856" s="10"/>
    </row>
    <row r="4857" spans="4:4" x14ac:dyDescent="0.35">
      <c r="D4857" s="10"/>
    </row>
    <row r="4858" spans="4:4" x14ac:dyDescent="0.35">
      <c r="D4858" s="10"/>
    </row>
    <row r="4859" spans="4:4" x14ac:dyDescent="0.35">
      <c r="D4859" s="10"/>
    </row>
    <row r="4860" spans="4:4" x14ac:dyDescent="0.35">
      <c r="D4860" s="10"/>
    </row>
    <row r="4861" spans="4:4" x14ac:dyDescent="0.35">
      <c r="D4861" s="10"/>
    </row>
    <row r="4862" spans="4:4" x14ac:dyDescent="0.35">
      <c r="D4862" s="10"/>
    </row>
    <row r="4863" spans="4:4" x14ac:dyDescent="0.35">
      <c r="D4863" s="10"/>
    </row>
    <row r="4864" spans="4:4" x14ac:dyDescent="0.35">
      <c r="D4864" s="10"/>
    </row>
    <row r="4865" spans="4:4" x14ac:dyDescent="0.35">
      <c r="D4865" s="10"/>
    </row>
    <row r="4866" spans="4:4" x14ac:dyDescent="0.35">
      <c r="D4866" s="10"/>
    </row>
    <row r="4867" spans="4:4" x14ac:dyDescent="0.35">
      <c r="D4867" s="10"/>
    </row>
    <row r="4868" spans="4:4" x14ac:dyDescent="0.35">
      <c r="D4868" s="10"/>
    </row>
    <row r="4869" spans="4:4" x14ac:dyDescent="0.35">
      <c r="D4869" s="10"/>
    </row>
    <row r="4870" spans="4:4" x14ac:dyDescent="0.35">
      <c r="D4870" s="10"/>
    </row>
    <row r="4871" spans="4:4" x14ac:dyDescent="0.35">
      <c r="D4871" s="10"/>
    </row>
    <row r="4872" spans="4:4" x14ac:dyDescent="0.35">
      <c r="D4872" s="10"/>
    </row>
    <row r="4873" spans="4:4" x14ac:dyDescent="0.35">
      <c r="D4873" s="10"/>
    </row>
    <row r="4874" spans="4:4" x14ac:dyDescent="0.35">
      <c r="D4874" s="10"/>
    </row>
    <row r="4875" spans="4:4" x14ac:dyDescent="0.35">
      <c r="D4875" s="10"/>
    </row>
    <row r="4876" spans="4:4" x14ac:dyDescent="0.35">
      <c r="D4876" s="10"/>
    </row>
    <row r="4877" spans="4:4" x14ac:dyDescent="0.35">
      <c r="D4877" s="10"/>
    </row>
    <row r="4878" spans="4:4" x14ac:dyDescent="0.35">
      <c r="D4878" s="10"/>
    </row>
    <row r="4879" spans="4:4" x14ac:dyDescent="0.35">
      <c r="D4879" s="10"/>
    </row>
    <row r="4880" spans="4:4" x14ac:dyDescent="0.35">
      <c r="D4880" s="10"/>
    </row>
    <row r="4881" spans="4:4" x14ac:dyDescent="0.35">
      <c r="D4881" s="10"/>
    </row>
    <row r="4882" spans="4:4" x14ac:dyDescent="0.35">
      <c r="D4882" s="10"/>
    </row>
    <row r="4883" spans="4:4" x14ac:dyDescent="0.35">
      <c r="D4883" s="10"/>
    </row>
    <row r="4884" spans="4:4" x14ac:dyDescent="0.35">
      <c r="D4884" s="10"/>
    </row>
    <row r="4885" spans="4:4" x14ac:dyDescent="0.35">
      <c r="D4885" s="10"/>
    </row>
    <row r="4886" spans="4:4" x14ac:dyDescent="0.35">
      <c r="D4886" s="10"/>
    </row>
    <row r="4887" spans="4:4" x14ac:dyDescent="0.35">
      <c r="D4887" s="10"/>
    </row>
    <row r="4888" spans="4:4" x14ac:dyDescent="0.35">
      <c r="D4888" s="10"/>
    </row>
    <row r="4889" spans="4:4" x14ac:dyDescent="0.35">
      <c r="D4889" s="10"/>
    </row>
    <row r="4890" spans="4:4" x14ac:dyDescent="0.35">
      <c r="D4890" s="10"/>
    </row>
    <row r="4891" spans="4:4" x14ac:dyDescent="0.35">
      <c r="D4891" s="10"/>
    </row>
    <row r="4892" spans="4:4" x14ac:dyDescent="0.35">
      <c r="D4892" s="10"/>
    </row>
    <row r="4893" spans="4:4" x14ac:dyDescent="0.35">
      <c r="D4893" s="10"/>
    </row>
    <row r="4894" spans="4:4" x14ac:dyDescent="0.35">
      <c r="D4894" s="10"/>
    </row>
    <row r="4895" spans="4:4" x14ac:dyDescent="0.35">
      <c r="D4895" s="10"/>
    </row>
    <row r="4896" spans="4:4" x14ac:dyDescent="0.35">
      <c r="D4896" s="10"/>
    </row>
    <row r="4897" spans="4:4" x14ac:dyDescent="0.35">
      <c r="D4897" s="10"/>
    </row>
    <row r="4898" spans="4:4" x14ac:dyDescent="0.35">
      <c r="D4898" s="10"/>
    </row>
    <row r="4899" spans="4:4" x14ac:dyDescent="0.35">
      <c r="D4899" s="10"/>
    </row>
    <row r="4900" spans="4:4" x14ac:dyDescent="0.35">
      <c r="D4900" s="10"/>
    </row>
    <row r="4901" spans="4:4" x14ac:dyDescent="0.35">
      <c r="D4901" s="10"/>
    </row>
    <row r="4902" spans="4:4" x14ac:dyDescent="0.35">
      <c r="D4902" s="10"/>
    </row>
    <row r="4903" spans="4:4" x14ac:dyDescent="0.35">
      <c r="D4903" s="10"/>
    </row>
    <row r="4904" spans="4:4" x14ac:dyDescent="0.35">
      <c r="D4904" s="10"/>
    </row>
    <row r="4905" spans="4:4" x14ac:dyDescent="0.35">
      <c r="D4905" s="10"/>
    </row>
    <row r="4906" spans="4:4" x14ac:dyDescent="0.35">
      <c r="D4906" s="10"/>
    </row>
    <row r="4907" spans="4:4" x14ac:dyDescent="0.35">
      <c r="D4907" s="10"/>
    </row>
    <row r="4908" spans="4:4" x14ac:dyDescent="0.35">
      <c r="D4908" s="10"/>
    </row>
    <row r="4909" spans="4:4" x14ac:dyDescent="0.35">
      <c r="D4909" s="10"/>
    </row>
    <row r="4910" spans="4:4" x14ac:dyDescent="0.35">
      <c r="D4910" s="10"/>
    </row>
    <row r="4911" spans="4:4" x14ac:dyDescent="0.35">
      <c r="D4911" s="10"/>
    </row>
    <row r="4912" spans="4:4" x14ac:dyDescent="0.35">
      <c r="D4912" s="10"/>
    </row>
    <row r="4913" spans="4:4" x14ac:dyDescent="0.35">
      <c r="D4913" s="10"/>
    </row>
    <row r="4914" spans="4:4" x14ac:dyDescent="0.35">
      <c r="D4914" s="10"/>
    </row>
    <row r="4915" spans="4:4" x14ac:dyDescent="0.35">
      <c r="D4915" s="10"/>
    </row>
    <row r="4916" spans="4:4" x14ac:dyDescent="0.35">
      <c r="D4916" s="10"/>
    </row>
    <row r="4917" spans="4:4" x14ac:dyDescent="0.35">
      <c r="D4917" s="10"/>
    </row>
    <row r="4918" spans="4:4" x14ac:dyDescent="0.35">
      <c r="D4918" s="10"/>
    </row>
    <row r="4919" spans="4:4" x14ac:dyDescent="0.35">
      <c r="D4919" s="10"/>
    </row>
    <row r="4920" spans="4:4" x14ac:dyDescent="0.35">
      <c r="D4920" s="10"/>
    </row>
    <row r="4921" spans="4:4" x14ac:dyDescent="0.35">
      <c r="D4921" s="10"/>
    </row>
    <row r="4922" spans="4:4" x14ac:dyDescent="0.35">
      <c r="D4922" s="10"/>
    </row>
    <row r="4923" spans="4:4" x14ac:dyDescent="0.35">
      <c r="D4923" s="10"/>
    </row>
    <row r="4924" spans="4:4" x14ac:dyDescent="0.35">
      <c r="D4924" s="10"/>
    </row>
    <row r="4925" spans="4:4" x14ac:dyDescent="0.35">
      <c r="D4925" s="10"/>
    </row>
    <row r="4926" spans="4:4" x14ac:dyDescent="0.35">
      <c r="D4926" s="10"/>
    </row>
    <row r="4927" spans="4:4" x14ac:dyDescent="0.35">
      <c r="D4927" s="10"/>
    </row>
    <row r="4928" spans="4:4" x14ac:dyDescent="0.35">
      <c r="D4928" s="10"/>
    </row>
    <row r="4929" spans="4:4" x14ac:dyDescent="0.35">
      <c r="D4929" s="10"/>
    </row>
    <row r="4930" spans="4:4" x14ac:dyDescent="0.35">
      <c r="D4930" s="10"/>
    </row>
    <row r="4931" spans="4:4" x14ac:dyDescent="0.35">
      <c r="D4931" s="10"/>
    </row>
    <row r="4932" spans="4:4" x14ac:dyDescent="0.35">
      <c r="D4932" s="10"/>
    </row>
    <row r="4933" spans="4:4" x14ac:dyDescent="0.35">
      <c r="D4933" s="10"/>
    </row>
    <row r="4934" spans="4:4" x14ac:dyDescent="0.35">
      <c r="D4934" s="10"/>
    </row>
    <row r="4935" spans="4:4" x14ac:dyDescent="0.35">
      <c r="D4935" s="10"/>
    </row>
    <row r="4936" spans="4:4" x14ac:dyDescent="0.35">
      <c r="D4936" s="10"/>
    </row>
    <row r="4937" spans="4:4" x14ac:dyDescent="0.35">
      <c r="D4937" s="10"/>
    </row>
    <row r="4938" spans="4:4" x14ac:dyDescent="0.35">
      <c r="D4938" s="10"/>
    </row>
    <row r="4939" spans="4:4" x14ac:dyDescent="0.35">
      <c r="D4939" s="10"/>
    </row>
    <row r="4940" spans="4:4" x14ac:dyDescent="0.35">
      <c r="D4940" s="10"/>
    </row>
    <row r="4941" spans="4:4" x14ac:dyDescent="0.35">
      <c r="D4941" s="10"/>
    </row>
    <row r="4942" spans="4:4" x14ac:dyDescent="0.35">
      <c r="D4942" s="10"/>
    </row>
    <row r="4943" spans="4:4" x14ac:dyDescent="0.35">
      <c r="D4943" s="10"/>
    </row>
    <row r="4944" spans="4:4" x14ac:dyDescent="0.35">
      <c r="D4944" s="10"/>
    </row>
    <row r="4945" spans="4:4" x14ac:dyDescent="0.35">
      <c r="D4945" s="10"/>
    </row>
    <row r="4946" spans="4:4" x14ac:dyDescent="0.35">
      <c r="D4946" s="10"/>
    </row>
    <row r="4947" spans="4:4" x14ac:dyDescent="0.35">
      <c r="D4947" s="10"/>
    </row>
    <row r="4948" spans="4:4" x14ac:dyDescent="0.35">
      <c r="D4948" s="10"/>
    </row>
    <row r="4949" spans="4:4" x14ac:dyDescent="0.35">
      <c r="D4949" s="10"/>
    </row>
    <row r="4950" spans="4:4" x14ac:dyDescent="0.35">
      <c r="D4950" s="10"/>
    </row>
    <row r="4951" spans="4:4" x14ac:dyDescent="0.35">
      <c r="D4951" s="10"/>
    </row>
    <row r="4952" spans="4:4" x14ac:dyDescent="0.35">
      <c r="D4952" s="10"/>
    </row>
    <row r="4953" spans="4:4" x14ac:dyDescent="0.35">
      <c r="D4953" s="10"/>
    </row>
    <row r="4954" spans="4:4" x14ac:dyDescent="0.35">
      <c r="D4954" s="10"/>
    </row>
    <row r="4955" spans="4:4" x14ac:dyDescent="0.35">
      <c r="D4955" s="10"/>
    </row>
    <row r="4956" spans="4:4" x14ac:dyDescent="0.35">
      <c r="D4956" s="10"/>
    </row>
    <row r="4957" spans="4:4" x14ac:dyDescent="0.35">
      <c r="D4957" s="10"/>
    </row>
    <row r="4958" spans="4:4" x14ac:dyDescent="0.35">
      <c r="D4958" s="10"/>
    </row>
    <row r="4959" spans="4:4" x14ac:dyDescent="0.35">
      <c r="D4959" s="10"/>
    </row>
    <row r="4960" spans="4:4" x14ac:dyDescent="0.35">
      <c r="D4960" s="10"/>
    </row>
    <row r="4961" spans="4:4" x14ac:dyDescent="0.35">
      <c r="D4961" s="10"/>
    </row>
    <row r="4962" spans="4:4" x14ac:dyDescent="0.35">
      <c r="D4962" s="10"/>
    </row>
    <row r="4963" spans="4:4" x14ac:dyDescent="0.35">
      <c r="D4963" s="10"/>
    </row>
    <row r="4964" spans="4:4" x14ac:dyDescent="0.35">
      <c r="D4964" s="10"/>
    </row>
    <row r="4965" spans="4:4" x14ac:dyDescent="0.35">
      <c r="D4965" s="10"/>
    </row>
    <row r="4966" spans="4:4" x14ac:dyDescent="0.35">
      <c r="D4966" s="10"/>
    </row>
    <row r="4967" spans="4:4" x14ac:dyDescent="0.35">
      <c r="D4967" s="10"/>
    </row>
    <row r="4968" spans="4:4" x14ac:dyDescent="0.35">
      <c r="D4968" s="10"/>
    </row>
    <row r="4969" spans="4:4" x14ac:dyDescent="0.35">
      <c r="D4969" s="10"/>
    </row>
    <row r="4970" spans="4:4" x14ac:dyDescent="0.35">
      <c r="D4970" s="10"/>
    </row>
    <row r="4971" spans="4:4" x14ac:dyDescent="0.35">
      <c r="D4971" s="10"/>
    </row>
    <row r="4972" spans="4:4" x14ac:dyDescent="0.35">
      <c r="D4972" s="10"/>
    </row>
    <row r="4973" spans="4:4" x14ac:dyDescent="0.35">
      <c r="D4973" s="10"/>
    </row>
    <row r="4974" spans="4:4" x14ac:dyDescent="0.35">
      <c r="D4974" s="10"/>
    </row>
    <row r="4975" spans="4:4" x14ac:dyDescent="0.35">
      <c r="D4975" s="10"/>
    </row>
    <row r="4976" spans="4:4" x14ac:dyDescent="0.35">
      <c r="D4976" s="10"/>
    </row>
    <row r="4977" spans="4:4" x14ac:dyDescent="0.35">
      <c r="D4977" s="10"/>
    </row>
    <row r="4978" spans="4:4" x14ac:dyDescent="0.35">
      <c r="D4978" s="10"/>
    </row>
    <row r="4979" spans="4:4" x14ac:dyDescent="0.35">
      <c r="D4979" s="10"/>
    </row>
    <row r="4980" spans="4:4" x14ac:dyDescent="0.35">
      <c r="D4980" s="10"/>
    </row>
    <row r="4981" spans="4:4" x14ac:dyDescent="0.35">
      <c r="D4981" s="10"/>
    </row>
    <row r="4982" spans="4:4" x14ac:dyDescent="0.35">
      <c r="D4982" s="10"/>
    </row>
    <row r="4983" spans="4:4" x14ac:dyDescent="0.35">
      <c r="D4983" s="10"/>
    </row>
    <row r="4984" spans="4:4" x14ac:dyDescent="0.35">
      <c r="D4984" s="10"/>
    </row>
    <row r="4985" spans="4:4" x14ac:dyDescent="0.35">
      <c r="D4985" s="10"/>
    </row>
    <row r="4986" spans="4:4" x14ac:dyDescent="0.35">
      <c r="D4986" s="10"/>
    </row>
    <row r="4987" spans="4:4" x14ac:dyDescent="0.35">
      <c r="D4987" s="10"/>
    </row>
    <row r="4988" spans="4:4" x14ac:dyDescent="0.35">
      <c r="D4988" s="10"/>
    </row>
    <row r="4989" spans="4:4" x14ac:dyDescent="0.35">
      <c r="D4989" s="10"/>
    </row>
    <row r="4990" spans="4:4" x14ac:dyDescent="0.35">
      <c r="D4990" s="10"/>
    </row>
    <row r="4991" spans="4:4" x14ac:dyDescent="0.35">
      <c r="D4991" s="10"/>
    </row>
    <row r="4992" spans="4:4" x14ac:dyDescent="0.35">
      <c r="D4992" s="10"/>
    </row>
    <row r="4993" spans="4:4" x14ac:dyDescent="0.35">
      <c r="D4993" s="10"/>
    </row>
    <row r="4994" spans="4:4" x14ac:dyDescent="0.35">
      <c r="D4994" s="10"/>
    </row>
    <row r="4995" spans="4:4" x14ac:dyDescent="0.35">
      <c r="D4995" s="10"/>
    </row>
    <row r="4996" spans="4:4" x14ac:dyDescent="0.35">
      <c r="D4996" s="10"/>
    </row>
    <row r="4997" spans="4:4" x14ac:dyDescent="0.35">
      <c r="D4997" s="10"/>
    </row>
    <row r="4998" spans="4:4" x14ac:dyDescent="0.35">
      <c r="D4998" s="10"/>
    </row>
    <row r="4999" spans="4:4" x14ac:dyDescent="0.35">
      <c r="D4999" s="10"/>
    </row>
    <row r="5000" spans="4:4" x14ac:dyDescent="0.35">
      <c r="D5000" s="10"/>
    </row>
  </sheetData>
  <sheetProtection formatRows="0"/>
  <mergeCells count="80">
    <mergeCell ref="C272:G272"/>
    <mergeCell ref="C274:G274"/>
    <mergeCell ref="C217:G217"/>
    <mergeCell ref="C219:G219"/>
    <mergeCell ref="C227:G227"/>
    <mergeCell ref="C238:G238"/>
    <mergeCell ref="C267:G267"/>
    <mergeCell ref="C270:G270"/>
    <mergeCell ref="C213:G213"/>
    <mergeCell ref="C179:G179"/>
    <mergeCell ref="C181:G181"/>
    <mergeCell ref="C183:G183"/>
    <mergeCell ref="C185:G185"/>
    <mergeCell ref="C189:G189"/>
    <mergeCell ref="C192:G192"/>
    <mergeCell ref="C194:G194"/>
    <mergeCell ref="C196:G196"/>
    <mergeCell ref="C198:G198"/>
    <mergeCell ref="C209:G209"/>
    <mergeCell ref="C211:G211"/>
    <mergeCell ref="C177:G177"/>
    <mergeCell ref="C161:G161"/>
    <mergeCell ref="C162:G162"/>
    <mergeCell ref="C164:G164"/>
    <mergeCell ref="C165:G165"/>
    <mergeCell ref="C167:G167"/>
    <mergeCell ref="C168:G168"/>
    <mergeCell ref="C169:G169"/>
    <mergeCell ref="C171:G171"/>
    <mergeCell ref="C172:G172"/>
    <mergeCell ref="C173:G173"/>
    <mergeCell ref="C175:G175"/>
    <mergeCell ref="C159:G159"/>
    <mergeCell ref="C103:G103"/>
    <mergeCell ref="C105:G105"/>
    <mergeCell ref="C106:G106"/>
    <mergeCell ref="C108:G108"/>
    <mergeCell ref="C110:G110"/>
    <mergeCell ref="C112:G112"/>
    <mergeCell ref="C118:G118"/>
    <mergeCell ref="C151:G151"/>
    <mergeCell ref="C152:G152"/>
    <mergeCell ref="C155:G155"/>
    <mergeCell ref="C158:G158"/>
    <mergeCell ref="C102:G102"/>
    <mergeCell ref="C86:G86"/>
    <mergeCell ref="C87:G87"/>
    <mergeCell ref="C89:G89"/>
    <mergeCell ref="C90:G90"/>
    <mergeCell ref="C92:G92"/>
    <mergeCell ref="C93:G93"/>
    <mergeCell ref="C95:G95"/>
    <mergeCell ref="C96:G96"/>
    <mergeCell ref="C97:G97"/>
    <mergeCell ref="C99:G99"/>
    <mergeCell ref="C100:G100"/>
    <mergeCell ref="C84:G84"/>
    <mergeCell ref="C33:G33"/>
    <mergeCell ref="C35:G35"/>
    <mergeCell ref="C42:G42"/>
    <mergeCell ref="C47:G47"/>
    <mergeCell ref="C51:G51"/>
    <mergeCell ref="C58:G58"/>
    <mergeCell ref="C60:G60"/>
    <mergeCell ref="C63:G63"/>
    <mergeCell ref="C75:G75"/>
    <mergeCell ref="C80:G80"/>
    <mergeCell ref="C83:G83"/>
    <mergeCell ref="C27:G27"/>
    <mergeCell ref="A1:G1"/>
    <mergeCell ref="C2:G2"/>
    <mergeCell ref="C3:G3"/>
    <mergeCell ref="C4:G4"/>
    <mergeCell ref="C10:G10"/>
    <mergeCell ref="C12:G12"/>
    <mergeCell ref="C15:G15"/>
    <mergeCell ref="C17:G17"/>
    <mergeCell ref="C19:G19"/>
    <mergeCell ref="C23:G23"/>
    <mergeCell ref="C24:G24"/>
  </mergeCells>
  <pageMargins left="0.59055118110236204" right="0.196850393700787" top="0.78740157499999996" bottom="0.78740157499999996" header="0.3" footer="0.3"/>
  <pageSetup paperSize="9" orientation="landscape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02def03-7c2f-41e7-94bd-b11a4e809b0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55538D6633AE43BC6A25B17C2968D1" ma:contentTypeVersion="12" ma:contentTypeDescription="Vytvoří nový dokument" ma:contentTypeScope="" ma:versionID="c9650061744c413f376e3dfd484b15ee">
  <xsd:schema xmlns:xsd="http://www.w3.org/2001/XMLSchema" xmlns:xs="http://www.w3.org/2001/XMLSchema" xmlns:p="http://schemas.microsoft.com/office/2006/metadata/properties" xmlns:ns2="302def03-7c2f-41e7-94bd-b11a4e809b05" targetNamespace="http://schemas.microsoft.com/office/2006/metadata/properties" ma:root="true" ma:fieldsID="6bf799ac545ee1ce3662aec9bc1c75f9" ns2:_="">
    <xsd:import namespace="302def03-7c2f-41e7-94bd-b11a4e809b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2def03-7c2f-41e7-94bd-b11a4e809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93fd210b-f926-4792-91f1-74d1e9e1ea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03C0D4-7C41-4DE5-B308-4E9DA8359501}">
  <ds:schemaRefs>
    <ds:schemaRef ds:uri="http://schemas.microsoft.com/office/2006/metadata/properties"/>
    <ds:schemaRef ds:uri="http://schemas.microsoft.com/office/infopath/2007/PartnerControls"/>
    <ds:schemaRef ds:uri="302def03-7c2f-41e7-94bd-b11a4e809b05"/>
  </ds:schemaRefs>
</ds:datastoreItem>
</file>

<file path=customXml/itemProps2.xml><?xml version="1.0" encoding="utf-8"?>
<ds:datastoreItem xmlns:ds="http://schemas.openxmlformats.org/officeDocument/2006/customXml" ds:itemID="{81CC3F0D-64EB-4941-9C5A-DC3E48F0B9E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E396B-3B12-4F6F-A14B-405F380FB7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2def03-7c2f-41e7-94bd-b11a4e809b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D.1.2 D.1.2.2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'D.1.2 D.1.2.2 Pol'!Názvy_tisku</vt:lpstr>
      <vt:lpstr>oadresa</vt:lpstr>
      <vt:lpstr>Stavba!Objednatel</vt:lpstr>
      <vt:lpstr>Stavba!Objekt</vt:lpstr>
      <vt:lpstr>'D.1.2 D.1.2.2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Štefek</dc:creator>
  <cp:lastModifiedBy>Lucie Lukášová</cp:lastModifiedBy>
  <cp:lastPrinted>2019-03-19T12:27:02Z</cp:lastPrinted>
  <dcterms:created xsi:type="dcterms:W3CDTF">2009-04-08T07:15:50Z</dcterms:created>
  <dcterms:modified xsi:type="dcterms:W3CDTF">2026-02-28T13:01:39Z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0x0101000B55538D6633AE43BC6A25B17C2968D1</vt:lpwstr>
  </property>
  <property fmtid="{D5CDD505-2E9C-101B-9397-08002B2CF9AE}" pid="3" name="MediaServiceImageTags">
    <vt:lpwstr/>
  </property>
</Properties>
</file>