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808\Desktop\"/>
    </mc:Choice>
  </mc:AlternateContent>
  <xr:revisionPtr revIDLastSave="0" documentId="13_ncr:1_{39E667C4-DC94-4569-95BC-F5B0DC87B77D}" xr6:coauthVersionLast="47" xr6:coauthVersionMax="47" xr10:uidLastSave="{00000000-0000-0000-0000-000000000000}"/>
  <bookViews>
    <workbookView xWindow="-110" yWindow="-110" windowWidth="19420" windowHeight="10300" tabRatio="908" firstSheet="2" activeTab="8" xr2:uid="{00000000-000D-0000-FFFF-FFFF00000000}"/>
  </bookViews>
  <sheets>
    <sheet name="Tab. 1 - Špecifik. ceny" sheetId="23" r:id="rId1"/>
    <sheet name="Tab. 2 - Špecifik. ceny" sheetId="24" r:id="rId2"/>
    <sheet name="Tab. 3 - Špecifik. ceny" sheetId="25" r:id="rId3"/>
    <sheet name="Tab. 4 - Špecifik. ceny" sheetId="27" r:id="rId4"/>
    <sheet name="Tab. 5 - Špecifik. ceny" sheetId="26" r:id="rId5"/>
    <sheet name="Tab. 6 - Špecifik. ceny" sheetId="20" r:id="rId6"/>
    <sheet name="Tab. 7 - Špecifik. ceny" sheetId="21" r:id="rId7"/>
    <sheet name="Tab. 8 - Obsah" sheetId="1" r:id="rId8"/>
    <sheet name="Príloha č.2" sheetId="28" r:id="rId9"/>
  </sheets>
  <definedNames>
    <definedName name="asfasfd">#REF!</definedName>
    <definedName name="CGNFGNGNGNGF">#REF!</definedName>
    <definedName name="dfhdfhb">#REF!</definedName>
    <definedName name="dgdsg">#REF!</definedName>
    <definedName name="eegg">#REF!</definedName>
    <definedName name="egswev">#REF!</definedName>
    <definedName name="ewgwesgryewggerhgrhbf">#REF!</definedName>
    <definedName name="ewhreh">#REF!</definedName>
    <definedName name="gsdgds">#REF!</definedName>
    <definedName name="hrththth">#REF!</definedName>
    <definedName name="ioahcasiofhas">#REF!</definedName>
    <definedName name="jano">#REF!</definedName>
    <definedName name="jtgjfdzz">#REF!</definedName>
    <definedName name="kjh">#REF!</definedName>
    <definedName name="lllll">#REF!</definedName>
    <definedName name="_xlnm.Print_Titles" localSheetId="0">'Tab. 1 - Špecifik. ceny'!$5:$5</definedName>
    <definedName name="_xlnm.Print_Titles" localSheetId="1">'Tab. 2 - Špecifik. ceny'!$5:$5</definedName>
    <definedName name="_xlnm.Print_Titles" localSheetId="2">'Tab. 3 - Špecifik. ceny'!$5:$5</definedName>
    <definedName name="_xlnm.Print_Titles" localSheetId="3">'Tab. 4 - Špecifik. ceny'!$5:$5</definedName>
    <definedName name="_xlnm.Print_Titles" localSheetId="4">'Tab. 5 - Špecifik. ceny'!$5:$5</definedName>
    <definedName name="_xlnm.Print_Titles" localSheetId="5">'Tab. 6 - Špecifik. ceny'!$5:$5</definedName>
    <definedName name="_xlnm.Print_Titles" localSheetId="6">'Tab. 7 - Špecifik. ceny'!$5:$5</definedName>
    <definedName name="_xlnm.Print_Area" localSheetId="7">'Tab. 8 - Obsah'!$A$1:$C$35</definedName>
    <definedName name="rgdgfbfdh">#REF!</definedName>
    <definedName name="rthrthtghtg">#REF!</definedName>
    <definedName name="sdgvswgesdgvbdsz">#REF!</definedName>
    <definedName name="ssssssssssssssss">#REF!</definedName>
    <definedName name="TC">#REF!</definedName>
    <definedName name="TC_">#REF!</definedName>
    <definedName name="TC_46">#REF!</definedName>
    <definedName name="TC_POC">#REF!</definedName>
    <definedName name="TC_Pozi">#REF!</definedName>
    <definedName name="WETGFDRHFGNGF">#REF!</definedName>
    <definedName name="XFGMNHGM">#REF!</definedName>
    <definedName name="xghmzfmfgzm">#REF!</definedName>
    <definedName name="zmgmfgmxngf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0" l="1"/>
  <c r="F25" i="20"/>
  <c r="F11" i="21" l="1"/>
  <c r="F10" i="20"/>
  <c r="F8" i="20"/>
  <c r="F7" i="21" l="1"/>
  <c r="F47" i="23" l="1"/>
  <c r="F36" i="23"/>
  <c r="F25" i="23"/>
  <c r="F14" i="23"/>
  <c r="F7" i="23" l="1"/>
  <c r="F21" i="21" l="1"/>
  <c r="F20" i="21"/>
  <c r="F19" i="21"/>
  <c r="F18" i="21"/>
  <c r="F17" i="21"/>
  <c r="F16" i="21"/>
  <c r="F15" i="21"/>
  <c r="F14" i="21"/>
  <c r="F35" i="20"/>
  <c r="F34" i="20"/>
  <c r="F33" i="20"/>
  <c r="F32" i="20"/>
  <c r="F31" i="20"/>
  <c r="F30" i="20"/>
  <c r="F29" i="20"/>
  <c r="F28" i="20"/>
  <c r="F9" i="20"/>
  <c r="F21" i="20"/>
  <c r="F20" i="20"/>
  <c r="F19" i="20"/>
  <c r="F18" i="20"/>
  <c r="F17" i="20"/>
  <c r="F16" i="20"/>
  <c r="F15" i="20"/>
  <c r="F14" i="20"/>
  <c r="F13" i="20"/>
  <c r="F25" i="26"/>
  <c r="F14" i="26"/>
  <c r="F8" i="27"/>
  <c r="F38" i="25" l="1"/>
  <c r="F37" i="25"/>
  <c r="F36" i="25"/>
  <c r="F35" i="25"/>
  <c r="F34" i="25"/>
  <c r="F33" i="25"/>
  <c r="F32" i="25"/>
  <c r="F31" i="25"/>
  <c r="F30" i="25"/>
  <c r="F27" i="25"/>
  <c r="F26" i="25"/>
  <c r="F25" i="25"/>
  <c r="F24" i="25"/>
  <c r="F23" i="25"/>
  <c r="F22" i="25"/>
  <c r="F21" i="25"/>
  <c r="F20" i="25"/>
  <c r="F19" i="25"/>
  <c r="F16" i="25"/>
  <c r="F15" i="25"/>
  <c r="F14" i="25"/>
  <c r="F13" i="25"/>
  <c r="F12" i="25"/>
  <c r="F11" i="25"/>
  <c r="F10" i="25"/>
  <c r="F9" i="25"/>
  <c r="F8" i="25"/>
  <c r="F36" i="24"/>
  <c r="F25" i="24"/>
  <c r="F14" i="24"/>
  <c r="F69" i="23"/>
  <c r="F58" i="23"/>
  <c r="F38" i="24"/>
  <c r="F37" i="24"/>
  <c r="F35" i="24"/>
  <c r="F34" i="24"/>
  <c r="F33" i="24"/>
  <c r="F32" i="24"/>
  <c r="F31" i="24"/>
  <c r="F30" i="24"/>
  <c r="F27" i="24"/>
  <c r="F26" i="24"/>
  <c r="F24" i="24"/>
  <c r="F23" i="24"/>
  <c r="F22" i="24"/>
  <c r="F21" i="24"/>
  <c r="F20" i="24"/>
  <c r="F19" i="24"/>
  <c r="F16" i="24"/>
  <c r="F15" i="24"/>
  <c r="F13" i="24"/>
  <c r="F12" i="24"/>
  <c r="F11" i="24"/>
  <c r="F10" i="24"/>
  <c r="F9" i="24"/>
  <c r="F8" i="24"/>
  <c r="F27" i="26" l="1"/>
  <c r="F26" i="26"/>
  <c r="F24" i="26"/>
  <c r="F23" i="26"/>
  <c r="F22" i="26"/>
  <c r="F21" i="26"/>
  <c r="F20" i="26"/>
  <c r="F19" i="26"/>
  <c r="F18" i="26"/>
  <c r="F16" i="26"/>
  <c r="F15" i="26"/>
  <c r="F13" i="26"/>
  <c r="F12" i="26"/>
  <c r="F11" i="26"/>
  <c r="F10" i="26"/>
  <c r="F9" i="26"/>
  <c r="F8" i="26"/>
  <c r="F7" i="26"/>
  <c r="F9" i="27"/>
  <c r="F10" i="27"/>
  <c r="F11" i="27"/>
  <c r="F12" i="27"/>
  <c r="F13" i="27"/>
  <c r="F14" i="27"/>
  <c r="F15" i="27"/>
  <c r="F16" i="27"/>
  <c r="F17" i="27"/>
  <c r="F18" i="27"/>
  <c r="F19" i="27"/>
  <c r="F20" i="27"/>
  <c r="F7" i="25"/>
  <c r="F71" i="23"/>
  <c r="F70" i="23"/>
  <c r="F68" i="23"/>
  <c r="F67" i="23"/>
  <c r="F66" i="23"/>
  <c r="F65" i="23"/>
  <c r="F64" i="23"/>
  <c r="F63" i="23"/>
  <c r="F62" i="23"/>
  <c r="F60" i="23"/>
  <c r="F59" i="23"/>
  <c r="F57" i="23"/>
  <c r="F56" i="23"/>
  <c r="F55" i="23"/>
  <c r="F54" i="23"/>
  <c r="F53" i="23"/>
  <c r="F52" i="23"/>
  <c r="F51" i="23"/>
  <c r="F49" i="23"/>
  <c r="F48" i="23"/>
  <c r="F46" i="23"/>
  <c r="F45" i="23"/>
  <c r="F44" i="23"/>
  <c r="F43" i="23"/>
  <c r="F42" i="23"/>
  <c r="F41" i="23"/>
  <c r="F40" i="23"/>
  <c r="F38" i="23"/>
  <c r="F37" i="23"/>
  <c r="F35" i="23"/>
  <c r="F34" i="23"/>
  <c r="F33" i="23"/>
  <c r="F32" i="23"/>
  <c r="F31" i="23"/>
  <c r="F30" i="23"/>
  <c r="F29" i="23"/>
  <c r="F27" i="23"/>
  <c r="F26" i="23"/>
  <c r="F24" i="23"/>
  <c r="F23" i="23"/>
  <c r="F22" i="23"/>
  <c r="F21" i="23"/>
  <c r="F20" i="23"/>
  <c r="F19" i="23"/>
  <c r="F18" i="23"/>
  <c r="F13" i="23"/>
  <c r="F29" i="26" l="1"/>
  <c r="F7" i="27"/>
  <c r="F22" i="27" s="1"/>
  <c r="F31" i="26" l="1"/>
  <c r="F33" i="26" s="1"/>
  <c r="C10" i="1" l="1"/>
  <c r="F24" i="27"/>
  <c r="F26" i="27" s="1"/>
  <c r="F29" i="25"/>
  <c r="F18" i="25"/>
  <c r="F29" i="24"/>
  <c r="F18" i="24"/>
  <c r="F7" i="24"/>
  <c r="F16" i="23"/>
  <c r="F15" i="23"/>
  <c r="F12" i="23"/>
  <c r="F11" i="23"/>
  <c r="F10" i="23"/>
  <c r="F9" i="23"/>
  <c r="F8" i="23"/>
  <c r="F40" i="25" l="1"/>
  <c r="C9" i="1" s="1"/>
  <c r="F73" i="23"/>
  <c r="F75" i="23" s="1"/>
  <c r="F77" i="23" s="1"/>
  <c r="F40" i="24"/>
  <c r="F42" i="24" s="1"/>
  <c r="F44" i="24" s="1"/>
  <c r="F13" i="21"/>
  <c r="F12" i="21"/>
  <c r="F10" i="21"/>
  <c r="F9" i="21"/>
  <c r="F8" i="21"/>
  <c r="F27" i="20"/>
  <c r="F26" i="20"/>
  <c r="F24" i="20"/>
  <c r="F23" i="20"/>
  <c r="F12" i="20"/>
  <c r="F11" i="20"/>
  <c r="F42" i="25" l="1"/>
  <c r="F44" i="25" s="1"/>
  <c r="F37" i="20"/>
  <c r="F23" i="21"/>
  <c r="F25" i="21" s="1"/>
  <c r="C7" i="1"/>
  <c r="C11" i="1"/>
  <c r="C8" i="1"/>
  <c r="F27" i="21" l="1"/>
  <c r="F39" i="20"/>
  <c r="F41" i="20" s="1"/>
  <c r="C13" i="1"/>
  <c r="C12" i="1"/>
  <c r="C16" i="1" l="1"/>
  <c r="C18" i="1" s="1"/>
  <c r="C20" i="1" l="1"/>
  <c r="D19" i="28" s="1"/>
  <c r="C19" i="28"/>
  <c r="B19" i="28"/>
</calcChain>
</file>

<file path=xl/sharedStrings.xml><?xml version="1.0" encoding="utf-8"?>
<sst xmlns="http://schemas.openxmlformats.org/spreadsheetml/2006/main" count="574" uniqueCount="114">
  <si>
    <t>Por.č.</t>
  </si>
  <si>
    <t>Názov</t>
  </si>
  <si>
    <t>Celková cena bez DPH v EUR</t>
  </si>
  <si>
    <t xml:space="preserve">Uchádzač uvedie skutočnosť či je/nie je platcom DPH: </t>
  </si>
  <si>
    <t>som / nie som platca DPH</t>
  </si>
  <si>
    <t>V .......................................................    dňa ............................................</t>
  </si>
  <si>
    <t>.............................................</t>
  </si>
  <si>
    <t>Pečiatka a podpis</t>
  </si>
  <si>
    <t>Uchádzač berie na vedomie:</t>
  </si>
  <si>
    <t>oprávnenej osoby uchádzača</t>
  </si>
  <si>
    <t>1)</t>
  </si>
  <si>
    <r>
      <rPr>
        <sz val="11"/>
        <color rgb="FF7F7F7F"/>
        <rFont val="Calibri"/>
        <family val="2"/>
        <charset val="238"/>
      </rPr>
      <t xml:space="preserve">Uchádzač </t>
    </r>
    <r>
      <rPr>
        <b/>
        <sz val="11"/>
        <color rgb="FF7F7F7F"/>
        <rFont val="Calibri"/>
        <family val="2"/>
        <charset val="238"/>
      </rPr>
      <t xml:space="preserve">je povinný vyplniť </t>
    </r>
    <r>
      <rPr>
        <sz val="11"/>
        <color rgb="FF7F7F7F"/>
        <rFont val="Calibri"/>
        <family val="2"/>
        <charset val="238"/>
      </rPr>
      <t xml:space="preserve"> jednotkové ceny v eurách na 2 desatinné miesta. Uchádzač vypĺňa len bunky zvýraznené žltou farbou.</t>
    </r>
  </si>
  <si>
    <t>Cena sa vyplňuje bez medzier pri tisícoch. Do ostatných buniek uchádzač nesmie zasahovať.</t>
  </si>
  <si>
    <t>2)</t>
  </si>
  <si>
    <t>Jednotkové ceny budú zahŕňať dopravné a režijné náklady, primeraný zisk, všetky práce, mzdy za nadčas, prácu v noci a počas víkendu.</t>
  </si>
  <si>
    <t>Špecifikácia ceny</t>
  </si>
  <si>
    <t>Porad. číslo</t>
  </si>
  <si>
    <t>Komodita</t>
  </si>
  <si>
    <t>Merná
jednotka</t>
  </si>
  <si>
    <t>Množ.</t>
  </si>
  <si>
    <t>Jednotková cena 
(EUR bez DPH)</t>
  </si>
  <si>
    <t>Cena 
celkom
(EUR bez DPH)</t>
  </si>
  <si>
    <t>kpl</t>
  </si>
  <si>
    <t>Spracovanie dokumentácie skutočného realizovania stavby (DSRS)
Tlačená forma – 3x paré
Digitálna forma –  2x digitálny nosič CD/DVD/USB nosič (prílohy aj v editovateľnej forme vo formáte *.doc, *.xls, *.dwg, *.pdf)</t>
  </si>
  <si>
    <t>Vypracovanie manuálu užívania zariadenia</t>
  </si>
  <si>
    <t>ks</t>
  </si>
  <si>
    <t>Úprava prevádzkovej dokumentácie</t>
  </si>
  <si>
    <t>Výkon záručného technického servisu, ktorý bude vykonaný podľa prevádzkového poriadku a manuálu užívania zariadenia.</t>
  </si>
  <si>
    <t>rok</t>
  </si>
  <si>
    <t>Spolu v € bez DPH:</t>
  </si>
  <si>
    <t>Spolu v € s DPH:</t>
  </si>
  <si>
    <t>Vykonanie odbornej prehliadky a odbornej skúšky</t>
  </si>
  <si>
    <t>Spracovanie sprievodnej dokumentácie a dokumentácie kvality</t>
  </si>
  <si>
    <t>Velín-Dátová kabeláž</t>
  </si>
  <si>
    <t>NN-Silové napájacie káble</t>
  </si>
  <si>
    <t>NN-Dátová kabeláž</t>
  </si>
  <si>
    <t>NN-Prvotné spustenie UPS, START UP,zaškolenie obsluhy</t>
  </si>
  <si>
    <t>Temperature probe for batteries</t>
  </si>
  <si>
    <t>Silové napájacie káble</t>
  </si>
  <si>
    <t>Dátová kabeláž</t>
  </si>
  <si>
    <t>Prvotné spustenie UPS, START UP,zaškolenie obsluhy</t>
  </si>
  <si>
    <t>Nastavenie SNMP</t>
  </si>
  <si>
    <t>Vybudovanie káblových trás úprava miesta inštalácie, pokládka kabeláže, zapojenie</t>
  </si>
  <si>
    <t>Modernizácia technologického vybavenia tunela Branisko</t>
  </si>
  <si>
    <t>Bateriový set pre UPS</t>
  </si>
  <si>
    <t>Velín-Bateriový set pre UPS</t>
  </si>
  <si>
    <t>Dodávka a montáž záložného zdroja UPS pre vodojem na ZP tunela Branisko – záloha riadiacich a ovládacích obvodov</t>
  </si>
  <si>
    <t>UPS 1kVA - tower online</t>
  </si>
  <si>
    <t>m</t>
  </si>
  <si>
    <t>Modernizácia UPS v podružnej rozvodni č.1 (dodanie aj s montážou/demontážou)</t>
  </si>
  <si>
    <t>Modernizácia UPS v podružnej rozvodni č.2 (dodanie aj s montážou/demontážou)</t>
  </si>
  <si>
    <t>Modernizácia UPS v podružnej rozvodni č.3 (dodanie aj s montážou/demontážou)</t>
  </si>
  <si>
    <t>Modernizácia UPS v podružnej rozvodni č.4 (dodanie aj s montážou/demontážou)</t>
  </si>
  <si>
    <t>Modernizácia UPS v podružnej rozvodni č.5 (dodanie aj s montážou/demontážou)</t>
  </si>
  <si>
    <t>Modernizácia UPS v podružnej rozvodni č.6 (dodanie aj s montážou/demontážou)</t>
  </si>
  <si>
    <t>Modernizácia UPS pre VP tunela Branisko (dodanie aj s montážou/demontážou)</t>
  </si>
  <si>
    <t>Modernizácia UPS pre ZP tunela Branisko ( dodanie aj s montážou/demontážou)</t>
  </si>
  <si>
    <t>Modernizácia UPS pre ZVO a DaVP tunela Branisko (dodanie aj s montážou/demontážou)</t>
  </si>
  <si>
    <t>Modernizácia UPS na SSÚD Beharovce (dodanie aj s montážou/demontážou)</t>
  </si>
  <si>
    <t>Modernizácia UPS v podružných rozvodniach č. 1-6 (dodanie aj s montážou/demontážou)</t>
  </si>
  <si>
    <t>Modernizácia UPS pre ZP tunela Branisko (dodanie aj s montážou/demontážou)</t>
  </si>
  <si>
    <t>Modernizácia UPS – trafostanica Fričovce (dodanie aj s montážou/demontážou)</t>
  </si>
  <si>
    <t>23% DPH (v €) :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</si>
  <si>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</si>
  <si>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</si>
  <si>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</si>
  <si>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</si>
  <si>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</si>
  <si>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</si>
  <si>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</si>
  <si>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</si>
  <si>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</si>
  <si>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</si>
  <si>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</si>
  <si>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</si>
  <si>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Cena celkom v € s DPH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</si>
  <si>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</si>
  <si>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</si>
  <si>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</si>
  <si>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V ..................................,dňa......................</t>
  </si>
  <si>
    <t>...........................................................
Podpis oprávnenej osoby uchádzača</t>
  </si>
  <si>
    <t>Prvotné spustenie UPS, START UP, zaškolenie obsluhy</t>
  </si>
  <si>
    <r>
      <rPr>
        <b/>
        <i/>
        <sz val="11"/>
        <rFont val="Calibri"/>
        <family val="2"/>
        <charset val="238"/>
      </rPr>
      <t>Modernizácia UPS – trafostanica Fričovce (dodanie aj s montážou/demontážou)</t>
    </r>
    <r>
      <rPr>
        <i/>
        <sz val="11"/>
        <rFont val="Calibri"/>
        <family val="2"/>
        <charset val="238"/>
      </rPr>
      <t xml:space="preserve">
3-fázová UPS. Vstupné/výstupné napätie 400V.</t>
    </r>
  </si>
  <si>
    <r>
      <t xml:space="preserve">Modernizácia UPS na SSÚD Beharovce  (dodanie aj s montážou/demontážou)
</t>
    </r>
    <r>
      <rPr>
        <sz val="11"/>
        <rFont val="Calibri"/>
        <family val="2"/>
        <charset val="238"/>
      </rPr>
      <t xml:space="preserve">Výmena pôvodnej UPS 80kVA pre napájanie ISD v miestnoti NN na prízemí SSÚD </t>
    </r>
  </si>
  <si>
    <r>
      <t xml:space="preserve">Dodávka a montáž záložného zdroja UPS pre vodojem na ZP tunela Branisko – záloha riadiacich a ovládacích obvodov
</t>
    </r>
    <r>
      <rPr>
        <i/>
        <sz val="11"/>
        <rFont val="Calibri"/>
        <family val="2"/>
        <charset val="238"/>
        <scheme val="minor"/>
      </rPr>
      <t>Postačuje 1 fázová UPSka o výkone min. 1000VA. Zálohovať bude iba PLC systém, operačný panel a elektroniku snímačov. Vstupné/výstupné napätie 230V.</t>
    </r>
  </si>
  <si>
    <t xml:space="preserve">Celková cena bez DPH v EUR: </t>
  </si>
  <si>
    <t xml:space="preserve">DPH 23%: </t>
  </si>
  <si>
    <t xml:space="preserve">Celková cena s DPH v EUR: </t>
  </si>
  <si>
    <t>23% DPH v €</t>
  </si>
  <si>
    <t xml:space="preserve">Uchádzač uvedie skutočnosť či je/nie je platcom DPH:  </t>
  </si>
  <si>
    <t>som/nie som platcom DPH</t>
  </si>
  <si>
    <t>Dodanie istiacích prvkov</t>
  </si>
  <si>
    <r>
      <t xml:space="preserve">Modernizácia UPS na SSÚD Beharovce (dodanie aj s montážou/demontážou)
</t>
    </r>
    <r>
      <rPr>
        <i/>
        <sz val="11"/>
        <rFont val="Calibri"/>
        <family val="2"/>
        <charset val="238"/>
      </rPr>
      <t>Výmena pôvodnej UPS 10kVA pre napájanie operatorského pracoviska</t>
    </r>
  </si>
  <si>
    <t>Velín-Silové napájacie káble (USM+BYP+OUT)</t>
  </si>
  <si>
    <t>Velín-Nosný materiál PVC dvojkomorový bezhalogénový kanál dutý 170X65 D HF_HD alebo kovový, vrátane ukončení, spojok a krytiek</t>
  </si>
  <si>
    <t xml:space="preserve">Príloha č. 1 k časti A.2 
Návrh na plnenie kritéri
 </t>
  </si>
  <si>
    <t>Príloha č.1 k B.2_tab. 1 - Špecifikácia ceny</t>
  </si>
  <si>
    <t>Príloha č.1 k B.2 _tab. 2 - Špecifikácia ceny</t>
  </si>
  <si>
    <t>Príloha č.1 k B.2 _tab. 3 - Špecifikácia ceny</t>
  </si>
  <si>
    <t>Príloha č.1 k B.2 _tab. 4 - Špecifikácia ceny</t>
  </si>
  <si>
    <t>Príloha č.1 k B.2 _tab. 5 - Špecifikácia ceny</t>
  </si>
  <si>
    <t>Príloha č.1 k B.2 _tab. 6 - Špecifikácia ceny</t>
  </si>
  <si>
    <t>Príloha č.1 k B.2 _tab. 7 - Špecifikácia ceny</t>
  </si>
  <si>
    <t xml:space="preserve">Príloha č.1 k B.2 _tab. 08 - Rekapitulácia </t>
  </si>
  <si>
    <t>Inštalácia a príprava komunikačného rozhrania pre integráciu UPS do CRS, vrátane spracovania driveru a konfigurácie (6 signálov, základné informácie o stave zariadenia)</t>
  </si>
  <si>
    <r>
      <t xml:space="preserve">Velín-UPS 40kVA, </t>
    </r>
    <r>
      <rPr>
        <b/>
        <sz val="11"/>
        <color theme="2" tint="-0.499984740745262"/>
        <rFont val="Calibri"/>
        <family val="2"/>
        <charset val="238"/>
      </rPr>
      <t xml:space="preserve"> max. rozmery (pôdorys Šírka x Hlbka 700mm x 1200mm)</t>
    </r>
  </si>
  <si>
    <r>
      <t>NN-UPS 60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 1100mm x 1200mm)</t>
    </r>
  </si>
  <si>
    <r>
      <t>UPS 40 kVA</t>
    </r>
    <r>
      <rPr>
        <b/>
        <sz val="11"/>
        <color theme="2" tint="-0.499984740745262"/>
        <rFont val="Calibri"/>
        <family val="2"/>
        <charset val="238"/>
      </rPr>
      <t xml:space="preserve"> max. rozmery (pôdorys Šírka x Hlbka 700mm x 1200mm)</t>
    </r>
  </si>
  <si>
    <r>
      <t xml:space="preserve">UPS 30 kVA </t>
    </r>
    <r>
      <rPr>
        <b/>
        <sz val="11"/>
        <color theme="2" tint="-0.499984740745262"/>
        <rFont val="Calibri"/>
        <family val="2"/>
        <charset val="238"/>
      </rPr>
      <t>max. rozmery (pôdorys Šírka x Hlbka 700mm x 1200mm)</t>
    </r>
  </si>
  <si>
    <r>
      <t>UPS 100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1100mm x 1200mm)</t>
    </r>
  </si>
  <si>
    <r>
      <t xml:space="preserve">UPS 20 kVA </t>
    </r>
    <r>
      <rPr>
        <b/>
        <sz val="11"/>
        <color theme="2" tint="-0.499984740745262"/>
        <rFont val="Calibri"/>
        <family val="2"/>
        <charset val="238"/>
      </rPr>
      <t>max. rozmery (pôdorys Šírka x Hlbka 700mm x 1200mm)</t>
    </r>
  </si>
  <si>
    <r>
      <t>UPS 40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700mm x 1200mm)</t>
    </r>
  </si>
  <si>
    <r>
      <t>UPS 80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1100mm x 1200mm)</t>
    </r>
  </si>
  <si>
    <r>
      <t>UPS 30kVA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 xml:space="preserve"> max. rozmery (pôdorys Šírka x Hlbka 700mm x 1200mm)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</si>
</sst>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</numFmts>
  <fonts count="40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595959"/>
      <name val="Calibri"/>
      <family val="2"/>
      <charset val="238"/>
    </font>
    <font>
      <b/>
      <sz val="11"/>
      <color rgb="FF595959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rgb="FF7F7F7F"/>
      <name val="Calibri"/>
      <family val="2"/>
      <charset val="238"/>
    </font>
    <font>
      <sz val="11"/>
      <color rgb="FF7F7F7F"/>
      <name val="Calibri"/>
      <family val="2"/>
      <charset val="238"/>
    </font>
    <font>
      <sz val="10"/>
      <color rgb="FF7F7F7F"/>
      <name val="Calibri"/>
      <family val="2"/>
      <charset val="238"/>
    </font>
    <font>
      <b/>
      <sz val="11"/>
      <color rgb="FF7F7F7F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 tint="0.34998626667073579"/>
      <name val="Calibri"/>
      <family val="2"/>
      <charset val="238"/>
    </font>
    <font>
      <b/>
      <sz val="11"/>
      <color theme="1" tint="0.3499862666707357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b/>
      <i/>
      <sz val="11"/>
      <color theme="1" tint="0.499984740745262"/>
      <name val="Calibri"/>
      <family val="2"/>
      <charset val="238"/>
      <scheme val="minor"/>
    </font>
    <font>
      <b/>
      <sz val="11"/>
      <color theme="1" tint="0.499984740745262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sz val="10"/>
      <name val="Helv"/>
      <charset val="204"/>
    </font>
    <font>
      <sz val="11"/>
      <color theme="2" tint="-0.499984740745262"/>
      <name val="Calibri"/>
      <family val="2"/>
      <charset val="238"/>
    </font>
    <font>
      <b/>
      <sz val="11"/>
      <color theme="2" tint="-0.49998474074526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theme="0"/>
      </patternFill>
    </fill>
  </fills>
  <borders count="8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2" fillId="0" borderId="10"/>
  </cellStyleXfs>
  <cellXfs count="242">
    <xf numFmtId="0" fontId="0" fillId="0" borderId="0" xfId="0" applyFont="1" applyAlignment="1"/>
    <xf numFmtId="0" fontId="17" fillId="5" borderId="0" xfId="0" applyFont="1" applyFill="1" applyAlignment="1" applyProtection="1">
      <alignment vertical="center"/>
    </xf>
    <xf numFmtId="0" fontId="17" fillId="5" borderId="10" xfId="0" applyFont="1" applyFill="1" applyBorder="1" applyProtection="1"/>
    <xf numFmtId="0" fontId="18" fillId="5" borderId="45" xfId="0" applyFont="1" applyFill="1" applyBorder="1" applyAlignment="1" applyProtection="1">
      <alignment horizontal="center" vertical="center" wrapText="1"/>
    </xf>
    <xf numFmtId="0" fontId="18" fillId="5" borderId="46" xfId="0" applyFont="1" applyFill="1" applyBorder="1" applyAlignment="1" applyProtection="1">
      <alignment horizontal="center" vertical="center" wrapText="1"/>
    </xf>
    <xf numFmtId="0" fontId="18" fillId="5" borderId="47" xfId="0" applyFont="1" applyFill="1" applyBorder="1" applyAlignment="1" applyProtection="1">
      <alignment horizontal="center" vertical="center" wrapText="1"/>
    </xf>
    <xf numFmtId="3" fontId="18" fillId="5" borderId="48" xfId="0" applyNumberFormat="1" applyFont="1" applyFill="1" applyBorder="1" applyAlignment="1" applyProtection="1">
      <alignment horizontal="center" vertical="center" wrapText="1"/>
    </xf>
    <xf numFmtId="0" fontId="17" fillId="5" borderId="64" xfId="0" applyFont="1" applyFill="1" applyBorder="1" applyAlignment="1" applyProtection="1">
      <alignment horizontal="center" vertical="center" wrapText="1"/>
    </xf>
    <xf numFmtId="0" fontId="19" fillId="5" borderId="67" xfId="0" applyFont="1" applyFill="1" applyBorder="1" applyAlignment="1" applyProtection="1">
      <alignment horizontal="center" vertical="center" wrapText="1"/>
    </xf>
    <xf numFmtId="0" fontId="17" fillId="5" borderId="69" xfId="0" applyFont="1" applyFill="1" applyBorder="1" applyAlignment="1" applyProtection="1">
      <alignment horizontal="center" vertical="center" wrapText="1"/>
    </xf>
    <xf numFmtId="0" fontId="17" fillId="5" borderId="70" xfId="0" applyFont="1" applyFill="1" applyBorder="1" applyAlignment="1" applyProtection="1">
      <alignment horizontal="center" vertical="center" wrapText="1"/>
    </xf>
    <xf numFmtId="4" fontId="17" fillId="5" borderId="66" xfId="0" applyNumberFormat="1" applyFont="1" applyFill="1" applyBorder="1" applyAlignment="1" applyProtection="1">
      <alignment horizontal="center" vertical="center"/>
    </xf>
    <xf numFmtId="0" fontId="19" fillId="0" borderId="61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ill="1" applyAlignment="1" applyProtection="1"/>
    <xf numFmtId="0" fontId="0" fillId="0" borderId="0" xfId="0" applyProtection="1"/>
    <xf numFmtId="0" fontId="25" fillId="0" borderId="0" xfId="0" applyFont="1" applyAlignment="1" applyProtection="1"/>
    <xf numFmtId="0" fontId="0" fillId="0" borderId="75" xfId="0" applyBorder="1" applyAlignment="1" applyProtection="1"/>
    <xf numFmtId="0" fontId="0" fillId="0" borderId="45" xfId="0" applyBorder="1" applyAlignment="1" applyProtection="1">
      <alignment horizontal="center" vertical="center" wrapText="1"/>
    </xf>
    <xf numFmtId="0" fontId="0" fillId="0" borderId="48" xfId="0" applyBorder="1" applyAlignment="1" applyProtection="1">
      <alignment horizontal="center" vertical="center" wrapText="1"/>
    </xf>
    <xf numFmtId="0" fontId="0" fillId="8" borderId="76" xfId="0" applyFill="1" applyBorder="1" applyAlignment="1" applyProtection="1">
      <alignment horizontal="left" vertical="center" wrapText="1"/>
    </xf>
    <xf numFmtId="44" fontId="0" fillId="0" borderId="48" xfId="0" applyNumberFormat="1" applyBorder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0" fillId="5" borderId="48" xfId="0" applyNumberFormat="1" applyFill="1" applyBorder="1" applyAlignment="1" applyProtection="1">
      <alignment vertical="center"/>
    </xf>
    <xf numFmtId="0" fontId="31" fillId="5" borderId="68" xfId="0" applyFont="1" applyFill="1" applyBorder="1" applyAlignment="1" applyProtection="1">
      <alignment wrapText="1"/>
    </xf>
    <xf numFmtId="0" fontId="17" fillId="5" borderId="10" xfId="0" applyFont="1" applyFill="1" applyBorder="1" applyAlignment="1" applyProtection="1">
      <alignment horizontal="right"/>
    </xf>
    <xf numFmtId="4" fontId="19" fillId="5" borderId="66" xfId="0" applyNumberFormat="1" applyFont="1" applyFill="1" applyBorder="1" applyAlignment="1" applyProtection="1">
      <alignment horizontal="right" vertical="center"/>
    </xf>
    <xf numFmtId="4" fontId="21" fillId="5" borderId="66" xfId="0" applyNumberFormat="1" applyFont="1" applyFill="1" applyBorder="1" applyAlignment="1" applyProtection="1">
      <alignment horizontal="right" vertical="center"/>
    </xf>
    <xf numFmtId="4" fontId="21" fillId="5" borderId="50" xfId="0" applyNumberFormat="1" applyFont="1" applyFill="1" applyBorder="1" applyAlignment="1" applyProtection="1">
      <alignment horizontal="right" vertical="center"/>
    </xf>
    <xf numFmtId="4" fontId="21" fillId="5" borderId="51" xfId="0" applyNumberFormat="1" applyFont="1" applyFill="1" applyBorder="1" applyAlignment="1" applyProtection="1">
      <alignment horizontal="right" vertical="center"/>
    </xf>
    <xf numFmtId="4" fontId="20" fillId="6" borderId="65" xfId="0" applyNumberFormat="1" applyFont="1" applyFill="1" applyBorder="1" applyAlignment="1" applyProtection="1">
      <alignment horizontal="right" vertical="center"/>
      <protection locked="0"/>
    </xf>
    <xf numFmtId="44" fontId="38" fillId="5" borderId="45" xfId="0" applyNumberFormat="1" applyFont="1" applyFill="1" applyBorder="1" applyAlignment="1" applyProtection="1">
      <alignment vertical="center"/>
    </xf>
    <xf numFmtId="0" fontId="2" fillId="0" borderId="48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 applyFill="1" applyAlignment="1" applyProtection="1"/>
    <xf numFmtId="0" fontId="39" fillId="8" borderId="0" xfId="0" applyFont="1" applyFill="1" applyAlignment="1" applyProtection="1"/>
    <xf numFmtId="0" fontId="9" fillId="2" borderId="7" xfId="0" applyFont="1" applyFill="1" applyBorder="1" applyAlignment="1" applyProtection="1">
      <alignment vertical="center"/>
    </xf>
    <xf numFmtId="0" fontId="3" fillId="0" borderId="0" xfId="0" applyFont="1" applyProtection="1"/>
    <xf numFmtId="0" fontId="0" fillId="0" borderId="0" xfId="0" applyFont="1" applyAlignment="1" applyProtection="1"/>
    <xf numFmtId="0" fontId="9" fillId="2" borderId="7" xfId="0" applyFont="1" applyFill="1" applyBorder="1" applyProtection="1"/>
    <xf numFmtId="0" fontId="9" fillId="2" borderId="7" xfId="0" applyFont="1" applyFill="1" applyBorder="1" applyAlignment="1" applyProtection="1">
      <alignment horizontal="right"/>
    </xf>
    <xf numFmtId="0" fontId="9" fillId="2" borderId="13" xfId="0" applyFont="1" applyFill="1" applyBorder="1" applyAlignment="1" applyProtection="1">
      <alignment horizontal="center" vertical="center" wrapText="1"/>
    </xf>
    <xf numFmtId="4" fontId="5" fillId="2" borderId="24" xfId="0" applyNumberFormat="1" applyFont="1" applyFill="1" applyBorder="1" applyAlignment="1" applyProtection="1">
      <alignment horizontal="right" vertical="center"/>
    </xf>
    <xf numFmtId="4" fontId="5" fillId="2" borderId="26" xfId="0" applyNumberFormat="1" applyFont="1" applyFill="1" applyBorder="1" applyAlignment="1" applyProtection="1">
      <alignment horizontal="right" vertical="center"/>
    </xf>
    <xf numFmtId="0" fontId="9" fillId="2" borderId="28" xfId="0" applyFont="1" applyFill="1" applyBorder="1" applyAlignment="1" applyProtection="1">
      <alignment horizontal="center" vertical="center" wrapText="1"/>
    </xf>
    <xf numFmtId="4" fontId="5" fillId="2" borderId="30" xfId="0" applyNumberFormat="1" applyFont="1" applyFill="1" applyBorder="1" applyAlignment="1" applyProtection="1">
      <alignment horizontal="right" vertical="center"/>
    </xf>
    <xf numFmtId="0" fontId="11" fillId="2" borderId="7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right"/>
    </xf>
    <xf numFmtId="4" fontId="4" fillId="3" borderId="3" xfId="0" applyNumberFormat="1" applyFont="1" applyFill="1" applyBorder="1" applyAlignment="1" applyProtection="1">
      <alignment vertical="center"/>
      <protection locked="0"/>
    </xf>
    <xf numFmtId="4" fontId="4" fillId="3" borderId="4" xfId="0" applyNumberFormat="1" applyFont="1" applyFill="1" applyBorder="1" applyAlignment="1" applyProtection="1">
      <alignment vertical="center"/>
      <protection locked="0"/>
    </xf>
    <xf numFmtId="4" fontId="4" fillId="3" borderId="2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4" fontId="4" fillId="3" borderId="23" xfId="0" applyNumberFormat="1" applyFont="1" applyFill="1" applyBorder="1" applyAlignment="1" applyProtection="1">
      <alignment horizontal="right" vertical="center"/>
      <protection locked="0"/>
    </xf>
    <xf numFmtId="4" fontId="4" fillId="3" borderId="18" xfId="0" applyNumberFormat="1" applyFont="1" applyFill="1" applyBorder="1" applyAlignment="1" applyProtection="1">
      <alignment horizontal="right" vertical="center"/>
      <protection locked="0"/>
    </xf>
    <xf numFmtId="4" fontId="4" fillId="3" borderId="4" xfId="0" applyNumberFormat="1" applyFont="1" applyFill="1" applyBorder="1" applyAlignment="1" applyProtection="1">
      <alignment horizontal="right" vertical="center"/>
      <protection locked="0"/>
    </xf>
    <xf numFmtId="4" fontId="4" fillId="3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2" fillId="0" borderId="20" xfId="0" applyFont="1" applyBorder="1" applyAlignment="1" applyProtection="1">
      <alignment horizontal="center" vertical="center" wrapText="1"/>
    </xf>
    <xf numFmtId="0" fontId="12" fillId="2" borderId="36" xfId="0" applyFont="1" applyFill="1" applyBorder="1" applyAlignment="1" applyProtection="1">
      <alignment horizontal="center" vertical="center" wrapText="1"/>
    </xf>
    <xf numFmtId="0" fontId="12" fillId="2" borderId="37" xfId="0" applyFont="1" applyFill="1" applyBorder="1" applyAlignment="1" applyProtection="1">
      <alignment horizontal="center" vertical="center" wrapText="1"/>
    </xf>
    <xf numFmtId="3" fontId="12" fillId="2" borderId="31" xfId="0" applyNumberFormat="1" applyFont="1" applyFill="1" applyBorder="1" applyAlignment="1" applyProtection="1">
      <alignment horizontal="center" vertical="center" wrapText="1"/>
    </xf>
    <xf numFmtId="0" fontId="11" fillId="0" borderId="42" xfId="0" applyFont="1" applyBorder="1" applyAlignment="1" applyProtection="1">
      <alignment horizontal="center" vertical="center" wrapText="1"/>
    </xf>
    <xf numFmtId="0" fontId="30" fillId="2" borderId="43" xfId="0" applyFont="1" applyFill="1" applyBorder="1" applyAlignment="1" applyProtection="1">
      <alignment wrapText="1"/>
    </xf>
    <xf numFmtId="0" fontId="9" fillId="2" borderId="43" xfId="0" applyFont="1" applyFill="1" applyBorder="1" applyAlignment="1" applyProtection="1">
      <alignment horizontal="center" vertical="center" wrapText="1"/>
    </xf>
    <xf numFmtId="4" fontId="9" fillId="2" borderId="43" xfId="0" applyNumberFormat="1" applyFont="1" applyFill="1" applyBorder="1" applyAlignment="1" applyProtection="1">
      <alignment horizontal="center" vertical="center"/>
    </xf>
    <xf numFmtId="4" fontId="11" fillId="2" borderId="44" xfId="0" applyNumberFormat="1" applyFont="1" applyFill="1" applyBorder="1" applyAlignment="1" applyProtection="1">
      <alignment horizontal="right" vertical="center"/>
    </xf>
    <xf numFmtId="0" fontId="11" fillId="0" borderId="55" xfId="0" applyFont="1" applyBorder="1" applyAlignment="1" applyProtection="1">
      <alignment horizontal="center" vertical="center" wrapText="1"/>
    </xf>
    <xf numFmtId="49" fontId="9" fillId="0" borderId="58" xfId="0" applyNumberFormat="1" applyFont="1" applyBorder="1" applyAlignment="1" applyProtection="1">
      <alignment horizontal="left" vertical="center" wrapText="1"/>
    </xf>
    <xf numFmtId="4" fontId="5" fillId="2" borderId="71" xfId="0" applyNumberFormat="1" applyFont="1" applyFill="1" applyBorder="1" applyAlignment="1" applyProtection="1">
      <alignment horizontal="right" vertical="center"/>
    </xf>
    <xf numFmtId="0" fontId="9" fillId="0" borderId="13" xfId="0" applyFont="1" applyBorder="1" applyAlignment="1" applyProtection="1">
      <alignment horizontal="center" vertical="center" wrapText="1"/>
    </xf>
    <xf numFmtId="1" fontId="9" fillId="0" borderId="13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 wrapText="1"/>
    </xf>
    <xf numFmtId="0" fontId="9" fillId="2" borderId="39" xfId="0" applyFont="1" applyFill="1" applyBorder="1" applyAlignment="1" applyProtection="1">
      <alignment horizontal="center" vertical="center" wrapText="1"/>
    </xf>
    <xf numFmtId="4" fontId="9" fillId="2" borderId="43" xfId="0" applyNumberFormat="1" applyFont="1" applyFill="1" applyBorder="1" applyAlignment="1" applyProtection="1">
      <alignment horizontal="right" vertical="center"/>
    </xf>
    <xf numFmtId="0" fontId="11" fillId="0" borderId="56" xfId="0" applyFont="1" applyBorder="1" applyAlignment="1" applyProtection="1">
      <alignment horizontal="center" vertical="center" wrapText="1"/>
    </xf>
    <xf numFmtId="0" fontId="10" fillId="0" borderId="45" xfId="0" applyFont="1" applyBorder="1" applyAlignment="1" applyProtection="1">
      <alignment horizontal="center" vertical="center" wrapText="1"/>
    </xf>
    <xf numFmtId="4" fontId="37" fillId="2" borderId="35" xfId="0" applyNumberFormat="1" applyFont="1" applyFill="1" applyBorder="1" applyAlignment="1" applyProtection="1">
      <alignment horizontal="right" vertical="center"/>
    </xf>
    <xf numFmtId="0" fontId="9" fillId="0" borderId="14" xfId="0" applyFont="1" applyBorder="1" applyAlignment="1" applyProtection="1">
      <alignment vertical="center"/>
    </xf>
    <xf numFmtId="49" fontId="17" fillId="0" borderId="64" xfId="0" applyNumberFormat="1" applyFont="1" applyBorder="1" applyAlignment="1" applyProtection="1">
      <alignment horizontal="left" vertical="center"/>
    </xf>
    <xf numFmtId="1" fontId="9" fillId="0" borderId="17" xfId="0" applyNumberFormat="1" applyFont="1" applyBorder="1" applyAlignment="1" applyProtection="1">
      <alignment horizontal="center"/>
    </xf>
    <xf numFmtId="49" fontId="9" fillId="0" borderId="58" xfId="0" applyNumberFormat="1" applyFont="1" applyBorder="1" applyAlignment="1" applyProtection="1">
      <alignment horizontal="center" vertical="center" wrapText="1"/>
    </xf>
    <xf numFmtId="49" fontId="23" fillId="0" borderId="13" xfId="0" applyNumberFormat="1" applyFont="1" applyBorder="1" applyAlignment="1" applyProtection="1">
      <alignment horizontal="left" vertical="center" wrapText="1"/>
    </xf>
    <xf numFmtId="1" fontId="9" fillId="0" borderId="13" xfId="0" applyNumberFormat="1" applyFont="1" applyBorder="1" applyAlignment="1" applyProtection="1">
      <alignment horizontal="center"/>
    </xf>
    <xf numFmtId="49" fontId="9" fillId="0" borderId="58" xfId="0" applyNumberFormat="1" applyFont="1" applyBorder="1" applyAlignment="1" applyProtection="1">
      <alignment horizontal="left" vertical="center"/>
    </xf>
    <xf numFmtId="0" fontId="9" fillId="2" borderId="59" xfId="0" applyFont="1" applyFill="1" applyBorder="1" applyAlignment="1" applyProtection="1">
      <alignment wrapText="1"/>
    </xf>
    <xf numFmtId="49" fontId="9" fillId="0" borderId="60" xfId="0" applyNumberFormat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right"/>
    </xf>
    <xf numFmtId="0" fontId="4" fillId="0" borderId="10" xfId="0" applyFont="1" applyBorder="1" applyAlignment="1" applyProtection="1">
      <alignment horizontal="right" vertical="top"/>
      <protection locked="0"/>
    </xf>
    <xf numFmtId="0" fontId="35" fillId="9" borderId="7" xfId="0" applyFont="1" applyFill="1" applyBorder="1" applyAlignment="1" applyProtection="1">
      <alignment vertical="center"/>
      <protection locked="0"/>
    </xf>
    <xf numFmtId="0" fontId="36" fillId="0" borderId="0" xfId="0" applyFont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0" fillId="0" borderId="75" xfId="0" applyBorder="1" applyAlignment="1" applyProtection="1">
      <alignment vertical="top"/>
    </xf>
    <xf numFmtId="0" fontId="2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4" fontId="4" fillId="3" borderId="78" xfId="0" applyNumberFormat="1" applyFont="1" applyFill="1" applyBorder="1" applyAlignment="1" applyProtection="1">
      <alignment horizontal="right" vertical="center"/>
      <protection locked="0"/>
    </xf>
    <xf numFmtId="4" fontId="4" fillId="3" borderId="79" xfId="0" applyNumberFormat="1" applyFont="1" applyFill="1" applyBorder="1" applyAlignment="1" applyProtection="1">
      <alignment horizontal="right" vertical="center"/>
      <protection locked="0"/>
    </xf>
    <xf numFmtId="4" fontId="4" fillId="3" borderId="80" xfId="0" applyNumberFormat="1" applyFont="1" applyFill="1" applyBorder="1" applyAlignment="1" applyProtection="1">
      <alignment horizontal="right" vertical="center"/>
      <protection locked="0"/>
    </xf>
    <xf numFmtId="0" fontId="11" fillId="0" borderId="72" xfId="0" applyFont="1" applyBorder="1" applyAlignment="1" applyProtection="1">
      <alignment horizontal="center" vertical="center" wrapText="1"/>
    </xf>
    <xf numFmtId="0" fontId="30" fillId="2" borderId="10" xfId="0" applyFont="1" applyFill="1" applyBorder="1" applyAlignment="1" applyProtection="1">
      <alignment wrapText="1"/>
    </xf>
    <xf numFmtId="0" fontId="9" fillId="2" borderId="10" xfId="0" applyFont="1" applyFill="1" applyBorder="1" applyAlignment="1" applyProtection="1">
      <alignment horizontal="center" vertical="center" wrapText="1"/>
    </xf>
    <xf numFmtId="49" fontId="9" fillId="0" borderId="75" xfId="0" applyNumberFormat="1" applyFont="1" applyBorder="1" applyAlignment="1" applyProtection="1">
      <alignment horizontal="left" vertical="center"/>
    </xf>
    <xf numFmtId="0" fontId="9" fillId="0" borderId="75" xfId="0" applyFont="1" applyBorder="1" applyAlignment="1" applyProtection="1">
      <alignment horizontal="center" vertical="center" wrapText="1"/>
    </xf>
    <xf numFmtId="49" fontId="9" fillId="0" borderId="75" xfId="0" applyNumberFormat="1" applyFont="1" applyBorder="1" applyAlignment="1" applyProtection="1">
      <alignment horizontal="left" vertical="center" wrapText="1"/>
    </xf>
    <xf numFmtId="0" fontId="9" fillId="2" borderId="75" xfId="0" applyFont="1" applyFill="1" applyBorder="1" applyAlignment="1" applyProtection="1">
      <alignment wrapText="1"/>
    </xf>
    <xf numFmtId="0" fontId="11" fillId="0" borderId="61" xfId="0" applyFont="1" applyBorder="1" applyAlignment="1" applyProtection="1">
      <alignment horizontal="center" vertical="center" wrapText="1"/>
    </xf>
    <xf numFmtId="49" fontId="9" fillId="0" borderId="64" xfId="0" applyNumberFormat="1" applyFont="1" applyBorder="1" applyAlignment="1" applyProtection="1">
      <alignment horizontal="left" vertical="center"/>
    </xf>
    <xf numFmtId="0" fontId="9" fillId="2" borderId="64" xfId="0" applyFont="1" applyFill="1" applyBorder="1" applyAlignment="1" applyProtection="1">
      <alignment horizontal="center" vertical="center" wrapText="1"/>
    </xf>
    <xf numFmtId="1" fontId="9" fillId="0" borderId="81" xfId="0" applyNumberFormat="1" applyFont="1" applyBorder="1" applyAlignment="1" applyProtection="1">
      <alignment horizontal="center" vertical="center"/>
    </xf>
    <xf numFmtId="0" fontId="11" fillId="0" borderId="49" xfId="0" applyFont="1" applyBorder="1" applyAlignment="1" applyProtection="1">
      <alignment horizontal="center" vertical="center" wrapText="1"/>
    </xf>
    <xf numFmtId="1" fontId="9" fillId="0" borderId="82" xfId="0" applyNumberFormat="1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 wrapText="1"/>
    </xf>
    <xf numFmtId="49" fontId="9" fillId="0" borderId="83" xfId="0" applyNumberFormat="1" applyFont="1" applyBorder="1" applyAlignment="1" applyProtection="1">
      <alignment horizontal="left" vertical="center" wrapText="1"/>
    </xf>
    <xf numFmtId="0" fontId="9" fillId="2" borderId="83" xfId="0" applyFont="1" applyFill="1" applyBorder="1" applyAlignment="1" applyProtection="1">
      <alignment horizontal="center" vertical="center" wrapText="1"/>
    </xf>
    <xf numFmtId="0" fontId="9" fillId="2" borderId="84" xfId="0" applyFont="1" applyFill="1" applyBorder="1" applyAlignment="1" applyProtection="1">
      <alignment horizontal="center" vertical="center" wrapText="1"/>
    </xf>
    <xf numFmtId="4" fontId="4" fillId="3" borderId="86" xfId="0" applyNumberFormat="1" applyFont="1" applyFill="1" applyBorder="1" applyAlignment="1" applyProtection="1">
      <alignment horizontal="right" vertical="center"/>
      <protection locked="0"/>
    </xf>
    <xf numFmtId="4" fontId="11" fillId="2" borderId="44" xfId="0" applyNumberFormat="1" applyFont="1" applyFill="1" applyBorder="1" applyAlignment="1" applyProtection="1">
      <alignment horizontal="center" vertical="center"/>
    </xf>
    <xf numFmtId="0" fontId="11" fillId="0" borderId="54" xfId="0" applyFont="1" applyBorder="1" applyAlignment="1" applyProtection="1">
      <alignment horizontal="center" vertical="center" wrapText="1"/>
    </xf>
    <xf numFmtId="49" fontId="23" fillId="0" borderId="22" xfId="0" applyNumberFormat="1" applyFont="1" applyBorder="1" applyAlignment="1" applyProtection="1">
      <alignment horizontal="left" vertical="center"/>
    </xf>
    <xf numFmtId="0" fontId="9" fillId="2" borderId="22" xfId="0" applyFont="1" applyFill="1" applyBorder="1" applyAlignment="1" applyProtection="1">
      <alignment horizontal="center" vertical="center" wrapText="1"/>
    </xf>
    <xf numFmtId="1" fontId="9" fillId="0" borderId="40" xfId="0" applyNumberFormat="1" applyFont="1" applyBorder="1" applyAlignment="1" applyProtection="1">
      <alignment horizontal="center" vertical="center"/>
    </xf>
    <xf numFmtId="49" fontId="9" fillId="0" borderId="13" xfId="0" applyNumberFormat="1" applyFont="1" applyBorder="1" applyAlignment="1" applyProtection="1">
      <alignment horizontal="left" vertical="center"/>
    </xf>
    <xf numFmtId="49" fontId="9" fillId="0" borderId="13" xfId="0" applyNumberFormat="1" applyFont="1" applyBorder="1" applyAlignment="1" applyProtection="1">
      <alignment horizontal="left" vertical="center" wrapText="1"/>
    </xf>
    <xf numFmtId="0" fontId="9" fillId="2" borderId="16" xfId="0" applyFont="1" applyFill="1" applyBorder="1" applyAlignment="1" applyProtection="1">
      <alignment wrapText="1"/>
    </xf>
    <xf numFmtId="49" fontId="9" fillId="0" borderId="38" xfId="0" applyNumberFormat="1" applyFont="1" applyBorder="1" applyAlignment="1" applyProtection="1">
      <alignment horizontal="left" vertical="center" wrapText="1"/>
    </xf>
    <xf numFmtId="4" fontId="9" fillId="2" borderId="10" xfId="0" applyNumberFormat="1" applyFont="1" applyFill="1" applyBorder="1" applyAlignment="1" applyProtection="1">
      <alignment horizontal="right" vertical="center"/>
    </xf>
    <xf numFmtId="4" fontId="11" fillId="2" borderId="73" xfId="0" applyNumberFormat="1" applyFont="1" applyFill="1" applyBorder="1" applyAlignment="1" applyProtection="1">
      <alignment horizontal="right" vertical="center"/>
    </xf>
    <xf numFmtId="49" fontId="23" fillId="0" borderId="64" xfId="0" applyNumberFormat="1" applyFont="1" applyBorder="1" applyAlignment="1" applyProtection="1">
      <alignment horizontal="left" vertical="center"/>
    </xf>
    <xf numFmtId="0" fontId="11" fillId="5" borderId="85" xfId="0" applyFont="1" applyFill="1" applyBorder="1" applyAlignment="1" applyProtection="1">
      <alignment horizontal="center" vertical="center" wrapText="1"/>
    </xf>
    <xf numFmtId="49" fontId="9" fillId="5" borderId="85" xfId="0" applyNumberFormat="1" applyFont="1" applyFill="1" applyBorder="1" applyAlignment="1" applyProtection="1">
      <alignment horizontal="left" vertical="center" wrapText="1"/>
    </xf>
    <xf numFmtId="0" fontId="9" fillId="2" borderId="85" xfId="0" applyFont="1" applyFill="1" applyBorder="1" applyAlignment="1" applyProtection="1">
      <alignment horizontal="center" vertical="center" wrapText="1"/>
    </xf>
    <xf numFmtId="4" fontId="4" fillId="7" borderId="63" xfId="0" applyNumberFormat="1" applyFont="1" applyFill="1" applyBorder="1" applyAlignment="1" applyProtection="1">
      <alignment horizontal="right" vertical="center"/>
    </xf>
    <xf numFmtId="4" fontId="5" fillId="2" borderId="63" xfId="0" applyNumberFormat="1" applyFont="1" applyFill="1" applyBorder="1" applyAlignment="1" applyProtection="1">
      <alignment horizontal="right" vertical="center"/>
    </xf>
    <xf numFmtId="0" fontId="10" fillId="0" borderId="14" xfId="0" applyFont="1" applyBorder="1" applyAlignment="1" applyProtection="1">
      <alignment horizontal="center" vertical="center" wrapText="1"/>
    </xf>
    <xf numFmtId="4" fontId="37" fillId="2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Protection="1"/>
    <xf numFmtId="0" fontId="11" fillId="5" borderId="10" xfId="0" applyFont="1" applyFill="1" applyBorder="1" applyAlignment="1" applyProtection="1">
      <alignment horizontal="center" vertical="center" wrapText="1"/>
    </xf>
    <xf numFmtId="49" fontId="9" fillId="5" borderId="10" xfId="0" applyNumberFormat="1" applyFont="1" applyFill="1" applyBorder="1" applyAlignment="1" applyProtection="1">
      <alignment horizontal="left" vertical="center" wrapText="1"/>
    </xf>
    <xf numFmtId="4" fontId="4" fillId="7" borderId="10" xfId="0" applyNumberFormat="1" applyFont="1" applyFill="1" applyBorder="1" applyAlignment="1" applyProtection="1">
      <alignment horizontal="right" vertical="center"/>
    </xf>
    <xf numFmtId="4" fontId="5" fillId="2" borderId="10" xfId="0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 applyProtection="1">
      <alignment horizontal="center" vertical="center" wrapText="1"/>
    </xf>
    <xf numFmtId="0" fontId="30" fillId="2" borderId="52" xfId="0" applyFont="1" applyFill="1" applyBorder="1" applyAlignment="1" applyProtection="1">
      <alignment horizontal="left" vertical="center" wrapText="1"/>
    </xf>
    <xf numFmtId="0" fontId="12" fillId="2" borderId="52" xfId="0" applyFont="1" applyFill="1" applyBorder="1" applyAlignment="1" applyProtection="1">
      <alignment horizontal="center" vertical="center" wrapText="1"/>
    </xf>
    <xf numFmtId="3" fontId="12" fillId="2" borderId="52" xfId="0" applyNumberFormat="1" applyFont="1" applyFill="1" applyBorder="1" applyAlignment="1" applyProtection="1">
      <alignment horizontal="center" vertical="center" wrapText="1"/>
    </xf>
    <xf numFmtId="3" fontId="12" fillId="2" borderId="74" xfId="0" applyNumberFormat="1" applyFont="1" applyFill="1" applyBorder="1" applyAlignment="1" applyProtection="1">
      <alignment horizontal="right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49" fontId="9" fillId="0" borderId="22" xfId="0" applyNumberFormat="1" applyFont="1" applyBorder="1" applyAlignment="1" applyProtection="1">
      <alignment horizontal="left" vertical="center"/>
    </xf>
    <xf numFmtId="0" fontId="11" fillId="0" borderId="25" xfId="0" applyFont="1" applyBorder="1" applyAlignment="1" applyProtection="1">
      <alignment horizontal="center" vertical="center" wrapText="1"/>
    </xf>
    <xf numFmtId="1" fontId="9" fillId="0" borderId="17" xfId="0" applyNumberFormat="1" applyFont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 wrapText="1"/>
    </xf>
    <xf numFmtId="0" fontId="11" fillId="0" borderId="77" xfId="0" applyFont="1" applyBorder="1" applyAlignment="1" applyProtection="1">
      <alignment horizontal="center" vertical="center" wrapText="1"/>
    </xf>
    <xf numFmtId="49" fontId="9" fillId="0" borderId="19" xfId="0" applyNumberFormat="1" applyFont="1" applyBorder="1" applyAlignment="1" applyProtection="1">
      <alignment horizontal="left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30" fillId="2" borderId="43" xfId="0" applyFont="1" applyFill="1" applyBorder="1" applyAlignment="1" applyProtection="1">
      <alignment horizontal="left" vertical="center" wrapText="1"/>
    </xf>
    <xf numFmtId="4" fontId="4" fillId="2" borderId="52" xfId="0" applyNumberFormat="1" applyFont="1" applyFill="1" applyBorder="1" applyAlignment="1" applyProtection="1">
      <alignment horizontal="right" vertical="center"/>
    </xf>
    <xf numFmtId="4" fontId="5" fillId="2" borderId="74" xfId="0" applyNumberFormat="1" applyFont="1" applyFill="1" applyBorder="1" applyAlignment="1" applyProtection="1">
      <alignment horizontal="right" vertical="center"/>
    </xf>
    <xf numFmtId="0" fontId="9" fillId="0" borderId="64" xfId="0" applyFont="1" applyBorder="1" applyAlignment="1" applyProtection="1">
      <alignment horizontal="center" vertical="center" wrapText="1"/>
    </xf>
    <xf numFmtId="4" fontId="5" fillId="2" borderId="32" xfId="0" applyNumberFormat="1" applyFont="1" applyFill="1" applyBorder="1" applyAlignment="1" applyProtection="1">
      <alignment horizontal="right" vertical="center"/>
    </xf>
    <xf numFmtId="0" fontId="9" fillId="2" borderId="75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29" fillId="2" borderId="57" xfId="0" applyFont="1" applyFill="1" applyBorder="1" applyAlignment="1" applyProtection="1">
      <alignment wrapText="1"/>
    </xf>
    <xf numFmtId="0" fontId="9" fillId="2" borderId="40" xfId="0" applyFont="1" applyFill="1" applyBorder="1" applyAlignment="1" applyProtection="1">
      <alignment horizontal="center" vertical="center" wrapText="1"/>
    </xf>
    <xf numFmtId="4" fontId="9" fillId="2" borderId="23" xfId="0" applyNumberFormat="1" applyFont="1" applyFill="1" applyBorder="1" applyAlignment="1" applyProtection="1">
      <alignment horizontal="center" vertical="center"/>
    </xf>
    <xf numFmtId="4" fontId="11" fillId="2" borderId="24" xfId="0" applyNumberFormat="1" applyFont="1" applyFill="1" applyBorder="1" applyAlignment="1" applyProtection="1">
      <alignment horizontal="right" vertical="center"/>
    </xf>
    <xf numFmtId="0" fontId="11" fillId="2" borderId="25" xfId="0" applyFont="1" applyFill="1" applyBorder="1" applyAlignment="1" applyProtection="1">
      <alignment horizontal="center" vertical="center" wrapText="1"/>
    </xf>
    <xf numFmtId="0" fontId="11" fillId="2" borderId="27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vertical="top"/>
    </xf>
    <xf numFmtId="0" fontId="4" fillId="0" borderId="0" xfId="0" applyFont="1" applyAlignment="1" applyProtection="1">
      <alignment horizontal="right" vertical="top"/>
    </xf>
    <xf numFmtId="0" fontId="33" fillId="2" borderId="8" xfId="0" applyFont="1" applyFill="1" applyBorder="1" applyAlignment="1" applyProtection="1">
      <alignment vertical="center"/>
    </xf>
    <xf numFmtId="0" fontId="33" fillId="2" borderId="8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/>
    <xf numFmtId="0" fontId="6" fillId="0" borderId="9" xfId="0" applyFont="1" applyBorder="1" applyAlignment="1" applyProtection="1"/>
    <xf numFmtId="0" fontId="5" fillId="0" borderId="5" xfId="0" applyFont="1" applyBorder="1" applyAlignment="1" applyProtection="1">
      <alignment horizontal="left"/>
    </xf>
    <xf numFmtId="0" fontId="5" fillId="0" borderId="1" xfId="0" applyFont="1" applyBorder="1" applyProtection="1"/>
    <xf numFmtId="0" fontId="5" fillId="0" borderId="0" xfId="0" applyFont="1" applyProtection="1"/>
    <xf numFmtId="0" fontId="14" fillId="4" borderId="33" xfId="0" applyFont="1" applyFill="1" applyBorder="1" applyAlignment="1" applyProtection="1">
      <alignment horizontal="center" vertical="center"/>
    </xf>
    <xf numFmtId="0" fontId="14" fillId="0" borderId="41" xfId="0" applyFont="1" applyBorder="1" applyProtection="1"/>
    <xf numFmtId="4" fontId="4" fillId="0" borderId="35" xfId="0" applyNumberFormat="1" applyFont="1" applyBorder="1" applyAlignment="1" applyProtection="1">
      <alignment horizontal="right" vertical="center"/>
    </xf>
    <xf numFmtId="2" fontId="4" fillId="0" borderId="0" xfId="0" applyNumberFormat="1" applyFont="1" applyProtection="1"/>
    <xf numFmtId="0" fontId="4" fillId="0" borderId="34" xfId="0" applyFont="1" applyBorder="1" applyAlignment="1" applyProtection="1">
      <alignment horizontal="left" vertical="center"/>
    </xf>
    <xf numFmtId="2" fontId="4" fillId="0" borderId="0" xfId="0" applyNumberFormat="1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/>
    </xf>
    <xf numFmtId="0" fontId="7" fillId="0" borderId="0" xfId="0" applyFont="1" applyProtection="1"/>
    <xf numFmtId="0" fontId="3" fillId="0" borderId="10" xfId="0" applyFont="1" applyBorder="1" applyProtection="1"/>
    <xf numFmtId="0" fontId="14" fillId="0" borderId="10" xfId="0" applyFont="1" applyFill="1" applyBorder="1" applyAlignment="1" applyProtection="1">
      <alignment horizontal="right" wrapText="1"/>
    </xf>
    <xf numFmtId="164" fontId="15" fillId="0" borderId="10" xfId="0" applyNumberFormat="1" applyFont="1" applyFill="1" applyBorder="1" applyAlignment="1" applyProtection="1">
      <alignment horizontal="right"/>
    </xf>
    <xf numFmtId="164" fontId="37" fillId="0" borderId="48" xfId="0" applyNumberFormat="1" applyFont="1" applyFill="1" applyBorder="1" applyAlignment="1" applyProtection="1"/>
    <xf numFmtId="0" fontId="14" fillId="0" borderId="10" xfId="0" applyFont="1" applyBorder="1" applyProtection="1"/>
    <xf numFmtId="4" fontId="14" fillId="0" borderId="10" xfId="0" applyNumberFormat="1" applyFont="1" applyBorder="1" applyProtection="1"/>
    <xf numFmtId="0" fontId="14" fillId="0" borderId="0" xfId="0" applyFont="1" applyProtection="1"/>
    <xf numFmtId="164" fontId="15" fillId="0" borderId="48" xfId="0" applyNumberFormat="1" applyFont="1" applyFill="1" applyBorder="1" applyAlignment="1" applyProtection="1"/>
    <xf numFmtId="0" fontId="15" fillId="0" borderId="10" xfId="0" applyFont="1" applyBorder="1" applyProtection="1"/>
    <xf numFmtId="164" fontId="3" fillId="0" borderId="0" xfId="0" applyNumberFormat="1" applyFont="1" applyProtection="1"/>
    <xf numFmtId="0" fontId="35" fillId="2" borderId="7" xfId="0" applyFont="1" applyFill="1" applyBorder="1" applyAlignment="1" applyProtection="1">
      <alignment vertical="center"/>
    </xf>
    <xf numFmtId="0" fontId="35" fillId="2" borderId="7" xfId="0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5" fillId="2" borderId="7" xfId="0" applyFont="1" applyFill="1" applyBorder="1" applyProtection="1"/>
    <xf numFmtId="0" fontId="10" fillId="0" borderId="0" xfId="0" applyFont="1" applyProtection="1"/>
    <xf numFmtId="0" fontId="6" fillId="2" borderId="7" xfId="0" applyFont="1" applyFill="1" applyBorder="1" applyProtection="1"/>
    <xf numFmtId="0" fontId="6" fillId="2" borderId="7" xfId="0" applyFont="1" applyFill="1" applyBorder="1" applyAlignment="1" applyProtection="1">
      <alignment horizontal="right"/>
    </xf>
    <xf numFmtId="0" fontId="9" fillId="2" borderId="7" xfId="0" applyFont="1" applyFill="1" applyBorder="1" applyAlignment="1" applyProtection="1">
      <alignment horizontal="center"/>
    </xf>
    <xf numFmtId="0" fontId="11" fillId="2" borderId="7" xfId="0" applyFont="1" applyFill="1" applyBorder="1" applyProtection="1"/>
    <xf numFmtId="0" fontId="9" fillId="2" borderId="7" xfId="0" applyFont="1" applyFill="1" applyBorder="1" applyAlignment="1" applyProtection="1">
      <alignment horizontal="right" vertical="top"/>
    </xf>
    <xf numFmtId="0" fontId="9" fillId="0" borderId="0" xfId="0" applyFont="1" applyAlignment="1" applyProtection="1">
      <alignment horizontal="left"/>
    </xf>
    <xf numFmtId="0" fontId="0" fillId="0" borderId="0" xfId="0" applyFont="1" applyAlignment="1" applyProtection="1">
      <protection locked="0"/>
    </xf>
    <xf numFmtId="0" fontId="26" fillId="0" borderId="0" xfId="0" applyFont="1" applyFill="1" applyAlignment="1" applyProtection="1">
      <alignment horizontal="right" wrapText="1"/>
      <protection locked="0"/>
    </xf>
    <xf numFmtId="4" fontId="11" fillId="2" borderId="15" xfId="0" applyNumberFormat="1" applyFont="1" applyFill="1" applyBorder="1" applyAlignment="1" applyProtection="1">
      <alignment horizontal="right" vertical="center"/>
    </xf>
    <xf numFmtId="0" fontId="6" fillId="0" borderId="6" xfId="0" applyFont="1" applyBorder="1" applyAlignment="1" applyProtection="1">
      <alignment horizontal="right"/>
    </xf>
    <xf numFmtId="0" fontId="6" fillId="0" borderId="5" xfId="0" applyFont="1" applyBorder="1" applyAlignment="1" applyProtection="1">
      <alignment horizontal="right"/>
    </xf>
    <xf numFmtId="0" fontId="9" fillId="2" borderId="8" xfId="0" applyFont="1" applyFill="1" applyBorder="1" applyAlignment="1" applyProtection="1">
      <alignment horizontal="right" vertical="top" wrapText="1"/>
    </xf>
    <xf numFmtId="0" fontId="6" fillId="0" borderId="10" xfId="0" applyFont="1" applyBorder="1" applyProtection="1"/>
    <xf numFmtId="0" fontId="6" fillId="0" borderId="9" xfId="0" applyFont="1" applyBorder="1" applyProtection="1"/>
    <xf numFmtId="0" fontId="33" fillId="2" borderId="8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wrapText="1"/>
    </xf>
    <xf numFmtId="0" fontId="11" fillId="2" borderId="15" xfId="0" applyFont="1" applyFill="1" applyBorder="1" applyAlignment="1" applyProtection="1">
      <alignment horizontal="right" vertical="center" wrapText="1"/>
    </xf>
    <xf numFmtId="0" fontId="11" fillId="2" borderId="52" xfId="0" applyFont="1" applyFill="1" applyBorder="1" applyAlignment="1" applyProtection="1">
      <alignment horizontal="right" vertical="center" wrapText="1"/>
    </xf>
    <xf numFmtId="0" fontId="6" fillId="0" borderId="52" xfId="0" applyFont="1" applyBorder="1" applyAlignment="1" applyProtection="1">
      <alignment horizontal="right"/>
    </xf>
    <xf numFmtId="0" fontId="6" fillId="0" borderId="53" xfId="0" applyFont="1" applyBorder="1" applyAlignment="1" applyProtection="1">
      <alignment horizontal="right"/>
    </xf>
    <xf numFmtId="0" fontId="17" fillId="5" borderId="0" xfId="0" applyFont="1" applyFill="1" applyAlignment="1" applyProtection="1">
      <alignment horizontal="right" vertical="top" wrapText="1"/>
    </xf>
    <xf numFmtId="0" fontId="34" fillId="5" borderId="10" xfId="0" applyFont="1" applyFill="1" applyBorder="1" applyAlignment="1" applyProtection="1">
      <alignment horizontal="center" vertical="center" wrapText="1"/>
    </xf>
    <xf numFmtId="0" fontId="18" fillId="5" borderId="10" xfId="0" applyFont="1" applyFill="1" applyBorder="1" applyAlignment="1" applyProtection="1">
      <alignment wrapText="1"/>
    </xf>
    <xf numFmtId="0" fontId="6" fillId="0" borderId="10" xfId="0" applyFont="1" applyBorder="1" applyAlignment="1" applyProtection="1">
      <alignment wrapText="1"/>
    </xf>
    <xf numFmtId="0" fontId="6" fillId="0" borderId="9" xfId="0" applyFont="1" applyBorder="1" applyAlignment="1" applyProtection="1">
      <alignment wrapText="1"/>
    </xf>
    <xf numFmtId="0" fontId="9" fillId="2" borderId="8" xfId="0" applyFont="1" applyFill="1" applyBorder="1" applyAlignment="1" applyProtection="1">
      <alignment horizontal="left" wrapText="1"/>
    </xf>
    <xf numFmtId="0" fontId="9" fillId="2" borderId="8" xfId="0" applyFont="1" applyFill="1" applyBorder="1" applyAlignment="1" applyProtection="1">
      <alignment horizontal="left" vertical="top" wrapText="1"/>
    </xf>
    <xf numFmtId="0" fontId="0" fillId="6" borderId="75" xfId="0" applyFill="1" applyBorder="1" applyAlignment="1" applyProtection="1">
      <alignment horizontal="left"/>
      <protection locked="0"/>
    </xf>
    <xf numFmtId="0" fontId="0" fillId="6" borderId="0" xfId="0" applyFill="1" applyAlignment="1" applyProtection="1">
      <alignment horizontal="center" vertical="top" wrapText="1"/>
      <protection locked="0"/>
    </xf>
    <xf numFmtId="0" fontId="27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6" borderId="75" xfId="0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</xf>
    <xf numFmtId="0" fontId="1" fillId="6" borderId="75" xfId="0" applyFont="1" applyFill="1" applyBorder="1" applyAlignment="1" applyProtection="1">
      <alignment horizontal="left"/>
      <protection locked="0"/>
    </xf>
    <xf numFmtId="0" fontId="1" fillId="6" borderId="75" xfId="0" applyFont="1" applyFill="1" applyBorder="1" applyAlignment="1" applyProtection="1">
      <alignment horizontal="left" vertical="center"/>
      <protection locked="0"/>
    </xf>
  </cellXfs>
  <cellStyles count="2">
    <cellStyle name="Normálna" xfId="0" builtinId="0"/>
    <cellStyle name="normálne_Wabash-cenova ponuka-HTI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98778</xdr:colOff>
      <xdr:row>0</xdr:row>
      <xdr:rowOff>0</xdr:rowOff>
    </xdr:from>
    <xdr:ext cx="3657600" cy="10382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78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86175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0950" y="0"/>
          <a:ext cx="368617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B083"/>
  </sheetPr>
  <dimension ref="A1:Z1024"/>
  <sheetViews>
    <sheetView topLeftCell="A58" zoomScale="80" zoomScaleNormal="80" zoomScalePageLayoutView="70" workbookViewId="0">
      <selection activeCell="I68" sqref="I68"/>
    </sheetView>
  </sheetViews>
  <sheetFormatPr defaultColWidth="14.453125" defaultRowHeight="14.5"/>
  <cols>
    <col min="1" max="1" width="7.453125" style="38" customWidth="1"/>
    <col min="2" max="2" width="80.1796875" style="38" customWidth="1"/>
    <col min="3" max="3" width="8.81640625" style="38" customWidth="1"/>
    <col min="4" max="4" width="6.81640625" style="38" customWidth="1"/>
    <col min="5" max="5" width="12" style="38" customWidth="1"/>
    <col min="6" max="6" width="15.81640625" style="38" customWidth="1"/>
    <col min="7" max="26" width="9.1796875" style="38" customWidth="1"/>
    <col min="27" max="16384" width="14.453125" style="38"/>
  </cols>
  <sheetData>
    <row r="1" spans="1:26" ht="84" customHeight="1">
      <c r="A1" s="61"/>
      <c r="B1" s="36"/>
      <c r="C1" s="218" t="s">
        <v>96</v>
      </c>
      <c r="D1" s="219"/>
      <c r="E1" s="219"/>
      <c r="F1" s="220"/>
      <c r="G1" s="62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1" t="s">
        <v>43</v>
      </c>
      <c r="B2" s="219"/>
      <c r="C2" s="219"/>
      <c r="D2" s="219"/>
      <c r="E2" s="219"/>
      <c r="F2" s="220"/>
      <c r="G2" s="62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1" t="s">
        <v>15</v>
      </c>
      <c r="B3" s="219"/>
      <c r="C3" s="219"/>
      <c r="D3" s="219"/>
      <c r="E3" s="219"/>
      <c r="F3" s="220"/>
      <c r="G3" s="62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thickBot="1">
      <c r="A4" s="222"/>
      <c r="B4" s="219"/>
      <c r="C4" s="219"/>
      <c r="D4" s="220"/>
      <c r="E4" s="39"/>
      <c r="F4" s="39"/>
      <c r="G4" s="62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58.5" thickBot="1">
      <c r="A5" s="63" t="s">
        <v>16</v>
      </c>
      <c r="B5" s="64" t="s">
        <v>17</v>
      </c>
      <c r="C5" s="65" t="s">
        <v>18</v>
      </c>
      <c r="D5" s="65" t="s">
        <v>19</v>
      </c>
      <c r="E5" s="66" t="s">
        <v>20</v>
      </c>
      <c r="F5" s="66" t="s">
        <v>21</v>
      </c>
      <c r="G5" s="62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" thickBot="1">
      <c r="A6" s="67"/>
      <c r="B6" s="68" t="s">
        <v>49</v>
      </c>
      <c r="C6" s="69"/>
      <c r="D6" s="69"/>
      <c r="E6" s="70"/>
      <c r="F6" s="121"/>
      <c r="G6" s="62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22">
        <v>1</v>
      </c>
      <c r="B7" s="123" t="s">
        <v>107</v>
      </c>
      <c r="C7" s="124" t="s">
        <v>25</v>
      </c>
      <c r="D7" s="125">
        <v>1</v>
      </c>
      <c r="E7" s="57"/>
      <c r="F7" s="42">
        <f>ROUND(D7*E7,2)</f>
        <v>0</v>
      </c>
      <c r="G7" s="62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72">
        <v>2</v>
      </c>
      <c r="B8" s="126" t="s">
        <v>40</v>
      </c>
      <c r="C8" s="75" t="s">
        <v>22</v>
      </c>
      <c r="D8" s="76">
        <v>1</v>
      </c>
      <c r="E8" s="59"/>
      <c r="F8" s="43">
        <f t="shared" ref="F8:F16" si="0">ROUND(D8*E8,2)</f>
        <v>0</v>
      </c>
      <c r="G8" s="62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72">
        <v>3</v>
      </c>
      <c r="B9" s="126" t="s">
        <v>41</v>
      </c>
      <c r="C9" s="75" t="s">
        <v>25</v>
      </c>
      <c r="D9" s="76">
        <v>1</v>
      </c>
      <c r="E9" s="59"/>
      <c r="F9" s="43">
        <f t="shared" si="0"/>
        <v>0</v>
      </c>
      <c r="G9" s="62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47.25" customHeight="1">
      <c r="A10" s="72">
        <v>4</v>
      </c>
      <c r="B10" s="127" t="s">
        <v>104</v>
      </c>
      <c r="C10" s="77" t="s">
        <v>25</v>
      </c>
      <c r="D10" s="76">
        <v>1</v>
      </c>
      <c r="E10" s="59"/>
      <c r="F10" s="43">
        <f t="shared" si="0"/>
        <v>0</v>
      </c>
      <c r="G10" s="62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72">
        <v>5</v>
      </c>
      <c r="B11" s="126" t="s">
        <v>24</v>
      </c>
      <c r="C11" s="75" t="s">
        <v>25</v>
      </c>
      <c r="D11" s="76">
        <v>1</v>
      </c>
      <c r="E11" s="59"/>
      <c r="F11" s="43">
        <f t="shared" si="0"/>
        <v>0</v>
      </c>
      <c r="G11" s="62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72">
        <v>6</v>
      </c>
      <c r="B12" s="127" t="s">
        <v>26</v>
      </c>
      <c r="C12" s="75" t="s">
        <v>25</v>
      </c>
      <c r="D12" s="76">
        <v>1</v>
      </c>
      <c r="E12" s="59"/>
      <c r="F12" s="43">
        <f t="shared" si="0"/>
        <v>0</v>
      </c>
      <c r="G12" s="62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58">
      <c r="A13" s="72">
        <v>7</v>
      </c>
      <c r="B13" s="128" t="s">
        <v>23</v>
      </c>
      <c r="C13" s="75" t="s">
        <v>22</v>
      </c>
      <c r="D13" s="76">
        <v>1</v>
      </c>
      <c r="E13" s="59"/>
      <c r="F13" s="43">
        <f t="shared" si="0"/>
        <v>0</v>
      </c>
      <c r="G13" s="62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72">
        <v>8</v>
      </c>
      <c r="B14" s="127" t="s">
        <v>32</v>
      </c>
      <c r="C14" s="75" t="s">
        <v>22</v>
      </c>
      <c r="D14" s="76">
        <v>1</v>
      </c>
      <c r="E14" s="59"/>
      <c r="F14" s="43">
        <f t="shared" si="0"/>
        <v>0</v>
      </c>
      <c r="G14" s="62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72">
        <v>9</v>
      </c>
      <c r="B15" s="127" t="s">
        <v>31</v>
      </c>
      <c r="C15" s="75" t="s">
        <v>22</v>
      </c>
      <c r="D15" s="76">
        <v>1</v>
      </c>
      <c r="E15" s="59"/>
      <c r="F15" s="43">
        <f t="shared" si="0"/>
        <v>0</v>
      </c>
      <c r="G15" s="62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29.5" thickBot="1">
      <c r="A16" s="80">
        <v>10</v>
      </c>
      <c r="B16" s="129" t="s">
        <v>27</v>
      </c>
      <c r="C16" s="44" t="s">
        <v>28</v>
      </c>
      <c r="D16" s="78">
        <v>5</v>
      </c>
      <c r="E16" s="60"/>
      <c r="F16" s="45">
        <f t="shared" si="0"/>
        <v>0</v>
      </c>
      <c r="G16" s="62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" thickBot="1">
      <c r="A17" s="67"/>
      <c r="B17" s="68" t="s">
        <v>50</v>
      </c>
      <c r="C17" s="69"/>
      <c r="D17" s="69"/>
      <c r="E17" s="79"/>
      <c r="F17" s="71"/>
      <c r="G17" s="62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0">
        <v>11</v>
      </c>
      <c r="B18" s="123" t="s">
        <v>107</v>
      </c>
      <c r="C18" s="124" t="s">
        <v>25</v>
      </c>
      <c r="D18" s="125">
        <v>1</v>
      </c>
      <c r="E18" s="57"/>
      <c r="F18" s="42">
        <f t="shared" ref="F18:F25" si="1">ROUND(D18*E18,2)</f>
        <v>0</v>
      </c>
      <c r="G18" s="62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4">
        <v>12</v>
      </c>
      <c r="B19" s="89" t="s">
        <v>40</v>
      </c>
      <c r="C19" s="75" t="s">
        <v>22</v>
      </c>
      <c r="D19" s="76">
        <v>1</v>
      </c>
      <c r="E19" s="59"/>
      <c r="F19" s="43">
        <f t="shared" si="1"/>
        <v>0</v>
      </c>
      <c r="G19" s="62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4">
        <v>13</v>
      </c>
      <c r="B20" s="89" t="s">
        <v>41</v>
      </c>
      <c r="C20" s="75" t="s">
        <v>25</v>
      </c>
      <c r="D20" s="76">
        <v>1</v>
      </c>
      <c r="E20" s="59"/>
      <c r="F20" s="43">
        <f t="shared" si="1"/>
        <v>0</v>
      </c>
      <c r="G20" s="62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45.75" customHeight="1">
      <c r="A21" s="114">
        <v>14</v>
      </c>
      <c r="B21" s="73" t="s">
        <v>104</v>
      </c>
      <c r="C21" s="77" t="s">
        <v>25</v>
      </c>
      <c r="D21" s="76">
        <v>1</v>
      </c>
      <c r="E21" s="59"/>
      <c r="F21" s="43">
        <f t="shared" si="1"/>
        <v>0</v>
      </c>
      <c r="G21" s="62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4">
        <v>15</v>
      </c>
      <c r="B22" s="89" t="s">
        <v>24</v>
      </c>
      <c r="C22" s="75" t="s">
        <v>25</v>
      </c>
      <c r="D22" s="76">
        <v>1</v>
      </c>
      <c r="E22" s="59"/>
      <c r="F22" s="43">
        <f t="shared" si="1"/>
        <v>0</v>
      </c>
      <c r="G22" s="62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4">
        <v>16</v>
      </c>
      <c r="B23" s="73" t="s">
        <v>26</v>
      </c>
      <c r="C23" s="75" t="s">
        <v>25</v>
      </c>
      <c r="D23" s="76">
        <v>1</v>
      </c>
      <c r="E23" s="59"/>
      <c r="F23" s="43">
        <f t="shared" si="1"/>
        <v>0</v>
      </c>
      <c r="G23" s="62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58">
      <c r="A24" s="114">
        <v>17</v>
      </c>
      <c r="B24" s="90" t="s">
        <v>23</v>
      </c>
      <c r="C24" s="75" t="s">
        <v>22</v>
      </c>
      <c r="D24" s="76">
        <v>1</v>
      </c>
      <c r="E24" s="59"/>
      <c r="F24" s="43">
        <f t="shared" si="1"/>
        <v>0</v>
      </c>
      <c r="G24" s="62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4">
        <v>18</v>
      </c>
      <c r="B25" s="73" t="s">
        <v>32</v>
      </c>
      <c r="C25" s="75" t="s">
        <v>22</v>
      </c>
      <c r="D25" s="76">
        <v>1</v>
      </c>
      <c r="E25" s="59"/>
      <c r="F25" s="43">
        <f t="shared" si="1"/>
        <v>0</v>
      </c>
      <c r="G25" s="6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4">
        <v>19</v>
      </c>
      <c r="B26" s="73" t="s">
        <v>31</v>
      </c>
      <c r="C26" s="75" t="s">
        <v>22</v>
      </c>
      <c r="D26" s="76">
        <v>1</v>
      </c>
      <c r="E26" s="59"/>
      <c r="F26" s="43">
        <f t="shared" ref="F26:F27" si="2">ROUND(D26*E26,2)</f>
        <v>0</v>
      </c>
      <c r="G26" s="62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29.5" thickBot="1">
      <c r="A27" s="116">
        <v>20</v>
      </c>
      <c r="B27" s="91" t="s">
        <v>27</v>
      </c>
      <c r="C27" s="44" t="s">
        <v>28</v>
      </c>
      <c r="D27" s="78">
        <v>5</v>
      </c>
      <c r="E27" s="60"/>
      <c r="F27" s="45">
        <f t="shared" si="2"/>
        <v>0</v>
      </c>
      <c r="G27" s="62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" thickBot="1">
      <c r="A28" s="103"/>
      <c r="B28" s="104" t="s">
        <v>51</v>
      </c>
      <c r="C28" s="105"/>
      <c r="D28" s="105"/>
      <c r="E28" s="130"/>
      <c r="F28" s="131"/>
      <c r="G28" s="6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110">
        <v>21</v>
      </c>
      <c r="B29" s="123" t="s">
        <v>107</v>
      </c>
      <c r="C29" s="112" t="s">
        <v>25</v>
      </c>
      <c r="D29" s="113">
        <v>1</v>
      </c>
      <c r="E29" s="100"/>
      <c r="F29" s="42">
        <f t="shared" ref="F29:F36" si="3">ROUND(D29*E29,2)</f>
        <v>0</v>
      </c>
      <c r="G29" s="6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4">
        <v>22</v>
      </c>
      <c r="B30" s="106" t="s">
        <v>40</v>
      </c>
      <c r="C30" s="107" t="s">
        <v>22</v>
      </c>
      <c r="D30" s="115">
        <v>1</v>
      </c>
      <c r="E30" s="101"/>
      <c r="F30" s="43">
        <f t="shared" si="3"/>
        <v>0</v>
      </c>
      <c r="G30" s="6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4">
        <v>23</v>
      </c>
      <c r="B31" s="106" t="s">
        <v>41</v>
      </c>
      <c r="C31" s="107" t="s">
        <v>25</v>
      </c>
      <c r="D31" s="115">
        <v>1</v>
      </c>
      <c r="E31" s="101"/>
      <c r="F31" s="43">
        <f t="shared" si="3"/>
        <v>0</v>
      </c>
      <c r="G31" s="62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44.25" customHeight="1">
      <c r="A32" s="114">
        <v>24</v>
      </c>
      <c r="B32" s="108" t="s">
        <v>104</v>
      </c>
      <c r="C32" s="107" t="s">
        <v>25</v>
      </c>
      <c r="D32" s="115">
        <v>1</v>
      </c>
      <c r="E32" s="101"/>
      <c r="F32" s="43">
        <f t="shared" si="3"/>
        <v>0</v>
      </c>
      <c r="G32" s="62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4">
        <v>25</v>
      </c>
      <c r="B33" s="106" t="s">
        <v>24</v>
      </c>
      <c r="C33" s="107" t="s">
        <v>25</v>
      </c>
      <c r="D33" s="115">
        <v>1</v>
      </c>
      <c r="E33" s="101"/>
      <c r="F33" s="43">
        <f t="shared" si="3"/>
        <v>0</v>
      </c>
      <c r="G33" s="62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4">
        <v>26</v>
      </c>
      <c r="B34" s="108" t="s">
        <v>26</v>
      </c>
      <c r="C34" s="107" t="s">
        <v>25</v>
      </c>
      <c r="D34" s="115">
        <v>1</v>
      </c>
      <c r="E34" s="101"/>
      <c r="F34" s="43">
        <f t="shared" si="3"/>
        <v>0</v>
      </c>
      <c r="G34" s="62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58">
      <c r="A35" s="114">
        <v>27</v>
      </c>
      <c r="B35" s="109" t="s">
        <v>23</v>
      </c>
      <c r="C35" s="107" t="s">
        <v>22</v>
      </c>
      <c r="D35" s="115">
        <v>1</v>
      </c>
      <c r="E35" s="101"/>
      <c r="F35" s="43">
        <f t="shared" si="3"/>
        <v>0</v>
      </c>
      <c r="G35" s="62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114">
        <v>28</v>
      </c>
      <c r="B36" s="108" t="s">
        <v>32</v>
      </c>
      <c r="C36" s="107" t="s">
        <v>22</v>
      </c>
      <c r="D36" s="115">
        <v>1</v>
      </c>
      <c r="E36" s="101"/>
      <c r="F36" s="43">
        <f t="shared" si="3"/>
        <v>0</v>
      </c>
      <c r="G36" s="62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114">
        <v>29</v>
      </c>
      <c r="B37" s="108" t="s">
        <v>31</v>
      </c>
      <c r="C37" s="107" t="s">
        <v>22</v>
      </c>
      <c r="D37" s="115">
        <v>1</v>
      </c>
      <c r="E37" s="101"/>
      <c r="F37" s="43">
        <f t="shared" ref="F37:F38" si="4">ROUND(D37*E37,2)</f>
        <v>0</v>
      </c>
      <c r="G37" s="62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29.5" thickBot="1">
      <c r="A38" s="116">
        <v>30</v>
      </c>
      <c r="B38" s="117" t="s">
        <v>27</v>
      </c>
      <c r="C38" s="118" t="s">
        <v>28</v>
      </c>
      <c r="D38" s="119">
        <v>5</v>
      </c>
      <c r="E38" s="102"/>
      <c r="F38" s="45">
        <f t="shared" si="4"/>
        <v>0</v>
      </c>
      <c r="G38" s="62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" thickBot="1">
      <c r="A39" s="103"/>
      <c r="B39" s="104" t="s">
        <v>52</v>
      </c>
      <c r="C39" s="105"/>
      <c r="D39" s="105"/>
      <c r="E39" s="79"/>
      <c r="F39" s="71"/>
      <c r="G39" s="62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110">
        <v>31</v>
      </c>
      <c r="B40" s="123" t="s">
        <v>107</v>
      </c>
      <c r="C40" s="112" t="s">
        <v>25</v>
      </c>
      <c r="D40" s="113">
        <v>1</v>
      </c>
      <c r="E40" s="100"/>
      <c r="F40" s="42">
        <f t="shared" ref="F40:F47" si="5">ROUND(D40*E40,2)</f>
        <v>0</v>
      </c>
      <c r="G40" s="62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114">
        <v>32</v>
      </c>
      <c r="B41" s="106" t="s">
        <v>40</v>
      </c>
      <c r="C41" s="107" t="s">
        <v>22</v>
      </c>
      <c r="D41" s="115">
        <v>1</v>
      </c>
      <c r="E41" s="101"/>
      <c r="F41" s="43">
        <f t="shared" si="5"/>
        <v>0</v>
      </c>
      <c r="G41" s="62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114">
        <v>33</v>
      </c>
      <c r="B42" s="106" t="s">
        <v>41</v>
      </c>
      <c r="C42" s="107" t="s">
        <v>25</v>
      </c>
      <c r="D42" s="115">
        <v>1</v>
      </c>
      <c r="E42" s="101"/>
      <c r="F42" s="43">
        <f t="shared" si="5"/>
        <v>0</v>
      </c>
      <c r="G42" s="62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45.75" customHeight="1">
      <c r="A43" s="114">
        <v>34</v>
      </c>
      <c r="B43" s="108" t="s">
        <v>104</v>
      </c>
      <c r="C43" s="107" t="s">
        <v>25</v>
      </c>
      <c r="D43" s="115">
        <v>1</v>
      </c>
      <c r="E43" s="101"/>
      <c r="F43" s="43">
        <f t="shared" si="5"/>
        <v>0</v>
      </c>
      <c r="G43" s="62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114">
        <v>35</v>
      </c>
      <c r="B44" s="106" t="s">
        <v>24</v>
      </c>
      <c r="C44" s="107" t="s">
        <v>25</v>
      </c>
      <c r="D44" s="115">
        <v>1</v>
      </c>
      <c r="E44" s="101"/>
      <c r="F44" s="43">
        <f t="shared" si="5"/>
        <v>0</v>
      </c>
      <c r="G44" s="62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114">
        <v>36</v>
      </c>
      <c r="B45" s="108" t="s">
        <v>26</v>
      </c>
      <c r="C45" s="107" t="s">
        <v>25</v>
      </c>
      <c r="D45" s="115">
        <v>1</v>
      </c>
      <c r="E45" s="101"/>
      <c r="F45" s="43">
        <f t="shared" si="5"/>
        <v>0</v>
      </c>
      <c r="G45" s="62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58">
      <c r="A46" s="114">
        <v>37</v>
      </c>
      <c r="B46" s="109" t="s">
        <v>23</v>
      </c>
      <c r="C46" s="107" t="s">
        <v>22</v>
      </c>
      <c r="D46" s="115">
        <v>1</v>
      </c>
      <c r="E46" s="101"/>
      <c r="F46" s="43">
        <f t="shared" si="5"/>
        <v>0</v>
      </c>
      <c r="G46" s="62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114">
        <v>38</v>
      </c>
      <c r="B47" s="108" t="s">
        <v>32</v>
      </c>
      <c r="C47" s="107" t="s">
        <v>22</v>
      </c>
      <c r="D47" s="115">
        <v>1</v>
      </c>
      <c r="E47" s="101"/>
      <c r="F47" s="43">
        <f t="shared" si="5"/>
        <v>0</v>
      </c>
      <c r="G47" s="62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114">
        <v>39</v>
      </c>
      <c r="B48" s="108" t="s">
        <v>31</v>
      </c>
      <c r="C48" s="107" t="s">
        <v>22</v>
      </c>
      <c r="D48" s="115">
        <v>1</v>
      </c>
      <c r="E48" s="101"/>
      <c r="F48" s="43">
        <f t="shared" ref="F48:F49" si="6">ROUND(D48*E48,2)</f>
        <v>0</v>
      </c>
      <c r="G48" s="62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29.5" thickBot="1">
      <c r="A49" s="116">
        <v>40</v>
      </c>
      <c r="B49" s="117" t="s">
        <v>27</v>
      </c>
      <c r="C49" s="118" t="s">
        <v>28</v>
      </c>
      <c r="D49" s="119">
        <v>5</v>
      </c>
      <c r="E49" s="102"/>
      <c r="F49" s="45">
        <f t="shared" si="6"/>
        <v>0</v>
      </c>
      <c r="G49" s="62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" thickBot="1">
      <c r="A50" s="103"/>
      <c r="B50" s="104" t="s">
        <v>53</v>
      </c>
      <c r="C50" s="105"/>
      <c r="D50" s="105"/>
      <c r="E50" s="79"/>
      <c r="F50" s="71"/>
      <c r="G50" s="62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110">
        <v>41</v>
      </c>
      <c r="B51" s="123" t="s">
        <v>107</v>
      </c>
      <c r="C51" s="112" t="s">
        <v>25</v>
      </c>
      <c r="D51" s="113">
        <v>1</v>
      </c>
      <c r="E51" s="100"/>
      <c r="F51" s="42">
        <f t="shared" ref="F51:F58" si="7">ROUND(D51*E51,2)</f>
        <v>0</v>
      </c>
      <c r="G51" s="62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114">
        <v>42</v>
      </c>
      <c r="B52" s="106" t="s">
        <v>81</v>
      </c>
      <c r="C52" s="107" t="s">
        <v>22</v>
      </c>
      <c r="D52" s="115">
        <v>1</v>
      </c>
      <c r="E52" s="101"/>
      <c r="F52" s="43">
        <f t="shared" si="7"/>
        <v>0</v>
      </c>
      <c r="G52" s="62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114">
        <v>43</v>
      </c>
      <c r="B53" s="106" t="s">
        <v>41</v>
      </c>
      <c r="C53" s="107" t="s">
        <v>25</v>
      </c>
      <c r="D53" s="115">
        <v>1</v>
      </c>
      <c r="E53" s="101"/>
      <c r="F53" s="43">
        <f t="shared" si="7"/>
        <v>0</v>
      </c>
      <c r="G53" s="62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44.25" customHeight="1">
      <c r="A54" s="114">
        <v>44</v>
      </c>
      <c r="B54" s="108" t="s">
        <v>104</v>
      </c>
      <c r="C54" s="107" t="s">
        <v>25</v>
      </c>
      <c r="D54" s="115">
        <v>1</v>
      </c>
      <c r="E54" s="101"/>
      <c r="F54" s="43">
        <f t="shared" si="7"/>
        <v>0</v>
      </c>
      <c r="G54" s="62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114">
        <v>45</v>
      </c>
      <c r="B55" s="106" t="s">
        <v>24</v>
      </c>
      <c r="C55" s="107" t="s">
        <v>25</v>
      </c>
      <c r="D55" s="115">
        <v>1</v>
      </c>
      <c r="E55" s="101"/>
      <c r="F55" s="43">
        <f t="shared" si="7"/>
        <v>0</v>
      </c>
      <c r="G55" s="62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114">
        <v>46</v>
      </c>
      <c r="B56" s="108" t="s">
        <v>26</v>
      </c>
      <c r="C56" s="107" t="s">
        <v>25</v>
      </c>
      <c r="D56" s="115">
        <v>1</v>
      </c>
      <c r="E56" s="101"/>
      <c r="F56" s="43">
        <f t="shared" si="7"/>
        <v>0</v>
      </c>
      <c r="G56" s="62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58">
      <c r="A57" s="114">
        <v>47</v>
      </c>
      <c r="B57" s="109" t="s">
        <v>23</v>
      </c>
      <c r="C57" s="107" t="s">
        <v>22</v>
      </c>
      <c r="D57" s="115">
        <v>1</v>
      </c>
      <c r="E57" s="101"/>
      <c r="F57" s="43">
        <f t="shared" si="7"/>
        <v>0</v>
      </c>
      <c r="G57" s="62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114">
        <v>48</v>
      </c>
      <c r="B58" s="108" t="s">
        <v>32</v>
      </c>
      <c r="C58" s="107" t="s">
        <v>22</v>
      </c>
      <c r="D58" s="115">
        <v>1</v>
      </c>
      <c r="E58" s="101"/>
      <c r="F58" s="43">
        <f t="shared" si="7"/>
        <v>0</v>
      </c>
      <c r="G58" s="62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114">
        <v>49</v>
      </c>
      <c r="B59" s="108" t="s">
        <v>31</v>
      </c>
      <c r="C59" s="107" t="s">
        <v>22</v>
      </c>
      <c r="D59" s="115">
        <v>1</v>
      </c>
      <c r="E59" s="101"/>
      <c r="F59" s="43">
        <f t="shared" ref="F59:F60" si="8">ROUND(D59*E59,2)</f>
        <v>0</v>
      </c>
      <c r="G59" s="62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29.5" thickBot="1">
      <c r="A60" s="116">
        <v>50</v>
      </c>
      <c r="B60" s="117" t="s">
        <v>27</v>
      </c>
      <c r="C60" s="118" t="s">
        <v>28</v>
      </c>
      <c r="D60" s="119">
        <v>5</v>
      </c>
      <c r="E60" s="102"/>
      <c r="F60" s="45">
        <f t="shared" si="8"/>
        <v>0</v>
      </c>
      <c r="G60" s="62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" thickBot="1">
      <c r="A61" s="103"/>
      <c r="B61" s="104" t="s">
        <v>54</v>
      </c>
      <c r="C61" s="105"/>
      <c r="D61" s="105"/>
      <c r="E61" s="79"/>
      <c r="F61" s="71"/>
      <c r="G61" s="62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110">
        <v>51</v>
      </c>
      <c r="B62" s="123" t="s">
        <v>107</v>
      </c>
      <c r="C62" s="112" t="s">
        <v>25</v>
      </c>
      <c r="D62" s="113">
        <v>1</v>
      </c>
      <c r="E62" s="100"/>
      <c r="F62" s="42">
        <f t="shared" ref="F62:F69" si="9">ROUND(D62*E62,2)</f>
        <v>0</v>
      </c>
      <c r="G62" s="62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114">
        <v>52</v>
      </c>
      <c r="B63" s="106" t="s">
        <v>40</v>
      </c>
      <c r="C63" s="107" t="s">
        <v>22</v>
      </c>
      <c r="D63" s="115">
        <v>1</v>
      </c>
      <c r="E63" s="101"/>
      <c r="F63" s="43">
        <f t="shared" si="9"/>
        <v>0</v>
      </c>
      <c r="G63" s="62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114">
        <v>53</v>
      </c>
      <c r="B64" s="106" t="s">
        <v>41</v>
      </c>
      <c r="C64" s="107" t="s">
        <v>25</v>
      </c>
      <c r="D64" s="115">
        <v>1</v>
      </c>
      <c r="E64" s="101"/>
      <c r="F64" s="43">
        <f t="shared" si="9"/>
        <v>0</v>
      </c>
      <c r="G64" s="62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45" customHeight="1">
      <c r="A65" s="114">
        <v>54</v>
      </c>
      <c r="B65" s="108" t="s">
        <v>104</v>
      </c>
      <c r="C65" s="107" t="s">
        <v>25</v>
      </c>
      <c r="D65" s="115">
        <v>1</v>
      </c>
      <c r="E65" s="101"/>
      <c r="F65" s="43">
        <f t="shared" si="9"/>
        <v>0</v>
      </c>
      <c r="G65" s="62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114">
        <v>55</v>
      </c>
      <c r="B66" s="106" t="s">
        <v>24</v>
      </c>
      <c r="C66" s="107" t="s">
        <v>25</v>
      </c>
      <c r="D66" s="115">
        <v>1</v>
      </c>
      <c r="E66" s="101"/>
      <c r="F66" s="43">
        <f t="shared" si="9"/>
        <v>0</v>
      </c>
      <c r="G66" s="62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114">
        <v>56</v>
      </c>
      <c r="B67" s="108" t="s">
        <v>26</v>
      </c>
      <c r="C67" s="107" t="s">
        <v>25</v>
      </c>
      <c r="D67" s="115">
        <v>1</v>
      </c>
      <c r="E67" s="101"/>
      <c r="F67" s="43">
        <f t="shared" si="9"/>
        <v>0</v>
      </c>
      <c r="G67" s="62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58">
      <c r="A68" s="114">
        <v>57</v>
      </c>
      <c r="B68" s="109" t="s">
        <v>23</v>
      </c>
      <c r="C68" s="107" t="s">
        <v>22</v>
      </c>
      <c r="D68" s="115">
        <v>1</v>
      </c>
      <c r="E68" s="101"/>
      <c r="F68" s="43">
        <f t="shared" si="9"/>
        <v>0</v>
      </c>
      <c r="G68" s="62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114">
        <v>58</v>
      </c>
      <c r="B69" s="108" t="s">
        <v>32</v>
      </c>
      <c r="C69" s="107" t="s">
        <v>22</v>
      </c>
      <c r="D69" s="115">
        <v>1</v>
      </c>
      <c r="E69" s="101"/>
      <c r="F69" s="43">
        <f t="shared" si="9"/>
        <v>0</v>
      </c>
      <c r="G69" s="62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114">
        <v>59</v>
      </c>
      <c r="B70" s="108" t="s">
        <v>31</v>
      </c>
      <c r="C70" s="107" t="s">
        <v>22</v>
      </c>
      <c r="D70" s="115">
        <v>1</v>
      </c>
      <c r="E70" s="101"/>
      <c r="F70" s="43">
        <f t="shared" ref="F70:F71" si="10">ROUND(D70*E70,2)</f>
        <v>0</v>
      </c>
      <c r="G70" s="62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29.5" thickBot="1">
      <c r="A71" s="116">
        <v>60</v>
      </c>
      <c r="B71" s="117" t="s">
        <v>27</v>
      </c>
      <c r="C71" s="118" t="s">
        <v>28</v>
      </c>
      <c r="D71" s="119">
        <v>5</v>
      </c>
      <c r="E71" s="102"/>
      <c r="F71" s="45">
        <f t="shared" si="10"/>
        <v>0</v>
      </c>
      <c r="G71" s="62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" thickBot="1">
      <c r="A72" s="133"/>
      <c r="B72" s="134"/>
      <c r="C72" s="135"/>
      <c r="D72" s="135"/>
      <c r="E72" s="136"/>
      <c r="F72" s="137"/>
      <c r="G72" s="62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" thickBot="1">
      <c r="A73" s="138"/>
      <c r="B73" s="223" t="s">
        <v>29</v>
      </c>
      <c r="C73" s="216"/>
      <c r="D73" s="216"/>
      <c r="E73" s="217"/>
      <c r="F73" s="139">
        <f>SUM(F7:F16,F18:F27,F29:F38,F40:F49,F51:F60,F62:F71)</f>
        <v>0</v>
      </c>
      <c r="G73" s="62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" thickBot="1">
      <c r="A74" s="61"/>
      <c r="B74" s="47"/>
      <c r="C74" s="47"/>
      <c r="D74" s="47"/>
      <c r="E74" s="47"/>
      <c r="F74" s="46"/>
      <c r="G74" s="62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" thickBot="1">
      <c r="A75" s="83"/>
      <c r="B75" s="215" t="s">
        <v>62</v>
      </c>
      <c r="C75" s="216"/>
      <c r="D75" s="216"/>
      <c r="E75" s="217"/>
      <c r="F75" s="48">
        <f>SUM(F73*0.23)</f>
        <v>0</v>
      </c>
      <c r="G75" s="62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" thickBot="1">
      <c r="A76" s="61"/>
      <c r="B76" s="47"/>
      <c r="C76" s="47"/>
      <c r="D76" s="47"/>
      <c r="E76" s="47"/>
      <c r="F76" s="46"/>
      <c r="G76" s="62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" thickBot="1">
      <c r="A77" s="83"/>
      <c r="B77" s="215" t="s">
        <v>30</v>
      </c>
      <c r="C77" s="216"/>
      <c r="D77" s="216"/>
      <c r="E77" s="217"/>
      <c r="F77" s="48">
        <f>SUM(F73,F75)</f>
        <v>0</v>
      </c>
      <c r="G77" s="62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37"/>
      <c r="G78" s="62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37"/>
      <c r="G79" s="62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54"/>
      <c r="B80" s="54"/>
      <c r="C80" s="37"/>
      <c r="D80" s="37"/>
      <c r="E80" s="37"/>
      <c r="F80" s="37"/>
      <c r="G80" s="62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54" t="s">
        <v>5</v>
      </c>
      <c r="B81" s="54"/>
      <c r="C81" s="37"/>
      <c r="D81" s="37"/>
      <c r="E81" s="37"/>
      <c r="F81" s="37"/>
      <c r="G81" s="62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54"/>
      <c r="B82" s="54"/>
      <c r="C82" s="37"/>
      <c r="D82" s="37"/>
      <c r="E82" s="37"/>
      <c r="F82" s="37"/>
      <c r="G82" s="62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54" t="s">
        <v>6</v>
      </c>
      <c r="E83" s="54"/>
      <c r="F83" s="54"/>
      <c r="G83" s="62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239" t="s">
        <v>7</v>
      </c>
      <c r="F84" s="37"/>
      <c r="G84" s="62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140"/>
      <c r="B85" s="140"/>
      <c r="C85" s="140"/>
      <c r="D85" s="239"/>
      <c r="E85" s="239" t="s">
        <v>9</v>
      </c>
      <c r="F85" s="239"/>
      <c r="G85" s="62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37"/>
      <c r="G86" s="62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37"/>
      <c r="G87" s="62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37"/>
      <c r="G88" s="62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37"/>
      <c r="G89" s="62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37"/>
      <c r="G90" s="62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37"/>
      <c r="G91" s="62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37"/>
      <c r="G92" s="62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37"/>
      <c r="G93" s="62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37"/>
      <c r="G94" s="62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37"/>
      <c r="G95" s="62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37"/>
      <c r="G96" s="62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37"/>
      <c r="G97" s="62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37"/>
      <c r="G98" s="62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37"/>
      <c r="G99" s="62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37"/>
      <c r="G100" s="62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37"/>
      <c r="G101" s="62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37"/>
      <c r="G102" s="62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37"/>
      <c r="G103" s="62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37"/>
      <c r="G104" s="62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37"/>
      <c r="G105" s="62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37"/>
      <c r="G106" s="62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37"/>
      <c r="G107" s="62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37"/>
      <c r="G108" s="62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37"/>
      <c r="G109" s="62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37"/>
      <c r="G110" s="62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37"/>
      <c r="G111" s="62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37"/>
      <c r="G112" s="62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37"/>
      <c r="G113" s="62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37"/>
      <c r="G114" s="62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37"/>
      <c r="G115" s="62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37"/>
      <c r="G116" s="62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37"/>
      <c r="G117" s="62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37"/>
      <c r="G118" s="62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37"/>
      <c r="G119" s="62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37"/>
      <c r="G120" s="62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37"/>
      <c r="G121" s="62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37"/>
      <c r="G122" s="62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37"/>
      <c r="G123" s="62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37"/>
      <c r="G124" s="62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37"/>
      <c r="G125" s="62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37"/>
      <c r="G126" s="62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37"/>
      <c r="G127" s="62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37"/>
      <c r="G128" s="62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37"/>
      <c r="G129" s="62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37"/>
      <c r="G130" s="62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37"/>
      <c r="G131" s="62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37"/>
      <c r="G132" s="62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37"/>
      <c r="G133" s="62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37"/>
      <c r="G134" s="62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37"/>
      <c r="G135" s="62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37"/>
      <c r="G136" s="62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37"/>
      <c r="G137" s="62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37"/>
      <c r="G138" s="62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37"/>
      <c r="G139" s="62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37"/>
      <c r="G140" s="62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37"/>
      <c r="G141" s="62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37"/>
      <c r="G142" s="62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37"/>
      <c r="G143" s="62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37"/>
      <c r="G144" s="62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37"/>
      <c r="G145" s="62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37"/>
      <c r="G146" s="62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37"/>
      <c r="G147" s="62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37"/>
      <c r="G148" s="62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37"/>
      <c r="G149" s="62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37"/>
      <c r="G150" s="62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37"/>
      <c r="G151" s="62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37"/>
      <c r="G152" s="62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37"/>
      <c r="G153" s="62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37"/>
      <c r="G154" s="62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37"/>
      <c r="G155" s="62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37"/>
      <c r="G156" s="62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37"/>
      <c r="G157" s="62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37"/>
      <c r="G158" s="62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37"/>
      <c r="G159" s="62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37"/>
      <c r="G160" s="62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37"/>
      <c r="G161" s="62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37"/>
      <c r="G162" s="62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37"/>
      <c r="G163" s="62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37"/>
      <c r="G164" s="62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37"/>
      <c r="G165" s="62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37"/>
      <c r="G166" s="62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37"/>
      <c r="G167" s="62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37"/>
      <c r="G168" s="62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37"/>
      <c r="G169" s="62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37"/>
      <c r="G170" s="62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37"/>
      <c r="G171" s="62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37"/>
      <c r="G172" s="62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37"/>
      <c r="G173" s="62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37"/>
      <c r="G174" s="62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37"/>
      <c r="G175" s="62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37"/>
      <c r="G176" s="62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37"/>
      <c r="G177" s="62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37"/>
      <c r="G178" s="62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37"/>
      <c r="G179" s="62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37"/>
      <c r="G180" s="62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37"/>
      <c r="G181" s="62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37"/>
      <c r="G182" s="62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37"/>
      <c r="G183" s="62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37"/>
      <c r="G184" s="62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37"/>
      <c r="G185" s="62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37"/>
      <c r="G186" s="62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37"/>
      <c r="G187" s="62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37"/>
      <c r="G188" s="62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37"/>
      <c r="G189" s="62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37"/>
      <c r="G190" s="62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37"/>
      <c r="G191" s="62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37"/>
      <c r="G192" s="62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37"/>
      <c r="G193" s="62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37"/>
      <c r="G194" s="62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37"/>
      <c r="G195" s="62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37"/>
      <c r="G196" s="62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37"/>
      <c r="G197" s="62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37"/>
      <c r="G198" s="62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37"/>
      <c r="G199" s="62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37"/>
      <c r="G200" s="62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37"/>
      <c r="G201" s="62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37"/>
      <c r="G202" s="62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37"/>
      <c r="G203" s="62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37"/>
      <c r="G204" s="62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37"/>
      <c r="G205" s="62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37"/>
      <c r="G206" s="62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37"/>
      <c r="G207" s="62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37"/>
      <c r="G208" s="62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37"/>
      <c r="G209" s="62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37"/>
      <c r="G210" s="62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37"/>
      <c r="G211" s="62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37"/>
      <c r="G212" s="62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37"/>
      <c r="G213" s="62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37"/>
      <c r="G214" s="62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37"/>
      <c r="G215" s="62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37"/>
      <c r="G216" s="62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37"/>
      <c r="G217" s="62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37"/>
      <c r="G218" s="62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37"/>
      <c r="G219" s="62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37"/>
      <c r="G220" s="62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37"/>
      <c r="G221" s="62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37"/>
      <c r="G222" s="62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37"/>
      <c r="G223" s="62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37"/>
      <c r="G224" s="62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37"/>
      <c r="G225" s="62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37"/>
      <c r="G226" s="62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37"/>
      <c r="G227" s="62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37"/>
      <c r="G228" s="62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37"/>
      <c r="G229" s="62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37"/>
      <c r="G230" s="62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37"/>
      <c r="G231" s="62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37"/>
      <c r="G232" s="62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37"/>
      <c r="G233" s="62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37"/>
      <c r="G234" s="62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37"/>
      <c r="G235" s="62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37"/>
      <c r="G236" s="62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37"/>
      <c r="G237" s="62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37"/>
      <c r="G238" s="62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37"/>
      <c r="G239" s="62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37"/>
      <c r="G240" s="62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37"/>
      <c r="G241" s="62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37"/>
      <c r="G242" s="62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37"/>
      <c r="G243" s="62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37"/>
      <c r="G244" s="62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37"/>
      <c r="G245" s="62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37"/>
      <c r="G246" s="62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37"/>
      <c r="G247" s="62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37"/>
      <c r="G248" s="62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37"/>
      <c r="G249" s="62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37"/>
      <c r="G250" s="62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37"/>
      <c r="G251" s="62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37"/>
      <c r="G252" s="62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37"/>
      <c r="G253" s="62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37"/>
      <c r="G254" s="62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37"/>
      <c r="G255" s="62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37"/>
      <c r="G256" s="62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37"/>
      <c r="G257" s="62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37"/>
      <c r="G258" s="62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37"/>
      <c r="G259" s="62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37"/>
      <c r="G260" s="62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37"/>
      <c r="G261" s="62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37"/>
      <c r="G262" s="62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37"/>
      <c r="G263" s="62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37"/>
      <c r="G264" s="62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37"/>
      <c r="G265" s="62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37"/>
      <c r="G266" s="62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37"/>
      <c r="G267" s="62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37"/>
      <c r="G268" s="62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37"/>
      <c r="G269" s="62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37"/>
      <c r="G270" s="62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37"/>
      <c r="G271" s="62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37"/>
      <c r="G272" s="62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37"/>
      <c r="G273" s="62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37"/>
      <c r="G274" s="62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37"/>
      <c r="G275" s="62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37"/>
      <c r="G276" s="62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37"/>
      <c r="G277" s="62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37"/>
      <c r="G278" s="62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37"/>
      <c r="G279" s="62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37"/>
      <c r="G280" s="62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37"/>
      <c r="G281" s="62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37"/>
      <c r="G282" s="62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37"/>
      <c r="G283" s="62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37"/>
      <c r="G284" s="62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37"/>
      <c r="G285" s="62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37"/>
      <c r="G286" s="62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37"/>
      <c r="G287" s="62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37"/>
      <c r="G288" s="62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37"/>
      <c r="G289" s="62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37"/>
      <c r="G290" s="62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37"/>
      <c r="G291" s="62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37"/>
      <c r="G292" s="62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37"/>
      <c r="G293" s="62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37"/>
      <c r="G294" s="62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37"/>
      <c r="G295" s="62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37"/>
      <c r="G296" s="62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37"/>
      <c r="G297" s="62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37"/>
      <c r="G298" s="62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37"/>
      <c r="G299" s="62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37"/>
      <c r="G300" s="62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37"/>
      <c r="G301" s="62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37"/>
      <c r="G302" s="62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37"/>
      <c r="G303" s="62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37"/>
      <c r="G304" s="62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37"/>
      <c r="G305" s="62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37"/>
      <c r="G306" s="62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37"/>
      <c r="G307" s="62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37"/>
      <c r="G308" s="62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37"/>
      <c r="G309" s="62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37"/>
      <c r="G310" s="62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37"/>
      <c r="G311" s="62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37"/>
      <c r="G312" s="62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37"/>
      <c r="G313" s="62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37"/>
      <c r="G314" s="62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37"/>
      <c r="G315" s="62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37"/>
      <c r="G316" s="62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37"/>
      <c r="G317" s="62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37"/>
      <c r="G318" s="62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37"/>
      <c r="G319" s="62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37"/>
      <c r="G320" s="62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37"/>
      <c r="G321" s="62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37"/>
      <c r="G322" s="62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37"/>
      <c r="G323" s="62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37"/>
      <c r="G324" s="62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37"/>
      <c r="G325" s="62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37"/>
      <c r="G326" s="62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37"/>
      <c r="G327" s="62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37"/>
      <c r="G328" s="62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37"/>
      <c r="G329" s="62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37"/>
      <c r="G330" s="62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37"/>
      <c r="G331" s="62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37"/>
      <c r="G332" s="62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37"/>
      <c r="G333" s="62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37"/>
      <c r="G334" s="62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37"/>
      <c r="G335" s="62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37"/>
      <c r="G336" s="62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37"/>
      <c r="G337" s="62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37"/>
      <c r="G338" s="62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37"/>
      <c r="G339" s="62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37"/>
      <c r="G340" s="62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37"/>
      <c r="G341" s="62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37"/>
      <c r="G342" s="62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37"/>
      <c r="G343" s="62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37"/>
      <c r="G344" s="62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37"/>
      <c r="G345" s="62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37"/>
      <c r="G346" s="62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37"/>
      <c r="G347" s="62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37"/>
      <c r="G348" s="62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37"/>
      <c r="G349" s="62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37"/>
      <c r="G350" s="62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37"/>
      <c r="G351" s="62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37"/>
      <c r="G352" s="62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37"/>
      <c r="G353" s="62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37"/>
      <c r="G354" s="62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37"/>
      <c r="G355" s="62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37"/>
      <c r="G356" s="62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37"/>
      <c r="G357" s="62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37"/>
      <c r="G358" s="62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37"/>
      <c r="G359" s="62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37"/>
      <c r="G360" s="62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37"/>
      <c r="G361" s="62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37"/>
      <c r="G362" s="62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37"/>
      <c r="G363" s="62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37"/>
      <c r="G364" s="62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37"/>
      <c r="G365" s="62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37"/>
      <c r="G366" s="62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37"/>
      <c r="G367" s="62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37"/>
      <c r="G368" s="62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37"/>
      <c r="G369" s="62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37"/>
      <c r="G370" s="62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37"/>
      <c r="G371" s="62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37"/>
      <c r="G372" s="62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37"/>
      <c r="G373" s="62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37"/>
      <c r="G374" s="62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37"/>
      <c r="G375" s="62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37"/>
      <c r="G376" s="62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37"/>
      <c r="G377" s="62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37"/>
      <c r="G378" s="62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37"/>
      <c r="G379" s="62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37"/>
      <c r="G380" s="62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37"/>
      <c r="G381" s="62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37"/>
      <c r="G382" s="62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37"/>
      <c r="G383" s="62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37"/>
      <c r="G384" s="62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37"/>
      <c r="G385" s="62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37"/>
      <c r="G386" s="62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37"/>
      <c r="G387" s="62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37"/>
      <c r="G388" s="62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37"/>
      <c r="G389" s="62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37"/>
      <c r="G390" s="62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37"/>
      <c r="G391" s="62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37"/>
      <c r="G392" s="62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37"/>
      <c r="G393" s="62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37"/>
      <c r="G394" s="62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37"/>
      <c r="G395" s="62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37"/>
      <c r="G396" s="62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37"/>
      <c r="G397" s="62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37"/>
      <c r="G398" s="62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37"/>
      <c r="G399" s="62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37"/>
      <c r="G400" s="62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37"/>
      <c r="G401" s="62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37"/>
      <c r="G402" s="62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37"/>
      <c r="G403" s="62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37"/>
      <c r="G404" s="62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37"/>
      <c r="G405" s="62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37"/>
      <c r="G406" s="62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37"/>
      <c r="G407" s="62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37"/>
      <c r="G408" s="62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37"/>
      <c r="G409" s="62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37"/>
      <c r="G410" s="62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37"/>
      <c r="G411" s="62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37"/>
      <c r="G412" s="62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37"/>
      <c r="G413" s="62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37"/>
      <c r="G414" s="62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37"/>
      <c r="G415" s="62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37"/>
      <c r="G416" s="62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37"/>
      <c r="G417" s="62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37"/>
      <c r="G418" s="62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37"/>
      <c r="G419" s="62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37"/>
      <c r="G420" s="62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37"/>
      <c r="G421" s="62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37"/>
      <c r="G422" s="62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37"/>
      <c r="G423" s="62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37"/>
      <c r="G424" s="62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37"/>
      <c r="G425" s="62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37"/>
      <c r="G426" s="62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37"/>
      <c r="G427" s="62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37"/>
      <c r="G428" s="62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37"/>
      <c r="G429" s="62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37"/>
      <c r="G430" s="62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37"/>
      <c r="G431" s="62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37"/>
      <c r="G432" s="62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37"/>
      <c r="G433" s="62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37"/>
      <c r="G434" s="62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37"/>
      <c r="G435" s="62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37"/>
      <c r="G436" s="62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37"/>
      <c r="G437" s="62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37"/>
      <c r="G438" s="62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37"/>
      <c r="G439" s="62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37"/>
      <c r="G440" s="62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37"/>
      <c r="G441" s="62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37"/>
      <c r="G442" s="62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37"/>
      <c r="G443" s="62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37"/>
      <c r="G444" s="62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37"/>
      <c r="G445" s="62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37"/>
      <c r="G446" s="62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37"/>
      <c r="G447" s="62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37"/>
      <c r="G448" s="62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37"/>
      <c r="G449" s="62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37"/>
      <c r="G450" s="62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37"/>
      <c r="G451" s="62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37"/>
      <c r="G452" s="62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37"/>
      <c r="G453" s="62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37"/>
      <c r="G454" s="62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37"/>
      <c r="G455" s="62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37"/>
      <c r="G456" s="62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37"/>
      <c r="G457" s="62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37"/>
      <c r="G458" s="62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37"/>
      <c r="G459" s="62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37"/>
      <c r="G460" s="62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37"/>
      <c r="G461" s="62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37"/>
      <c r="G462" s="62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37"/>
      <c r="G463" s="62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37"/>
      <c r="G464" s="62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37"/>
      <c r="G465" s="62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37"/>
      <c r="G466" s="62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37"/>
      <c r="G467" s="62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37"/>
      <c r="G468" s="62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37"/>
      <c r="G469" s="62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37"/>
      <c r="G470" s="62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37"/>
      <c r="G471" s="62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37"/>
      <c r="G472" s="62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37"/>
      <c r="G473" s="62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37"/>
      <c r="G474" s="62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37"/>
      <c r="G475" s="62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37"/>
      <c r="G476" s="62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37"/>
      <c r="G477" s="62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37"/>
      <c r="G478" s="62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37"/>
      <c r="G479" s="62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37"/>
      <c r="G480" s="62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37"/>
      <c r="G481" s="62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37"/>
      <c r="G482" s="62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37"/>
      <c r="G483" s="62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37"/>
      <c r="G484" s="62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37"/>
      <c r="G485" s="62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37"/>
      <c r="G486" s="62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37"/>
      <c r="G487" s="62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37"/>
      <c r="G488" s="62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37"/>
      <c r="G489" s="62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37"/>
      <c r="G490" s="62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37"/>
      <c r="G491" s="62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37"/>
      <c r="G492" s="62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37"/>
      <c r="G493" s="62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37"/>
      <c r="G494" s="62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37"/>
      <c r="G495" s="62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37"/>
      <c r="G496" s="62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37"/>
      <c r="G497" s="62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37"/>
      <c r="G498" s="62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37"/>
      <c r="G499" s="62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37"/>
      <c r="G500" s="62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37"/>
      <c r="G501" s="62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37"/>
      <c r="G502" s="62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37"/>
      <c r="G503" s="62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37"/>
      <c r="G504" s="62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37"/>
      <c r="G505" s="62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37"/>
      <c r="G506" s="62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37"/>
      <c r="G507" s="62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37"/>
      <c r="G508" s="62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37"/>
      <c r="G509" s="62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37"/>
      <c r="G510" s="62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37"/>
      <c r="G511" s="62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37"/>
      <c r="G512" s="62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37"/>
      <c r="G513" s="62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37"/>
      <c r="G514" s="62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37"/>
      <c r="G515" s="62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37"/>
      <c r="G516" s="62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37"/>
      <c r="G517" s="62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37"/>
      <c r="G518" s="62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37"/>
      <c r="G519" s="62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37"/>
      <c r="G520" s="62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37"/>
      <c r="G521" s="62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37"/>
      <c r="G522" s="62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37"/>
      <c r="G523" s="62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37"/>
      <c r="G524" s="62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37"/>
      <c r="G525" s="62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37"/>
      <c r="G526" s="62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37"/>
      <c r="G527" s="62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37"/>
      <c r="G528" s="62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37"/>
      <c r="G529" s="62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37"/>
      <c r="G530" s="62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37"/>
      <c r="G531" s="62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37"/>
      <c r="G532" s="62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37"/>
      <c r="G533" s="62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37"/>
      <c r="G534" s="62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37"/>
      <c r="G535" s="62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37"/>
      <c r="G536" s="62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37"/>
      <c r="G537" s="62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37"/>
      <c r="G538" s="62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37"/>
      <c r="G539" s="62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37"/>
      <c r="G540" s="62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37"/>
      <c r="G541" s="62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37"/>
      <c r="G542" s="62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37"/>
      <c r="G543" s="62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37"/>
      <c r="G544" s="62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37"/>
      <c r="G545" s="62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37"/>
      <c r="G546" s="62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37"/>
      <c r="G547" s="62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37"/>
      <c r="G548" s="62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37"/>
      <c r="G549" s="62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37"/>
      <c r="G550" s="62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37"/>
      <c r="G551" s="62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37"/>
      <c r="G552" s="62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37"/>
      <c r="G553" s="62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37"/>
      <c r="G554" s="62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37"/>
      <c r="G555" s="62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37"/>
      <c r="G556" s="62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37"/>
      <c r="G557" s="62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37"/>
      <c r="G558" s="62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37"/>
      <c r="G559" s="62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37"/>
      <c r="G560" s="62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37"/>
      <c r="G561" s="62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37"/>
      <c r="G562" s="62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37"/>
      <c r="G563" s="62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37"/>
      <c r="G564" s="62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37"/>
      <c r="G565" s="62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37"/>
      <c r="G566" s="62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37"/>
      <c r="G567" s="62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37"/>
      <c r="G568" s="62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37"/>
      <c r="G569" s="62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37"/>
      <c r="G570" s="62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37"/>
      <c r="G571" s="62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37"/>
      <c r="G572" s="62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37"/>
      <c r="G573" s="62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37"/>
      <c r="G574" s="62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37"/>
      <c r="G575" s="62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37"/>
      <c r="G576" s="62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37"/>
      <c r="G577" s="62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37"/>
      <c r="G578" s="62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37"/>
      <c r="G579" s="62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37"/>
      <c r="G580" s="62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37"/>
      <c r="G581" s="62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37"/>
      <c r="G582" s="62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37"/>
      <c r="G583" s="62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37"/>
      <c r="G584" s="62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37"/>
      <c r="G585" s="62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37"/>
      <c r="G586" s="62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37"/>
      <c r="G587" s="62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37"/>
      <c r="G588" s="62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37"/>
      <c r="G589" s="62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37"/>
      <c r="G590" s="62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37"/>
      <c r="G591" s="62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37"/>
      <c r="G592" s="62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37"/>
      <c r="G593" s="62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37"/>
      <c r="G594" s="62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37"/>
      <c r="G595" s="62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37"/>
      <c r="G596" s="62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37"/>
      <c r="G597" s="62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37"/>
      <c r="G598" s="62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37"/>
      <c r="G599" s="62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37"/>
      <c r="G600" s="62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37"/>
      <c r="G601" s="62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37"/>
      <c r="G602" s="62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37"/>
      <c r="G603" s="62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37"/>
      <c r="G604" s="62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37"/>
      <c r="G605" s="62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37"/>
      <c r="G606" s="62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37"/>
      <c r="G607" s="62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37"/>
      <c r="G608" s="62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37"/>
      <c r="G609" s="62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37"/>
      <c r="G610" s="62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37"/>
      <c r="G611" s="62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37"/>
      <c r="G612" s="62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37"/>
      <c r="G613" s="62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37"/>
      <c r="G614" s="62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37"/>
      <c r="G615" s="62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37"/>
      <c r="G616" s="62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37"/>
      <c r="G617" s="62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37"/>
      <c r="G618" s="62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37"/>
      <c r="G619" s="62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37"/>
      <c r="G620" s="62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37"/>
      <c r="G621" s="62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37"/>
      <c r="G622" s="62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37"/>
      <c r="G623" s="62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37"/>
      <c r="G624" s="62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37"/>
      <c r="G625" s="62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37"/>
      <c r="G626" s="62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37"/>
      <c r="G627" s="62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37"/>
      <c r="G628" s="62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37"/>
      <c r="G629" s="62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37"/>
      <c r="G630" s="62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37"/>
      <c r="G631" s="62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37"/>
      <c r="G632" s="62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37"/>
      <c r="G633" s="62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37"/>
      <c r="G634" s="62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37"/>
      <c r="G635" s="62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37"/>
      <c r="G636" s="62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37"/>
      <c r="G637" s="62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37"/>
      <c r="G638" s="62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37"/>
      <c r="G639" s="62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37"/>
      <c r="G640" s="62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37"/>
      <c r="G641" s="62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37"/>
      <c r="G642" s="62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37"/>
      <c r="G643" s="62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37"/>
      <c r="G644" s="62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37"/>
      <c r="G645" s="62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37"/>
      <c r="G646" s="62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37"/>
      <c r="G647" s="62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37"/>
      <c r="G648" s="62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37"/>
      <c r="G649" s="62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37"/>
      <c r="G650" s="62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37"/>
      <c r="G651" s="62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37"/>
      <c r="G652" s="62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37"/>
      <c r="G653" s="62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37"/>
      <c r="G654" s="62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37"/>
      <c r="G655" s="62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37"/>
      <c r="G656" s="62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37"/>
      <c r="G657" s="62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37"/>
      <c r="G658" s="62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37"/>
      <c r="G659" s="62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37"/>
      <c r="G660" s="62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37"/>
      <c r="G661" s="62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37"/>
      <c r="G662" s="62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37"/>
      <c r="G663" s="62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37"/>
      <c r="G664" s="62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37"/>
      <c r="G665" s="62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37"/>
      <c r="G666" s="62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37"/>
      <c r="G667" s="62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37"/>
      <c r="G668" s="62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37"/>
      <c r="G669" s="62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37"/>
      <c r="G670" s="62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37"/>
      <c r="G671" s="62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37"/>
      <c r="G672" s="62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37"/>
      <c r="G673" s="62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37"/>
      <c r="G674" s="62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37"/>
      <c r="G675" s="62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37"/>
      <c r="G676" s="62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37"/>
      <c r="G677" s="62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37"/>
      <c r="G678" s="62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37"/>
      <c r="G679" s="62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37"/>
      <c r="G680" s="62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37"/>
      <c r="G681" s="62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37"/>
      <c r="G682" s="62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37"/>
      <c r="G683" s="62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37"/>
      <c r="G684" s="62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37"/>
      <c r="G685" s="62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37"/>
      <c r="G686" s="62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37"/>
      <c r="G687" s="62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37"/>
      <c r="G688" s="62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37"/>
      <c r="G689" s="62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37"/>
      <c r="G690" s="62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37"/>
      <c r="G691" s="62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37"/>
      <c r="G692" s="62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37"/>
      <c r="G693" s="62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37"/>
      <c r="G694" s="62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37"/>
      <c r="G695" s="62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37"/>
      <c r="G696" s="62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37"/>
      <c r="G697" s="62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37"/>
      <c r="G698" s="62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37"/>
      <c r="G699" s="62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37"/>
      <c r="G700" s="62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37"/>
      <c r="G701" s="62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37"/>
      <c r="G702" s="62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37"/>
      <c r="G703" s="62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37"/>
      <c r="G704" s="62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37"/>
      <c r="G705" s="62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37"/>
      <c r="G706" s="62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37"/>
      <c r="G707" s="62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37"/>
      <c r="G708" s="62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37"/>
      <c r="G709" s="62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37"/>
      <c r="G710" s="62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37"/>
      <c r="G711" s="62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37"/>
      <c r="G712" s="62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37"/>
      <c r="G713" s="62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37"/>
      <c r="G714" s="62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37"/>
      <c r="G715" s="62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37"/>
      <c r="G716" s="62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37"/>
      <c r="G717" s="62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37"/>
      <c r="G718" s="62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37"/>
      <c r="G719" s="62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37"/>
      <c r="G720" s="62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37"/>
      <c r="G721" s="62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37"/>
      <c r="G722" s="62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37"/>
      <c r="G723" s="62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37"/>
      <c r="G724" s="62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37"/>
      <c r="G725" s="62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37"/>
      <c r="G726" s="62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37"/>
      <c r="G727" s="62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37"/>
      <c r="G728" s="62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37"/>
      <c r="G729" s="62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37"/>
      <c r="G730" s="62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37"/>
      <c r="G731" s="62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37"/>
      <c r="G732" s="62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37"/>
      <c r="G733" s="62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37"/>
      <c r="G734" s="62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37"/>
      <c r="G735" s="62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37"/>
      <c r="G736" s="62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37"/>
      <c r="G737" s="62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37"/>
      <c r="G738" s="62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37"/>
      <c r="G739" s="62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37"/>
      <c r="G740" s="62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37"/>
      <c r="G741" s="62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37"/>
      <c r="G742" s="62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37"/>
      <c r="G743" s="62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37"/>
      <c r="G744" s="62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37"/>
      <c r="G745" s="62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37"/>
      <c r="G746" s="62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37"/>
      <c r="G747" s="62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37"/>
      <c r="G748" s="62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37"/>
      <c r="G749" s="62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37"/>
      <c r="G750" s="62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37"/>
      <c r="G751" s="62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37"/>
      <c r="G752" s="62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37"/>
      <c r="G753" s="62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37"/>
      <c r="G754" s="62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37"/>
      <c r="G755" s="62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37"/>
      <c r="G756" s="62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37"/>
      <c r="G757" s="62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37"/>
      <c r="G758" s="62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37"/>
      <c r="G759" s="62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37"/>
      <c r="G760" s="62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37"/>
      <c r="G761" s="62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37"/>
      <c r="G762" s="62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37"/>
      <c r="G763" s="62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37"/>
      <c r="G764" s="62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37"/>
      <c r="G765" s="62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37"/>
      <c r="G766" s="62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37"/>
      <c r="G767" s="62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37"/>
      <c r="G768" s="62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37"/>
      <c r="G769" s="62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37"/>
      <c r="G770" s="62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37"/>
      <c r="G771" s="62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37"/>
      <c r="G772" s="62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37"/>
      <c r="G773" s="62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37"/>
      <c r="G774" s="62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37"/>
      <c r="G775" s="62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37"/>
      <c r="G776" s="62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37"/>
      <c r="G777" s="62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37"/>
      <c r="G778" s="62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37"/>
      <c r="G779" s="62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37"/>
      <c r="G780" s="62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37"/>
      <c r="G781" s="62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37"/>
      <c r="G782" s="62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37"/>
      <c r="G783" s="62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37"/>
      <c r="G784" s="62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37"/>
      <c r="G785" s="62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37"/>
      <c r="G786" s="62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37"/>
      <c r="G787" s="62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37"/>
      <c r="G788" s="62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37"/>
      <c r="G789" s="62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37"/>
      <c r="G790" s="62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37"/>
      <c r="G791" s="62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37"/>
      <c r="G792" s="62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37"/>
      <c r="G793" s="62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37"/>
      <c r="G794" s="62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37"/>
      <c r="G795" s="62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37"/>
      <c r="G796" s="62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37"/>
      <c r="G797" s="62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37"/>
      <c r="G798" s="62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37"/>
      <c r="G799" s="62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37"/>
      <c r="G800" s="62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37"/>
      <c r="G801" s="62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37"/>
      <c r="G802" s="62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37"/>
      <c r="G803" s="62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37"/>
      <c r="G804" s="62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37"/>
      <c r="G805" s="62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37"/>
      <c r="G806" s="62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37"/>
      <c r="G807" s="62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37"/>
      <c r="G808" s="62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37"/>
      <c r="G809" s="62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37"/>
      <c r="G810" s="62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37"/>
      <c r="G811" s="62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37"/>
      <c r="G812" s="62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37"/>
      <c r="G813" s="62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37"/>
      <c r="G814" s="62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37"/>
      <c r="G815" s="62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37"/>
      <c r="G816" s="62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37"/>
      <c r="G817" s="62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37"/>
      <c r="G818" s="62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37"/>
      <c r="G819" s="62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37"/>
      <c r="G820" s="62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37"/>
      <c r="G821" s="62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37"/>
      <c r="G822" s="62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37"/>
      <c r="G823" s="62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37"/>
      <c r="G824" s="62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37"/>
      <c r="G825" s="62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37"/>
      <c r="G826" s="62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37"/>
      <c r="G827" s="62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37"/>
      <c r="G828" s="62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37"/>
      <c r="G829" s="62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37"/>
      <c r="G830" s="62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37"/>
      <c r="G831" s="62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37"/>
      <c r="G832" s="62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37"/>
      <c r="G833" s="62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37"/>
      <c r="G834" s="62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37"/>
      <c r="G835" s="62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37"/>
      <c r="G836" s="62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37"/>
      <c r="G837" s="62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37"/>
      <c r="G838" s="62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37"/>
      <c r="G839" s="62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37"/>
      <c r="G840" s="62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37"/>
      <c r="G841" s="62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37"/>
      <c r="G842" s="62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37"/>
      <c r="G843" s="62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37"/>
      <c r="G844" s="62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37"/>
      <c r="G845" s="62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37"/>
      <c r="G846" s="62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37"/>
      <c r="G847" s="62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37"/>
      <c r="G848" s="62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37"/>
      <c r="G849" s="62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37"/>
      <c r="G850" s="62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37"/>
      <c r="G851" s="62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37"/>
      <c r="G852" s="62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37"/>
      <c r="G853" s="62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37"/>
      <c r="G854" s="62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37"/>
      <c r="G855" s="62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37"/>
      <c r="G856" s="62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37"/>
      <c r="G857" s="62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37"/>
      <c r="G858" s="62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37"/>
      <c r="G859" s="62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37"/>
      <c r="G860" s="62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37"/>
      <c r="G861" s="62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37"/>
      <c r="G862" s="62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37"/>
      <c r="G863" s="62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37"/>
      <c r="G864" s="62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37"/>
      <c r="G865" s="62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37"/>
      <c r="G866" s="62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37"/>
      <c r="G867" s="62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37"/>
      <c r="G868" s="62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37"/>
      <c r="G869" s="62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37"/>
      <c r="G870" s="62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37"/>
      <c r="G871" s="62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37"/>
      <c r="G872" s="62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37"/>
      <c r="G873" s="62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37"/>
      <c r="G874" s="62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37"/>
      <c r="G875" s="62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37"/>
      <c r="G876" s="62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37"/>
      <c r="G877" s="62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37"/>
      <c r="G878" s="62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37"/>
      <c r="G879" s="62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37"/>
      <c r="G880" s="62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37"/>
      <c r="G881" s="62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37"/>
      <c r="G882" s="62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37"/>
      <c r="G883" s="62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37"/>
      <c r="G884" s="62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37"/>
      <c r="G885" s="62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37"/>
      <c r="G886" s="62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37"/>
      <c r="G887" s="62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37"/>
      <c r="G888" s="62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37"/>
      <c r="G889" s="62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37"/>
      <c r="G890" s="62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37"/>
      <c r="G891" s="62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37"/>
      <c r="G892" s="62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37"/>
      <c r="G893" s="62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37"/>
      <c r="G894" s="62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37"/>
      <c r="G895" s="62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37"/>
      <c r="G896" s="62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37"/>
      <c r="G897" s="62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37"/>
      <c r="G898" s="62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37"/>
      <c r="G899" s="62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37"/>
      <c r="G900" s="62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37"/>
      <c r="G901" s="62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37"/>
      <c r="G902" s="62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37"/>
      <c r="G903" s="62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37"/>
      <c r="G904" s="62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37"/>
      <c r="G905" s="62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37"/>
      <c r="G906" s="62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37"/>
      <c r="G907" s="62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37"/>
      <c r="G908" s="62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37"/>
      <c r="G909" s="62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37"/>
      <c r="G910" s="62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37"/>
      <c r="G911" s="62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37"/>
      <c r="G912" s="62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37"/>
      <c r="G913" s="62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37"/>
      <c r="G914" s="62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37"/>
      <c r="G915" s="62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37"/>
      <c r="G916" s="62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37"/>
      <c r="G917" s="62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37"/>
      <c r="G918" s="62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37"/>
      <c r="G919" s="62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37"/>
      <c r="G920" s="62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37"/>
      <c r="G921" s="62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37"/>
      <c r="G922" s="62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37"/>
      <c r="G923" s="62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37"/>
      <c r="G924" s="62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37"/>
      <c r="G925" s="62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37"/>
      <c r="G926" s="62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37"/>
      <c r="G927" s="62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37"/>
      <c r="G928" s="62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37"/>
      <c r="G929" s="62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37"/>
      <c r="G930" s="62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37"/>
      <c r="G931" s="62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37"/>
      <c r="G932" s="62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37"/>
      <c r="G933" s="62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37"/>
      <c r="G934" s="62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37"/>
      <c r="G935" s="62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37"/>
      <c r="G936" s="62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37"/>
      <c r="G937" s="62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37"/>
      <c r="G938" s="62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37"/>
      <c r="G939" s="62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37"/>
      <c r="G940" s="62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37"/>
      <c r="G941" s="62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37"/>
      <c r="G942" s="62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37"/>
      <c r="G943" s="62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37"/>
      <c r="G944" s="62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37"/>
      <c r="G945" s="62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37"/>
      <c r="G946" s="62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37"/>
      <c r="G947" s="62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37"/>
      <c r="G948" s="62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37"/>
      <c r="G949" s="62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37"/>
      <c r="G950" s="62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37"/>
      <c r="G951" s="62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37"/>
      <c r="G952" s="62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37"/>
      <c r="G953" s="62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37"/>
      <c r="G954" s="62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37"/>
      <c r="G955" s="62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37"/>
      <c r="G956" s="62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37"/>
      <c r="G957" s="62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37"/>
      <c r="G958" s="62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37"/>
      <c r="G959" s="62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37"/>
      <c r="G960" s="62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37"/>
      <c r="G961" s="62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37"/>
      <c r="G962" s="62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37"/>
      <c r="G963" s="62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37"/>
      <c r="G964" s="62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37"/>
      <c r="G965" s="62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37"/>
      <c r="G966" s="62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37"/>
      <c r="G967" s="62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37"/>
      <c r="G968" s="62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37"/>
      <c r="G969" s="62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37"/>
      <c r="G970" s="62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37"/>
      <c r="G971" s="62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37"/>
      <c r="G972" s="62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37"/>
      <c r="G973" s="62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37"/>
      <c r="G974" s="62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37"/>
      <c r="G975" s="62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37"/>
      <c r="G976" s="62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37"/>
      <c r="G977" s="62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37"/>
      <c r="G978" s="62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37"/>
      <c r="G979" s="62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37"/>
      <c r="G980" s="62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37"/>
      <c r="G981" s="62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37"/>
      <c r="G982" s="62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37"/>
      <c r="G983" s="62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37"/>
      <c r="G984" s="62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37"/>
      <c r="G985" s="62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37"/>
      <c r="G986" s="62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37"/>
      <c r="G987" s="62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37"/>
      <c r="C988" s="37"/>
      <c r="D988" s="37"/>
      <c r="E988" s="37"/>
      <c r="F988" s="37"/>
      <c r="G988" s="62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>
      <c r="A989" s="37"/>
      <c r="B989" s="37"/>
      <c r="C989" s="37"/>
      <c r="D989" s="37"/>
      <c r="E989" s="37"/>
      <c r="F989" s="37"/>
      <c r="G989" s="62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>
      <c r="A990" s="37"/>
      <c r="B990" s="37"/>
      <c r="C990" s="37"/>
      <c r="D990" s="37"/>
      <c r="E990" s="37"/>
      <c r="F990" s="37"/>
      <c r="G990" s="62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>
      <c r="A991" s="37"/>
      <c r="B991" s="37"/>
      <c r="C991" s="37"/>
      <c r="D991" s="37"/>
      <c r="E991" s="37"/>
      <c r="F991" s="37"/>
      <c r="G991" s="62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>
      <c r="A992" s="37"/>
      <c r="B992" s="37"/>
      <c r="C992" s="37"/>
      <c r="D992" s="37"/>
      <c r="E992" s="37"/>
      <c r="F992" s="37"/>
      <c r="G992" s="62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>
      <c r="A993" s="37"/>
      <c r="B993" s="37"/>
      <c r="C993" s="37"/>
      <c r="D993" s="37"/>
      <c r="E993" s="37"/>
      <c r="F993" s="37"/>
      <c r="G993" s="62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>
      <c r="A994" s="37"/>
      <c r="B994" s="37"/>
      <c r="C994" s="37"/>
      <c r="D994" s="37"/>
      <c r="E994" s="37"/>
      <c r="F994" s="37"/>
      <c r="G994" s="62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>
      <c r="A995" s="37"/>
      <c r="B995" s="37"/>
      <c r="C995" s="37"/>
      <c r="D995" s="37"/>
      <c r="E995" s="37"/>
      <c r="F995" s="37"/>
      <c r="G995" s="62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>
      <c r="A996" s="37"/>
      <c r="B996" s="37"/>
      <c r="C996" s="37"/>
      <c r="D996" s="37"/>
      <c r="E996" s="37"/>
      <c r="F996" s="37"/>
      <c r="G996" s="62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>
      <c r="A997" s="37"/>
      <c r="B997" s="37"/>
      <c r="C997" s="37"/>
      <c r="D997" s="37"/>
      <c r="E997" s="37"/>
      <c r="F997" s="37"/>
      <c r="G997" s="62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>
      <c r="A998" s="37"/>
      <c r="B998" s="37"/>
      <c r="C998" s="37"/>
      <c r="D998" s="37"/>
      <c r="E998" s="37"/>
      <c r="F998" s="37"/>
      <c r="G998" s="62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>
      <c r="A999" s="37"/>
      <c r="B999" s="37"/>
      <c r="C999" s="37"/>
      <c r="D999" s="37"/>
      <c r="E999" s="37"/>
      <c r="F999" s="37"/>
      <c r="G999" s="62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>
      <c r="A1000" s="37"/>
      <c r="B1000" s="37"/>
      <c r="C1000" s="37"/>
      <c r="D1000" s="37"/>
      <c r="E1000" s="37"/>
      <c r="F1000" s="37"/>
      <c r="G1000" s="62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 spans="1:26">
      <c r="A1001" s="37"/>
      <c r="B1001" s="37"/>
      <c r="C1001" s="37"/>
      <c r="D1001" s="37"/>
      <c r="E1001" s="37"/>
      <c r="F1001" s="37"/>
      <c r="G1001" s="62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  <row r="1002" spans="1:26">
      <c r="A1002" s="37"/>
      <c r="B1002" s="37"/>
      <c r="C1002" s="37"/>
      <c r="D1002" s="37"/>
      <c r="E1002" s="37"/>
      <c r="F1002" s="37"/>
      <c r="G1002" s="62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</row>
    <row r="1003" spans="1:26">
      <c r="A1003" s="37"/>
      <c r="B1003" s="37"/>
      <c r="C1003" s="37"/>
      <c r="D1003" s="37"/>
      <c r="E1003" s="37"/>
      <c r="F1003" s="37"/>
      <c r="G1003" s="62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</row>
    <row r="1004" spans="1:26">
      <c r="A1004" s="37"/>
      <c r="B1004" s="37"/>
      <c r="C1004" s="37"/>
      <c r="D1004" s="37"/>
      <c r="E1004" s="37"/>
      <c r="F1004" s="37"/>
      <c r="G1004" s="62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</row>
    <row r="1005" spans="1:26">
      <c r="A1005" s="37"/>
      <c r="B1005" s="37"/>
      <c r="C1005" s="37"/>
      <c r="D1005" s="37"/>
      <c r="E1005" s="37"/>
      <c r="F1005" s="37"/>
      <c r="G1005" s="62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</row>
    <row r="1006" spans="1:26">
      <c r="A1006" s="37"/>
      <c r="B1006" s="37"/>
      <c r="C1006" s="37"/>
      <c r="D1006" s="37"/>
      <c r="E1006" s="37"/>
      <c r="F1006" s="37"/>
      <c r="G1006" s="62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</row>
    <row r="1007" spans="1:26">
      <c r="A1007" s="37"/>
      <c r="B1007" s="37"/>
      <c r="C1007" s="37"/>
      <c r="D1007" s="37"/>
      <c r="E1007" s="37"/>
      <c r="F1007" s="37"/>
      <c r="G1007" s="62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</row>
    <row r="1008" spans="1:26">
      <c r="A1008" s="37"/>
      <c r="B1008" s="37"/>
      <c r="C1008" s="37"/>
      <c r="D1008" s="37"/>
      <c r="E1008" s="37"/>
      <c r="F1008" s="37"/>
      <c r="G1008" s="62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</row>
    <row r="1009" spans="1:26">
      <c r="A1009" s="37"/>
      <c r="B1009" s="37"/>
      <c r="C1009" s="37"/>
      <c r="D1009" s="37"/>
      <c r="E1009" s="37"/>
      <c r="F1009" s="37"/>
      <c r="G1009" s="62"/>
      <c r="H1009" s="37"/>
      <c r="I1009" s="37"/>
      <c r="J1009" s="37"/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</row>
    <row r="1010" spans="1:26">
      <c r="A1010" s="37"/>
      <c r="B1010" s="37"/>
      <c r="C1010" s="37"/>
      <c r="D1010" s="37"/>
      <c r="E1010" s="37"/>
      <c r="F1010" s="37"/>
      <c r="G1010" s="62"/>
      <c r="H1010" s="37"/>
      <c r="I1010" s="37"/>
      <c r="J1010" s="37"/>
      <c r="K1010" s="37"/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</row>
    <row r="1011" spans="1:26">
      <c r="A1011" s="37"/>
      <c r="B1011" s="37"/>
      <c r="C1011" s="37"/>
      <c r="D1011" s="37"/>
      <c r="E1011" s="37"/>
      <c r="F1011" s="37"/>
      <c r="G1011" s="62"/>
      <c r="H1011" s="37"/>
      <c r="I1011" s="37"/>
      <c r="J1011" s="37"/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</row>
    <row r="1012" spans="1:26">
      <c r="A1012" s="37"/>
      <c r="B1012" s="37"/>
      <c r="C1012" s="37"/>
      <c r="D1012" s="37"/>
      <c r="E1012" s="37"/>
      <c r="F1012" s="37"/>
      <c r="G1012" s="62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</row>
    <row r="1013" spans="1:26">
      <c r="A1013" s="37"/>
      <c r="B1013" s="37"/>
      <c r="C1013" s="37"/>
      <c r="D1013" s="37"/>
      <c r="E1013" s="37"/>
      <c r="F1013" s="37"/>
      <c r="G1013" s="62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</row>
    <row r="1014" spans="1:26">
      <c r="A1014" s="37"/>
      <c r="B1014" s="37"/>
      <c r="C1014" s="37"/>
      <c r="D1014" s="37"/>
      <c r="E1014" s="37"/>
      <c r="F1014" s="37"/>
      <c r="G1014" s="62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</row>
    <row r="1015" spans="1:26">
      <c r="A1015" s="37"/>
      <c r="B1015" s="37"/>
      <c r="C1015" s="37"/>
      <c r="D1015" s="37"/>
      <c r="E1015" s="37"/>
      <c r="F1015" s="37"/>
      <c r="G1015" s="62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</row>
    <row r="1016" spans="1:26">
      <c r="A1016" s="37"/>
      <c r="B1016" s="37"/>
      <c r="C1016" s="37"/>
      <c r="D1016" s="37"/>
      <c r="E1016" s="37"/>
      <c r="F1016" s="37"/>
      <c r="G1016" s="62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</row>
    <row r="1017" spans="1:26">
      <c r="A1017" s="37"/>
      <c r="B1017" s="37"/>
      <c r="C1017" s="37"/>
      <c r="D1017" s="37"/>
      <c r="E1017" s="37"/>
      <c r="F1017" s="37"/>
      <c r="G1017" s="62"/>
      <c r="H1017" s="37"/>
      <c r="I1017" s="37"/>
      <c r="J1017" s="37"/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</row>
    <row r="1018" spans="1:26">
      <c r="A1018" s="37"/>
      <c r="B1018" s="37"/>
      <c r="C1018" s="37"/>
      <c r="D1018" s="37"/>
      <c r="E1018" s="37"/>
      <c r="F1018" s="37"/>
      <c r="G1018" s="62"/>
      <c r="H1018" s="37"/>
      <c r="I1018" s="37"/>
      <c r="J1018" s="37"/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</row>
    <row r="1019" spans="1:26">
      <c r="A1019" s="37"/>
      <c r="B1019" s="37"/>
      <c r="C1019" s="37"/>
      <c r="D1019" s="37"/>
      <c r="E1019" s="37"/>
      <c r="F1019" s="37"/>
      <c r="G1019" s="62"/>
      <c r="H1019" s="37"/>
      <c r="I1019" s="37"/>
      <c r="J1019" s="37"/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</row>
    <row r="1020" spans="1:26">
      <c r="A1020" s="37"/>
      <c r="B1020" s="37"/>
      <c r="C1020" s="37"/>
      <c r="D1020" s="37"/>
      <c r="E1020" s="37"/>
      <c r="F1020" s="37"/>
      <c r="G1020" s="62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</row>
    <row r="1021" spans="1:26">
      <c r="A1021" s="37"/>
      <c r="B1021" s="37"/>
      <c r="C1021" s="37"/>
      <c r="D1021" s="37"/>
      <c r="E1021" s="37"/>
      <c r="F1021" s="37"/>
      <c r="G1021" s="62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</row>
    <row r="1022" spans="1:26">
      <c r="A1022" s="37"/>
      <c r="B1022" s="37"/>
      <c r="C1022" s="37"/>
      <c r="D1022" s="37"/>
      <c r="E1022" s="37"/>
      <c r="F1022" s="37"/>
      <c r="G1022" s="62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</row>
    <row r="1023" spans="1:26">
      <c r="A1023" s="37"/>
      <c r="B1023" s="37"/>
      <c r="C1023" s="37"/>
      <c r="D1023" s="37"/>
      <c r="E1023" s="37"/>
      <c r="F1023" s="37"/>
      <c r="G1023" s="62"/>
      <c r="H1023" s="37"/>
      <c r="I1023" s="37"/>
      <c r="J1023" s="37"/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</row>
    <row r="1024" spans="1:26">
      <c r="A1024" s="37"/>
      <c r="B1024" s="37"/>
      <c r="C1024" s="37"/>
      <c r="D1024" s="37"/>
      <c r="E1024" s="37"/>
      <c r="F1024" s="37"/>
      <c r="G1024" s="62"/>
      <c r="H1024" s="37"/>
      <c r="I1024" s="37"/>
      <c r="J1024" s="37"/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  <c r="X1024" s="37"/>
      <c r="Y1024" s="37"/>
      <c r="Z1024" s="37"/>
    </row>
  </sheetData>
  <sheetProtection algorithmName="SHA-512" hashValue="0xBfLGUFRGC+jLwjz0lCdfRU4rhElFQ6kZQnjmBMFTdpcjBsfuilNXrSGDAB+pFF5jkCk6PByetooSKqGAiIdQ==" saltValue="/WH0i5l6Rkkx8OqaWtwNXQ==" spinCount="100000" sheet="1" objects="1" scenarios="1"/>
  <mergeCells count="7">
    <mergeCell ref="B75:E75"/>
    <mergeCell ref="B77:E77"/>
    <mergeCell ref="C1:F1"/>
    <mergeCell ref="A2:F2"/>
    <mergeCell ref="A3:F3"/>
    <mergeCell ref="A4:D4"/>
    <mergeCell ref="B73:E7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4B083"/>
  </sheetPr>
  <dimension ref="A1:Z991"/>
  <sheetViews>
    <sheetView topLeftCell="A31" zoomScale="90" zoomScaleNormal="90" zoomScalePageLayoutView="70" workbookViewId="0">
      <selection activeCell="E38" sqref="E38"/>
    </sheetView>
  </sheetViews>
  <sheetFormatPr defaultColWidth="14.453125" defaultRowHeight="14.5"/>
  <cols>
    <col min="1" max="1" width="7.453125" style="38" customWidth="1"/>
    <col min="2" max="2" width="80.1796875" style="38" customWidth="1"/>
    <col min="3" max="3" width="8.81640625" style="38" customWidth="1"/>
    <col min="4" max="4" width="6.81640625" style="38" customWidth="1"/>
    <col min="5" max="5" width="12" style="38" customWidth="1"/>
    <col min="6" max="6" width="15.81640625" style="50" customWidth="1"/>
    <col min="7" max="26" width="9.1796875" style="38" customWidth="1"/>
    <col min="27" max="16384" width="14.453125" style="38"/>
  </cols>
  <sheetData>
    <row r="1" spans="1:26" ht="87" customHeight="1">
      <c r="A1" s="61"/>
      <c r="B1" s="36"/>
      <c r="C1" s="218" t="s">
        <v>97</v>
      </c>
      <c r="D1" s="219"/>
      <c r="E1" s="219"/>
      <c r="F1" s="220"/>
      <c r="G1" s="62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1" t="s">
        <v>43</v>
      </c>
      <c r="B2" s="219"/>
      <c r="C2" s="219"/>
      <c r="D2" s="219"/>
      <c r="E2" s="219"/>
      <c r="F2" s="220"/>
      <c r="G2" s="62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1" t="s">
        <v>15</v>
      </c>
      <c r="B3" s="219"/>
      <c r="C3" s="219"/>
      <c r="D3" s="219"/>
      <c r="E3" s="219"/>
      <c r="F3" s="220"/>
      <c r="G3" s="62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thickBot="1">
      <c r="A4" s="222"/>
      <c r="B4" s="219"/>
      <c r="C4" s="219"/>
      <c r="D4" s="220"/>
      <c r="E4" s="39"/>
      <c r="F4" s="40"/>
      <c r="G4" s="62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58.5" thickBot="1">
      <c r="A5" s="63" t="s">
        <v>16</v>
      </c>
      <c r="B5" s="64" t="s">
        <v>17</v>
      </c>
      <c r="C5" s="65" t="s">
        <v>18</v>
      </c>
      <c r="D5" s="65" t="s">
        <v>19</v>
      </c>
      <c r="E5" s="66" t="s">
        <v>20</v>
      </c>
      <c r="F5" s="66" t="s">
        <v>21</v>
      </c>
      <c r="G5" s="62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" thickBot="1">
      <c r="A6" s="67"/>
      <c r="B6" s="68" t="s">
        <v>55</v>
      </c>
      <c r="C6" s="69"/>
      <c r="D6" s="69"/>
      <c r="E6" s="70"/>
      <c r="F6" s="71"/>
      <c r="G6" s="62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10">
        <v>1</v>
      </c>
      <c r="B7" s="111" t="s">
        <v>108</v>
      </c>
      <c r="C7" s="112" t="s">
        <v>25</v>
      </c>
      <c r="D7" s="113">
        <v>1</v>
      </c>
      <c r="E7" s="100"/>
      <c r="F7" s="42">
        <f t="shared" ref="F7:F14" si="0">ROUND(D7*E7,2)</f>
        <v>0</v>
      </c>
      <c r="G7" s="62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14">
        <v>2</v>
      </c>
      <c r="B8" s="106" t="s">
        <v>40</v>
      </c>
      <c r="C8" s="107" t="s">
        <v>22</v>
      </c>
      <c r="D8" s="115">
        <v>1</v>
      </c>
      <c r="E8" s="101"/>
      <c r="F8" s="43">
        <f t="shared" si="0"/>
        <v>0</v>
      </c>
      <c r="G8" s="62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14">
        <v>3</v>
      </c>
      <c r="B9" s="106" t="s">
        <v>41</v>
      </c>
      <c r="C9" s="107" t="s">
        <v>25</v>
      </c>
      <c r="D9" s="115">
        <v>1</v>
      </c>
      <c r="E9" s="101"/>
      <c r="F9" s="43">
        <f t="shared" si="0"/>
        <v>0</v>
      </c>
      <c r="G9" s="62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9">
      <c r="A10" s="114">
        <v>4</v>
      </c>
      <c r="B10" s="108" t="s">
        <v>104</v>
      </c>
      <c r="C10" s="107" t="s">
        <v>25</v>
      </c>
      <c r="D10" s="115">
        <v>1</v>
      </c>
      <c r="E10" s="101"/>
      <c r="F10" s="43">
        <f t="shared" si="0"/>
        <v>0</v>
      </c>
      <c r="G10" s="62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14">
        <v>5</v>
      </c>
      <c r="B11" s="106" t="s">
        <v>24</v>
      </c>
      <c r="C11" s="107" t="s">
        <v>25</v>
      </c>
      <c r="D11" s="115">
        <v>1</v>
      </c>
      <c r="E11" s="101"/>
      <c r="F11" s="43">
        <f t="shared" si="0"/>
        <v>0</v>
      </c>
      <c r="G11" s="62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14">
        <v>6</v>
      </c>
      <c r="B12" s="108" t="s">
        <v>26</v>
      </c>
      <c r="C12" s="107" t="s">
        <v>25</v>
      </c>
      <c r="D12" s="115">
        <v>1</v>
      </c>
      <c r="E12" s="101"/>
      <c r="F12" s="43">
        <f t="shared" si="0"/>
        <v>0</v>
      </c>
      <c r="G12" s="62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58">
      <c r="A13" s="114">
        <v>7</v>
      </c>
      <c r="B13" s="109" t="s">
        <v>23</v>
      </c>
      <c r="C13" s="107" t="s">
        <v>22</v>
      </c>
      <c r="D13" s="115">
        <v>1</v>
      </c>
      <c r="E13" s="101"/>
      <c r="F13" s="43">
        <f t="shared" si="0"/>
        <v>0</v>
      </c>
      <c r="G13" s="62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14">
        <v>8</v>
      </c>
      <c r="B14" s="108" t="s">
        <v>32</v>
      </c>
      <c r="C14" s="107" t="s">
        <v>22</v>
      </c>
      <c r="D14" s="115">
        <v>1</v>
      </c>
      <c r="E14" s="101"/>
      <c r="F14" s="43">
        <f t="shared" si="0"/>
        <v>0</v>
      </c>
      <c r="G14" s="62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114">
        <v>9</v>
      </c>
      <c r="B15" s="108" t="s">
        <v>31</v>
      </c>
      <c r="C15" s="107" t="s">
        <v>22</v>
      </c>
      <c r="D15" s="115">
        <v>1</v>
      </c>
      <c r="E15" s="101"/>
      <c r="F15" s="43">
        <f t="shared" ref="F15:F16" si="1">ROUND(D15*E15,2)</f>
        <v>0</v>
      </c>
      <c r="G15" s="62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29.5" thickBot="1">
      <c r="A16" s="116">
        <v>10</v>
      </c>
      <c r="B16" s="117" t="s">
        <v>27</v>
      </c>
      <c r="C16" s="118" t="s">
        <v>28</v>
      </c>
      <c r="D16" s="119">
        <v>5</v>
      </c>
      <c r="E16" s="102"/>
      <c r="F16" s="45">
        <f t="shared" si="1"/>
        <v>0</v>
      </c>
      <c r="G16" s="62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" thickBot="1">
      <c r="A17" s="103"/>
      <c r="B17" s="104" t="s">
        <v>55</v>
      </c>
      <c r="C17" s="105"/>
      <c r="D17" s="105"/>
      <c r="E17" s="79"/>
      <c r="F17" s="71"/>
      <c r="G17" s="62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0">
        <v>11</v>
      </c>
      <c r="B18" s="111" t="s">
        <v>107</v>
      </c>
      <c r="C18" s="112" t="s">
        <v>25</v>
      </c>
      <c r="D18" s="113">
        <v>1</v>
      </c>
      <c r="E18" s="100"/>
      <c r="F18" s="42">
        <f t="shared" ref="F18:F25" si="2">ROUND(D18*E18,2)</f>
        <v>0</v>
      </c>
      <c r="G18" s="62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4">
        <v>12</v>
      </c>
      <c r="B19" s="106" t="s">
        <v>40</v>
      </c>
      <c r="C19" s="107" t="s">
        <v>22</v>
      </c>
      <c r="D19" s="115">
        <v>1</v>
      </c>
      <c r="E19" s="101"/>
      <c r="F19" s="43">
        <f t="shared" si="2"/>
        <v>0</v>
      </c>
      <c r="G19" s="62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4">
        <v>13</v>
      </c>
      <c r="B20" s="106" t="s">
        <v>41</v>
      </c>
      <c r="C20" s="107" t="s">
        <v>25</v>
      </c>
      <c r="D20" s="115">
        <v>1</v>
      </c>
      <c r="E20" s="101"/>
      <c r="F20" s="43">
        <f t="shared" si="2"/>
        <v>0</v>
      </c>
      <c r="G20" s="62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43.5" customHeight="1">
      <c r="A21" s="114">
        <v>14</v>
      </c>
      <c r="B21" s="108" t="s">
        <v>104</v>
      </c>
      <c r="C21" s="107" t="s">
        <v>25</v>
      </c>
      <c r="D21" s="115">
        <v>1</v>
      </c>
      <c r="E21" s="101"/>
      <c r="F21" s="43">
        <f t="shared" si="2"/>
        <v>0</v>
      </c>
      <c r="G21" s="62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4">
        <v>15</v>
      </c>
      <c r="B22" s="106" t="s">
        <v>24</v>
      </c>
      <c r="C22" s="107" t="s">
        <v>25</v>
      </c>
      <c r="D22" s="115">
        <v>1</v>
      </c>
      <c r="E22" s="101"/>
      <c r="F22" s="43">
        <f t="shared" si="2"/>
        <v>0</v>
      </c>
      <c r="G22" s="62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4">
        <v>16</v>
      </c>
      <c r="B23" s="108" t="s">
        <v>26</v>
      </c>
      <c r="C23" s="107" t="s">
        <v>25</v>
      </c>
      <c r="D23" s="115">
        <v>1</v>
      </c>
      <c r="E23" s="101"/>
      <c r="F23" s="43">
        <f t="shared" si="2"/>
        <v>0</v>
      </c>
      <c r="G23" s="62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58">
      <c r="A24" s="114">
        <v>17</v>
      </c>
      <c r="B24" s="109" t="s">
        <v>23</v>
      </c>
      <c r="C24" s="107" t="s">
        <v>22</v>
      </c>
      <c r="D24" s="115">
        <v>1</v>
      </c>
      <c r="E24" s="101"/>
      <c r="F24" s="43">
        <f t="shared" si="2"/>
        <v>0</v>
      </c>
      <c r="G24" s="62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4">
        <v>18</v>
      </c>
      <c r="B25" s="108" t="s">
        <v>32</v>
      </c>
      <c r="C25" s="107" t="s">
        <v>22</v>
      </c>
      <c r="D25" s="115">
        <v>1</v>
      </c>
      <c r="E25" s="101"/>
      <c r="F25" s="43">
        <f t="shared" si="2"/>
        <v>0</v>
      </c>
      <c r="G25" s="6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4">
        <v>19</v>
      </c>
      <c r="B26" s="108" t="s">
        <v>31</v>
      </c>
      <c r="C26" s="107" t="s">
        <v>22</v>
      </c>
      <c r="D26" s="115">
        <v>1</v>
      </c>
      <c r="E26" s="101"/>
      <c r="F26" s="43">
        <f t="shared" ref="F26:F27" si="3">ROUND(D26*E26,2)</f>
        <v>0</v>
      </c>
      <c r="G26" s="62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29.5" thickBot="1">
      <c r="A27" s="116">
        <v>20</v>
      </c>
      <c r="B27" s="117" t="s">
        <v>27</v>
      </c>
      <c r="C27" s="118" t="s">
        <v>28</v>
      </c>
      <c r="D27" s="119">
        <v>5</v>
      </c>
      <c r="E27" s="102"/>
      <c r="F27" s="45">
        <f t="shared" si="3"/>
        <v>0</v>
      </c>
      <c r="G27" s="62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" thickBot="1">
      <c r="A28" s="103"/>
      <c r="B28" s="104" t="s">
        <v>55</v>
      </c>
      <c r="C28" s="105"/>
      <c r="D28" s="105"/>
      <c r="E28" s="79"/>
      <c r="F28" s="71"/>
      <c r="G28" s="6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110">
        <v>21</v>
      </c>
      <c r="B29" s="111" t="s">
        <v>109</v>
      </c>
      <c r="C29" s="112" t="s">
        <v>25</v>
      </c>
      <c r="D29" s="113">
        <v>1</v>
      </c>
      <c r="E29" s="100"/>
      <c r="F29" s="42">
        <f t="shared" ref="F29:F36" si="4">ROUND(D29*E29,2)</f>
        <v>0</v>
      </c>
      <c r="G29" s="6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4">
        <v>22</v>
      </c>
      <c r="B30" s="106" t="s">
        <v>40</v>
      </c>
      <c r="C30" s="107" t="s">
        <v>22</v>
      </c>
      <c r="D30" s="115">
        <v>1</v>
      </c>
      <c r="E30" s="101"/>
      <c r="F30" s="43">
        <f t="shared" si="4"/>
        <v>0</v>
      </c>
      <c r="G30" s="6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4">
        <v>23</v>
      </c>
      <c r="B31" s="106" t="s">
        <v>41</v>
      </c>
      <c r="C31" s="107" t="s">
        <v>25</v>
      </c>
      <c r="D31" s="115">
        <v>1</v>
      </c>
      <c r="E31" s="101"/>
      <c r="F31" s="43">
        <f t="shared" si="4"/>
        <v>0</v>
      </c>
      <c r="G31" s="62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29">
      <c r="A32" s="114">
        <v>24</v>
      </c>
      <c r="B32" s="108" t="s">
        <v>104</v>
      </c>
      <c r="C32" s="107" t="s">
        <v>25</v>
      </c>
      <c r="D32" s="115">
        <v>1</v>
      </c>
      <c r="E32" s="101"/>
      <c r="F32" s="43">
        <f t="shared" si="4"/>
        <v>0</v>
      </c>
      <c r="G32" s="62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4">
        <v>25</v>
      </c>
      <c r="B33" s="106" t="s">
        <v>24</v>
      </c>
      <c r="C33" s="107" t="s">
        <v>25</v>
      </c>
      <c r="D33" s="115">
        <v>1</v>
      </c>
      <c r="E33" s="101"/>
      <c r="F33" s="43">
        <f t="shared" si="4"/>
        <v>0</v>
      </c>
      <c r="G33" s="62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4">
        <v>26</v>
      </c>
      <c r="B34" s="108" t="s">
        <v>26</v>
      </c>
      <c r="C34" s="107" t="s">
        <v>25</v>
      </c>
      <c r="D34" s="115">
        <v>1</v>
      </c>
      <c r="E34" s="101"/>
      <c r="F34" s="43">
        <f t="shared" si="4"/>
        <v>0</v>
      </c>
      <c r="G34" s="62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58">
      <c r="A35" s="114">
        <v>27</v>
      </c>
      <c r="B35" s="109" t="s">
        <v>23</v>
      </c>
      <c r="C35" s="107" t="s">
        <v>22</v>
      </c>
      <c r="D35" s="115">
        <v>1</v>
      </c>
      <c r="E35" s="101"/>
      <c r="F35" s="43">
        <f t="shared" si="4"/>
        <v>0</v>
      </c>
      <c r="G35" s="62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114">
        <v>28</v>
      </c>
      <c r="B36" s="108" t="s">
        <v>32</v>
      </c>
      <c r="C36" s="107" t="s">
        <v>22</v>
      </c>
      <c r="D36" s="115">
        <v>1</v>
      </c>
      <c r="E36" s="101"/>
      <c r="F36" s="43">
        <f t="shared" si="4"/>
        <v>0</v>
      </c>
      <c r="G36" s="62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114">
        <v>29</v>
      </c>
      <c r="B37" s="108" t="s">
        <v>31</v>
      </c>
      <c r="C37" s="107" t="s">
        <v>22</v>
      </c>
      <c r="D37" s="115">
        <v>1</v>
      </c>
      <c r="E37" s="101"/>
      <c r="F37" s="43">
        <f t="shared" ref="F37:F38" si="5">ROUND(D37*E37,2)</f>
        <v>0</v>
      </c>
      <c r="G37" s="62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29.5" thickBot="1">
      <c r="A38" s="116">
        <v>30</v>
      </c>
      <c r="B38" s="117" t="s">
        <v>27</v>
      </c>
      <c r="C38" s="118" t="s">
        <v>28</v>
      </c>
      <c r="D38" s="119">
        <v>5</v>
      </c>
      <c r="E38" s="102"/>
      <c r="F38" s="45">
        <f t="shared" si="5"/>
        <v>0</v>
      </c>
      <c r="G38" s="62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" thickBot="1">
      <c r="A39" s="133"/>
      <c r="B39" s="134"/>
      <c r="C39" s="135"/>
      <c r="D39" s="135"/>
      <c r="E39" s="136"/>
      <c r="F39" s="137"/>
      <c r="G39" s="62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" thickBot="1">
      <c r="A40" s="138"/>
      <c r="B40" s="223" t="s">
        <v>29</v>
      </c>
      <c r="C40" s="216"/>
      <c r="D40" s="216"/>
      <c r="E40" s="217"/>
      <c r="F40" s="139">
        <f>SUM('Tab. 2 - Špecifik. ceny'!F7:F16,'Tab. 2 - Špecifik. ceny'!F18:F27,'Tab. 2 - Špecifik. ceny'!F29:F38)</f>
        <v>0</v>
      </c>
      <c r="G40" s="62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" thickBot="1">
      <c r="A41" s="61"/>
      <c r="B41" s="47"/>
      <c r="C41" s="47"/>
      <c r="D41" s="47"/>
      <c r="E41" s="47"/>
      <c r="F41" s="46"/>
      <c r="G41" s="62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" thickBot="1">
      <c r="A42" s="83"/>
      <c r="B42" s="215" t="s">
        <v>62</v>
      </c>
      <c r="C42" s="216"/>
      <c r="D42" s="216"/>
      <c r="E42" s="217"/>
      <c r="F42" s="48">
        <f>SUM(F40*0.23)</f>
        <v>0</v>
      </c>
      <c r="G42" s="62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" thickBot="1">
      <c r="A43" s="61"/>
      <c r="B43" s="47"/>
      <c r="C43" s="47"/>
      <c r="D43" s="47"/>
      <c r="E43" s="47"/>
      <c r="F43" s="46"/>
      <c r="G43" s="62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" thickBot="1">
      <c r="A44" s="83"/>
      <c r="B44" s="215" t="s">
        <v>30</v>
      </c>
      <c r="C44" s="216"/>
      <c r="D44" s="216"/>
      <c r="E44" s="217"/>
      <c r="F44" s="48">
        <f>SUM(F40,F42)</f>
        <v>0</v>
      </c>
      <c r="G44" s="62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62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62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54"/>
      <c r="B47" s="54"/>
      <c r="C47" s="37"/>
      <c r="D47" s="37"/>
      <c r="E47" s="37"/>
      <c r="F47" s="49"/>
      <c r="G47" s="62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54" t="s">
        <v>5</v>
      </c>
      <c r="B48" s="54"/>
      <c r="C48" s="37"/>
      <c r="D48" s="37"/>
      <c r="E48" s="37"/>
      <c r="F48" s="49"/>
      <c r="G48" s="62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37"/>
      <c r="C49" s="37"/>
      <c r="D49" s="37"/>
      <c r="E49" s="37"/>
      <c r="F49" s="49"/>
      <c r="G49" s="62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54" t="s">
        <v>6</v>
      </c>
      <c r="E50" s="54"/>
      <c r="F50" s="55"/>
      <c r="G50" s="62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239" t="s">
        <v>7</v>
      </c>
      <c r="F51" s="49"/>
      <c r="G51" s="62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140"/>
      <c r="B52" s="140"/>
      <c r="C52" s="140"/>
      <c r="D52" s="239"/>
      <c r="E52" s="239" t="s">
        <v>9</v>
      </c>
      <c r="F52" s="49"/>
      <c r="G52" s="62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2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2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2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2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2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2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2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2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2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2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2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2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2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2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2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2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2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2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2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2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2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2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2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2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2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2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2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2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2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2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2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2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2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2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2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2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2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2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2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2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2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2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2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2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2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2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2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2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2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2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2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2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2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2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2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2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2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2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2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2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2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2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2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2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2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2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2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2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2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2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2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2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2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2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2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2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2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2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2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2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2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2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2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2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2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2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2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2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2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2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2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2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2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2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2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2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2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2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2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2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2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2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2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2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2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2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2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2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2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2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2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2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2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2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2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2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2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2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2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2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2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2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2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2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2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2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2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2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2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2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2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2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2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2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2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2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2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2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2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2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2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2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2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2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2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2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2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2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2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2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2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2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2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2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2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2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2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2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2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2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2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2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2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2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2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2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2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2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2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2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2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2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2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2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2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2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2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2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2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2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2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2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2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2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2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2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2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2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2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2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2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2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2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2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2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2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2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2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2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2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2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2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2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2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2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2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2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2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2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2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2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2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2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2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2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2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2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2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2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2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2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2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2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2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2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2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2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2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2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2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2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2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2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2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2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2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2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2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2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2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2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2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2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2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2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2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2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2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2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2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2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2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2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2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2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2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2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2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2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2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2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2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2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2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2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2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2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2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2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2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2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2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2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2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2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2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2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2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2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2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2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2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2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2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2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2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2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2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2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2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2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2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2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2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2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2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2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2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2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2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2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2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2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2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2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2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2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2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2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2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2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2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2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2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2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2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2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2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2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2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2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2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2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2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2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2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2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2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2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2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2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2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2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2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2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2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2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2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2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2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2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2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2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2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2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2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2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2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2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2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2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2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2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2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2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2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2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2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2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2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2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2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2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2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2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2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2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2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2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2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2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2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2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2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2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2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2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2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2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2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2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2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2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2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2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2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2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2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2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2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2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2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2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2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2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2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2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2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2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2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2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2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2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2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2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2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2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2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2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2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2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2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2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2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2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2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2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2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2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2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2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2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2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2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2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2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2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2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2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2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2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2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2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2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2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2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2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2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2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2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2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2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2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2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2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2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2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2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2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2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2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2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2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2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2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2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2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2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2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2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2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2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2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2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2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2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2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2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2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2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2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2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2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2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2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2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2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2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2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2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2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2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2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2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2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2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2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2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2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2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2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2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2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2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2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2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2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2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2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2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2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2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2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2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2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2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2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2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2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2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2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2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2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2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2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2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2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2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2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2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2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2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2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2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2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2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2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2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2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2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2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2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2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2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2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2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2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2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2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2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2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2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2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2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2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2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2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2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2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2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2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2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2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2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2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2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2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2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2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2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2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2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2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2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2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2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2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2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2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2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2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2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2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2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2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2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2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2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2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2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2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2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2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2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2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2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2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2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2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2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2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2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2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2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2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2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2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2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2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2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2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2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2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2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2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2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2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2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2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2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2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2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2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2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2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2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2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2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2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2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2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2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2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2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2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2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2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2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2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2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2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2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2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2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2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2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2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2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2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2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2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2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2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2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2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2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2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2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2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2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2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2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2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2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2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2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2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2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2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2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2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2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2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2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2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2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2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2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2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2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2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2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2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2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2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2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2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2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2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2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2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2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2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2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2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2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2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2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2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2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2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2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2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2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2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2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2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2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2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2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2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2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2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2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2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2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2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2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2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2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2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2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2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2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2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2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2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2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2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2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2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2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2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2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2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2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2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2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2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2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2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2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2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2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2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2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2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2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2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2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2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2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2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2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2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2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2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2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2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2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2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2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2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2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2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2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2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2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2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2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2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2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2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2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2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2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2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2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2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2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2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2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2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2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2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2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2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2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2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2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2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2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2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2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2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2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2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2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2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2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2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2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2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2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2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2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2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2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2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2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2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2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2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2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2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2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2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2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2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2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2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2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2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2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2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2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2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2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2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2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2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2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2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2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2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2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2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2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2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2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2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2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2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2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2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2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2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2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2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2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2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2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2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2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2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2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2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2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2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2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2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2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2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2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2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2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2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2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2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2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2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2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2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2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2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2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2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2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2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2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2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2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2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2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2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2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2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2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2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2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2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2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2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2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2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2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2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2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2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2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2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2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2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2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2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2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2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2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2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2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2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2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2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2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2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2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2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2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2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2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2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2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2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2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2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2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2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2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2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2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2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2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2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2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2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2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2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2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62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</row>
    <row r="983" spans="1:26">
      <c r="A983" s="37"/>
      <c r="B983" s="37"/>
      <c r="C983" s="37"/>
      <c r="D983" s="37"/>
      <c r="E983" s="37"/>
      <c r="F983" s="49"/>
    </row>
    <row r="984" spans="1:26">
      <c r="A984" s="37"/>
      <c r="B984" s="37"/>
      <c r="C984" s="37"/>
      <c r="D984" s="37"/>
      <c r="E984" s="37"/>
      <c r="F984" s="49"/>
    </row>
    <row r="985" spans="1:26">
      <c r="A985" s="37"/>
      <c r="B985" s="37"/>
      <c r="C985" s="37"/>
      <c r="D985" s="37"/>
      <c r="E985" s="37"/>
      <c r="F985" s="49"/>
    </row>
    <row r="986" spans="1:26">
      <c r="A986" s="37"/>
      <c r="B986" s="37"/>
      <c r="C986" s="37"/>
      <c r="D986" s="37"/>
      <c r="E986" s="37"/>
      <c r="F986" s="49"/>
    </row>
    <row r="987" spans="1:26">
      <c r="A987" s="37"/>
      <c r="B987" s="37"/>
      <c r="C987" s="37"/>
      <c r="D987" s="37"/>
      <c r="E987" s="37"/>
      <c r="F987" s="49"/>
    </row>
    <row r="988" spans="1:26">
      <c r="A988" s="37"/>
      <c r="B988" s="37"/>
      <c r="C988" s="37"/>
      <c r="D988" s="37"/>
      <c r="E988" s="37"/>
      <c r="F988" s="49"/>
    </row>
    <row r="989" spans="1:26">
      <c r="A989" s="37"/>
      <c r="B989" s="37"/>
      <c r="C989" s="37"/>
      <c r="D989" s="37"/>
      <c r="E989" s="37"/>
      <c r="F989" s="49"/>
    </row>
    <row r="990" spans="1:26">
      <c r="A990" s="37"/>
      <c r="B990" s="37"/>
      <c r="C990" s="37"/>
      <c r="D990" s="37"/>
      <c r="E990" s="37"/>
      <c r="F990" s="49"/>
    </row>
    <row r="991" spans="1:26">
      <c r="A991" s="37"/>
      <c r="B991" s="37"/>
      <c r="C991" s="37"/>
      <c r="D991" s="37"/>
      <c r="E991" s="37"/>
      <c r="F991" s="49"/>
    </row>
  </sheetData>
  <sheetProtection algorithmName="SHA-512" hashValue="1PT1WQsLKQlfaCuTMTQCJaYIcO2vxi+DbtC7dXbySqgk5e4dJITMtQ42VAbO/zQGE8Pec4MQy71+K7KEc8neuw==" saltValue="6JYHW8lA5z12A+s5YNQm3g==" spinCount="100000" sheet="1" objects="1" scenarios="1"/>
  <mergeCells count="7">
    <mergeCell ref="B42:E42"/>
    <mergeCell ref="B44:E44"/>
    <mergeCell ref="C1:F1"/>
    <mergeCell ref="A2:F2"/>
    <mergeCell ref="A3:F3"/>
    <mergeCell ref="A4:D4"/>
    <mergeCell ref="B40:E4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B083"/>
  </sheetPr>
  <dimension ref="A1:Z991"/>
  <sheetViews>
    <sheetView topLeftCell="A39" zoomScale="90" zoomScaleNormal="90" zoomScalePageLayoutView="70" workbookViewId="0">
      <selection activeCell="E29" sqref="E29:E38"/>
    </sheetView>
  </sheetViews>
  <sheetFormatPr defaultColWidth="14.453125" defaultRowHeight="14.5"/>
  <cols>
    <col min="1" max="1" width="7.453125" style="38" customWidth="1"/>
    <col min="2" max="2" width="80.1796875" style="38" customWidth="1"/>
    <col min="3" max="3" width="8.81640625" style="38" customWidth="1"/>
    <col min="4" max="4" width="6.81640625" style="38" customWidth="1"/>
    <col min="5" max="5" width="12" style="38" customWidth="1"/>
    <col min="6" max="6" width="15.81640625" style="50" customWidth="1"/>
    <col min="7" max="26" width="9.1796875" style="38" customWidth="1"/>
    <col min="27" max="16384" width="14.453125" style="38"/>
  </cols>
  <sheetData>
    <row r="1" spans="1:26" ht="87.75" customHeight="1">
      <c r="A1" s="61"/>
      <c r="B1" s="36"/>
      <c r="C1" s="218" t="s">
        <v>98</v>
      </c>
      <c r="D1" s="219"/>
      <c r="E1" s="219"/>
      <c r="F1" s="220"/>
      <c r="G1" s="62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1" t="s">
        <v>43</v>
      </c>
      <c r="B2" s="219"/>
      <c r="C2" s="219"/>
      <c r="D2" s="219"/>
      <c r="E2" s="219"/>
      <c r="F2" s="220"/>
      <c r="G2" s="62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1" t="s">
        <v>15</v>
      </c>
      <c r="B3" s="219"/>
      <c r="C3" s="219"/>
      <c r="D3" s="219"/>
      <c r="E3" s="219"/>
      <c r="F3" s="220"/>
      <c r="G3" s="62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thickBot="1">
      <c r="A4" s="222"/>
      <c r="B4" s="219"/>
      <c r="C4" s="219"/>
      <c r="D4" s="220"/>
      <c r="E4" s="39"/>
      <c r="F4" s="40"/>
      <c r="G4" s="62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58.5" thickBot="1">
      <c r="A5" s="63" t="s">
        <v>16</v>
      </c>
      <c r="B5" s="64" t="s">
        <v>17</v>
      </c>
      <c r="C5" s="65" t="s">
        <v>18</v>
      </c>
      <c r="D5" s="65" t="s">
        <v>19</v>
      </c>
      <c r="E5" s="66" t="s">
        <v>20</v>
      </c>
      <c r="F5" s="66" t="s">
        <v>21</v>
      </c>
      <c r="G5" s="62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" thickBot="1">
      <c r="A6" s="67"/>
      <c r="B6" s="68" t="s">
        <v>56</v>
      </c>
      <c r="C6" s="69"/>
      <c r="D6" s="69"/>
      <c r="E6" s="70"/>
      <c r="F6" s="71"/>
      <c r="G6" s="62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10">
        <v>1</v>
      </c>
      <c r="B7" s="111" t="s">
        <v>110</v>
      </c>
      <c r="C7" s="112" t="s">
        <v>25</v>
      </c>
      <c r="D7" s="113">
        <v>1</v>
      </c>
      <c r="E7" s="100"/>
      <c r="F7" s="42">
        <f t="shared" ref="F7:F16" si="0">ROUND(D7*E7,2)</f>
        <v>0</v>
      </c>
      <c r="G7" s="62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14">
        <v>2</v>
      </c>
      <c r="B8" s="106" t="s">
        <v>40</v>
      </c>
      <c r="C8" s="107" t="s">
        <v>22</v>
      </c>
      <c r="D8" s="115">
        <v>1</v>
      </c>
      <c r="E8" s="101"/>
      <c r="F8" s="43">
        <f t="shared" si="0"/>
        <v>0</v>
      </c>
      <c r="G8" s="62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14">
        <v>3</v>
      </c>
      <c r="B9" s="106" t="s">
        <v>41</v>
      </c>
      <c r="C9" s="107" t="s">
        <v>25</v>
      </c>
      <c r="D9" s="115">
        <v>1</v>
      </c>
      <c r="E9" s="101"/>
      <c r="F9" s="43">
        <f t="shared" si="0"/>
        <v>0</v>
      </c>
      <c r="G9" s="62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9">
      <c r="A10" s="114">
        <v>4</v>
      </c>
      <c r="B10" s="108" t="s">
        <v>104</v>
      </c>
      <c r="C10" s="107" t="s">
        <v>25</v>
      </c>
      <c r="D10" s="115">
        <v>1</v>
      </c>
      <c r="E10" s="101"/>
      <c r="F10" s="43">
        <f t="shared" si="0"/>
        <v>0</v>
      </c>
      <c r="G10" s="62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14">
        <v>5</v>
      </c>
      <c r="B11" s="106" t="s">
        <v>24</v>
      </c>
      <c r="C11" s="107" t="s">
        <v>25</v>
      </c>
      <c r="D11" s="115">
        <v>1</v>
      </c>
      <c r="E11" s="101"/>
      <c r="F11" s="43">
        <f t="shared" si="0"/>
        <v>0</v>
      </c>
      <c r="G11" s="62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14">
        <v>6</v>
      </c>
      <c r="B12" s="108" t="s">
        <v>26</v>
      </c>
      <c r="C12" s="107" t="s">
        <v>25</v>
      </c>
      <c r="D12" s="115">
        <v>1</v>
      </c>
      <c r="E12" s="101"/>
      <c r="F12" s="43">
        <f t="shared" si="0"/>
        <v>0</v>
      </c>
      <c r="G12" s="62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58">
      <c r="A13" s="114">
        <v>7</v>
      </c>
      <c r="B13" s="109" t="s">
        <v>23</v>
      </c>
      <c r="C13" s="107" t="s">
        <v>22</v>
      </c>
      <c r="D13" s="115">
        <v>1</v>
      </c>
      <c r="E13" s="101"/>
      <c r="F13" s="43">
        <f t="shared" si="0"/>
        <v>0</v>
      </c>
      <c r="G13" s="62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14">
        <v>8</v>
      </c>
      <c r="B14" s="108" t="s">
        <v>32</v>
      </c>
      <c r="C14" s="107" t="s">
        <v>22</v>
      </c>
      <c r="D14" s="115">
        <v>1</v>
      </c>
      <c r="E14" s="101"/>
      <c r="F14" s="43">
        <f t="shared" si="0"/>
        <v>0</v>
      </c>
      <c r="G14" s="62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114">
        <v>9</v>
      </c>
      <c r="B15" s="108" t="s">
        <v>31</v>
      </c>
      <c r="C15" s="107" t="s">
        <v>22</v>
      </c>
      <c r="D15" s="115">
        <v>1</v>
      </c>
      <c r="E15" s="101"/>
      <c r="F15" s="43">
        <f t="shared" si="0"/>
        <v>0</v>
      </c>
      <c r="G15" s="62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29.5" thickBot="1">
      <c r="A16" s="116">
        <v>10</v>
      </c>
      <c r="B16" s="117" t="s">
        <v>27</v>
      </c>
      <c r="C16" s="118" t="s">
        <v>28</v>
      </c>
      <c r="D16" s="119">
        <v>5</v>
      </c>
      <c r="E16" s="102"/>
      <c r="F16" s="45">
        <f t="shared" si="0"/>
        <v>0</v>
      </c>
      <c r="G16" s="62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" thickBot="1">
      <c r="A17" s="103"/>
      <c r="B17" s="104" t="s">
        <v>56</v>
      </c>
      <c r="C17" s="105"/>
      <c r="D17" s="105"/>
      <c r="E17" s="79"/>
      <c r="F17" s="71"/>
      <c r="G17" s="62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0">
        <v>11</v>
      </c>
      <c r="B18" s="111" t="s">
        <v>111</v>
      </c>
      <c r="C18" s="112" t="s">
        <v>25</v>
      </c>
      <c r="D18" s="113">
        <v>1</v>
      </c>
      <c r="E18" s="100"/>
      <c r="F18" s="42">
        <f t="shared" ref="F18:F27" si="1">ROUND(D18*E18,2)</f>
        <v>0</v>
      </c>
      <c r="G18" s="62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4">
        <v>12</v>
      </c>
      <c r="B19" s="106" t="s">
        <v>40</v>
      </c>
      <c r="C19" s="107" t="s">
        <v>22</v>
      </c>
      <c r="D19" s="115">
        <v>1</v>
      </c>
      <c r="E19" s="101"/>
      <c r="F19" s="43">
        <f t="shared" si="1"/>
        <v>0</v>
      </c>
      <c r="G19" s="62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4">
        <v>13</v>
      </c>
      <c r="B20" s="106" t="s">
        <v>41</v>
      </c>
      <c r="C20" s="107" t="s">
        <v>25</v>
      </c>
      <c r="D20" s="115">
        <v>1</v>
      </c>
      <c r="E20" s="101"/>
      <c r="F20" s="43">
        <f t="shared" si="1"/>
        <v>0</v>
      </c>
      <c r="G20" s="62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29">
      <c r="A21" s="114">
        <v>14</v>
      </c>
      <c r="B21" s="108" t="s">
        <v>104</v>
      </c>
      <c r="C21" s="107" t="s">
        <v>25</v>
      </c>
      <c r="D21" s="115">
        <v>1</v>
      </c>
      <c r="E21" s="101"/>
      <c r="F21" s="43">
        <f t="shared" si="1"/>
        <v>0</v>
      </c>
      <c r="G21" s="62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4">
        <v>15</v>
      </c>
      <c r="B22" s="106" t="s">
        <v>24</v>
      </c>
      <c r="C22" s="107" t="s">
        <v>25</v>
      </c>
      <c r="D22" s="115">
        <v>1</v>
      </c>
      <c r="E22" s="101"/>
      <c r="F22" s="43">
        <f t="shared" si="1"/>
        <v>0</v>
      </c>
      <c r="G22" s="62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4">
        <v>16</v>
      </c>
      <c r="B23" s="108" t="s">
        <v>26</v>
      </c>
      <c r="C23" s="107" t="s">
        <v>25</v>
      </c>
      <c r="D23" s="115">
        <v>1</v>
      </c>
      <c r="E23" s="101"/>
      <c r="F23" s="43">
        <f t="shared" si="1"/>
        <v>0</v>
      </c>
      <c r="G23" s="62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58">
      <c r="A24" s="114">
        <v>17</v>
      </c>
      <c r="B24" s="109" t="s">
        <v>23</v>
      </c>
      <c r="C24" s="107" t="s">
        <v>22</v>
      </c>
      <c r="D24" s="115">
        <v>1</v>
      </c>
      <c r="E24" s="101"/>
      <c r="F24" s="43">
        <f t="shared" si="1"/>
        <v>0</v>
      </c>
      <c r="G24" s="62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4">
        <v>18</v>
      </c>
      <c r="B25" s="108" t="s">
        <v>32</v>
      </c>
      <c r="C25" s="107" t="s">
        <v>22</v>
      </c>
      <c r="D25" s="115">
        <v>1</v>
      </c>
      <c r="E25" s="101"/>
      <c r="F25" s="43">
        <f t="shared" si="1"/>
        <v>0</v>
      </c>
      <c r="G25" s="6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4">
        <v>19</v>
      </c>
      <c r="B26" s="108" t="s">
        <v>31</v>
      </c>
      <c r="C26" s="107" t="s">
        <v>22</v>
      </c>
      <c r="D26" s="115">
        <v>1</v>
      </c>
      <c r="E26" s="101"/>
      <c r="F26" s="43">
        <f t="shared" si="1"/>
        <v>0</v>
      </c>
      <c r="G26" s="62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29.5" thickBot="1">
      <c r="A27" s="116">
        <v>20</v>
      </c>
      <c r="B27" s="117" t="s">
        <v>27</v>
      </c>
      <c r="C27" s="118" t="s">
        <v>28</v>
      </c>
      <c r="D27" s="119">
        <v>5</v>
      </c>
      <c r="E27" s="102"/>
      <c r="F27" s="45">
        <f t="shared" si="1"/>
        <v>0</v>
      </c>
      <c r="G27" s="62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" thickBot="1">
      <c r="A28" s="103"/>
      <c r="B28" s="104" t="s">
        <v>56</v>
      </c>
      <c r="C28" s="105"/>
      <c r="D28" s="105"/>
      <c r="E28" s="79"/>
      <c r="F28" s="71"/>
      <c r="G28" s="6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110">
        <v>21</v>
      </c>
      <c r="B29" s="111" t="s">
        <v>112</v>
      </c>
      <c r="C29" s="112" t="s">
        <v>25</v>
      </c>
      <c r="D29" s="113">
        <v>1</v>
      </c>
      <c r="E29" s="100"/>
      <c r="F29" s="42">
        <f t="shared" ref="F29:F38" si="2">ROUND(D29*E29,2)</f>
        <v>0</v>
      </c>
      <c r="G29" s="6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4">
        <v>22</v>
      </c>
      <c r="B30" s="106" t="s">
        <v>40</v>
      </c>
      <c r="C30" s="107" t="s">
        <v>22</v>
      </c>
      <c r="D30" s="115">
        <v>1</v>
      </c>
      <c r="E30" s="101"/>
      <c r="F30" s="43">
        <f t="shared" si="2"/>
        <v>0</v>
      </c>
      <c r="G30" s="6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4">
        <v>23</v>
      </c>
      <c r="B31" s="106" t="s">
        <v>41</v>
      </c>
      <c r="C31" s="107" t="s">
        <v>25</v>
      </c>
      <c r="D31" s="115">
        <v>1</v>
      </c>
      <c r="E31" s="101"/>
      <c r="F31" s="43">
        <f t="shared" si="2"/>
        <v>0</v>
      </c>
      <c r="G31" s="62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29">
      <c r="A32" s="114">
        <v>24</v>
      </c>
      <c r="B32" s="108" t="s">
        <v>104</v>
      </c>
      <c r="C32" s="107" t="s">
        <v>25</v>
      </c>
      <c r="D32" s="115">
        <v>1</v>
      </c>
      <c r="E32" s="101"/>
      <c r="F32" s="43">
        <f t="shared" si="2"/>
        <v>0</v>
      </c>
      <c r="G32" s="62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4">
        <v>25</v>
      </c>
      <c r="B33" s="106" t="s">
        <v>24</v>
      </c>
      <c r="C33" s="107" t="s">
        <v>25</v>
      </c>
      <c r="D33" s="115">
        <v>1</v>
      </c>
      <c r="E33" s="101"/>
      <c r="F33" s="43">
        <f t="shared" si="2"/>
        <v>0</v>
      </c>
      <c r="G33" s="62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4">
        <v>26</v>
      </c>
      <c r="B34" s="108" t="s">
        <v>26</v>
      </c>
      <c r="C34" s="107" t="s">
        <v>25</v>
      </c>
      <c r="D34" s="115">
        <v>1</v>
      </c>
      <c r="E34" s="101"/>
      <c r="F34" s="43">
        <f t="shared" si="2"/>
        <v>0</v>
      </c>
      <c r="G34" s="62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58">
      <c r="A35" s="114">
        <v>27</v>
      </c>
      <c r="B35" s="109" t="s">
        <v>23</v>
      </c>
      <c r="C35" s="107" t="s">
        <v>22</v>
      </c>
      <c r="D35" s="115">
        <v>1</v>
      </c>
      <c r="E35" s="101"/>
      <c r="F35" s="43">
        <f t="shared" si="2"/>
        <v>0</v>
      </c>
      <c r="G35" s="62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114">
        <v>28</v>
      </c>
      <c r="B36" s="108" t="s">
        <v>32</v>
      </c>
      <c r="C36" s="107" t="s">
        <v>22</v>
      </c>
      <c r="D36" s="115">
        <v>1</v>
      </c>
      <c r="E36" s="101"/>
      <c r="F36" s="43">
        <f t="shared" si="2"/>
        <v>0</v>
      </c>
      <c r="G36" s="62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114">
        <v>29</v>
      </c>
      <c r="B37" s="108" t="s">
        <v>31</v>
      </c>
      <c r="C37" s="107" t="s">
        <v>22</v>
      </c>
      <c r="D37" s="115">
        <v>1</v>
      </c>
      <c r="E37" s="101"/>
      <c r="F37" s="43">
        <f t="shared" si="2"/>
        <v>0</v>
      </c>
      <c r="G37" s="62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29.5" thickBot="1">
      <c r="A38" s="116">
        <v>30</v>
      </c>
      <c r="B38" s="117" t="s">
        <v>27</v>
      </c>
      <c r="C38" s="118" t="s">
        <v>28</v>
      </c>
      <c r="D38" s="119">
        <v>5</v>
      </c>
      <c r="E38" s="102"/>
      <c r="F38" s="45">
        <f t="shared" si="2"/>
        <v>0</v>
      </c>
      <c r="G38" s="62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" thickBot="1">
      <c r="A39" s="61"/>
      <c r="B39" s="36"/>
      <c r="C39" s="36"/>
      <c r="D39" s="36"/>
      <c r="E39" s="36"/>
      <c r="F39" s="46"/>
      <c r="G39" s="62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" thickBot="1">
      <c r="A40" s="81"/>
      <c r="B40" s="224" t="s">
        <v>29</v>
      </c>
      <c r="C40" s="225"/>
      <c r="D40" s="225"/>
      <c r="E40" s="226"/>
      <c r="F40" s="82">
        <f>SUM(F7:F16,F18:F27,F29:F38)</f>
        <v>0</v>
      </c>
      <c r="G40" s="62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" thickBot="1">
      <c r="A41" s="61"/>
      <c r="B41" s="47"/>
      <c r="C41" s="47"/>
      <c r="D41" s="47"/>
      <c r="E41" s="47"/>
      <c r="F41" s="46"/>
      <c r="G41" s="62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" thickBot="1">
      <c r="A42" s="83"/>
      <c r="B42" s="215" t="s">
        <v>62</v>
      </c>
      <c r="C42" s="216"/>
      <c r="D42" s="216"/>
      <c r="E42" s="217"/>
      <c r="F42" s="48">
        <f>SUM(F40*0.23)</f>
        <v>0</v>
      </c>
      <c r="G42" s="62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" thickBot="1">
      <c r="A43" s="61"/>
      <c r="B43" s="47"/>
      <c r="C43" s="47"/>
      <c r="D43" s="47"/>
      <c r="E43" s="47"/>
      <c r="F43" s="46"/>
      <c r="G43" s="62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" thickBot="1">
      <c r="A44" s="83"/>
      <c r="B44" s="215" t="s">
        <v>30</v>
      </c>
      <c r="C44" s="216"/>
      <c r="D44" s="216"/>
      <c r="E44" s="217"/>
      <c r="F44" s="48">
        <f>SUM(F40,F42)</f>
        <v>0</v>
      </c>
      <c r="G44" s="62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62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62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54"/>
      <c r="B47" s="54"/>
      <c r="C47" s="37"/>
      <c r="D47" s="37"/>
      <c r="E47" s="37"/>
      <c r="F47" s="49"/>
      <c r="G47" s="62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54" t="s">
        <v>5</v>
      </c>
      <c r="B48" s="54"/>
      <c r="C48" s="37"/>
      <c r="D48" s="37"/>
      <c r="E48" s="37"/>
      <c r="F48" s="49"/>
      <c r="G48" s="62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37"/>
      <c r="C49" s="37"/>
      <c r="D49" s="37"/>
      <c r="E49" s="37"/>
      <c r="F49" s="49"/>
      <c r="G49" s="62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54" t="s">
        <v>6</v>
      </c>
      <c r="E50" s="54"/>
      <c r="F50" s="55"/>
      <c r="G50" s="62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54"/>
      <c r="E51" s="56" t="s">
        <v>7</v>
      </c>
      <c r="F51" s="55"/>
      <c r="G51" s="62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140"/>
      <c r="B52" s="140"/>
      <c r="C52" s="140"/>
      <c r="D52" s="56"/>
      <c r="E52" s="56" t="s">
        <v>9</v>
      </c>
      <c r="F52" s="55"/>
      <c r="G52" s="62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2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2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2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2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2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2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2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2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2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2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2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2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2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2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2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2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2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2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2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2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2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2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2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2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2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2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2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2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2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2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2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2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2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2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2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2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2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2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2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2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2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2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2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2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2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2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2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2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2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2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2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2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2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2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2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2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2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2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2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2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2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2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2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2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2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2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2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2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2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2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2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2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2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2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2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2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2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2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2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2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2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2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2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2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2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2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2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2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2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2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2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2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2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2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2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2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2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2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2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2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2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2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2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2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2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2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2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2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2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2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2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2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2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2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2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2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2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2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2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2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2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2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2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2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2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2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2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2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2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2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2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2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2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2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2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2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2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2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2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2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2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2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2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2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2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2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2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2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2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2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2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2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2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2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2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2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2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2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2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2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2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2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2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2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2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2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2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2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2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2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2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2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2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2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2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2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2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2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2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2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2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2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2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2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2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2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2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2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2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2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2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2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2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2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2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2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2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2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2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2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2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2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2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2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2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2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2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2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2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2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2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2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2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2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2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2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2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2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2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2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2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2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2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2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2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2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2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2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2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2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2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2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2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2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2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2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2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2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2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2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2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2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2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2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2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2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2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2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2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2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2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2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2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2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2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2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2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2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2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2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2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2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2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2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2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2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2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2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2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2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2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2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2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2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2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2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2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2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2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2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2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2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2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2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2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2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2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2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2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2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2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2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2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2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2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2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2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2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2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2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2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2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2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2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2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2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2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2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2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2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2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2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2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2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2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2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2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2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2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2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2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2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2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2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2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2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2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2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2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2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2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2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2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2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2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2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2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2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2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2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2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2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2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2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2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2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2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2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2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2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2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2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2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2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2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2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2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2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2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2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2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2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2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2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2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2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2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2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2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2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2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2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2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2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2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2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2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2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2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2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2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2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2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2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2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2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2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2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2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2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2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2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2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2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2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2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2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2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2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2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2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2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2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2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2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2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2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2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2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2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2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2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2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2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2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2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2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2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2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2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2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2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2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2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2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2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2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2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2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2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2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2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2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2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2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2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2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2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2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2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2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2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2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2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2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2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2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2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2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2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2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2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2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2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2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2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2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2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2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2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2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2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2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2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2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2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2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2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2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2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2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2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2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2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2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2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2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2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2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2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2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2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2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2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2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2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2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2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2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2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2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2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2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2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2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2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2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2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2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2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2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2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2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2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2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2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2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2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2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2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2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2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2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2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2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2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2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2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2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2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2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2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2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2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2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2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2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2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2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2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2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2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2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2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2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2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2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2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2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2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2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2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2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2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2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2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2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2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2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2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2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2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2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2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2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2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2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2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2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2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2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2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2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2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2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2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2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2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2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2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2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2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2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2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2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2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2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2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2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2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2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2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2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2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2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2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2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2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2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2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2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2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2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2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2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2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2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2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2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2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2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2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2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2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2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2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2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2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2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2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2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2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2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2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2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2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2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2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2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2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2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2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2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2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2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2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2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2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2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2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2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2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2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2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2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2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2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2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2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2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2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2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2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2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2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2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2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2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2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2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2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2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2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2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2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2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2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2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2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2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2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2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2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2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2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2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2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2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2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2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2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2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2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2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2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2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2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2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2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2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2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2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2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2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2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2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2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2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2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2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2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2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2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2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2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2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2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2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2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2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2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2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2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2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2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2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2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2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2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2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2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2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2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2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2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2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2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2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2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2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2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2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2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2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2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2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2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2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2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2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2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2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2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2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2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2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2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2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2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2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2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2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2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2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2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2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2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2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2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2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2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2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2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2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2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2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2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2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2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2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2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2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2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2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2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2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2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2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2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2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2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2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2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2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2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2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2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2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2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2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2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2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2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2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2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2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2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2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2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2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2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2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2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2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2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2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2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2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2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2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2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2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2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2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2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2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2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2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2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2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2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2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2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2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2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2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2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2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2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2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2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2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2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2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2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2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2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2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2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2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2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2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2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2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2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2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2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2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2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2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2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2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2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2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2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2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2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2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2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2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2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2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2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2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2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2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2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2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2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2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2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2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2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2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2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2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2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2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2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2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2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2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2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2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2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2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2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2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2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2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2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2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2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2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2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2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2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2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2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2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2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2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2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2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2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2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2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2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2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2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2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2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2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2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2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2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2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2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2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2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2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2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2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2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2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2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2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2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2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2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2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2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2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2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2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2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2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2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62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  <c r="G982" s="62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49"/>
      <c r="G983" s="62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49"/>
      <c r="G984" s="62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49"/>
      <c r="G985" s="62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49"/>
      <c r="G986" s="62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49"/>
      <c r="G987" s="62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37"/>
      <c r="C988" s="37"/>
      <c r="D988" s="37"/>
      <c r="E988" s="37"/>
      <c r="F988" s="49"/>
      <c r="G988" s="62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>
      <c r="A989" s="37"/>
      <c r="B989" s="37"/>
      <c r="C989" s="37"/>
      <c r="D989" s="37"/>
      <c r="E989" s="37"/>
      <c r="F989" s="49"/>
      <c r="G989" s="62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>
      <c r="A990" s="37"/>
      <c r="B990" s="37"/>
      <c r="C990" s="37"/>
      <c r="D990" s="37"/>
      <c r="E990" s="37"/>
      <c r="F990" s="49"/>
      <c r="G990" s="62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>
      <c r="A991" s="37"/>
      <c r="B991" s="37"/>
      <c r="C991" s="37"/>
      <c r="D991" s="37"/>
      <c r="E991" s="37"/>
      <c r="F991" s="49"/>
      <c r="G991" s="62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</sheetData>
  <sheetProtection algorithmName="SHA-512" hashValue="iOvB1KscXFJSX5JFqbKbPCWAZEoEKruuxiOpAkI8yDMY/XGlGdhL6YDfSGp+6//myRTL+I22Y3as29Lotxexdg==" saltValue="n/Bb6vclpPWhNepkKNFBNw==" spinCount="100000" sheet="1" objects="1" scenarios="1"/>
  <mergeCells count="7">
    <mergeCell ref="B42:E42"/>
    <mergeCell ref="B44:E44"/>
    <mergeCell ref="C1:F1"/>
    <mergeCell ref="A2:F2"/>
    <mergeCell ref="A3:F3"/>
    <mergeCell ref="A4:D4"/>
    <mergeCell ref="B40:E4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5"/>
  <sheetViews>
    <sheetView topLeftCell="A11" zoomScale="81" zoomScaleNormal="81" zoomScalePageLayoutView="70" workbookViewId="0">
      <selection activeCell="H17" sqref="H17"/>
    </sheetView>
  </sheetViews>
  <sheetFormatPr defaultColWidth="8.81640625" defaultRowHeight="14.5"/>
  <cols>
    <col min="1" max="1" width="7.453125" style="15" bestFit="1" customWidth="1"/>
    <col min="2" max="2" width="80.1796875" style="15" customWidth="1"/>
    <col min="3" max="3" width="8.81640625" style="15" customWidth="1"/>
    <col min="4" max="4" width="6.81640625" style="15" customWidth="1"/>
    <col min="5" max="5" width="12" style="15" customWidth="1"/>
    <col min="6" max="6" width="15.81640625" style="92" customWidth="1"/>
    <col min="7" max="16384" width="8.81640625" style="15"/>
  </cols>
  <sheetData>
    <row r="1" spans="1:26" ht="86.25" customHeight="1">
      <c r="A1" s="1"/>
      <c r="B1" s="1"/>
      <c r="C1" s="227" t="s">
        <v>99</v>
      </c>
      <c r="D1" s="227"/>
      <c r="E1" s="227"/>
      <c r="F1" s="227"/>
    </row>
    <row r="2" spans="1:26" ht="15.5">
      <c r="A2" s="228" t="s">
        <v>43</v>
      </c>
      <c r="B2" s="228"/>
      <c r="C2" s="228"/>
      <c r="D2" s="228"/>
      <c r="E2" s="228"/>
      <c r="F2" s="228"/>
    </row>
    <row r="3" spans="1:26" ht="15.5">
      <c r="A3" s="228" t="s">
        <v>15</v>
      </c>
      <c r="B3" s="228"/>
      <c r="C3" s="228"/>
      <c r="D3" s="228"/>
      <c r="E3" s="228"/>
      <c r="F3" s="228"/>
    </row>
    <row r="4" spans="1:26" ht="15" thickBot="1">
      <c r="A4" s="229"/>
      <c r="B4" s="229"/>
      <c r="C4" s="229"/>
      <c r="D4" s="229"/>
      <c r="E4" s="2"/>
      <c r="F4" s="25"/>
    </row>
    <row r="5" spans="1:26" ht="58.5" thickBot="1">
      <c r="A5" s="3" t="s">
        <v>16</v>
      </c>
      <c r="B5" s="4" t="s">
        <v>17</v>
      </c>
      <c r="C5" s="5" t="s">
        <v>18</v>
      </c>
      <c r="D5" s="5" t="s">
        <v>19</v>
      </c>
      <c r="E5" s="6" t="s">
        <v>20</v>
      </c>
      <c r="F5" s="6" t="s">
        <v>21</v>
      </c>
    </row>
    <row r="6" spans="1:26" ht="58.5" thickBot="1">
      <c r="A6" s="8"/>
      <c r="B6" s="24" t="s">
        <v>84</v>
      </c>
      <c r="C6" s="9"/>
      <c r="D6" s="10"/>
      <c r="E6" s="11"/>
      <c r="F6" s="26"/>
    </row>
    <row r="7" spans="1:26">
      <c r="A7" s="12">
        <v>1</v>
      </c>
      <c r="B7" s="84" t="s">
        <v>47</v>
      </c>
      <c r="C7" s="7" t="s">
        <v>25</v>
      </c>
      <c r="D7" s="7">
        <v>1</v>
      </c>
      <c r="E7" s="30"/>
      <c r="F7" s="27">
        <f t="shared" ref="F7:F20" si="0">ROUND(D7*E7,2)</f>
        <v>0</v>
      </c>
    </row>
    <row r="8" spans="1:26" s="38" customFormat="1">
      <c r="A8" s="72">
        <v>2</v>
      </c>
      <c r="B8" s="73" t="s">
        <v>44</v>
      </c>
      <c r="C8" s="41" t="s">
        <v>25</v>
      </c>
      <c r="D8" s="85">
        <v>1</v>
      </c>
      <c r="E8" s="58"/>
      <c r="F8" s="74">
        <f t="shared" si="0"/>
        <v>0</v>
      </c>
      <c r="G8" s="62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s="38" customFormat="1">
      <c r="A9" s="72">
        <v>3</v>
      </c>
      <c r="B9" s="73" t="s">
        <v>38</v>
      </c>
      <c r="C9" s="86" t="s">
        <v>48</v>
      </c>
      <c r="D9" s="86">
        <v>5</v>
      </c>
      <c r="E9" s="59"/>
      <c r="F9" s="28">
        <f t="shared" si="0"/>
        <v>0</v>
      </c>
      <c r="G9" s="62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s="38" customFormat="1">
      <c r="A10" s="72">
        <v>4</v>
      </c>
      <c r="B10" s="73" t="s">
        <v>39</v>
      </c>
      <c r="C10" s="86" t="s">
        <v>48</v>
      </c>
      <c r="D10" s="86">
        <v>5</v>
      </c>
      <c r="E10" s="59"/>
      <c r="F10" s="28">
        <f t="shared" si="0"/>
        <v>0</v>
      </c>
      <c r="G10" s="62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s="38" customFormat="1">
      <c r="A11" s="72">
        <v>5</v>
      </c>
      <c r="B11" s="87" t="s">
        <v>42</v>
      </c>
      <c r="C11" s="77" t="s">
        <v>25</v>
      </c>
      <c r="D11" s="88">
        <v>1</v>
      </c>
      <c r="E11" s="59"/>
      <c r="F11" s="28">
        <f t="shared" si="0"/>
        <v>0</v>
      </c>
      <c r="G11" s="62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72">
        <v>6</v>
      </c>
      <c r="B12" s="89" t="s">
        <v>40</v>
      </c>
      <c r="C12" s="75" t="s">
        <v>22</v>
      </c>
      <c r="D12" s="88">
        <v>1</v>
      </c>
      <c r="E12" s="59"/>
      <c r="F12" s="28">
        <f t="shared" si="0"/>
        <v>0</v>
      </c>
    </row>
    <row r="13" spans="1:26">
      <c r="A13" s="72">
        <v>7</v>
      </c>
      <c r="B13" s="89" t="s">
        <v>41</v>
      </c>
      <c r="C13" s="75" t="s">
        <v>25</v>
      </c>
      <c r="D13" s="88">
        <v>1</v>
      </c>
      <c r="E13" s="59"/>
      <c r="F13" s="28">
        <f t="shared" si="0"/>
        <v>0</v>
      </c>
    </row>
    <row r="14" spans="1:26" ht="45" customHeight="1">
      <c r="A14" s="72">
        <v>8</v>
      </c>
      <c r="B14" s="108" t="s">
        <v>104</v>
      </c>
      <c r="C14" s="77" t="s">
        <v>25</v>
      </c>
      <c r="D14" s="88">
        <v>1</v>
      </c>
      <c r="E14" s="59"/>
      <c r="F14" s="28">
        <f t="shared" si="0"/>
        <v>0</v>
      </c>
    </row>
    <row r="15" spans="1:26">
      <c r="A15" s="72">
        <v>9</v>
      </c>
      <c r="B15" s="89" t="s">
        <v>24</v>
      </c>
      <c r="C15" s="75" t="s">
        <v>25</v>
      </c>
      <c r="D15" s="88">
        <v>1</v>
      </c>
      <c r="E15" s="59"/>
      <c r="F15" s="28">
        <f t="shared" si="0"/>
        <v>0</v>
      </c>
    </row>
    <row r="16" spans="1:26">
      <c r="A16" s="72">
        <v>10</v>
      </c>
      <c r="B16" s="73" t="s">
        <v>26</v>
      </c>
      <c r="C16" s="75" t="s">
        <v>25</v>
      </c>
      <c r="D16" s="88">
        <v>1</v>
      </c>
      <c r="E16" s="59"/>
      <c r="F16" s="28">
        <f t="shared" si="0"/>
        <v>0</v>
      </c>
    </row>
    <row r="17" spans="1:26" ht="58">
      <c r="A17" s="72">
        <v>11</v>
      </c>
      <c r="B17" s="90" t="s">
        <v>23</v>
      </c>
      <c r="C17" s="75" t="s">
        <v>22</v>
      </c>
      <c r="D17" s="76">
        <v>1</v>
      </c>
      <c r="E17" s="59"/>
      <c r="F17" s="28">
        <f t="shared" si="0"/>
        <v>0</v>
      </c>
    </row>
    <row r="18" spans="1:26">
      <c r="A18" s="72">
        <v>12</v>
      </c>
      <c r="B18" s="73" t="s">
        <v>32</v>
      </c>
      <c r="C18" s="75" t="s">
        <v>22</v>
      </c>
      <c r="D18" s="88">
        <v>1</v>
      </c>
      <c r="E18" s="59"/>
      <c r="F18" s="28">
        <f t="shared" si="0"/>
        <v>0</v>
      </c>
    </row>
    <row r="19" spans="1:26">
      <c r="A19" s="72">
        <v>13</v>
      </c>
      <c r="B19" s="73" t="s">
        <v>31</v>
      </c>
      <c r="C19" s="75" t="s">
        <v>22</v>
      </c>
      <c r="D19" s="88">
        <v>1</v>
      </c>
      <c r="E19" s="59"/>
      <c r="F19" s="28">
        <f t="shared" si="0"/>
        <v>0</v>
      </c>
    </row>
    <row r="20" spans="1:26" ht="29.5" thickBot="1">
      <c r="A20" s="80">
        <v>14</v>
      </c>
      <c r="B20" s="91" t="s">
        <v>27</v>
      </c>
      <c r="C20" s="44" t="s">
        <v>28</v>
      </c>
      <c r="D20" s="78">
        <v>5</v>
      </c>
      <c r="E20" s="60"/>
      <c r="F20" s="29">
        <f t="shared" si="0"/>
        <v>0</v>
      </c>
    </row>
    <row r="21" spans="1:26" s="38" customFormat="1" ht="15" thickBot="1">
      <c r="A21" s="61"/>
      <c r="B21" s="36"/>
      <c r="C21" s="36"/>
      <c r="D21" s="36"/>
      <c r="E21" s="36"/>
      <c r="F21" s="46"/>
      <c r="G21" s="62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s="38" customFormat="1" ht="15" thickBot="1">
      <c r="A22" s="81"/>
      <c r="B22" s="224" t="s">
        <v>29</v>
      </c>
      <c r="C22" s="225"/>
      <c r="D22" s="225"/>
      <c r="E22" s="226"/>
      <c r="F22" s="82">
        <f>SUM(F7:F20)</f>
        <v>0</v>
      </c>
      <c r="G22" s="62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s="38" customFormat="1" ht="15" thickBot="1">
      <c r="A23" s="61"/>
      <c r="B23" s="47"/>
      <c r="C23" s="47"/>
      <c r="D23" s="47"/>
      <c r="E23" s="47"/>
      <c r="F23" s="46"/>
      <c r="G23" s="62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s="38" customFormat="1" ht="15" thickBot="1">
      <c r="A24" s="83"/>
      <c r="B24" s="215" t="s">
        <v>62</v>
      </c>
      <c r="C24" s="216"/>
      <c r="D24" s="216"/>
      <c r="E24" s="217"/>
      <c r="F24" s="48">
        <f>SUM(F22*0.23)</f>
        <v>0</v>
      </c>
      <c r="G24" s="62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s="38" customFormat="1" ht="15" thickBot="1">
      <c r="A25" s="61"/>
      <c r="B25" s="47"/>
      <c r="C25" s="47"/>
      <c r="D25" s="47"/>
      <c r="E25" s="47"/>
      <c r="F25" s="46"/>
      <c r="G25" s="6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s="38" customFormat="1" ht="15" thickBot="1">
      <c r="A26" s="83"/>
      <c r="B26" s="215" t="s">
        <v>30</v>
      </c>
      <c r="C26" s="216"/>
      <c r="D26" s="216"/>
      <c r="E26" s="217"/>
      <c r="F26" s="48">
        <f>SUM(F22,F24)</f>
        <v>0</v>
      </c>
      <c r="G26" s="62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s="38" customFormat="1">
      <c r="A27" s="37"/>
      <c r="B27" s="37"/>
      <c r="C27" s="37"/>
      <c r="D27" s="37"/>
      <c r="E27" s="37"/>
      <c r="F27" s="49"/>
      <c r="G27" s="62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s="38" customFormat="1">
      <c r="A28" s="37"/>
      <c r="B28" s="37"/>
      <c r="C28" s="37"/>
      <c r="D28" s="37"/>
      <c r="E28" s="37"/>
      <c r="F28" s="49"/>
      <c r="G28" s="6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s="38" customFormat="1">
      <c r="A29" s="54"/>
      <c r="B29" s="54"/>
      <c r="C29" s="37"/>
      <c r="D29" s="37"/>
      <c r="E29" s="37"/>
      <c r="F29" s="49"/>
      <c r="G29" s="6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s="38" customFormat="1">
      <c r="A30" s="54" t="s">
        <v>5</v>
      </c>
      <c r="B30" s="54"/>
      <c r="C30" s="37"/>
      <c r="D30" s="37"/>
      <c r="E30" s="37"/>
      <c r="F30" s="49"/>
      <c r="G30" s="6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s="38" customFormat="1">
      <c r="A31" s="54"/>
      <c r="B31" s="54"/>
      <c r="C31" s="37"/>
      <c r="D31" s="54"/>
      <c r="E31" s="54"/>
      <c r="F31" s="55"/>
      <c r="G31" s="62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s="38" customFormat="1">
      <c r="A32" s="37"/>
      <c r="B32" s="37"/>
      <c r="C32" s="37"/>
      <c r="D32" s="54" t="s">
        <v>6</v>
      </c>
      <c r="E32" s="54"/>
      <c r="F32" s="55"/>
      <c r="G32" s="62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s="38" customFormat="1">
      <c r="A33" s="37"/>
      <c r="B33" s="37"/>
      <c r="C33" s="37"/>
      <c r="D33" s="54"/>
      <c r="E33" s="56" t="s">
        <v>7</v>
      </c>
      <c r="F33" s="55"/>
      <c r="G33" s="62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s="38" customFormat="1">
      <c r="A34" s="140"/>
      <c r="B34" s="140"/>
      <c r="C34" s="140"/>
      <c r="D34" s="56"/>
      <c r="E34" s="56" t="s">
        <v>9</v>
      </c>
      <c r="F34" s="55"/>
      <c r="G34" s="62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s="38" customFormat="1">
      <c r="A35" s="37"/>
      <c r="B35" s="37"/>
      <c r="C35" s="37"/>
      <c r="D35" s="37"/>
      <c r="E35" s="37"/>
      <c r="F35" s="49"/>
      <c r="G35" s="62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</sheetData>
  <sheetProtection algorithmName="SHA-512" hashValue="bow7/0ZBDW2TTFrJ0HNpdYJZn/VGJwBgp42SuA6cN0QlmdA8AIwW/o3gZEbFzydVNo16BOTjxkIbZK68p7mhlQ==" saltValue="HRKsNbnxz2CqMC+BoYd5UQ==" spinCount="100000" sheet="1" objects="1" scenarios="1"/>
  <mergeCells count="7">
    <mergeCell ref="B24:E24"/>
    <mergeCell ref="B26:E26"/>
    <mergeCell ref="B22:E22"/>
    <mergeCell ref="C1:F1"/>
    <mergeCell ref="A2:F2"/>
    <mergeCell ref="A3:F3"/>
    <mergeCell ref="A4:D4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083"/>
  </sheetPr>
  <dimension ref="A1:Z980"/>
  <sheetViews>
    <sheetView topLeftCell="A22" zoomScale="90" zoomScaleNormal="90" zoomScalePageLayoutView="70" workbookViewId="0">
      <selection activeCell="E7" sqref="E7:E16"/>
    </sheetView>
  </sheetViews>
  <sheetFormatPr defaultColWidth="14.453125" defaultRowHeight="14.5"/>
  <cols>
    <col min="1" max="1" width="7.453125" style="38" customWidth="1"/>
    <col min="2" max="2" width="80.1796875" style="38" customWidth="1"/>
    <col min="3" max="3" width="8.81640625" style="38" customWidth="1"/>
    <col min="4" max="4" width="6.81640625" style="38" customWidth="1"/>
    <col min="5" max="5" width="12" style="38" customWidth="1"/>
    <col min="6" max="6" width="15.81640625" style="50" customWidth="1"/>
    <col min="7" max="26" width="9.1796875" style="38" customWidth="1"/>
    <col min="27" max="16384" width="14.453125" style="38"/>
  </cols>
  <sheetData>
    <row r="1" spans="1:26" ht="85.5" customHeight="1">
      <c r="A1" s="61"/>
      <c r="B1" s="36"/>
      <c r="C1" s="218" t="s">
        <v>100</v>
      </c>
      <c r="D1" s="219"/>
      <c r="E1" s="219"/>
      <c r="F1" s="220"/>
      <c r="G1" s="62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1" t="s">
        <v>43</v>
      </c>
      <c r="B2" s="219"/>
      <c r="C2" s="219"/>
      <c r="D2" s="219"/>
      <c r="E2" s="219"/>
      <c r="F2" s="220"/>
      <c r="G2" s="62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1" t="s">
        <v>15</v>
      </c>
      <c r="B3" s="219"/>
      <c r="C3" s="219"/>
      <c r="D3" s="219"/>
      <c r="E3" s="219"/>
      <c r="F3" s="220"/>
      <c r="G3" s="62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thickBot="1">
      <c r="A4" s="222"/>
      <c r="B4" s="219"/>
      <c r="C4" s="219"/>
      <c r="D4" s="220"/>
      <c r="E4" s="39"/>
      <c r="F4" s="40"/>
      <c r="G4" s="62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58.5" thickBot="1">
      <c r="A5" s="63" t="s">
        <v>16</v>
      </c>
      <c r="B5" s="64" t="s">
        <v>17</v>
      </c>
      <c r="C5" s="65" t="s">
        <v>18</v>
      </c>
      <c r="D5" s="65" t="s">
        <v>19</v>
      </c>
      <c r="E5" s="66" t="s">
        <v>20</v>
      </c>
      <c r="F5" s="66" t="s">
        <v>21</v>
      </c>
      <c r="G5" s="62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" thickBot="1">
      <c r="A6" s="67"/>
      <c r="B6" s="68" t="s">
        <v>57</v>
      </c>
      <c r="C6" s="69"/>
      <c r="D6" s="69"/>
      <c r="E6" s="70"/>
      <c r="F6" s="71"/>
      <c r="G6" s="62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10">
        <v>1</v>
      </c>
      <c r="B7" s="132" t="s">
        <v>107</v>
      </c>
      <c r="C7" s="112" t="s">
        <v>25</v>
      </c>
      <c r="D7" s="113">
        <v>1</v>
      </c>
      <c r="E7" s="100"/>
      <c r="F7" s="42">
        <f t="shared" ref="F7:F16" si="0">ROUND(D7*E7,2)</f>
        <v>0</v>
      </c>
      <c r="G7" s="62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14">
        <v>2</v>
      </c>
      <c r="B8" s="106" t="s">
        <v>40</v>
      </c>
      <c r="C8" s="107" t="s">
        <v>22</v>
      </c>
      <c r="D8" s="115">
        <v>1</v>
      </c>
      <c r="E8" s="101"/>
      <c r="F8" s="43">
        <f t="shared" si="0"/>
        <v>0</v>
      </c>
      <c r="G8" s="62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14">
        <v>3</v>
      </c>
      <c r="B9" s="106" t="s">
        <v>41</v>
      </c>
      <c r="C9" s="107" t="s">
        <v>25</v>
      </c>
      <c r="D9" s="115">
        <v>1</v>
      </c>
      <c r="E9" s="101"/>
      <c r="F9" s="43">
        <f t="shared" si="0"/>
        <v>0</v>
      </c>
      <c r="G9" s="62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9">
      <c r="A10" s="114">
        <v>4</v>
      </c>
      <c r="B10" s="108" t="s">
        <v>104</v>
      </c>
      <c r="C10" s="107" t="s">
        <v>25</v>
      </c>
      <c r="D10" s="115">
        <v>1</v>
      </c>
      <c r="E10" s="101"/>
      <c r="F10" s="43">
        <f t="shared" si="0"/>
        <v>0</v>
      </c>
      <c r="G10" s="62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14">
        <v>5</v>
      </c>
      <c r="B11" s="106" t="s">
        <v>24</v>
      </c>
      <c r="C11" s="107" t="s">
        <v>25</v>
      </c>
      <c r="D11" s="115">
        <v>1</v>
      </c>
      <c r="E11" s="101"/>
      <c r="F11" s="43">
        <f t="shared" si="0"/>
        <v>0</v>
      </c>
      <c r="G11" s="62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14">
        <v>6</v>
      </c>
      <c r="B12" s="108" t="s">
        <v>26</v>
      </c>
      <c r="C12" s="107" t="s">
        <v>25</v>
      </c>
      <c r="D12" s="115">
        <v>1</v>
      </c>
      <c r="E12" s="101"/>
      <c r="F12" s="43">
        <f t="shared" si="0"/>
        <v>0</v>
      </c>
      <c r="G12" s="62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58">
      <c r="A13" s="114">
        <v>7</v>
      </c>
      <c r="B13" s="109" t="s">
        <v>23</v>
      </c>
      <c r="C13" s="107" t="s">
        <v>22</v>
      </c>
      <c r="D13" s="115">
        <v>1</v>
      </c>
      <c r="E13" s="101"/>
      <c r="F13" s="43">
        <f t="shared" si="0"/>
        <v>0</v>
      </c>
      <c r="G13" s="62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14">
        <v>8</v>
      </c>
      <c r="B14" s="108" t="s">
        <v>32</v>
      </c>
      <c r="C14" s="107" t="s">
        <v>22</v>
      </c>
      <c r="D14" s="115">
        <v>1</v>
      </c>
      <c r="E14" s="101"/>
      <c r="F14" s="43">
        <f t="shared" si="0"/>
        <v>0</v>
      </c>
      <c r="G14" s="62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114">
        <v>9</v>
      </c>
      <c r="B15" s="108" t="s">
        <v>31</v>
      </c>
      <c r="C15" s="107" t="s">
        <v>22</v>
      </c>
      <c r="D15" s="115">
        <v>1</v>
      </c>
      <c r="E15" s="101"/>
      <c r="F15" s="43">
        <f t="shared" si="0"/>
        <v>0</v>
      </c>
      <c r="G15" s="62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29.5" thickBot="1">
      <c r="A16" s="116">
        <v>10</v>
      </c>
      <c r="B16" s="117" t="s">
        <v>27</v>
      </c>
      <c r="C16" s="118" t="s">
        <v>28</v>
      </c>
      <c r="D16" s="119">
        <v>5</v>
      </c>
      <c r="E16" s="102"/>
      <c r="F16" s="45">
        <f t="shared" si="0"/>
        <v>0</v>
      </c>
      <c r="G16" s="62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" thickBot="1">
      <c r="A17" s="103"/>
      <c r="B17" s="104" t="s">
        <v>57</v>
      </c>
      <c r="C17" s="105"/>
      <c r="D17" s="105"/>
      <c r="E17" s="79"/>
      <c r="F17" s="71"/>
      <c r="G17" s="62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0">
        <v>11</v>
      </c>
      <c r="B18" s="132" t="s">
        <v>107</v>
      </c>
      <c r="C18" s="112" t="s">
        <v>25</v>
      </c>
      <c r="D18" s="113">
        <v>1</v>
      </c>
      <c r="E18" s="100"/>
      <c r="F18" s="42">
        <f t="shared" ref="F18:F25" si="1">ROUND(D18*E18,2)</f>
        <v>0</v>
      </c>
      <c r="G18" s="62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4">
        <v>12</v>
      </c>
      <c r="B19" s="106" t="s">
        <v>40</v>
      </c>
      <c r="C19" s="107" t="s">
        <v>22</v>
      </c>
      <c r="D19" s="115">
        <v>1</v>
      </c>
      <c r="E19" s="101"/>
      <c r="F19" s="43">
        <f t="shared" si="1"/>
        <v>0</v>
      </c>
      <c r="G19" s="62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4">
        <v>13</v>
      </c>
      <c r="B20" s="106" t="s">
        <v>41</v>
      </c>
      <c r="C20" s="107" t="s">
        <v>25</v>
      </c>
      <c r="D20" s="115">
        <v>1</v>
      </c>
      <c r="E20" s="101"/>
      <c r="F20" s="43">
        <f t="shared" si="1"/>
        <v>0</v>
      </c>
      <c r="G20" s="62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29">
      <c r="A21" s="114">
        <v>14</v>
      </c>
      <c r="B21" s="108" t="s">
        <v>104</v>
      </c>
      <c r="C21" s="107" t="s">
        <v>25</v>
      </c>
      <c r="D21" s="115">
        <v>1</v>
      </c>
      <c r="E21" s="101"/>
      <c r="F21" s="43">
        <f t="shared" si="1"/>
        <v>0</v>
      </c>
      <c r="G21" s="62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4">
        <v>15</v>
      </c>
      <c r="B22" s="106" t="s">
        <v>24</v>
      </c>
      <c r="C22" s="107" t="s">
        <v>25</v>
      </c>
      <c r="D22" s="115">
        <v>1</v>
      </c>
      <c r="E22" s="101"/>
      <c r="F22" s="43">
        <f t="shared" si="1"/>
        <v>0</v>
      </c>
      <c r="G22" s="62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4">
        <v>16</v>
      </c>
      <c r="B23" s="108" t="s">
        <v>26</v>
      </c>
      <c r="C23" s="107" t="s">
        <v>25</v>
      </c>
      <c r="D23" s="115">
        <v>1</v>
      </c>
      <c r="E23" s="101"/>
      <c r="F23" s="43">
        <f t="shared" si="1"/>
        <v>0</v>
      </c>
      <c r="G23" s="62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58">
      <c r="A24" s="114">
        <v>17</v>
      </c>
      <c r="B24" s="109" t="s">
        <v>23</v>
      </c>
      <c r="C24" s="107" t="s">
        <v>22</v>
      </c>
      <c r="D24" s="115">
        <v>1</v>
      </c>
      <c r="E24" s="101"/>
      <c r="F24" s="43">
        <f t="shared" si="1"/>
        <v>0</v>
      </c>
      <c r="G24" s="62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4">
        <v>18</v>
      </c>
      <c r="B25" s="108" t="s">
        <v>32</v>
      </c>
      <c r="C25" s="107" t="s">
        <v>22</v>
      </c>
      <c r="D25" s="115">
        <v>1</v>
      </c>
      <c r="E25" s="101"/>
      <c r="F25" s="43">
        <f t="shared" si="1"/>
        <v>0</v>
      </c>
      <c r="G25" s="6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4">
        <v>19</v>
      </c>
      <c r="B26" s="108" t="s">
        <v>31</v>
      </c>
      <c r="C26" s="107" t="s">
        <v>22</v>
      </c>
      <c r="D26" s="115">
        <v>1</v>
      </c>
      <c r="E26" s="101"/>
      <c r="F26" s="43">
        <f t="shared" ref="F26:F27" si="2">ROUND(D26*E26,2)</f>
        <v>0</v>
      </c>
      <c r="G26" s="62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29.5" thickBot="1">
      <c r="A27" s="116">
        <v>20</v>
      </c>
      <c r="B27" s="117" t="s">
        <v>27</v>
      </c>
      <c r="C27" s="118" t="s">
        <v>28</v>
      </c>
      <c r="D27" s="119">
        <v>5</v>
      </c>
      <c r="E27" s="102"/>
      <c r="F27" s="45">
        <f t="shared" si="2"/>
        <v>0</v>
      </c>
      <c r="G27" s="62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" thickBot="1">
      <c r="A28" s="141"/>
      <c r="B28" s="142"/>
      <c r="C28" s="105"/>
      <c r="D28" s="105"/>
      <c r="E28" s="143"/>
      <c r="F28" s="144"/>
      <c r="G28" s="6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" thickBot="1">
      <c r="A29" s="81"/>
      <c r="B29" s="224" t="s">
        <v>29</v>
      </c>
      <c r="C29" s="225"/>
      <c r="D29" s="225"/>
      <c r="E29" s="226"/>
      <c r="F29" s="82">
        <f>SUM(F7:F16,F18:F27)</f>
        <v>0</v>
      </c>
      <c r="G29" s="6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" thickBot="1">
      <c r="A30" s="61"/>
      <c r="B30" s="47"/>
      <c r="C30" s="47"/>
      <c r="D30" s="47"/>
      <c r="E30" s="47"/>
      <c r="F30" s="46"/>
      <c r="G30" s="6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" thickBot="1">
      <c r="A31" s="83"/>
      <c r="B31" s="215" t="s">
        <v>62</v>
      </c>
      <c r="C31" s="216"/>
      <c r="D31" s="216"/>
      <c r="E31" s="217"/>
      <c r="F31" s="48">
        <f>SUM(F29*0.23)</f>
        <v>0</v>
      </c>
      <c r="G31" s="62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" thickBot="1">
      <c r="A32" s="61"/>
      <c r="B32" s="47"/>
      <c r="C32" s="47"/>
      <c r="D32" s="47"/>
      <c r="E32" s="47"/>
      <c r="F32" s="46"/>
      <c r="G32" s="62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" thickBot="1">
      <c r="A33" s="83"/>
      <c r="B33" s="215" t="s">
        <v>30</v>
      </c>
      <c r="C33" s="216"/>
      <c r="D33" s="216"/>
      <c r="E33" s="217"/>
      <c r="F33" s="48">
        <f>SUM(F29,F31)</f>
        <v>0</v>
      </c>
      <c r="G33" s="62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37"/>
      <c r="B34" s="37"/>
      <c r="C34" s="37"/>
      <c r="D34" s="37"/>
      <c r="E34" s="37"/>
      <c r="F34" s="49"/>
      <c r="G34" s="62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>
      <c r="A35" s="37"/>
      <c r="B35" s="37"/>
      <c r="C35" s="37"/>
      <c r="D35" s="37"/>
      <c r="E35" s="37"/>
      <c r="F35" s="49"/>
      <c r="G35" s="62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54"/>
      <c r="B36" s="54"/>
      <c r="C36" s="37"/>
      <c r="D36" s="37"/>
      <c r="E36" s="37"/>
      <c r="F36" s="49"/>
      <c r="G36" s="62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54" t="s">
        <v>5</v>
      </c>
      <c r="B37" s="54"/>
      <c r="C37" s="37"/>
      <c r="D37" s="37"/>
      <c r="E37" s="37"/>
      <c r="F37" s="49"/>
      <c r="G37" s="62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>
      <c r="A38" s="37"/>
      <c r="B38" s="37"/>
      <c r="C38" s="37"/>
      <c r="D38" s="37"/>
      <c r="E38" s="37"/>
      <c r="F38" s="49"/>
      <c r="G38" s="62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>
      <c r="A39" s="37"/>
      <c r="B39" s="37"/>
      <c r="C39" s="37"/>
      <c r="D39" s="54" t="s">
        <v>6</v>
      </c>
      <c r="E39" s="54"/>
      <c r="F39" s="55"/>
      <c r="G39" s="62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37"/>
      <c r="B40" s="37"/>
      <c r="C40" s="37"/>
      <c r="D40" s="54"/>
      <c r="E40" s="56" t="s">
        <v>7</v>
      </c>
      <c r="F40" s="55"/>
      <c r="G40" s="62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140"/>
      <c r="B41" s="140"/>
      <c r="C41" s="140"/>
      <c r="D41" s="56"/>
      <c r="E41" s="56" t="s">
        <v>9</v>
      </c>
      <c r="F41" s="55"/>
      <c r="G41" s="62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37"/>
      <c r="B42" s="37"/>
      <c r="C42" s="37"/>
      <c r="D42" s="37"/>
      <c r="E42" s="37"/>
      <c r="F42" s="49"/>
      <c r="G42" s="62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37"/>
      <c r="C43" s="37"/>
      <c r="D43" s="37"/>
      <c r="E43" s="37"/>
      <c r="F43" s="49"/>
      <c r="G43" s="62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37"/>
      <c r="B44" s="37"/>
      <c r="C44" s="37"/>
      <c r="D44" s="37"/>
      <c r="E44" s="37"/>
      <c r="F44" s="49"/>
      <c r="G44" s="62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62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62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37"/>
      <c r="B47" s="37"/>
      <c r="C47" s="37"/>
      <c r="D47" s="37"/>
      <c r="E47" s="37"/>
      <c r="F47" s="49"/>
      <c r="G47" s="62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37"/>
      <c r="B48" s="37"/>
      <c r="C48" s="37"/>
      <c r="D48" s="37"/>
      <c r="E48" s="37"/>
      <c r="F48" s="49"/>
      <c r="G48" s="62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37"/>
      <c r="C49" s="37"/>
      <c r="D49" s="37"/>
      <c r="E49" s="37"/>
      <c r="F49" s="49"/>
      <c r="G49" s="62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37"/>
      <c r="E50" s="37"/>
      <c r="F50" s="49"/>
      <c r="G50" s="62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37"/>
      <c r="F51" s="49"/>
      <c r="G51" s="62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37"/>
      <c r="C52" s="37"/>
      <c r="D52" s="37"/>
      <c r="E52" s="37"/>
      <c r="F52" s="49"/>
      <c r="G52" s="62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2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2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2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2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2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2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2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2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2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2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2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2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2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2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2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2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2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2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2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2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2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2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2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2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2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2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2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2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2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2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2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2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2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2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2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2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2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2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2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2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2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2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2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2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2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2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2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2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2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2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2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2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2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2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2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2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2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2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2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2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2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2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2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2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2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2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2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2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2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2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2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2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2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2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2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2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2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2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2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2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2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2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2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2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2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2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2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2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2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2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2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2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2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2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2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2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2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2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2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2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2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2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2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2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2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2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2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2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2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2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2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2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2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2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2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2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2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2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2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2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2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2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2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2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2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2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2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2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2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2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2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2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2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2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2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2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2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2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2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2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2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2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2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2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2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2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2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2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2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2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2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2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2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2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2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2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2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2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2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2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2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2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2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2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2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2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2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2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2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2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2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2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2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2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2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2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2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2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2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2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2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2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2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2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2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2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2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2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2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2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2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2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2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2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2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2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2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2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2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2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2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2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2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2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2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2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2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2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2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2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2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2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2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2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2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2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2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2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2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2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2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2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2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2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2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2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2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2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2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2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2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2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2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2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2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2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2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2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2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2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2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2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2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2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2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2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2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2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2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2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2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2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2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2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2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2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2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2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2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2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2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2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2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2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2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2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2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2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2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2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2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2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2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2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2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2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2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2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2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2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2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2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2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2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2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2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2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2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2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2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2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2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2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2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2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2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2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2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2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2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2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2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2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2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2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2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2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2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2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2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2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2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2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2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2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2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2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2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2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2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2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2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2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2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2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2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2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2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2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2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2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2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2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2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2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2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2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2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2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2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2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2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2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2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2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2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2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2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2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2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2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2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2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2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2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2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2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2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2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2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2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2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2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2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2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2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2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2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2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2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2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2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2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2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2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2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2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2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2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2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2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2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2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2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2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2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2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2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2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2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2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2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2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2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2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2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2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2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2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2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2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2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2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2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2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2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2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2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2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2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2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2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2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2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2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2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2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2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2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2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2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2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2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2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2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2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2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2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2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2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2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2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2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2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2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2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2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2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2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2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2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2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2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2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2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2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2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2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2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2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2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2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2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2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2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2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2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2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2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2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2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2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2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2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2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2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2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2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2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2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2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2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2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2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2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2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2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2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2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2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2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2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2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2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2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2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2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2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2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2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2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2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2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2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2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2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2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2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2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2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2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2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2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2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2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2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2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2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2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2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2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2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2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2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2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2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2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2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2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2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2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2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2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2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2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2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2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2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2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2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2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2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2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2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2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2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2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2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2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2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2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2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2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2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2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2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2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2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2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2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2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2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2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2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2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2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2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2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2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2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2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2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2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2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2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2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2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2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2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2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2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2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2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2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2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2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2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2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2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2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2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2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2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2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2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2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2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2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2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2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2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2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2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2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2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2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2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2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2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2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2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2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2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2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2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2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2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2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2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2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2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2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2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2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2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2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2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2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2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2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2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2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2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2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2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2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2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2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2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2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2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2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2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2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2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2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2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2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2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2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2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2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2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2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2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2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2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2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2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2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2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2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2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2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2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2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2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2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2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2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2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2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2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2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2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2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2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2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2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2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2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2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2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2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2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2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2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2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2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2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2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2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2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2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2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2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2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2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2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2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2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2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2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2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2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2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2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2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2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2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2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2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2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2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2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2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2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2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2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2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2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2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2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2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2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2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2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2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2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2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2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2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2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2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2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2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2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2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2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2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2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2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2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2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2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2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2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2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2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2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2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2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2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2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2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2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2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2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2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2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2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2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2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2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2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2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2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2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2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2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2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2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2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2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2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2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2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2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2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2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2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2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2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2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2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2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2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2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2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2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2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2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2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2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2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2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2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2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2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2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2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2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2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2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2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2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2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2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2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2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2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2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2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2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2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2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2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2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2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2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2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2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2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2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2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2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2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2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2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2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2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2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2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2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2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2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2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2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2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2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2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2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2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2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2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2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2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2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2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2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2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2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2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2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2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2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2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2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2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2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2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2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2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2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2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2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2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2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2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2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2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2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2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2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2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2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2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2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2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2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2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2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2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2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2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2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2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2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2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2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2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2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2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2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2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2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2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2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2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2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2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2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2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2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2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2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2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2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2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2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2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2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2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2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2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2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2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2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2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2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2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2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2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2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2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2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2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2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2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2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2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2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2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2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2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2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2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2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</sheetData>
  <sheetProtection algorithmName="SHA-512" hashValue="U1E15f6XC/U3HhAr2w+dpbt7dottxlIalIwxj0VJEEtWWgBdnb66+9DWhOV2xtpfCW1reNPWf0lJJl3BhGErMw==" saltValue="5BwKukS3/8ABrmzQlt4sIw==" spinCount="100000" sheet="1" objects="1" scenarios="1"/>
  <mergeCells count="7">
    <mergeCell ref="B31:E31"/>
    <mergeCell ref="B33:E33"/>
    <mergeCell ref="C1:F1"/>
    <mergeCell ref="A2:F2"/>
    <mergeCell ref="A3:F3"/>
    <mergeCell ref="A4:D4"/>
    <mergeCell ref="B29:E29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4B083"/>
  </sheetPr>
  <dimension ref="A1:Z988"/>
  <sheetViews>
    <sheetView topLeftCell="A32" zoomScale="85" zoomScaleNormal="85" zoomScalePageLayoutView="70" workbookViewId="0">
      <selection activeCell="E23" sqref="E23:E35"/>
    </sheetView>
  </sheetViews>
  <sheetFormatPr defaultColWidth="14.453125" defaultRowHeight="14.5"/>
  <cols>
    <col min="1" max="1" width="7.453125" style="38" customWidth="1"/>
    <col min="2" max="2" width="80.1796875" style="38" customWidth="1"/>
    <col min="3" max="3" width="8.81640625" style="38" customWidth="1"/>
    <col min="4" max="4" width="6.81640625" style="38" customWidth="1"/>
    <col min="5" max="5" width="12" style="38" customWidth="1"/>
    <col min="6" max="6" width="15.81640625" style="50" customWidth="1"/>
    <col min="7" max="26" width="9.1796875" style="38" customWidth="1"/>
    <col min="27" max="16384" width="14.453125" style="38"/>
  </cols>
  <sheetData>
    <row r="1" spans="1:26" ht="86.25" customHeight="1">
      <c r="A1" s="61"/>
      <c r="B1" s="36"/>
      <c r="C1" s="218" t="s">
        <v>101</v>
      </c>
      <c r="D1" s="219"/>
      <c r="E1" s="219"/>
      <c r="F1" s="220"/>
      <c r="G1" s="62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1" t="s">
        <v>43</v>
      </c>
      <c r="B2" s="230"/>
      <c r="C2" s="230"/>
      <c r="D2" s="230"/>
      <c r="E2" s="230"/>
      <c r="F2" s="231"/>
      <c r="G2" s="62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1" t="s">
        <v>15</v>
      </c>
      <c r="B3" s="219"/>
      <c r="C3" s="219"/>
      <c r="D3" s="219"/>
      <c r="E3" s="219"/>
      <c r="F3" s="220"/>
      <c r="G3" s="62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thickBot="1">
      <c r="A4" s="222"/>
      <c r="B4" s="219"/>
      <c r="C4" s="219"/>
      <c r="D4" s="220"/>
      <c r="E4" s="39"/>
      <c r="F4" s="40"/>
      <c r="G4" s="62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58.5" thickBot="1">
      <c r="A5" s="63" t="s">
        <v>16</v>
      </c>
      <c r="B5" s="64" t="s">
        <v>17</v>
      </c>
      <c r="C5" s="65" t="s">
        <v>18</v>
      </c>
      <c r="D5" s="65" t="s">
        <v>19</v>
      </c>
      <c r="E5" s="66" t="s">
        <v>20</v>
      </c>
      <c r="F5" s="66" t="s">
        <v>21</v>
      </c>
      <c r="G5" s="62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29.5" thickBot="1">
      <c r="A6" s="145"/>
      <c r="B6" s="146" t="s">
        <v>92</v>
      </c>
      <c r="C6" s="147"/>
      <c r="D6" s="147"/>
      <c r="E6" s="148"/>
      <c r="F6" s="149"/>
      <c r="G6" s="62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50">
        <v>1</v>
      </c>
      <c r="B7" s="151" t="s">
        <v>105</v>
      </c>
      <c r="C7" s="124" t="s">
        <v>25</v>
      </c>
      <c r="D7" s="125">
        <v>1</v>
      </c>
      <c r="E7" s="57"/>
      <c r="F7" s="42">
        <f>ROUND(D7*E7,2)</f>
        <v>0</v>
      </c>
      <c r="G7" s="62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52">
        <v>2</v>
      </c>
      <c r="B8" s="127" t="s">
        <v>45</v>
      </c>
      <c r="C8" s="41" t="s">
        <v>25</v>
      </c>
      <c r="D8" s="153">
        <v>1</v>
      </c>
      <c r="E8" s="59"/>
      <c r="F8" s="43">
        <f t="shared" ref="F8:F21" si="0">ROUND(D8*E8,2)</f>
        <v>0</v>
      </c>
      <c r="G8" s="62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52">
        <v>3</v>
      </c>
      <c r="B9" s="127" t="s">
        <v>93</v>
      </c>
      <c r="C9" s="41" t="s">
        <v>48</v>
      </c>
      <c r="D9" s="153">
        <v>50</v>
      </c>
      <c r="E9" s="59"/>
      <c r="F9" s="43">
        <f t="shared" si="0"/>
        <v>0</v>
      </c>
      <c r="G9" s="62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>
      <c r="A10" s="152">
        <v>4</v>
      </c>
      <c r="B10" s="127" t="s">
        <v>91</v>
      </c>
      <c r="C10" s="154" t="s">
        <v>22</v>
      </c>
      <c r="D10" s="153">
        <v>1</v>
      </c>
      <c r="E10" s="59"/>
      <c r="F10" s="43">
        <f t="shared" si="0"/>
        <v>0</v>
      </c>
      <c r="G10" s="62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52">
        <v>5</v>
      </c>
      <c r="B11" s="127" t="s">
        <v>33</v>
      </c>
      <c r="C11" s="154" t="s">
        <v>48</v>
      </c>
      <c r="D11" s="153">
        <v>50</v>
      </c>
      <c r="E11" s="59"/>
      <c r="F11" s="43">
        <f t="shared" si="0"/>
        <v>0</v>
      </c>
      <c r="G11" s="62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29">
      <c r="A12" s="152">
        <v>6</v>
      </c>
      <c r="B12" s="127" t="s">
        <v>94</v>
      </c>
      <c r="C12" s="41" t="s">
        <v>48</v>
      </c>
      <c r="D12" s="153">
        <v>50</v>
      </c>
      <c r="E12" s="59"/>
      <c r="F12" s="43">
        <f t="shared" si="0"/>
        <v>0</v>
      </c>
      <c r="G12" s="62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>
      <c r="A13" s="152">
        <v>7</v>
      </c>
      <c r="B13" s="127" t="s">
        <v>40</v>
      </c>
      <c r="C13" s="75" t="s">
        <v>22</v>
      </c>
      <c r="D13" s="76">
        <v>1</v>
      </c>
      <c r="E13" s="59"/>
      <c r="F13" s="43">
        <f t="shared" si="0"/>
        <v>0</v>
      </c>
      <c r="G13" s="62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52">
        <v>8</v>
      </c>
      <c r="B14" s="127" t="s">
        <v>41</v>
      </c>
      <c r="C14" s="75" t="s">
        <v>25</v>
      </c>
      <c r="D14" s="76">
        <v>1</v>
      </c>
      <c r="E14" s="59"/>
      <c r="F14" s="43">
        <f t="shared" si="0"/>
        <v>0</v>
      </c>
      <c r="G14" s="62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47.25" customHeight="1">
      <c r="A15" s="152">
        <v>9</v>
      </c>
      <c r="B15" s="108" t="s">
        <v>104</v>
      </c>
      <c r="C15" s="77" t="s">
        <v>25</v>
      </c>
      <c r="D15" s="76">
        <v>1</v>
      </c>
      <c r="E15" s="59"/>
      <c r="F15" s="43">
        <f t="shared" si="0"/>
        <v>0</v>
      </c>
      <c r="G15" s="62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>
      <c r="A16" s="152">
        <v>10</v>
      </c>
      <c r="B16" s="127" t="s">
        <v>24</v>
      </c>
      <c r="C16" s="75" t="s">
        <v>25</v>
      </c>
      <c r="D16" s="76">
        <v>1</v>
      </c>
      <c r="E16" s="59"/>
      <c r="F16" s="43">
        <f t="shared" si="0"/>
        <v>0</v>
      </c>
      <c r="G16" s="62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>
      <c r="A17" s="152">
        <v>11</v>
      </c>
      <c r="B17" s="127" t="s">
        <v>26</v>
      </c>
      <c r="C17" s="75" t="s">
        <v>25</v>
      </c>
      <c r="D17" s="76">
        <v>1</v>
      </c>
      <c r="E17" s="59"/>
      <c r="F17" s="43">
        <f t="shared" si="0"/>
        <v>0</v>
      </c>
      <c r="G17" s="62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58">
      <c r="A18" s="152">
        <v>12</v>
      </c>
      <c r="B18" s="127" t="s">
        <v>23</v>
      </c>
      <c r="C18" s="75" t="s">
        <v>22</v>
      </c>
      <c r="D18" s="76">
        <v>1</v>
      </c>
      <c r="E18" s="59"/>
      <c r="F18" s="43">
        <f t="shared" si="0"/>
        <v>0</v>
      </c>
      <c r="G18" s="62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52">
        <v>13</v>
      </c>
      <c r="B19" s="127" t="s">
        <v>32</v>
      </c>
      <c r="C19" s="75" t="s">
        <v>22</v>
      </c>
      <c r="D19" s="76">
        <v>1</v>
      </c>
      <c r="E19" s="59"/>
      <c r="F19" s="43">
        <f t="shared" si="0"/>
        <v>0</v>
      </c>
      <c r="G19" s="62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52">
        <v>14</v>
      </c>
      <c r="B20" s="127" t="s">
        <v>31</v>
      </c>
      <c r="C20" s="75" t="s">
        <v>22</v>
      </c>
      <c r="D20" s="76">
        <v>1</v>
      </c>
      <c r="E20" s="59"/>
      <c r="F20" s="43">
        <f t="shared" si="0"/>
        <v>0</v>
      </c>
      <c r="G20" s="62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29.5" thickBot="1">
      <c r="A21" s="155">
        <v>15</v>
      </c>
      <c r="B21" s="156" t="s">
        <v>27</v>
      </c>
      <c r="C21" s="154" t="s">
        <v>28</v>
      </c>
      <c r="D21" s="157">
        <v>5</v>
      </c>
      <c r="E21" s="59"/>
      <c r="F21" s="43">
        <f t="shared" si="0"/>
        <v>0</v>
      </c>
      <c r="G21" s="62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29.5" thickBot="1">
      <c r="A22" s="67"/>
      <c r="B22" s="158" t="s">
        <v>83</v>
      </c>
      <c r="C22" s="69"/>
      <c r="D22" s="69"/>
      <c r="E22" s="159"/>
      <c r="F22" s="160"/>
      <c r="G22" s="62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0">
        <v>16</v>
      </c>
      <c r="B23" s="111" t="s">
        <v>106</v>
      </c>
      <c r="C23" s="161" t="s">
        <v>25</v>
      </c>
      <c r="D23" s="113">
        <v>1</v>
      </c>
      <c r="E23" s="120"/>
      <c r="F23" s="162">
        <f t="shared" ref="F23:F35" si="1">ROUND(D23*E23,2)</f>
        <v>0</v>
      </c>
      <c r="G23" s="62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>
      <c r="A24" s="114">
        <v>17</v>
      </c>
      <c r="B24" s="108" t="s">
        <v>34</v>
      </c>
      <c r="C24" s="107" t="s">
        <v>48</v>
      </c>
      <c r="D24" s="115">
        <v>10</v>
      </c>
      <c r="E24" s="101"/>
      <c r="F24" s="43">
        <f t="shared" si="1"/>
        <v>0</v>
      </c>
      <c r="G24" s="62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4">
        <v>18</v>
      </c>
      <c r="B25" s="108" t="s">
        <v>91</v>
      </c>
      <c r="C25" s="163" t="s">
        <v>22</v>
      </c>
      <c r="D25" s="115">
        <v>1</v>
      </c>
      <c r="E25" s="101"/>
      <c r="F25" s="43">
        <f t="shared" si="1"/>
        <v>0</v>
      </c>
      <c r="G25" s="62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4">
        <v>19</v>
      </c>
      <c r="B26" s="108" t="s">
        <v>35</v>
      </c>
      <c r="C26" s="107" t="s">
        <v>48</v>
      </c>
      <c r="D26" s="115">
        <v>24</v>
      </c>
      <c r="E26" s="101"/>
      <c r="F26" s="43">
        <f t="shared" si="1"/>
        <v>0</v>
      </c>
      <c r="G26" s="62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>
      <c r="A27" s="114">
        <v>20</v>
      </c>
      <c r="B27" s="106" t="s">
        <v>36</v>
      </c>
      <c r="C27" s="107" t="s">
        <v>22</v>
      </c>
      <c r="D27" s="115">
        <v>1</v>
      </c>
      <c r="E27" s="101"/>
      <c r="F27" s="43">
        <f t="shared" si="1"/>
        <v>0</v>
      </c>
      <c r="G27" s="62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>
      <c r="A28" s="114">
        <v>21</v>
      </c>
      <c r="B28" s="108" t="s">
        <v>41</v>
      </c>
      <c r="C28" s="107" t="s">
        <v>25</v>
      </c>
      <c r="D28" s="115">
        <v>1</v>
      </c>
      <c r="E28" s="101"/>
      <c r="F28" s="43">
        <f t="shared" si="1"/>
        <v>0</v>
      </c>
      <c r="G28" s="6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45.75" customHeight="1">
      <c r="A29" s="114">
        <v>22</v>
      </c>
      <c r="B29" s="108" t="s">
        <v>104</v>
      </c>
      <c r="C29" s="107" t="s">
        <v>25</v>
      </c>
      <c r="D29" s="115">
        <v>1</v>
      </c>
      <c r="E29" s="101"/>
      <c r="F29" s="43">
        <f t="shared" si="1"/>
        <v>0</v>
      </c>
      <c r="G29" s="6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4">
        <v>23</v>
      </c>
      <c r="B30" s="108" t="s">
        <v>24</v>
      </c>
      <c r="C30" s="107" t="s">
        <v>25</v>
      </c>
      <c r="D30" s="115">
        <v>1</v>
      </c>
      <c r="E30" s="101"/>
      <c r="F30" s="43">
        <f t="shared" si="1"/>
        <v>0</v>
      </c>
      <c r="G30" s="62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4">
        <v>24</v>
      </c>
      <c r="B31" s="108" t="s">
        <v>26</v>
      </c>
      <c r="C31" s="107" t="s">
        <v>25</v>
      </c>
      <c r="D31" s="115">
        <v>1</v>
      </c>
      <c r="E31" s="101"/>
      <c r="F31" s="43">
        <f t="shared" si="1"/>
        <v>0</v>
      </c>
      <c r="G31" s="62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58">
      <c r="A32" s="114">
        <v>25</v>
      </c>
      <c r="B32" s="108" t="s">
        <v>23</v>
      </c>
      <c r="C32" s="107" t="s">
        <v>22</v>
      </c>
      <c r="D32" s="115">
        <v>1</v>
      </c>
      <c r="E32" s="101"/>
      <c r="F32" s="43">
        <f t="shared" si="1"/>
        <v>0</v>
      </c>
      <c r="G32" s="62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4">
        <v>26</v>
      </c>
      <c r="B33" s="108" t="s">
        <v>32</v>
      </c>
      <c r="C33" s="107" t="s">
        <v>22</v>
      </c>
      <c r="D33" s="115">
        <v>1</v>
      </c>
      <c r="E33" s="101"/>
      <c r="F33" s="43">
        <f t="shared" si="1"/>
        <v>0</v>
      </c>
      <c r="G33" s="62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4">
        <v>27</v>
      </c>
      <c r="B34" s="108" t="s">
        <v>31</v>
      </c>
      <c r="C34" s="107" t="s">
        <v>22</v>
      </c>
      <c r="D34" s="115">
        <v>1</v>
      </c>
      <c r="E34" s="101"/>
      <c r="F34" s="43">
        <f t="shared" si="1"/>
        <v>0</v>
      </c>
      <c r="G34" s="62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29.5" thickBot="1">
      <c r="A35" s="116">
        <v>28</v>
      </c>
      <c r="B35" s="117" t="s">
        <v>27</v>
      </c>
      <c r="C35" s="118" t="s">
        <v>28</v>
      </c>
      <c r="D35" s="119">
        <v>5</v>
      </c>
      <c r="E35" s="102"/>
      <c r="F35" s="45">
        <f t="shared" si="1"/>
        <v>0</v>
      </c>
      <c r="G35" s="62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" thickBot="1">
      <c r="A36" s="61"/>
      <c r="B36" s="36"/>
      <c r="C36" s="36"/>
      <c r="D36" s="36"/>
      <c r="E36" s="36"/>
      <c r="F36" s="46"/>
      <c r="G36" s="62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" thickBot="1">
      <c r="A37" s="138"/>
      <c r="B37" s="223" t="s">
        <v>29</v>
      </c>
      <c r="C37" s="216"/>
      <c r="D37" s="216"/>
      <c r="E37" s="217"/>
      <c r="F37" s="139">
        <f>SUM(F7:F21,F23:F35)</f>
        <v>0</v>
      </c>
      <c r="G37" s="62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" thickBot="1">
      <c r="A38" s="61"/>
      <c r="B38" s="47"/>
      <c r="C38" s="47"/>
      <c r="D38" s="47"/>
      <c r="E38" s="47"/>
      <c r="F38" s="46"/>
      <c r="G38" s="62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" thickBot="1">
      <c r="A39" s="83"/>
      <c r="B39" s="215" t="s">
        <v>62</v>
      </c>
      <c r="C39" s="216"/>
      <c r="D39" s="216"/>
      <c r="E39" s="217"/>
      <c r="F39" s="48">
        <f>SUM(F37*0.23)</f>
        <v>0</v>
      </c>
      <c r="G39" s="62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" thickBot="1">
      <c r="A40" s="61"/>
      <c r="B40" s="47"/>
      <c r="C40" s="47"/>
      <c r="D40" s="47"/>
      <c r="E40" s="47"/>
      <c r="F40" s="46"/>
      <c r="G40" s="62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" thickBot="1">
      <c r="A41" s="83"/>
      <c r="B41" s="215" t="s">
        <v>30</v>
      </c>
      <c r="C41" s="216"/>
      <c r="D41" s="216"/>
      <c r="E41" s="217"/>
      <c r="F41" s="48">
        <f>SUM(F37,F39)</f>
        <v>0</v>
      </c>
      <c r="G41" s="62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37"/>
      <c r="B42" s="37"/>
      <c r="C42" s="37"/>
      <c r="D42" s="37"/>
      <c r="E42" s="37"/>
      <c r="F42" s="49"/>
      <c r="G42" s="62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37"/>
      <c r="C43" s="37"/>
      <c r="D43" s="37"/>
      <c r="E43" s="37"/>
      <c r="F43" s="49"/>
      <c r="G43" s="62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54"/>
      <c r="B44" s="54"/>
      <c r="C44" s="37"/>
      <c r="D44" s="37"/>
      <c r="E44" s="37"/>
      <c r="F44" s="49"/>
      <c r="G44" s="62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54" t="s">
        <v>5</v>
      </c>
      <c r="B45" s="54"/>
      <c r="C45" s="37"/>
      <c r="D45" s="37"/>
      <c r="E45" s="37"/>
      <c r="F45" s="49"/>
      <c r="G45" s="62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54"/>
      <c r="E46" s="54"/>
      <c r="F46" s="55"/>
      <c r="G46" s="62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37"/>
      <c r="B47" s="37"/>
      <c r="C47" s="37"/>
      <c r="D47" s="54" t="s">
        <v>6</v>
      </c>
      <c r="E47" s="54"/>
      <c r="F47" s="55"/>
      <c r="G47" s="62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37"/>
      <c r="B48" s="37"/>
      <c r="C48" s="37"/>
      <c r="D48" s="54"/>
      <c r="E48" s="56" t="s">
        <v>7</v>
      </c>
      <c r="F48" s="55"/>
      <c r="G48" s="62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140"/>
      <c r="B49" s="140"/>
      <c r="C49" s="140"/>
      <c r="D49" s="56"/>
      <c r="E49" s="56" t="s">
        <v>9</v>
      </c>
      <c r="F49" s="55"/>
      <c r="G49" s="62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54"/>
      <c r="E50" s="54"/>
      <c r="F50" s="55"/>
      <c r="G50" s="62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37"/>
      <c r="F51" s="49"/>
      <c r="G51" s="62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37"/>
      <c r="C52" s="37"/>
      <c r="D52" s="37"/>
      <c r="E52" s="37"/>
      <c r="F52" s="49"/>
      <c r="G52" s="62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2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2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2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2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2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2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2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2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2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2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2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2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2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2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2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2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2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2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2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2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2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2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2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2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2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2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2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2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2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2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2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2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2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2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2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2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2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2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2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2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2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2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2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2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2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2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2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2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2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2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2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2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2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2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2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2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2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2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2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2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2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2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2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2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2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2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2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2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2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2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2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2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2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2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2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2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2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2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2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2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2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2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2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2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2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2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2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2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2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2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2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2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2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2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2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2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2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2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2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2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2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2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2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2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2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2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2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2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2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2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2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2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2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2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2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2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2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2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2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2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2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2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2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2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2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2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2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2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2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2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2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2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2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2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2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2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2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2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2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2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2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2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2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2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2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2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2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2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2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2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2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2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2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2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2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2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2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2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2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2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2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2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2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2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2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2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2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2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2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2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2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2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2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2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2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2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2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2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2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2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2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2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2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2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2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2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2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2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2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2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2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2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2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2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2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2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2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2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2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2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2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2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2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2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2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2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2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2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2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2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2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2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2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2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2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2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2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2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2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2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2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2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2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2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2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2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2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2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2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2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2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2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2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2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2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2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2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2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2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2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2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2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2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2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2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2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2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2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2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2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2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2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2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2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2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2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2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2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2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2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2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2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2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2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2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2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2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2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2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2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2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2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2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2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2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2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2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2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2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2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2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2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2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2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2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2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2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2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2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2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2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2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2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2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2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2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2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2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2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2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2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2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2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2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2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2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2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2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2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2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2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2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2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2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2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2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2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2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2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2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2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2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2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2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2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2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2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2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2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2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2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2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2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2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2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2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2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2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2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2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2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2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2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2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2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2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2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2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2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2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2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2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2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2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2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2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2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2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2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2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2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2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2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2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2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2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2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2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2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2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2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2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2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2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2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2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2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2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2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2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2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2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2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2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2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2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2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2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2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2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2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2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2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2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2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2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2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2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2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2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2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2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2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2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2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2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2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2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2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2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2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2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2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2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2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2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2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2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2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2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2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2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2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2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2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2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2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2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2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2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2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2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2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2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2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2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2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2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2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2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2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2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2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2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2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2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2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2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2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2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2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2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2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2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2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2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2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2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2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2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2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2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2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2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2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2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2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2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2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2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2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2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2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2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2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2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2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2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2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2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2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2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2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2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2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2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2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2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2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2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2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2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2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2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2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2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2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2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2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2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2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2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2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2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2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2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2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2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2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2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2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2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2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2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2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2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2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2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2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2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2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2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2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2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2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2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2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2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2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2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2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2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2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2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2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2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2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2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2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2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2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2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2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2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2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2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2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2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2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2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2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2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2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2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2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2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2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2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2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2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2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2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2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2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2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2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2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2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2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2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2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2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2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2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2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2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2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2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2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2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2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2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2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2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2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2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2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2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2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2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2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2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2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2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2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2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2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2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2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2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2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2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2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2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2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2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2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2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2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2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2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2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2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2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2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2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2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2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2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2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2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2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2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2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2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2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2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2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2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2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2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2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2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2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2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2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2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2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2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2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2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2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2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2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2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2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2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2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2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2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2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2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2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2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2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2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2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2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2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2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2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2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2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2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2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2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2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2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2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2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2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2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2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2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2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2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2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2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2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2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2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2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2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2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2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2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2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2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2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2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2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2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2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2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2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2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2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2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2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2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2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2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2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2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2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2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2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2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2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2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2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2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2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2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2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2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2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2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2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2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2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2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2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2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2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2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2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2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2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2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2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2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2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2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2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2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2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2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2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2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2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2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2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2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2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2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2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2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2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2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2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2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2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2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2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2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2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2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2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2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2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2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2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2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2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2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2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2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2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2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2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2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2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2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2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2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2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2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2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2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2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2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2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2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2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2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2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2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2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2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2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2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2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2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2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2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2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2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2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2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2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2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2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2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2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2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2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2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2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2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2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2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2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2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2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2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2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2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2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2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2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2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2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2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2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2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2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2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2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2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2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2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2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2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2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2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2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2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2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2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2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2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2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2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2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2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2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2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2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2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2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2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2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2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2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2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2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2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2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2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2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2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2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2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2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2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2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2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2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2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2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2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2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2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2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2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2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2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2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2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2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2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2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2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2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2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2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2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2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2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2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2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2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2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2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2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2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2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2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2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2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2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2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2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2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2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2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2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2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2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2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2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2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2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2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2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2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2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2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2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2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2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2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2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2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2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2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2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62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  <c r="G982" s="62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49"/>
      <c r="G983" s="62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49"/>
      <c r="G984" s="62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49"/>
      <c r="G985" s="62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49"/>
      <c r="G986" s="62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49"/>
      <c r="G987" s="62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37"/>
      <c r="C988" s="37"/>
      <c r="D988" s="37"/>
      <c r="E988" s="37"/>
      <c r="F988" s="49"/>
      <c r="G988" s="62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</sheetData>
  <sheetProtection algorithmName="SHA-512" hashValue="mnmWw6G8b/eMDtud0J1Gbu4HJQSv0y7X7aiLiROr6QVqtFyGCMbiUCUR1j1tZMRJbCpdBxgtUNBzyoxd0Kzaaw==" saltValue="ih4DYHxzVIg/ITvBTfJVLg==" spinCount="100000" sheet="1" objects="1" scenarios="1"/>
  <mergeCells count="7">
    <mergeCell ref="B37:E37"/>
    <mergeCell ref="B39:E39"/>
    <mergeCell ref="B41:E41"/>
    <mergeCell ref="C1:F1"/>
    <mergeCell ref="A2:F2"/>
    <mergeCell ref="A3:F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4B083"/>
  </sheetPr>
  <dimension ref="A1:Z994"/>
  <sheetViews>
    <sheetView topLeftCell="A21" zoomScale="85" zoomScaleNormal="85" zoomScalePageLayoutView="70" workbookViewId="0">
      <selection activeCell="L17" sqref="L17"/>
    </sheetView>
  </sheetViews>
  <sheetFormatPr defaultColWidth="14.453125" defaultRowHeight="14.5"/>
  <cols>
    <col min="1" max="1" width="7.453125" style="38" customWidth="1"/>
    <col min="2" max="2" width="80.1796875" style="38" customWidth="1"/>
    <col min="3" max="3" width="8.81640625" style="38" customWidth="1"/>
    <col min="4" max="4" width="6.81640625" style="38" customWidth="1"/>
    <col min="5" max="5" width="12" style="38" customWidth="1"/>
    <col min="6" max="6" width="15.81640625" style="50" customWidth="1"/>
    <col min="7" max="26" width="9.1796875" style="38" customWidth="1"/>
    <col min="27" max="16384" width="14.453125" style="38"/>
  </cols>
  <sheetData>
    <row r="1" spans="1:26" ht="89.25" customHeight="1">
      <c r="A1" s="36"/>
      <c r="B1" s="36"/>
      <c r="C1" s="218" t="s">
        <v>102</v>
      </c>
      <c r="D1" s="219"/>
      <c r="E1" s="219"/>
      <c r="F1" s="220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1" t="s">
        <v>43</v>
      </c>
      <c r="B2" s="219"/>
      <c r="C2" s="219"/>
      <c r="D2" s="219"/>
      <c r="E2" s="219"/>
      <c r="F2" s="220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1" t="s">
        <v>15</v>
      </c>
      <c r="B3" s="219"/>
      <c r="C3" s="219"/>
      <c r="D3" s="219"/>
      <c r="E3" s="219"/>
      <c r="F3" s="220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thickBot="1">
      <c r="A4" s="222"/>
      <c r="B4" s="219"/>
      <c r="C4" s="219"/>
      <c r="D4" s="220"/>
      <c r="E4" s="39"/>
      <c r="F4" s="40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58.5" thickBot="1">
      <c r="A5" s="164" t="s">
        <v>16</v>
      </c>
      <c r="B5" s="64" t="s">
        <v>17</v>
      </c>
      <c r="C5" s="65" t="s">
        <v>18</v>
      </c>
      <c r="D5" s="65" t="s">
        <v>19</v>
      </c>
      <c r="E5" s="66" t="s">
        <v>20</v>
      </c>
      <c r="F5" s="66" t="s">
        <v>21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29">
      <c r="A6" s="165"/>
      <c r="B6" s="166" t="s">
        <v>82</v>
      </c>
      <c r="C6" s="124"/>
      <c r="D6" s="167"/>
      <c r="E6" s="168"/>
      <c r="F6" s="169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52">
        <v>1</v>
      </c>
      <c r="B7" s="126" t="s">
        <v>113</v>
      </c>
      <c r="C7" s="75" t="s">
        <v>25</v>
      </c>
      <c r="D7" s="76">
        <v>1</v>
      </c>
      <c r="E7" s="51"/>
      <c r="F7" s="43">
        <f>ROUND(D7*E7,2)</f>
        <v>0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70">
        <v>2</v>
      </c>
      <c r="B8" s="87" t="s">
        <v>37</v>
      </c>
      <c r="C8" s="75" t="s">
        <v>25</v>
      </c>
      <c r="D8" s="76">
        <v>1</v>
      </c>
      <c r="E8" s="51"/>
      <c r="F8" s="43">
        <f t="shared" ref="F8:F21" si="0">ROUND(D8*E8,2)</f>
        <v>0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70">
        <v>3</v>
      </c>
      <c r="B9" s="87" t="s">
        <v>44</v>
      </c>
      <c r="C9" s="75" t="s">
        <v>25</v>
      </c>
      <c r="D9" s="76">
        <v>1</v>
      </c>
      <c r="E9" s="52"/>
      <c r="F9" s="43">
        <f t="shared" si="0"/>
        <v>0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>
      <c r="A10" s="170">
        <v>4</v>
      </c>
      <c r="B10" s="87" t="s">
        <v>38</v>
      </c>
      <c r="C10" s="75" t="s">
        <v>48</v>
      </c>
      <c r="D10" s="76">
        <v>8</v>
      </c>
      <c r="E10" s="52"/>
      <c r="F10" s="43">
        <f t="shared" si="0"/>
        <v>0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70">
        <v>5</v>
      </c>
      <c r="B11" s="87" t="s">
        <v>91</v>
      </c>
      <c r="C11" s="77" t="s">
        <v>22</v>
      </c>
      <c r="D11" s="76">
        <v>1</v>
      </c>
      <c r="E11" s="52"/>
      <c r="F11" s="43">
        <f t="shared" si="0"/>
        <v>0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70">
        <v>6</v>
      </c>
      <c r="B12" s="87" t="s">
        <v>39</v>
      </c>
      <c r="C12" s="77" t="s">
        <v>48</v>
      </c>
      <c r="D12" s="76">
        <v>5</v>
      </c>
      <c r="E12" s="52"/>
      <c r="F12" s="43">
        <f t="shared" si="0"/>
        <v>0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>
      <c r="A13" s="170">
        <v>7</v>
      </c>
      <c r="B13" s="126" t="s">
        <v>40</v>
      </c>
      <c r="C13" s="75" t="s">
        <v>25</v>
      </c>
      <c r="D13" s="76">
        <v>1</v>
      </c>
      <c r="E13" s="52"/>
      <c r="F13" s="43">
        <f t="shared" si="0"/>
        <v>0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70">
        <v>8</v>
      </c>
      <c r="B14" s="127" t="s">
        <v>41</v>
      </c>
      <c r="C14" s="75" t="s">
        <v>25</v>
      </c>
      <c r="D14" s="76">
        <v>1</v>
      </c>
      <c r="E14" s="52"/>
      <c r="F14" s="43">
        <f t="shared" si="0"/>
        <v>0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45" customHeight="1">
      <c r="A15" s="170">
        <v>9</v>
      </c>
      <c r="B15" s="108" t="s">
        <v>104</v>
      </c>
      <c r="C15" s="77" t="s">
        <v>25</v>
      </c>
      <c r="D15" s="76">
        <v>1</v>
      </c>
      <c r="E15" s="52"/>
      <c r="F15" s="43">
        <f t="shared" si="0"/>
        <v>0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>
      <c r="A16" s="170">
        <v>10</v>
      </c>
      <c r="B16" s="127" t="s">
        <v>24</v>
      </c>
      <c r="C16" s="75" t="s">
        <v>25</v>
      </c>
      <c r="D16" s="76">
        <v>1</v>
      </c>
      <c r="E16" s="52"/>
      <c r="F16" s="43">
        <f t="shared" si="0"/>
        <v>0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>
      <c r="A17" s="170">
        <v>11</v>
      </c>
      <c r="B17" s="127" t="s">
        <v>26</v>
      </c>
      <c r="C17" s="75" t="s">
        <v>25</v>
      </c>
      <c r="D17" s="76">
        <v>1</v>
      </c>
      <c r="E17" s="52"/>
      <c r="F17" s="43">
        <f t="shared" si="0"/>
        <v>0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58">
      <c r="A18" s="170">
        <v>12</v>
      </c>
      <c r="B18" s="127" t="s">
        <v>23</v>
      </c>
      <c r="C18" s="75" t="s">
        <v>22</v>
      </c>
      <c r="D18" s="76">
        <v>1</v>
      </c>
      <c r="E18" s="52"/>
      <c r="F18" s="43">
        <f t="shared" si="0"/>
        <v>0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70">
        <v>13</v>
      </c>
      <c r="B19" s="127" t="s">
        <v>32</v>
      </c>
      <c r="C19" s="75" t="s">
        <v>22</v>
      </c>
      <c r="D19" s="76">
        <v>1</v>
      </c>
      <c r="E19" s="52"/>
      <c r="F19" s="43">
        <f t="shared" si="0"/>
        <v>0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70">
        <v>14</v>
      </c>
      <c r="B20" s="127" t="s">
        <v>31</v>
      </c>
      <c r="C20" s="75" t="s">
        <v>22</v>
      </c>
      <c r="D20" s="76">
        <v>1</v>
      </c>
      <c r="E20" s="52"/>
      <c r="F20" s="43">
        <f t="shared" si="0"/>
        <v>0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29.5" thickBot="1">
      <c r="A21" s="171">
        <v>15</v>
      </c>
      <c r="B21" s="129" t="s">
        <v>27</v>
      </c>
      <c r="C21" s="44" t="s">
        <v>28</v>
      </c>
      <c r="D21" s="78">
        <v>5</v>
      </c>
      <c r="E21" s="53"/>
      <c r="F21" s="45">
        <f t="shared" si="0"/>
        <v>0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" thickBot="1">
      <c r="A22" s="36"/>
      <c r="B22" s="36"/>
      <c r="C22" s="36"/>
      <c r="D22" s="36"/>
      <c r="E22" s="36"/>
      <c r="F22" s="46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" thickBot="1">
      <c r="A23" s="172"/>
      <c r="B23" s="223" t="s">
        <v>29</v>
      </c>
      <c r="C23" s="216"/>
      <c r="D23" s="216"/>
      <c r="E23" s="217"/>
      <c r="F23" s="139">
        <f>SUM(F7:F21)</f>
        <v>0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" thickBot="1">
      <c r="A24" s="36"/>
      <c r="B24" s="47"/>
      <c r="C24" s="47"/>
      <c r="D24" s="47"/>
      <c r="E24" s="47"/>
      <c r="F24" s="4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" thickBot="1">
      <c r="A25" s="173"/>
      <c r="B25" s="215" t="s">
        <v>62</v>
      </c>
      <c r="C25" s="216"/>
      <c r="D25" s="216"/>
      <c r="E25" s="217"/>
      <c r="F25" s="48">
        <f>SUM(F23*0.23)</f>
        <v>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" thickBot="1">
      <c r="A26" s="36"/>
      <c r="B26" s="47"/>
      <c r="C26" s="47"/>
      <c r="D26" s="47"/>
      <c r="E26" s="47"/>
      <c r="F26" s="4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" thickBot="1">
      <c r="A27" s="173"/>
      <c r="B27" s="215" t="s">
        <v>30</v>
      </c>
      <c r="C27" s="216"/>
      <c r="D27" s="216"/>
      <c r="E27" s="217"/>
      <c r="F27" s="48">
        <f>SUM(F23,F25)</f>
        <v>0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>
      <c r="A28" s="37"/>
      <c r="B28" s="37"/>
      <c r="C28" s="37"/>
      <c r="D28" s="37"/>
      <c r="E28" s="37"/>
      <c r="F28" s="4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37"/>
      <c r="B29" s="37"/>
      <c r="C29" s="37"/>
      <c r="D29" s="37"/>
      <c r="E29" s="37"/>
      <c r="F29" s="49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54"/>
      <c r="B30" s="54"/>
      <c r="C30" s="37"/>
      <c r="D30" s="37"/>
      <c r="E30" s="37"/>
      <c r="F30" s="4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54" t="s">
        <v>5</v>
      </c>
      <c r="B31" s="54"/>
      <c r="C31" s="37"/>
      <c r="D31" s="37"/>
      <c r="E31" s="37"/>
      <c r="F31" s="4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>
      <c r="A32" s="37"/>
      <c r="B32" s="37"/>
      <c r="C32" s="37"/>
      <c r="D32" s="54"/>
      <c r="E32" s="54"/>
      <c r="F32" s="55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37"/>
      <c r="B33" s="37"/>
      <c r="C33" s="37"/>
      <c r="D33" s="54" t="s">
        <v>6</v>
      </c>
      <c r="E33" s="54"/>
      <c r="F33" s="5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37"/>
      <c r="B34" s="37"/>
      <c r="C34" s="37"/>
      <c r="D34" s="54"/>
      <c r="E34" s="56" t="s">
        <v>7</v>
      </c>
      <c r="F34" s="55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>
      <c r="A35" s="140"/>
      <c r="B35" s="140"/>
      <c r="C35" s="140"/>
      <c r="D35" s="56"/>
      <c r="E35" s="56" t="s">
        <v>9</v>
      </c>
      <c r="F35" s="5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37"/>
      <c r="B36" s="37"/>
      <c r="C36" s="37"/>
      <c r="D36" s="37"/>
      <c r="E36" s="37"/>
      <c r="F36" s="49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37"/>
      <c r="B37" s="37"/>
      <c r="C37" s="37"/>
      <c r="D37" s="37"/>
      <c r="E37" s="37"/>
      <c r="F37" s="4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>
      <c r="A38" s="37"/>
      <c r="B38" s="37"/>
      <c r="C38" s="37"/>
      <c r="D38" s="37"/>
      <c r="E38" s="37"/>
      <c r="F38" s="4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>
      <c r="A39" s="37"/>
      <c r="B39" s="37"/>
      <c r="C39" s="37"/>
      <c r="D39" s="37"/>
      <c r="E39" s="37"/>
      <c r="F39" s="4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37"/>
      <c r="B40" s="37"/>
      <c r="C40" s="37"/>
      <c r="D40" s="37"/>
      <c r="E40" s="37"/>
      <c r="F40" s="4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37"/>
      <c r="B41" s="37"/>
      <c r="C41" s="37"/>
      <c r="D41" s="37"/>
      <c r="E41" s="37"/>
      <c r="F41" s="4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37"/>
      <c r="B42" s="37"/>
      <c r="C42" s="37"/>
      <c r="D42" s="37"/>
      <c r="E42" s="37"/>
      <c r="F42" s="4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37"/>
      <c r="C43" s="37"/>
      <c r="D43" s="37"/>
      <c r="E43" s="37"/>
      <c r="F43" s="4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37"/>
      <c r="B44" s="37"/>
      <c r="C44" s="37"/>
      <c r="D44" s="37"/>
      <c r="E44" s="37"/>
      <c r="F44" s="4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37"/>
      <c r="B47" s="37"/>
      <c r="C47" s="37"/>
      <c r="D47" s="37"/>
      <c r="E47" s="37"/>
      <c r="F47" s="4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37"/>
      <c r="B48" s="37"/>
      <c r="C48" s="37"/>
      <c r="D48" s="37"/>
      <c r="E48" s="37"/>
      <c r="F48" s="4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37"/>
      <c r="C49" s="37"/>
      <c r="D49" s="37"/>
      <c r="E49" s="37"/>
      <c r="F49" s="49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37"/>
      <c r="E50" s="37"/>
      <c r="F50" s="49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37"/>
      <c r="F51" s="49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37"/>
      <c r="C52" s="37"/>
      <c r="D52" s="37"/>
      <c r="E52" s="37"/>
      <c r="F52" s="49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49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49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49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49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49"/>
    </row>
    <row r="988" spans="1:26">
      <c r="A988" s="37"/>
      <c r="B988" s="37"/>
      <c r="C988" s="37"/>
      <c r="D988" s="37"/>
      <c r="E988" s="37"/>
      <c r="F988" s="49"/>
    </row>
    <row r="989" spans="1:26">
      <c r="A989" s="37"/>
      <c r="B989" s="37"/>
      <c r="C989" s="37"/>
      <c r="D989" s="37"/>
      <c r="E989" s="37"/>
      <c r="F989" s="49"/>
    </row>
    <row r="990" spans="1:26">
      <c r="A990" s="37"/>
      <c r="B990" s="37"/>
      <c r="C990" s="37"/>
      <c r="D990" s="37"/>
      <c r="E990" s="37"/>
      <c r="F990" s="49"/>
    </row>
    <row r="991" spans="1:26">
      <c r="A991" s="37"/>
      <c r="B991" s="37"/>
      <c r="C991" s="37"/>
      <c r="D991" s="37"/>
      <c r="E991" s="37"/>
      <c r="F991" s="49"/>
    </row>
    <row r="992" spans="1:26">
      <c r="A992" s="37"/>
      <c r="B992" s="37"/>
      <c r="C992" s="37"/>
      <c r="D992" s="37"/>
      <c r="E992" s="37"/>
      <c r="F992" s="49"/>
    </row>
    <row r="993" spans="1:6">
      <c r="A993" s="37"/>
      <c r="B993" s="37"/>
      <c r="C993" s="37"/>
      <c r="D993" s="37"/>
      <c r="E993" s="37"/>
      <c r="F993" s="49"/>
    </row>
    <row r="994" spans="1:6">
      <c r="A994" s="37"/>
      <c r="B994" s="37"/>
      <c r="C994" s="37"/>
      <c r="D994" s="37"/>
      <c r="E994" s="37"/>
      <c r="F994" s="49"/>
    </row>
  </sheetData>
  <sheetProtection algorithmName="SHA-512" hashValue="glyspLT8PKoNb51OOkcmjPercu2dAvLYX+awgz4Am4ufHtAquluuNvatUiNAg9qu9e+5+DupZ1JxylPeB3L8FQ==" saltValue="7fY9GlCgjTPPHbEQ43J0Xw==" spinCount="100000" sheet="1" objects="1" scenarios="1"/>
  <mergeCells count="7">
    <mergeCell ref="B23:E23"/>
    <mergeCell ref="B25:E25"/>
    <mergeCell ref="B27:E27"/>
    <mergeCell ref="C1:F1"/>
    <mergeCell ref="A2:F2"/>
    <mergeCell ref="A3:F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940"/>
  <sheetViews>
    <sheetView topLeftCell="A18" zoomScale="80" zoomScaleNormal="80" zoomScalePageLayoutView="70" workbookViewId="0">
      <selection activeCell="C27" sqref="C27"/>
    </sheetView>
  </sheetViews>
  <sheetFormatPr defaultColWidth="14.453125" defaultRowHeight="15" customHeight="1"/>
  <cols>
    <col min="1" max="1" width="14.1796875" style="38" customWidth="1"/>
    <col min="2" max="2" width="135.54296875" style="38" customWidth="1"/>
    <col min="3" max="3" width="26.1796875" style="38" customWidth="1"/>
    <col min="4" max="4" width="12.1796875" style="38" customWidth="1"/>
    <col min="5" max="24" width="9.1796875" style="38" customWidth="1"/>
    <col min="25" max="16384" width="14.453125" style="38"/>
  </cols>
  <sheetData>
    <row r="1" spans="1:24" ht="102.75" customHeight="1">
      <c r="A1" s="174"/>
      <c r="B1" s="174"/>
      <c r="C1" s="93" t="s">
        <v>103</v>
      </c>
      <c r="D1" s="175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14.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5" customHeight="1">
      <c r="A3" s="176"/>
      <c r="B3" s="177" t="s">
        <v>43</v>
      </c>
      <c r="C3" s="178"/>
      <c r="D3" s="178"/>
      <c r="E3" s="178"/>
      <c r="F3" s="179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14.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thickBo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thickBot="1">
      <c r="A6" s="180" t="s">
        <v>0</v>
      </c>
      <c r="B6" s="181" t="s">
        <v>1</v>
      </c>
      <c r="C6" s="181" t="s">
        <v>2</v>
      </c>
      <c r="D6" s="182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ht="15.75" customHeight="1" thickBot="1">
      <c r="A7" s="183">
        <v>1</v>
      </c>
      <c r="B7" s="184" t="s">
        <v>59</v>
      </c>
      <c r="C7" s="185">
        <f>'Tab. 1 - Špecifik. ceny'!F73</f>
        <v>0</v>
      </c>
      <c r="D7" s="18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ht="15.75" customHeight="1" thickBot="1">
      <c r="A8" s="183">
        <v>2</v>
      </c>
      <c r="B8" s="184" t="s">
        <v>55</v>
      </c>
      <c r="C8" s="185">
        <f>'Tab. 2 - Špecifik. ceny'!F40</f>
        <v>0</v>
      </c>
      <c r="D8" s="18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ht="15.75" customHeight="1" thickBot="1">
      <c r="A9" s="183">
        <v>3</v>
      </c>
      <c r="B9" s="184" t="s">
        <v>60</v>
      </c>
      <c r="C9" s="185">
        <f>'Tab. 3 - Špecifik. ceny'!F40</f>
        <v>0</v>
      </c>
      <c r="D9" s="186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ht="15.75" customHeight="1" thickBot="1">
      <c r="A10" s="183">
        <v>4</v>
      </c>
      <c r="B10" s="184" t="s">
        <v>46</v>
      </c>
      <c r="C10" s="185">
        <f>'Tab. 4 - Špecifik. ceny'!F22</f>
        <v>0</v>
      </c>
      <c r="D10" s="18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15.75" customHeight="1" thickBot="1">
      <c r="A11" s="183">
        <v>5</v>
      </c>
      <c r="B11" s="184" t="s">
        <v>57</v>
      </c>
      <c r="C11" s="185">
        <f>'Tab. 5 - Špecifik. ceny'!F29</f>
        <v>0</v>
      </c>
      <c r="D11" s="186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ht="15" customHeight="1" thickBot="1">
      <c r="A12" s="183">
        <v>6</v>
      </c>
      <c r="B12" s="187" t="s">
        <v>58</v>
      </c>
      <c r="C12" s="185">
        <f>'Tab. 6 - Špecifik. ceny'!F37</f>
        <v>0</v>
      </c>
      <c r="D12" s="188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ht="15.75" customHeight="1" thickBot="1">
      <c r="A13" s="183">
        <v>7</v>
      </c>
      <c r="B13" s="187" t="s">
        <v>61</v>
      </c>
      <c r="C13" s="185">
        <f>'Tab. 7 - Špecifik. ceny'!F23</f>
        <v>0</v>
      </c>
      <c r="D13" s="188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ht="15.75" customHeight="1">
      <c r="A14" s="189"/>
      <c r="B14" s="190"/>
      <c r="C14" s="190"/>
      <c r="D14" s="190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ht="15.75" customHeight="1" thickBot="1">
      <c r="A15" s="191"/>
      <c r="B15" s="191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15.75" customHeight="1" thickBot="1">
      <c r="A16" s="192"/>
      <c r="B16" s="193" t="s">
        <v>85</v>
      </c>
      <c r="C16" s="194">
        <f>SUM(C7:C13)</f>
        <v>0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5" ht="15.75" customHeight="1" thickBot="1">
      <c r="A17" s="195"/>
      <c r="B17" s="196"/>
      <c r="C17" s="19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5" ht="15.75" customHeight="1" thickBot="1">
      <c r="A18" s="192"/>
      <c r="B18" s="193" t="s">
        <v>86</v>
      </c>
      <c r="C18" s="198">
        <f>0.23*C16</f>
        <v>0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5" ht="15.75" customHeight="1" thickBot="1">
      <c r="A19" s="199"/>
      <c r="B19" s="196"/>
      <c r="C19" s="19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5" ht="15.75" customHeight="1" thickBot="1">
      <c r="A20" s="192"/>
      <c r="B20" s="193" t="s">
        <v>87</v>
      </c>
      <c r="C20" s="198">
        <f>C16+C18</f>
        <v>0</v>
      </c>
      <c r="D20" s="200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5" ht="15.7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5" ht="15.7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5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5" ht="15.75" customHeight="1">
      <c r="A24" s="201" t="s">
        <v>3</v>
      </c>
      <c r="B24" s="201"/>
      <c r="C24" s="202"/>
      <c r="D24" s="37"/>
      <c r="E24" s="203"/>
      <c r="F24" s="203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5.75" customHeight="1">
      <c r="A25" s="94" t="s">
        <v>4</v>
      </c>
      <c r="B25" s="201"/>
      <c r="C25" s="202"/>
      <c r="D25" s="37"/>
      <c r="E25" s="203"/>
      <c r="F25" s="203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5.75" customHeight="1">
      <c r="A26" s="204"/>
      <c r="B26" s="205"/>
      <c r="C26" s="205"/>
      <c r="D26" s="40"/>
      <c r="E26" s="206"/>
      <c r="F26" s="20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15.75" customHeight="1">
      <c r="A27" s="207"/>
      <c r="B27" s="207"/>
      <c r="C27" s="208"/>
      <c r="D27" s="40"/>
      <c r="E27" s="140"/>
      <c r="F27" s="140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ht="15.75" customHeight="1">
      <c r="A28" s="95" t="s">
        <v>5</v>
      </c>
      <c r="B28" s="95"/>
      <c r="C28" s="96" t="s">
        <v>6</v>
      </c>
      <c r="D28" s="40"/>
      <c r="E28" s="140"/>
      <c r="F28" s="140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5.75" customHeight="1">
      <c r="A29" s="207"/>
      <c r="B29" s="207"/>
      <c r="C29" s="96" t="s">
        <v>7</v>
      </c>
      <c r="D29" s="206"/>
      <c r="E29" s="206"/>
      <c r="F29" s="206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5.75" customHeight="1">
      <c r="A30" s="207"/>
      <c r="B30" s="207"/>
      <c r="C30" s="96" t="s">
        <v>9</v>
      </c>
      <c r="D30" s="209"/>
      <c r="E30" s="206"/>
      <c r="F30" s="206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15.75" customHeight="1">
      <c r="A31" s="207"/>
      <c r="B31" s="207"/>
      <c r="C31" s="213"/>
      <c r="D31" s="209"/>
      <c r="E31" s="140"/>
      <c r="F31" s="140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5.75" customHeight="1">
      <c r="A32" s="210" t="s">
        <v>8</v>
      </c>
      <c r="B32" s="210"/>
      <c r="D32" s="209"/>
      <c r="E32" s="206"/>
      <c r="F32" s="20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14.25" customHeight="1">
      <c r="A33" s="40" t="s">
        <v>10</v>
      </c>
      <c r="B33" s="232" t="s">
        <v>11</v>
      </c>
      <c r="C33" s="220"/>
      <c r="D33" s="140"/>
      <c r="E33" s="140"/>
      <c r="F33" s="140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4.25" customHeight="1">
      <c r="A34" s="211"/>
      <c r="B34" s="233" t="s">
        <v>12</v>
      </c>
      <c r="C34" s="220"/>
      <c r="D34" s="212"/>
      <c r="E34" s="212"/>
      <c r="F34" s="212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15.75" customHeight="1">
      <c r="A35" s="40" t="s">
        <v>13</v>
      </c>
      <c r="B35" s="39" t="s">
        <v>14</v>
      </c>
      <c r="C35" s="39"/>
      <c r="D35" s="140"/>
      <c r="E35" s="140"/>
      <c r="F35" s="140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5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5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5" ht="15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5" ht="15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5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5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5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5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5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5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5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5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1:24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1:24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1:2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1:24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1:24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1:24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4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1:24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1:24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1:24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1:24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1:24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1:24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1:24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1:2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1:24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1:24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1:24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1:24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1:24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1:24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1:24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1:24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1:24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1:2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1:24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1:24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1:24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1:24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1:24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4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1:24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1:24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1:24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1:2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1:24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1:24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1:24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1:24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1:24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1:24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1:24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1:24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1:24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1:2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4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1:24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1:24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1:24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1:24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1:24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1:24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1:24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1:24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1:2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1:24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1:24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1:24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1:24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1:24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1:24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1:24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1:24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1:24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1:2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1:24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1:24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spans="1:24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spans="1:24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  <row r="189" spans="1:24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</row>
    <row r="190" spans="1:24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</row>
    <row r="191" spans="1:24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</row>
    <row r="192" spans="1:24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</row>
    <row r="193" spans="1:24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spans="1:2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spans="1:24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spans="1:24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</row>
    <row r="197" spans="1:24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spans="1:24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spans="1:24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spans="1:24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4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4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spans="1:24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spans="1:2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spans="1:24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spans="1:24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spans="1:24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spans="1:24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spans="1:24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spans="1:24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spans="1:24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spans="1:24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spans="1:24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spans="1:2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spans="1:24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spans="1:24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</row>
    <row r="217" spans="1:24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</row>
    <row r="218" spans="1:24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</row>
    <row r="219" spans="1:24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</row>
    <row r="220" spans="1:24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spans="1:24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spans="1:24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spans="1:24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spans="1: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spans="1:24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spans="1:24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spans="1:24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spans="1:24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spans="1:24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spans="1:24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spans="1:24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spans="1:24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spans="1:24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spans="1:2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spans="1:24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spans="1:24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spans="1:24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spans="1:24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spans="1:24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spans="1:24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spans="1:24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spans="1:24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spans="1:24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1:2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spans="1:24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spans="1:24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spans="1:24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spans="1:24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spans="1:24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spans="1:24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spans="1:24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spans="1:24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spans="1:24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spans="1:2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spans="1:24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spans="1:24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spans="1:24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spans="1:24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spans="1:24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spans="1:24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spans="1:24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spans="1:24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spans="1:24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spans="1:2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spans="1:24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spans="1:24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spans="1:24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spans="1:24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  <row r="269" spans="1:24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</row>
    <row r="270" spans="1:24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1:24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</row>
    <row r="272" spans="1:24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</row>
    <row r="273" spans="1:24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</row>
    <row r="274" spans="1:2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</row>
    <row r="275" spans="1:24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1:24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</row>
    <row r="277" spans="1:24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</row>
    <row r="278" spans="1:24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</row>
    <row r="279" spans="1:24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</row>
    <row r="280" spans="1:24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</row>
    <row r="281" spans="1:24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</row>
    <row r="282" spans="1:24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</row>
    <row r="283" spans="1:24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</row>
    <row r="284" spans="1:2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</row>
    <row r="285" spans="1:24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</row>
    <row r="286" spans="1:24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</row>
    <row r="287" spans="1:24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</row>
    <row r="288" spans="1:24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</row>
    <row r="289" spans="1:24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</row>
    <row r="290" spans="1:24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</row>
    <row r="291" spans="1:24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</row>
    <row r="292" spans="1:24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</row>
    <row r="293" spans="1:24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</row>
    <row r="294" spans="1:2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</row>
    <row r="295" spans="1:24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</row>
    <row r="296" spans="1:24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</row>
    <row r="297" spans="1:24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</row>
    <row r="298" spans="1:24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</row>
    <row r="299" spans="1:24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</row>
    <row r="300" spans="1:24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</row>
    <row r="301" spans="1:24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</row>
    <row r="302" spans="1:24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</row>
    <row r="303" spans="1:24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</row>
    <row r="304" spans="1:2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</row>
    <row r="305" spans="1:24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</row>
    <row r="306" spans="1:24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</row>
    <row r="307" spans="1:24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</row>
    <row r="308" spans="1:24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</row>
    <row r="309" spans="1:24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</row>
    <row r="310" spans="1:24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</row>
    <row r="311" spans="1:24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</row>
    <row r="312" spans="1:24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</row>
    <row r="313" spans="1:24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</row>
    <row r="314" spans="1:2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</row>
    <row r="315" spans="1:24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</row>
    <row r="316" spans="1:24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</row>
    <row r="317" spans="1:24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</row>
    <row r="318" spans="1:24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</row>
    <row r="319" spans="1:24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spans="1:24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</row>
    <row r="321" spans="1:24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</row>
    <row r="322" spans="1:24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</row>
    <row r="323" spans="1:24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</row>
    <row r="324" spans="1: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</row>
    <row r="325" spans="1:24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</row>
    <row r="326" spans="1:24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</row>
    <row r="327" spans="1:24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</row>
    <row r="328" spans="1:24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</row>
    <row r="329" spans="1:24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</row>
    <row r="330" spans="1:24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</row>
    <row r="331" spans="1:24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</row>
    <row r="332" spans="1:24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</row>
    <row r="333" spans="1:24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</row>
    <row r="334" spans="1:2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</row>
    <row r="335" spans="1:24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</row>
    <row r="336" spans="1:24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</row>
    <row r="337" spans="1:24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</row>
    <row r="338" spans="1:24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</row>
    <row r="339" spans="1:24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</row>
    <row r="340" spans="1:24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</row>
    <row r="341" spans="1:24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</row>
    <row r="342" spans="1:24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</row>
    <row r="343" spans="1:24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</row>
    <row r="344" spans="1:2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</row>
    <row r="345" spans="1:24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</row>
    <row r="346" spans="1:24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</row>
    <row r="347" spans="1:24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</row>
    <row r="348" spans="1:24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</row>
    <row r="349" spans="1:24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</row>
    <row r="350" spans="1:24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</row>
    <row r="351" spans="1:24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</row>
    <row r="352" spans="1:24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</row>
    <row r="353" spans="1:24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</row>
    <row r="354" spans="1:2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</row>
    <row r="355" spans="1:24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</row>
    <row r="356" spans="1:24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</row>
    <row r="357" spans="1:24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</row>
    <row r="358" spans="1:24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</row>
    <row r="359" spans="1:24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</row>
    <row r="360" spans="1:24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</row>
    <row r="361" spans="1:24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</row>
    <row r="362" spans="1:24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</row>
    <row r="363" spans="1:24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</row>
    <row r="364" spans="1:2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</row>
    <row r="365" spans="1:24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</row>
    <row r="366" spans="1:24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</row>
    <row r="367" spans="1:24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</row>
    <row r="368" spans="1:24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</row>
    <row r="369" spans="1:24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</row>
    <row r="370" spans="1:24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</row>
    <row r="371" spans="1:24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</row>
    <row r="372" spans="1:24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</row>
    <row r="373" spans="1:24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</row>
    <row r="374" spans="1:2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</row>
    <row r="375" spans="1:24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</row>
    <row r="376" spans="1:24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</row>
    <row r="377" spans="1:24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</row>
    <row r="378" spans="1:24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</row>
    <row r="379" spans="1:24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</row>
    <row r="380" spans="1:24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</row>
    <row r="381" spans="1:24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</row>
    <row r="382" spans="1:24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</row>
    <row r="383" spans="1:24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</row>
    <row r="384" spans="1:2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</row>
    <row r="385" spans="1:24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</row>
    <row r="386" spans="1:24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</row>
    <row r="387" spans="1:24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</row>
    <row r="388" spans="1:24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</row>
    <row r="389" spans="1:24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</row>
    <row r="390" spans="1:24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</row>
    <row r="391" spans="1:24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</row>
    <row r="392" spans="1:24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</row>
    <row r="393" spans="1:24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</row>
    <row r="394" spans="1:2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</row>
    <row r="395" spans="1:24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</row>
    <row r="396" spans="1:24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</row>
    <row r="397" spans="1:24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</row>
    <row r="398" spans="1:24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</row>
    <row r="399" spans="1:24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</row>
    <row r="400" spans="1:24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</row>
    <row r="401" spans="1:24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</row>
    <row r="402" spans="1:24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</row>
    <row r="403" spans="1:24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</row>
    <row r="404" spans="1:2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</row>
    <row r="405" spans="1:24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</row>
    <row r="406" spans="1:24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</row>
    <row r="407" spans="1:24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</row>
    <row r="408" spans="1:24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</row>
    <row r="409" spans="1:24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</row>
    <row r="410" spans="1:24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</row>
    <row r="411" spans="1:24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</row>
    <row r="412" spans="1:24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</row>
    <row r="413" spans="1:24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</row>
    <row r="414" spans="1:2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</row>
    <row r="415" spans="1:24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</row>
    <row r="416" spans="1:24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</row>
    <row r="417" spans="1:24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</row>
    <row r="418" spans="1:24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</row>
    <row r="419" spans="1:24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</row>
    <row r="420" spans="1:24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</row>
    <row r="421" spans="1:24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</row>
    <row r="422" spans="1:24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</row>
    <row r="423" spans="1:24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</row>
    <row r="424" spans="1: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</row>
    <row r="425" spans="1:24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</row>
    <row r="426" spans="1:24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</row>
    <row r="427" spans="1:24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</row>
    <row r="428" spans="1:24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</row>
    <row r="429" spans="1:24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</row>
    <row r="430" spans="1:24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</row>
    <row r="431" spans="1:24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</row>
    <row r="432" spans="1:24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</row>
    <row r="433" spans="1:24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</row>
    <row r="434" spans="1:2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</row>
    <row r="435" spans="1:24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</row>
    <row r="436" spans="1:24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</row>
    <row r="437" spans="1:24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</row>
    <row r="438" spans="1:24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</row>
    <row r="439" spans="1:24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</row>
    <row r="440" spans="1:24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</row>
    <row r="441" spans="1:24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</row>
    <row r="442" spans="1:24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</row>
    <row r="443" spans="1:24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</row>
    <row r="444" spans="1:2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</row>
    <row r="445" spans="1:24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</row>
    <row r="446" spans="1:24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</row>
    <row r="447" spans="1:24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</row>
    <row r="448" spans="1:24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</row>
    <row r="449" spans="1:24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</row>
    <row r="450" spans="1:24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</row>
    <row r="451" spans="1:24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</row>
    <row r="452" spans="1:24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</row>
    <row r="453" spans="1:24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</row>
    <row r="454" spans="1:2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</row>
    <row r="455" spans="1:24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</row>
    <row r="456" spans="1:24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</row>
    <row r="457" spans="1:24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</row>
    <row r="458" spans="1:24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</row>
    <row r="459" spans="1:24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</row>
    <row r="460" spans="1:24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</row>
    <row r="461" spans="1:24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</row>
    <row r="462" spans="1:24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</row>
    <row r="463" spans="1:24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</row>
    <row r="464" spans="1:2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</row>
    <row r="465" spans="1:24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</row>
    <row r="466" spans="1:24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</row>
    <row r="467" spans="1:24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</row>
    <row r="468" spans="1:24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</row>
    <row r="469" spans="1:24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</row>
    <row r="470" spans="1:24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</row>
    <row r="471" spans="1:24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</row>
    <row r="472" spans="1:24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</row>
    <row r="473" spans="1:24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</row>
    <row r="474" spans="1:2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</row>
    <row r="475" spans="1:24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</row>
    <row r="476" spans="1:24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</row>
    <row r="477" spans="1:24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</row>
    <row r="478" spans="1:24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</row>
    <row r="479" spans="1:24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</row>
    <row r="480" spans="1:24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</row>
    <row r="481" spans="1:24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</row>
    <row r="482" spans="1:24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</row>
    <row r="483" spans="1:24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</row>
    <row r="484" spans="1:2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</row>
    <row r="485" spans="1:24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</row>
    <row r="486" spans="1:24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</row>
    <row r="487" spans="1:24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</row>
    <row r="488" spans="1:24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</row>
    <row r="489" spans="1:24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</row>
    <row r="490" spans="1:24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</row>
    <row r="491" spans="1:24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</row>
    <row r="492" spans="1:24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</row>
    <row r="493" spans="1:24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</row>
    <row r="494" spans="1:2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</row>
    <row r="495" spans="1:24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</row>
    <row r="496" spans="1:24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</row>
    <row r="497" spans="1:24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</row>
    <row r="498" spans="1:24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</row>
    <row r="499" spans="1:24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</row>
    <row r="500" spans="1:24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</row>
    <row r="501" spans="1:24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</row>
    <row r="502" spans="1:24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</row>
    <row r="503" spans="1:24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</row>
    <row r="504" spans="1:2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</row>
    <row r="505" spans="1:24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</row>
    <row r="506" spans="1:24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</row>
    <row r="507" spans="1:24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</row>
    <row r="508" spans="1:24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</row>
    <row r="509" spans="1:24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</row>
    <row r="510" spans="1:24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</row>
    <row r="511" spans="1:24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</row>
    <row r="512" spans="1:24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</row>
    <row r="513" spans="1:24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</row>
    <row r="514" spans="1:2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</row>
    <row r="515" spans="1:24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</row>
    <row r="516" spans="1:24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</row>
    <row r="517" spans="1:24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</row>
    <row r="518" spans="1:24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</row>
    <row r="519" spans="1:24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</row>
    <row r="520" spans="1:24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</row>
    <row r="521" spans="1:24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</row>
    <row r="522" spans="1:24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</row>
    <row r="523" spans="1:24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</row>
    <row r="524" spans="1: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</row>
    <row r="525" spans="1:24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</row>
    <row r="526" spans="1:24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</row>
    <row r="527" spans="1:24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</row>
    <row r="528" spans="1:24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</row>
    <row r="529" spans="1:24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</row>
    <row r="530" spans="1:24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</row>
    <row r="531" spans="1:24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</row>
    <row r="532" spans="1:24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</row>
    <row r="533" spans="1:24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</row>
    <row r="534" spans="1:2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</row>
    <row r="535" spans="1:24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</row>
    <row r="536" spans="1:24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</row>
    <row r="537" spans="1:24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</row>
    <row r="538" spans="1:24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</row>
    <row r="539" spans="1:24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</row>
    <row r="540" spans="1:24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</row>
    <row r="541" spans="1:24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</row>
    <row r="542" spans="1:24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</row>
    <row r="543" spans="1:24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</row>
    <row r="544" spans="1:2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</row>
    <row r="545" spans="1:24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</row>
    <row r="546" spans="1:24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</row>
    <row r="547" spans="1:24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</row>
    <row r="548" spans="1:24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</row>
    <row r="549" spans="1:24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</row>
    <row r="550" spans="1:24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</row>
    <row r="551" spans="1:24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</row>
    <row r="552" spans="1:24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</row>
    <row r="553" spans="1:24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</row>
    <row r="554" spans="1:2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</row>
    <row r="555" spans="1:24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</row>
    <row r="556" spans="1:24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</row>
    <row r="557" spans="1:24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</row>
    <row r="558" spans="1:24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</row>
    <row r="559" spans="1:24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</row>
    <row r="560" spans="1:24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</row>
    <row r="561" spans="1:24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</row>
    <row r="562" spans="1:24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</row>
    <row r="563" spans="1:24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</row>
    <row r="564" spans="1:2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</row>
    <row r="565" spans="1:24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</row>
    <row r="566" spans="1:24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</row>
    <row r="567" spans="1:24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</row>
    <row r="568" spans="1:24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</row>
    <row r="569" spans="1:24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</row>
    <row r="570" spans="1:24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</row>
    <row r="571" spans="1:24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</row>
    <row r="572" spans="1:24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</row>
    <row r="573" spans="1:24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</row>
    <row r="574" spans="1:2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</row>
    <row r="575" spans="1:24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</row>
    <row r="576" spans="1:24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</row>
    <row r="577" spans="1:24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</row>
    <row r="578" spans="1:24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</row>
    <row r="579" spans="1:24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</row>
    <row r="580" spans="1:24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</row>
    <row r="581" spans="1:24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</row>
    <row r="582" spans="1:24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</row>
    <row r="583" spans="1:24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</row>
    <row r="584" spans="1:2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</row>
    <row r="585" spans="1:24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</row>
    <row r="586" spans="1:24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</row>
    <row r="587" spans="1:24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</row>
    <row r="588" spans="1:24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</row>
    <row r="589" spans="1:24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</row>
    <row r="590" spans="1:24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</row>
    <row r="591" spans="1:24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</row>
    <row r="592" spans="1:24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</row>
    <row r="593" spans="1:24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</row>
    <row r="594" spans="1:2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</row>
    <row r="595" spans="1:24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</row>
    <row r="596" spans="1:24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</row>
    <row r="597" spans="1:24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</row>
    <row r="598" spans="1:24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</row>
    <row r="599" spans="1:24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</row>
    <row r="600" spans="1:24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</row>
    <row r="601" spans="1:24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</row>
    <row r="602" spans="1:24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</row>
    <row r="603" spans="1:24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</row>
    <row r="604" spans="1:2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</row>
    <row r="605" spans="1:24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</row>
    <row r="606" spans="1:24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</row>
    <row r="607" spans="1:24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</row>
    <row r="608" spans="1:24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</row>
    <row r="609" spans="1:24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</row>
    <row r="610" spans="1:24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</row>
    <row r="611" spans="1:24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</row>
    <row r="612" spans="1:24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</row>
    <row r="613" spans="1:24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</row>
    <row r="614" spans="1:2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</row>
    <row r="615" spans="1:24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</row>
    <row r="616" spans="1:24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</row>
    <row r="617" spans="1:24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</row>
    <row r="618" spans="1:24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</row>
    <row r="619" spans="1:24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</row>
    <row r="620" spans="1:24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</row>
    <row r="621" spans="1:24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</row>
    <row r="622" spans="1:24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</row>
    <row r="623" spans="1:24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</row>
    <row r="624" spans="1: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</row>
    <row r="625" spans="1:24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</row>
    <row r="626" spans="1:24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</row>
    <row r="627" spans="1:24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</row>
    <row r="628" spans="1:24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</row>
    <row r="629" spans="1:24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</row>
    <row r="630" spans="1:24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</row>
    <row r="631" spans="1:24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</row>
    <row r="632" spans="1:24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</row>
    <row r="633" spans="1:24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</row>
    <row r="634" spans="1:2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</row>
    <row r="635" spans="1:24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</row>
    <row r="636" spans="1:24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</row>
    <row r="637" spans="1:24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</row>
    <row r="638" spans="1:24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</row>
    <row r="639" spans="1:24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</row>
    <row r="640" spans="1:24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</row>
    <row r="641" spans="1:24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</row>
    <row r="642" spans="1:24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</row>
    <row r="643" spans="1:24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</row>
    <row r="644" spans="1:2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</row>
    <row r="645" spans="1:24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</row>
    <row r="646" spans="1:24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</row>
    <row r="647" spans="1:24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</row>
    <row r="648" spans="1:24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</row>
    <row r="649" spans="1:24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</row>
    <row r="650" spans="1:24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</row>
    <row r="651" spans="1:24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</row>
    <row r="652" spans="1:24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</row>
    <row r="653" spans="1:24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</row>
    <row r="654" spans="1:2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</row>
    <row r="655" spans="1:24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</row>
    <row r="656" spans="1:24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</row>
    <row r="657" spans="1:24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</row>
    <row r="658" spans="1:24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</row>
    <row r="659" spans="1:24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</row>
    <row r="660" spans="1:24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</row>
    <row r="661" spans="1:24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</row>
    <row r="662" spans="1:24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</row>
    <row r="663" spans="1:24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</row>
    <row r="664" spans="1:2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</row>
    <row r="665" spans="1:24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</row>
    <row r="666" spans="1:24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</row>
    <row r="667" spans="1:24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</row>
    <row r="668" spans="1:24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</row>
    <row r="669" spans="1:24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</row>
    <row r="670" spans="1:24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</row>
    <row r="671" spans="1:24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</row>
    <row r="672" spans="1:24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</row>
    <row r="673" spans="1:24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</row>
    <row r="674" spans="1:2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</row>
    <row r="675" spans="1:24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</row>
    <row r="676" spans="1:24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</row>
    <row r="677" spans="1:24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</row>
    <row r="678" spans="1:24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</row>
    <row r="679" spans="1:24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</row>
    <row r="680" spans="1:24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</row>
    <row r="681" spans="1:24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</row>
    <row r="682" spans="1:24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</row>
    <row r="683" spans="1:24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</row>
    <row r="684" spans="1:2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</row>
    <row r="685" spans="1:24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</row>
    <row r="686" spans="1:24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</row>
    <row r="687" spans="1:24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</row>
    <row r="688" spans="1:24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</row>
    <row r="689" spans="1:24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</row>
    <row r="690" spans="1:24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</row>
    <row r="691" spans="1:24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</row>
    <row r="692" spans="1:24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</row>
    <row r="693" spans="1:24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</row>
    <row r="694" spans="1:2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</row>
    <row r="695" spans="1:24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</row>
    <row r="696" spans="1:24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</row>
    <row r="697" spans="1:24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</row>
    <row r="698" spans="1:24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</row>
    <row r="699" spans="1:24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</row>
    <row r="700" spans="1:24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</row>
    <row r="701" spans="1:24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</row>
    <row r="702" spans="1:24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</row>
    <row r="703" spans="1:24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</row>
    <row r="704" spans="1:2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</row>
    <row r="705" spans="1:24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</row>
    <row r="706" spans="1:24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</row>
    <row r="707" spans="1:24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</row>
    <row r="708" spans="1:24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</row>
    <row r="709" spans="1:24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</row>
    <row r="710" spans="1:24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</row>
    <row r="711" spans="1:24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</row>
    <row r="712" spans="1:24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</row>
    <row r="713" spans="1:24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</row>
    <row r="714" spans="1:2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</row>
    <row r="715" spans="1:24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</row>
    <row r="716" spans="1:24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</row>
    <row r="717" spans="1:24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</row>
    <row r="718" spans="1:24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</row>
    <row r="719" spans="1:24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</row>
    <row r="720" spans="1:24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</row>
    <row r="721" spans="1:24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</row>
    <row r="722" spans="1:24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</row>
    <row r="723" spans="1:24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</row>
    <row r="724" spans="1: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</row>
    <row r="725" spans="1:24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</row>
    <row r="726" spans="1:24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</row>
    <row r="727" spans="1:24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</row>
    <row r="728" spans="1:24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</row>
    <row r="729" spans="1:24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</row>
    <row r="730" spans="1:24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</row>
    <row r="731" spans="1:24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</row>
    <row r="732" spans="1:24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</row>
    <row r="733" spans="1:24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</row>
    <row r="734" spans="1:2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</row>
    <row r="735" spans="1:24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</row>
    <row r="736" spans="1:24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</row>
    <row r="737" spans="1:24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</row>
    <row r="738" spans="1:24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</row>
    <row r="739" spans="1:24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</row>
    <row r="740" spans="1:24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</row>
    <row r="741" spans="1:24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</row>
    <row r="742" spans="1:24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</row>
    <row r="743" spans="1:24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</row>
    <row r="744" spans="1:2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</row>
    <row r="745" spans="1:24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</row>
    <row r="746" spans="1:24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</row>
    <row r="747" spans="1:24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</row>
    <row r="748" spans="1:24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</row>
    <row r="749" spans="1:24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</row>
    <row r="750" spans="1:24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</row>
    <row r="751" spans="1:24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</row>
    <row r="752" spans="1:24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</row>
    <row r="753" spans="1:24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</row>
    <row r="754" spans="1:2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</row>
    <row r="755" spans="1:24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</row>
    <row r="756" spans="1:24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</row>
    <row r="757" spans="1:24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</row>
    <row r="758" spans="1:24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</row>
    <row r="759" spans="1:24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</row>
    <row r="760" spans="1:24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</row>
    <row r="761" spans="1:24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</row>
    <row r="762" spans="1:24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</row>
    <row r="763" spans="1:24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</row>
    <row r="764" spans="1:2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</row>
    <row r="765" spans="1:24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</row>
    <row r="766" spans="1:24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</row>
    <row r="767" spans="1:24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</row>
    <row r="768" spans="1:24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</row>
    <row r="769" spans="1:24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</row>
    <row r="770" spans="1:24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</row>
    <row r="771" spans="1:24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</row>
    <row r="772" spans="1:24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</row>
    <row r="773" spans="1:24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</row>
    <row r="774" spans="1:2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</row>
    <row r="775" spans="1:24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</row>
    <row r="776" spans="1:24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</row>
    <row r="777" spans="1:24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</row>
    <row r="778" spans="1:24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</row>
    <row r="779" spans="1:24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</row>
    <row r="780" spans="1:24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</row>
    <row r="781" spans="1:24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</row>
    <row r="782" spans="1:24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</row>
    <row r="783" spans="1:24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</row>
    <row r="784" spans="1:2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</row>
    <row r="785" spans="1:24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</row>
    <row r="786" spans="1:24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</row>
    <row r="787" spans="1:24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</row>
    <row r="788" spans="1:24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</row>
    <row r="789" spans="1:24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</row>
    <row r="790" spans="1:24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</row>
    <row r="791" spans="1:24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</row>
    <row r="792" spans="1:24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</row>
    <row r="793" spans="1:24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</row>
    <row r="794" spans="1:2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</row>
    <row r="795" spans="1:24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</row>
    <row r="796" spans="1:24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</row>
    <row r="797" spans="1:24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</row>
    <row r="798" spans="1:24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</row>
    <row r="799" spans="1:24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</row>
    <row r="800" spans="1:24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</row>
    <row r="801" spans="1:24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</row>
    <row r="802" spans="1:24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</row>
    <row r="803" spans="1:24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</row>
    <row r="804" spans="1:2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</row>
    <row r="805" spans="1:24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</row>
    <row r="806" spans="1:24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</row>
    <row r="807" spans="1:24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</row>
    <row r="808" spans="1:24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</row>
    <row r="809" spans="1:24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</row>
    <row r="810" spans="1:24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</row>
    <row r="811" spans="1:24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</row>
    <row r="812" spans="1:24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</row>
    <row r="813" spans="1:24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</row>
    <row r="814" spans="1:2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</row>
    <row r="815" spans="1:24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</row>
    <row r="816" spans="1:24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</row>
    <row r="817" spans="1:24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</row>
    <row r="818" spans="1:24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</row>
    <row r="819" spans="1:24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</row>
    <row r="820" spans="1:24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</row>
    <row r="821" spans="1:24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</row>
    <row r="822" spans="1:24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</row>
    <row r="823" spans="1:24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</row>
    <row r="824" spans="1: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</row>
    <row r="825" spans="1:24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</row>
    <row r="826" spans="1:24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</row>
    <row r="827" spans="1:24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</row>
    <row r="828" spans="1:24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</row>
    <row r="829" spans="1:24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</row>
    <row r="830" spans="1:24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</row>
    <row r="831" spans="1:24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</row>
    <row r="832" spans="1:24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</row>
    <row r="833" spans="1:24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</row>
    <row r="834" spans="1:2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</row>
    <row r="835" spans="1:24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</row>
    <row r="836" spans="1:24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</row>
    <row r="837" spans="1:24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</row>
    <row r="838" spans="1:24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</row>
    <row r="839" spans="1:24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</row>
    <row r="840" spans="1:24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</row>
    <row r="841" spans="1:24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</row>
    <row r="842" spans="1:24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</row>
    <row r="843" spans="1:24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</row>
    <row r="844" spans="1:2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</row>
    <row r="845" spans="1:24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</row>
    <row r="846" spans="1:24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</row>
    <row r="847" spans="1:24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</row>
    <row r="848" spans="1:24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</row>
    <row r="849" spans="1:24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</row>
    <row r="850" spans="1:24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</row>
    <row r="851" spans="1:24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</row>
    <row r="852" spans="1:24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</row>
    <row r="853" spans="1:24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</row>
    <row r="854" spans="1:2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</row>
    <row r="855" spans="1:24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</row>
    <row r="856" spans="1:24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</row>
    <row r="857" spans="1:24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</row>
    <row r="858" spans="1:24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</row>
    <row r="859" spans="1:24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</row>
    <row r="860" spans="1:24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</row>
    <row r="861" spans="1:24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</row>
    <row r="862" spans="1:24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</row>
    <row r="863" spans="1:24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</row>
    <row r="864" spans="1:2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</row>
    <row r="865" spans="1:24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</row>
    <row r="866" spans="1:24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</row>
    <row r="867" spans="1:24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</row>
    <row r="868" spans="1:24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</row>
    <row r="869" spans="1:24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</row>
    <row r="870" spans="1:24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</row>
    <row r="871" spans="1:24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</row>
    <row r="872" spans="1:24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</row>
    <row r="873" spans="1:24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</row>
    <row r="874" spans="1:2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</row>
    <row r="875" spans="1:24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</row>
    <row r="876" spans="1:24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</row>
    <row r="877" spans="1:24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</row>
    <row r="878" spans="1:24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</row>
    <row r="879" spans="1:24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</row>
    <row r="880" spans="1:24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</row>
    <row r="881" spans="1:24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</row>
    <row r="882" spans="1:24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</row>
    <row r="883" spans="1:24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</row>
    <row r="884" spans="1:2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</row>
    <row r="885" spans="1:24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</row>
    <row r="886" spans="1:24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</row>
    <row r="887" spans="1:24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</row>
    <row r="888" spans="1:24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</row>
    <row r="889" spans="1:24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</row>
    <row r="890" spans="1:24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</row>
    <row r="891" spans="1:24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</row>
    <row r="892" spans="1:24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</row>
    <row r="893" spans="1:24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</row>
    <row r="894" spans="1:2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</row>
    <row r="895" spans="1:24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</row>
    <row r="896" spans="1:24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</row>
    <row r="897" spans="1:24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</row>
    <row r="898" spans="1:24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</row>
    <row r="899" spans="1:24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</row>
    <row r="900" spans="1:24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</row>
    <row r="901" spans="1:24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</row>
    <row r="902" spans="1:24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</row>
    <row r="903" spans="1:24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</row>
    <row r="904" spans="1:2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</row>
    <row r="905" spans="1:24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</row>
    <row r="906" spans="1:24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</row>
    <row r="907" spans="1:24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</row>
    <row r="908" spans="1:24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</row>
    <row r="909" spans="1:24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</row>
    <row r="910" spans="1:24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</row>
    <row r="911" spans="1:24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</row>
    <row r="912" spans="1:24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</row>
    <row r="913" spans="1:24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</row>
    <row r="914" spans="1:2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</row>
    <row r="915" spans="1:24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</row>
    <row r="916" spans="1:24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</row>
    <row r="917" spans="1:24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</row>
    <row r="918" spans="1:24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</row>
    <row r="919" spans="1:24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</row>
    <row r="920" spans="1:24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</row>
    <row r="921" spans="1:24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</row>
    <row r="922" spans="1:24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</row>
    <row r="923" spans="1:24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</row>
    <row r="924" spans="1: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</row>
    <row r="925" spans="1:24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</row>
    <row r="926" spans="1:24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</row>
    <row r="927" spans="1:24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</row>
    <row r="928" spans="1:24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</row>
    <row r="929" spans="1:24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</row>
    <row r="930" spans="1:24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</row>
    <row r="931" spans="1:24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</row>
    <row r="932" spans="1:24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</row>
    <row r="933" spans="1:24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</row>
    <row r="934" spans="1:2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</row>
    <row r="935" spans="1:24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</row>
    <row r="936" spans="1:24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</row>
    <row r="937" spans="1:24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</row>
    <row r="938" spans="1:24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</row>
    <row r="939" spans="1:24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</row>
    <row r="940" spans="1:24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</row>
  </sheetData>
  <sheetProtection algorithmName="SHA-512" hashValue="lM32SBaOUPsX7784u96vHvVA4rrlgjpmqdlMJp/rA6gNfrYt/iRBN5DJqR8NxL13Gqb4gKkLNfLEC0EoB2CNQQ==" saltValue="nlV9eRr72HyghsthQ93v4Q==" spinCount="100000" sheet="1" objects="1" scenarios="1"/>
  <mergeCells count="2">
    <mergeCell ref="B33:C33"/>
    <mergeCell ref="B34:C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4"/>
  <sheetViews>
    <sheetView tabSelected="1" topLeftCell="A3" zoomScale="70" zoomScaleNormal="70" zoomScalePageLayoutView="70" workbookViewId="0">
      <selection activeCell="J19" sqref="J19"/>
    </sheetView>
  </sheetViews>
  <sheetFormatPr defaultColWidth="8.81640625" defaultRowHeight="14.5"/>
  <cols>
    <col min="1" max="1" width="48.1796875" style="15" customWidth="1"/>
    <col min="2" max="2" width="27.453125" style="15" customWidth="1"/>
    <col min="3" max="3" width="29.1796875" style="15" customWidth="1"/>
    <col min="4" max="4" width="30.1796875" style="15" customWidth="1"/>
    <col min="5" max="16384" width="8.81640625" style="15"/>
  </cols>
  <sheetData>
    <row r="1" spans="1:4" ht="39.5">
      <c r="A1" s="13"/>
      <c r="B1" s="14"/>
      <c r="C1" s="14"/>
      <c r="D1" s="214" t="s">
        <v>95</v>
      </c>
    </row>
    <row r="2" spans="1:4">
      <c r="A2" s="13"/>
      <c r="B2" s="13"/>
      <c r="C2" s="13"/>
      <c r="D2" s="13"/>
    </row>
    <row r="3" spans="1:4" ht="18.5">
      <c r="A3" s="236" t="s">
        <v>63</v>
      </c>
      <c r="B3" s="236"/>
      <c r="C3" s="236"/>
      <c r="D3" s="236"/>
    </row>
    <row r="4" spans="1:4">
      <c r="A4" s="13"/>
      <c r="B4" s="13"/>
      <c r="C4" s="13"/>
      <c r="D4" s="13"/>
    </row>
    <row r="5" spans="1:4" ht="15.5">
      <c r="A5" s="16" t="s">
        <v>64</v>
      </c>
      <c r="B5" s="35" t="s">
        <v>43</v>
      </c>
      <c r="C5" s="13"/>
      <c r="D5" s="13"/>
    </row>
    <row r="6" spans="1:4">
      <c r="B6" s="13"/>
      <c r="C6" s="13"/>
      <c r="D6" s="13"/>
    </row>
    <row r="7" spans="1:4">
      <c r="A7" s="13"/>
      <c r="B7" s="13"/>
      <c r="C7" s="13"/>
      <c r="D7" s="13"/>
    </row>
    <row r="8" spans="1:4">
      <c r="A8" s="16" t="s">
        <v>65</v>
      </c>
      <c r="B8" s="237"/>
      <c r="C8" s="237"/>
      <c r="D8" s="237"/>
    </row>
    <row r="9" spans="1:4">
      <c r="A9" s="17" t="s">
        <v>66</v>
      </c>
      <c r="B9" s="240"/>
      <c r="C9" s="234"/>
      <c r="D9" s="234"/>
    </row>
    <row r="10" spans="1:4" ht="30" customHeight="1">
      <c r="A10" s="97" t="s">
        <v>67</v>
      </c>
      <c r="B10" s="241"/>
      <c r="C10" s="238"/>
      <c r="D10" s="238"/>
    </row>
    <row r="11" spans="1:4">
      <c r="A11" s="17" t="s">
        <v>68</v>
      </c>
      <c r="B11" s="240"/>
      <c r="C11" s="234"/>
      <c r="D11" s="234"/>
    </row>
    <row r="12" spans="1:4">
      <c r="A12" s="17" t="s">
        <v>69</v>
      </c>
      <c r="B12" s="240"/>
      <c r="C12" s="234"/>
      <c r="D12" s="234"/>
    </row>
    <row r="13" spans="1:4">
      <c r="A13" s="17" t="s">
        <v>70</v>
      </c>
      <c r="B13" s="240"/>
      <c r="C13" s="234"/>
      <c r="D13" s="234"/>
    </row>
    <row r="14" spans="1:4">
      <c r="A14" s="17" t="s">
        <v>71</v>
      </c>
      <c r="B14" s="240"/>
      <c r="C14" s="234"/>
      <c r="D14" s="234"/>
    </row>
    <row r="15" spans="1:4">
      <c r="A15" s="13"/>
      <c r="B15" s="13"/>
      <c r="C15" s="13"/>
      <c r="D15" s="13"/>
    </row>
    <row r="16" spans="1:4">
      <c r="A16" s="16" t="s">
        <v>72</v>
      </c>
      <c r="B16" s="13"/>
      <c r="C16" s="13"/>
      <c r="D16" s="13"/>
    </row>
    <row r="17" spans="1:4" ht="15" thickBot="1">
      <c r="A17" s="16"/>
      <c r="B17" s="13"/>
      <c r="C17" s="13"/>
      <c r="D17" s="13"/>
    </row>
    <row r="18" spans="1:4" ht="15" thickBot="1">
      <c r="A18" s="18" t="s">
        <v>73</v>
      </c>
      <c r="B18" s="18" t="s">
        <v>74</v>
      </c>
      <c r="C18" s="32" t="s">
        <v>88</v>
      </c>
      <c r="D18" s="19" t="s">
        <v>75</v>
      </c>
    </row>
    <row r="19" spans="1:4" ht="44" thickBot="1">
      <c r="A19" s="20" t="s">
        <v>76</v>
      </c>
      <c r="B19" s="31">
        <f>'Tab. 8 - Obsah'!C16</f>
        <v>0</v>
      </c>
      <c r="C19" s="23">
        <f>'Tab. 8 - Obsah'!C18</f>
        <v>0</v>
      </c>
      <c r="D19" s="21">
        <f>'Tab. 8 - Obsah'!C20</f>
        <v>0</v>
      </c>
    </row>
    <row r="20" spans="1:4">
      <c r="A20" s="13"/>
      <c r="B20" s="13"/>
      <c r="C20" s="13"/>
      <c r="D20" s="13"/>
    </row>
    <row r="21" spans="1:4">
      <c r="A21" s="16" t="s">
        <v>77</v>
      </c>
      <c r="B21" s="13"/>
      <c r="C21" s="13"/>
      <c r="D21" s="13"/>
    </row>
    <row r="22" spans="1:4">
      <c r="A22" s="15" t="s">
        <v>78</v>
      </c>
      <c r="B22" s="13"/>
      <c r="C22" s="13"/>
      <c r="D22" s="13"/>
    </row>
    <row r="23" spans="1:4">
      <c r="A23" s="33" t="s">
        <v>89</v>
      </c>
      <c r="B23" s="13"/>
      <c r="C23" s="13"/>
      <c r="D23" s="13"/>
    </row>
    <row r="24" spans="1:4">
      <c r="A24" s="98" t="s">
        <v>90</v>
      </c>
      <c r="B24" s="13"/>
      <c r="C24" s="13"/>
      <c r="D24" s="13"/>
    </row>
    <row r="25" spans="1:4">
      <c r="A25" s="34"/>
      <c r="B25" s="13"/>
      <c r="C25" s="13"/>
      <c r="D25" s="13"/>
    </row>
    <row r="26" spans="1:4">
      <c r="A26" s="34"/>
      <c r="B26" s="13"/>
      <c r="C26" s="13"/>
      <c r="D26" s="13"/>
    </row>
    <row r="27" spans="1:4">
      <c r="A27" s="13"/>
      <c r="B27" s="13"/>
      <c r="C27" s="13"/>
      <c r="D27" s="13"/>
    </row>
    <row r="28" spans="1:4">
      <c r="A28" s="99" t="s">
        <v>79</v>
      </c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 ht="33.75" customHeight="1">
      <c r="A31" s="13"/>
      <c r="B31" s="13"/>
      <c r="C31" s="235" t="s">
        <v>80</v>
      </c>
      <c r="D31" s="235"/>
    </row>
    <row r="32" spans="1:4">
      <c r="A32" s="13"/>
      <c r="B32" s="13"/>
      <c r="C32" s="13"/>
      <c r="D32" s="13"/>
    </row>
    <row r="34" spans="1:1">
      <c r="A34" s="22"/>
    </row>
  </sheetData>
  <sheetProtection algorithmName="SHA-512" hashValue="dImdIjhaVxIDKilBUNney4BMVqOckhJXMTuAAqe6XrLDhnvjxl+1Zo2s5JQF9W8R54sEpsLuMYAFO8+1jYyOvg==" saltValue="CIFljmP/VruhM7PJRnoIng==" spinCount="100000" sheet="1" objects="1" scenarios="1"/>
  <mergeCells count="9">
    <mergeCell ref="B12:D12"/>
    <mergeCell ref="B13:D13"/>
    <mergeCell ref="B14:D14"/>
    <mergeCell ref="C31:D31"/>
    <mergeCell ref="A3:D3"/>
    <mergeCell ref="B8:D8"/>
    <mergeCell ref="B9:D9"/>
    <mergeCell ref="B10:D10"/>
    <mergeCell ref="B11:D1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Tab. 1 - Špecifik. ceny</vt:lpstr>
      <vt:lpstr>Tab. 2 - Špecifik. ceny</vt:lpstr>
      <vt:lpstr>Tab. 3 - Špecifik. ceny</vt:lpstr>
      <vt:lpstr>Tab. 4 - Špecifik. ceny</vt:lpstr>
      <vt:lpstr>Tab. 5 - Špecifik. ceny</vt:lpstr>
      <vt:lpstr>Tab. 6 - Špecifik. ceny</vt:lpstr>
      <vt:lpstr>Tab. 7 - Špecifik. ceny</vt:lpstr>
      <vt:lpstr>Tab. 8 - Obsah</vt:lpstr>
      <vt:lpstr>Príloha č.2</vt:lpstr>
      <vt:lpstr>'Tab. 1 - Špecifik. ceny'!Názvy_tlače</vt:lpstr>
      <vt:lpstr>'Tab. 2 - Špecifik. ceny'!Názvy_tlače</vt:lpstr>
      <vt:lpstr>'Tab. 3 - Špecifik. ceny'!Názvy_tlače</vt:lpstr>
      <vt:lpstr>'Tab. 4 - Špecifik. ceny'!Názvy_tlače</vt:lpstr>
      <vt:lpstr>'Tab. 5 - Špecifik. ceny'!Názvy_tlače</vt:lpstr>
      <vt:lpstr>'Tab. 6 - Špecifik. ceny'!Názvy_tlače</vt:lpstr>
      <vt:lpstr>'Tab. 7 - Špecifik. ceny'!Názvy_tlače</vt:lpstr>
      <vt:lpstr>'Tab. 8 - Obsah'!Oblasť_tlače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Lőrinczová Barbora</dc:creator>
  <cp:lastModifiedBy>Babiaková Monika</cp:lastModifiedBy>
  <cp:lastPrinted>2025-03-07T09:59:39Z</cp:lastPrinted>
  <dcterms:created xsi:type="dcterms:W3CDTF">2024-10-01T13:09:26Z</dcterms:created>
  <dcterms:modified xsi:type="dcterms:W3CDTF">2026-03-10T08:42:13Z</dcterms:modified>
</cp:coreProperties>
</file>