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5300\40000\PREVADZKOVY-USEK-OD-2025\40500-ODBOR-TUNELOV-A-IRSD\T015 Modernizacia technolog vybavenia tunela Branisko\"/>
    </mc:Choice>
  </mc:AlternateContent>
  <bookViews>
    <workbookView xWindow="-120" yWindow="-120" windowWidth="29040" windowHeight="15840" tabRatio="908"/>
  </bookViews>
  <sheets>
    <sheet name="Tab. 1 - Špecifik. ceny" sheetId="23" r:id="rId1"/>
    <sheet name="Tab. 2 - Špecifik. ceny" sheetId="24" r:id="rId2"/>
    <sheet name="Tab. 3 - Špecifik. ceny" sheetId="25" r:id="rId3"/>
    <sheet name="Tab. 4 - Špecifik. ceny" sheetId="27" r:id="rId4"/>
    <sheet name="Tab. 5 - Špecifik. ceny" sheetId="26" r:id="rId5"/>
    <sheet name="Tab. 6 - Špecifik. ceny" sheetId="20" r:id="rId6"/>
    <sheet name="Tab. 7 - Špecifik. ceny" sheetId="21" r:id="rId7"/>
    <sheet name="Tab. 8 - Obsah" sheetId="1" r:id="rId8"/>
    <sheet name="Príloha č.2" sheetId="28" r:id="rId9"/>
  </sheets>
  <definedNames>
    <definedName name="asfasfd">#REF!</definedName>
    <definedName name="CGNFGNGNGNGF">#REF!</definedName>
    <definedName name="dfhdfhb">#REF!</definedName>
    <definedName name="dgdsg">#REF!</definedName>
    <definedName name="eegg">#REF!</definedName>
    <definedName name="egswev">#REF!</definedName>
    <definedName name="ewgwesgryewggerhgrhbf">#REF!</definedName>
    <definedName name="ewhreh">#REF!</definedName>
    <definedName name="gsdgds">#REF!</definedName>
    <definedName name="hrththth">#REF!</definedName>
    <definedName name="ioahcasiofhas">#REF!</definedName>
    <definedName name="jano">#REF!</definedName>
    <definedName name="jtgjfdzz">#REF!</definedName>
    <definedName name="kjh">#REF!</definedName>
    <definedName name="lllll">#REF!</definedName>
    <definedName name="_xlnm.Print_Titles" localSheetId="0">'Tab. 1 - Špecifik. ceny'!$5:$5</definedName>
    <definedName name="_xlnm.Print_Titles" localSheetId="1">'Tab. 2 - Špecifik. ceny'!$5:$5</definedName>
    <definedName name="_xlnm.Print_Titles" localSheetId="2">'Tab. 3 - Špecifik. ceny'!$5:$5</definedName>
    <definedName name="_xlnm.Print_Titles" localSheetId="3">'Tab. 4 - Špecifik. ceny'!$5:$5</definedName>
    <definedName name="_xlnm.Print_Titles" localSheetId="4">'Tab. 5 - Špecifik. ceny'!$5:$5</definedName>
    <definedName name="_xlnm.Print_Titles" localSheetId="5">'Tab. 6 - Špecifik. ceny'!$5:$5</definedName>
    <definedName name="_xlnm.Print_Titles" localSheetId="6">'Tab. 7 - Špecifik. ceny'!$5:$5</definedName>
    <definedName name="_xlnm.Print_Area" localSheetId="7">'Tab. 8 - Obsah'!$A$1:$C$35</definedName>
    <definedName name="rgdgfbfdh">#REF!</definedName>
    <definedName name="rthrthtghtg">#REF!</definedName>
    <definedName name="sdgvswgesdgvbdsz">#REF!</definedName>
    <definedName name="ssssssssssssssss">#REF!</definedName>
    <definedName name="TC">#REF!</definedName>
    <definedName name="TC_">#REF!</definedName>
    <definedName name="TC_46">#REF!</definedName>
    <definedName name="TC_POC">#REF!</definedName>
    <definedName name="TC_Pozi">#REF!</definedName>
    <definedName name="WETGFDRHFGNGF">#REF!</definedName>
    <definedName name="XFGMNHGM">#REF!</definedName>
    <definedName name="xghmzfmfgzm">#REF!</definedName>
    <definedName name="zmgmfgmxngf">#REF!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20" l="1"/>
  <c r="F25" i="20"/>
  <c r="F11" i="21" l="1"/>
  <c r="F10" i="20"/>
  <c r="F8" i="20"/>
  <c r="F7" i="21" l="1"/>
  <c r="F47" i="23" l="1"/>
  <c r="F36" i="23"/>
  <c r="F25" i="23"/>
  <c r="F14" i="23"/>
  <c r="F7" i="23" l="1"/>
  <c r="F21" i="21" l="1"/>
  <c r="F20" i="21"/>
  <c r="F19" i="21"/>
  <c r="F18" i="21"/>
  <c r="F17" i="21"/>
  <c r="F16" i="21"/>
  <c r="F15" i="21"/>
  <c r="F14" i="21"/>
  <c r="F35" i="20"/>
  <c r="F34" i="20"/>
  <c r="F33" i="20"/>
  <c r="F32" i="20"/>
  <c r="F31" i="20"/>
  <c r="F30" i="20"/>
  <c r="F29" i="20"/>
  <c r="F28" i="20"/>
  <c r="F9" i="20"/>
  <c r="F21" i="20"/>
  <c r="F20" i="20"/>
  <c r="F19" i="20"/>
  <c r="F18" i="20"/>
  <c r="F17" i="20"/>
  <c r="F16" i="20"/>
  <c r="F15" i="20"/>
  <c r="F14" i="20"/>
  <c r="F13" i="20"/>
  <c r="F25" i="26"/>
  <c r="F14" i="26"/>
  <c r="F8" i="27"/>
  <c r="F38" i="25" l="1"/>
  <c r="F37" i="25"/>
  <c r="F36" i="25"/>
  <c r="F35" i="25"/>
  <c r="F34" i="25"/>
  <c r="F33" i="25"/>
  <c r="F32" i="25"/>
  <c r="F31" i="25"/>
  <c r="F30" i="25"/>
  <c r="F27" i="25"/>
  <c r="F26" i="25"/>
  <c r="F25" i="25"/>
  <c r="F24" i="25"/>
  <c r="F23" i="25"/>
  <c r="F22" i="25"/>
  <c r="F21" i="25"/>
  <c r="F20" i="25"/>
  <c r="F19" i="25"/>
  <c r="F16" i="25"/>
  <c r="F15" i="25"/>
  <c r="F14" i="25"/>
  <c r="F13" i="25"/>
  <c r="F12" i="25"/>
  <c r="F11" i="25"/>
  <c r="F10" i="25"/>
  <c r="F9" i="25"/>
  <c r="F8" i="25"/>
  <c r="F36" i="24"/>
  <c r="F25" i="24"/>
  <c r="F14" i="24"/>
  <c r="F69" i="23"/>
  <c r="F58" i="23"/>
  <c r="F38" i="24"/>
  <c r="F37" i="24"/>
  <c r="F35" i="24"/>
  <c r="F34" i="24"/>
  <c r="F33" i="24"/>
  <c r="F32" i="24"/>
  <c r="F31" i="24"/>
  <c r="F30" i="24"/>
  <c r="F27" i="24"/>
  <c r="F26" i="24"/>
  <c r="F24" i="24"/>
  <c r="F23" i="24"/>
  <c r="F22" i="24"/>
  <c r="F21" i="24"/>
  <c r="F20" i="24"/>
  <c r="F19" i="24"/>
  <c r="F16" i="24"/>
  <c r="F15" i="24"/>
  <c r="F13" i="24"/>
  <c r="F12" i="24"/>
  <c r="F11" i="24"/>
  <c r="F10" i="24"/>
  <c r="F9" i="24"/>
  <c r="F8" i="24"/>
  <c r="F27" i="26" l="1"/>
  <c r="F26" i="26"/>
  <c r="F24" i="26"/>
  <c r="F23" i="26"/>
  <c r="F22" i="26"/>
  <c r="F21" i="26"/>
  <c r="F20" i="26"/>
  <c r="F19" i="26"/>
  <c r="F18" i="26"/>
  <c r="F16" i="26"/>
  <c r="F15" i="26"/>
  <c r="F13" i="26"/>
  <c r="F12" i="26"/>
  <c r="F11" i="26"/>
  <c r="F10" i="26"/>
  <c r="F9" i="26"/>
  <c r="F8" i="26"/>
  <c r="F7" i="26"/>
  <c r="F9" i="27"/>
  <c r="F10" i="27"/>
  <c r="F11" i="27"/>
  <c r="F12" i="27"/>
  <c r="F13" i="27"/>
  <c r="F14" i="27"/>
  <c r="F15" i="27"/>
  <c r="F16" i="27"/>
  <c r="F17" i="27"/>
  <c r="F18" i="27"/>
  <c r="F19" i="27"/>
  <c r="F20" i="27"/>
  <c r="F7" i="25"/>
  <c r="F71" i="23"/>
  <c r="F70" i="23"/>
  <c r="F68" i="23"/>
  <c r="F67" i="23"/>
  <c r="F66" i="23"/>
  <c r="F65" i="23"/>
  <c r="F64" i="23"/>
  <c r="F63" i="23"/>
  <c r="F62" i="23"/>
  <c r="F60" i="23"/>
  <c r="F59" i="23"/>
  <c r="F57" i="23"/>
  <c r="F56" i="23"/>
  <c r="F55" i="23"/>
  <c r="F54" i="23"/>
  <c r="F53" i="23"/>
  <c r="F52" i="23"/>
  <c r="F51" i="23"/>
  <c r="F49" i="23"/>
  <c r="F48" i="23"/>
  <c r="F46" i="23"/>
  <c r="F45" i="23"/>
  <c r="F44" i="23"/>
  <c r="F43" i="23"/>
  <c r="F42" i="23"/>
  <c r="F41" i="23"/>
  <c r="F40" i="23"/>
  <c r="F38" i="23"/>
  <c r="F37" i="23"/>
  <c r="F35" i="23"/>
  <c r="F34" i="23"/>
  <c r="F33" i="23"/>
  <c r="F32" i="23"/>
  <c r="F31" i="23"/>
  <c r="F30" i="23"/>
  <c r="F29" i="23"/>
  <c r="F27" i="23"/>
  <c r="F26" i="23"/>
  <c r="F24" i="23"/>
  <c r="F23" i="23"/>
  <c r="F22" i="23"/>
  <c r="F21" i="23"/>
  <c r="F20" i="23"/>
  <c r="F19" i="23"/>
  <c r="F18" i="23"/>
  <c r="F13" i="23"/>
  <c r="F29" i="26" l="1"/>
  <c r="F7" i="27"/>
  <c r="F22" i="27" s="1"/>
  <c r="F31" i="26" l="1"/>
  <c r="F33" i="26" s="1"/>
  <c r="C10" i="1" l="1"/>
  <c r="F24" i="27"/>
  <c r="F26" i="27" s="1"/>
  <c r="F29" i="25"/>
  <c r="F18" i="25"/>
  <c r="F29" i="24"/>
  <c r="F18" i="24"/>
  <c r="F7" i="24"/>
  <c r="F16" i="23"/>
  <c r="F15" i="23"/>
  <c r="F12" i="23"/>
  <c r="F11" i="23"/>
  <c r="F10" i="23"/>
  <c r="F9" i="23"/>
  <c r="F8" i="23"/>
  <c r="F40" i="25" l="1"/>
  <c r="C9" i="1" s="1"/>
  <c r="F73" i="23"/>
  <c r="F75" i="23" s="1"/>
  <c r="F77" i="23" s="1"/>
  <c r="F40" i="24"/>
  <c r="F42" i="24" s="1"/>
  <c r="F44" i="24" s="1"/>
  <c r="F13" i="21"/>
  <c r="F12" i="21"/>
  <c r="F10" i="21"/>
  <c r="F9" i="21"/>
  <c r="F8" i="21"/>
  <c r="F27" i="20"/>
  <c r="F26" i="20"/>
  <c r="F24" i="20"/>
  <c r="F23" i="20"/>
  <c r="F12" i="20"/>
  <c r="F11" i="20"/>
  <c r="F42" i="25" l="1"/>
  <c r="F44" i="25" s="1"/>
  <c r="F37" i="20"/>
  <c r="F23" i="21"/>
  <c r="F25" i="21" s="1"/>
  <c r="C7" i="1"/>
  <c r="C11" i="1"/>
  <c r="C8" i="1"/>
  <c r="F27" i="21" l="1"/>
  <c r="F39" i="20"/>
  <c r="F41" i="20" s="1"/>
  <c r="C13" i="1"/>
  <c r="C12" i="1"/>
  <c r="C16" i="1" l="1"/>
  <c r="C18" i="1" s="1"/>
  <c r="C20" i="1" l="1"/>
  <c r="D19" i="28" s="1"/>
  <c r="C19" i="28"/>
  <c r="B19" i="28"/>
</calcChain>
</file>

<file path=xl/sharedStrings.xml><?xml version="1.0" encoding="utf-8"?>
<sst xmlns="http://schemas.openxmlformats.org/spreadsheetml/2006/main" count="574" uniqueCount="114">
  <si>
    <t>Por.č.</t>
  </si>
  <si>
    <t>Názov</t>
  </si>
  <si>
    <t>Celková cena bez DPH v EUR</t>
  </si>
  <si>
    <t xml:space="preserve">Uchádzač uvedie skutočnosť či je/nie je platcom DPH: </t>
  </si>
  <si>
    <t>som / nie som platca DPH</t>
  </si>
  <si>
    <t>V .......................................................    dňa ............................................</t>
  </si>
  <si>
    <t>.............................................</t>
  </si>
  <si>
    <t>Pečiatka a podpis</t>
  </si>
  <si>
    <t>Uchádzač berie na vedomie:</t>
  </si>
  <si>
    <t>oprávnenej osoby uchádzača</t>
  </si>
  <si>
    <t>1)</t>
  </si>
  <si>
    <r>
      <rPr>
        <sz val="11"/>
        <color rgb="FF7F7F7F"/>
        <rFont val="Calibri"/>
        <family val="2"/>
        <charset val="238"/>
      </rPr>
      <t xml:space="preserve">Uchádzač </t>
    </r>
    <r>
      <rPr>
        <b/>
        <sz val="11"/>
        <color rgb="FF7F7F7F"/>
        <rFont val="Calibri"/>
        <family val="2"/>
        <charset val="238"/>
      </rPr>
      <t xml:space="preserve">je povinný vyplniť </t>
    </r>
    <r>
      <rPr>
        <sz val="11"/>
        <color rgb="FF7F7F7F"/>
        <rFont val="Calibri"/>
        <family val="2"/>
        <charset val="238"/>
      </rPr>
      <t xml:space="preserve"> jednotkové ceny v eurách na 2 desatinné miesta. Uchádzač vypĺňa len bunky zvýraznené žltou farbou.</t>
    </r>
  </si>
  <si>
    <t>Cena sa vyplňuje bez medzier pri tisícoch. Do ostatných buniek uchádzač nesmie zasahovať.</t>
  </si>
  <si>
    <t>2)</t>
  </si>
  <si>
    <t>Jednotkové ceny budú zahŕňať dopravné a režijné náklady, primeraný zisk, všetky práce, mzdy za nadčas, prácu v noci a počas víkendu.</t>
  </si>
  <si>
    <t>Špecifikácia ceny</t>
  </si>
  <si>
    <t>Porad. číslo</t>
  </si>
  <si>
    <t>Komodita</t>
  </si>
  <si>
    <t>Merná
jednotka</t>
  </si>
  <si>
    <t>Množ.</t>
  </si>
  <si>
    <t>Jednotková cena 
(EUR bez DPH)</t>
  </si>
  <si>
    <t>Cena 
celkom
(EUR bez DPH)</t>
  </si>
  <si>
    <t>kpl</t>
  </si>
  <si>
    <t>Spracovanie dokumentácie skutočného realizovania stavby (DSRS)
Tlačená forma – 3x paré
Digitálna forma –  2x digitálny nosič CD/DVD/USB nosič (prílohy aj v editovateľnej forme vo formáte *.doc, *.xls, *.dwg, *.pdf)</t>
  </si>
  <si>
    <t>Vypracovanie manuálu užívania zariadenia</t>
  </si>
  <si>
    <t>ks</t>
  </si>
  <si>
    <t>Úprava prevádzkovej dokumentácie</t>
  </si>
  <si>
    <t>Výkon záručného technického servisu, ktorý bude vykonaný podľa prevádzkového poriadku a manuálu užívania zariadenia.</t>
  </si>
  <si>
    <t>rok</t>
  </si>
  <si>
    <t>Spolu v € bez DPH:</t>
  </si>
  <si>
    <t>Spolu v € s DPH:</t>
  </si>
  <si>
    <t>Vykonanie odbornej prehliadky a odbornej skúšky</t>
  </si>
  <si>
    <t>Spracovanie sprievodnej dokumentácie a dokumentácie kvality</t>
  </si>
  <si>
    <t>Velín-Dátová kabeláž</t>
  </si>
  <si>
    <t>NN-Silové napájacie káble</t>
  </si>
  <si>
    <t>NN-Dátová kabeláž</t>
  </si>
  <si>
    <t>NN-Prvotné spustenie UPS, START UP,zaškolenie obsluhy</t>
  </si>
  <si>
    <t>Temperature probe for batteries</t>
  </si>
  <si>
    <t>Silové napájacie káble</t>
  </si>
  <si>
    <t>Dátová kabeláž</t>
  </si>
  <si>
    <t>Prvotné spustenie UPS, START UP,zaškolenie obsluhy</t>
  </si>
  <si>
    <t>Nastavenie SNMP</t>
  </si>
  <si>
    <t>Vybudovanie káblových trás úprava miesta inštalácie, pokládka kabeláže, zapojenie</t>
  </si>
  <si>
    <t>Modernizácia technologického vybavenia tunela Branisko</t>
  </si>
  <si>
    <t>Bateriový set pre UPS</t>
  </si>
  <si>
    <t>Velín-Bateriový set pre UPS</t>
  </si>
  <si>
    <t>Dodávka a montáž záložného zdroja UPS pre vodojem na ZP tunela Branisko – záloha riadiacich a ovládacích obvodov</t>
  </si>
  <si>
    <t>UPS 1kVA - tower online</t>
  </si>
  <si>
    <t>m</t>
  </si>
  <si>
    <t>Modernizácia UPS v podružnej rozvodni č.1 (dodanie aj s montážou/demontážou)</t>
  </si>
  <si>
    <t>Modernizácia UPS v podružnej rozvodni č.2 (dodanie aj s montážou/demontážou)</t>
  </si>
  <si>
    <t>Modernizácia UPS v podružnej rozvodni č.3 (dodanie aj s montážou/demontážou)</t>
  </si>
  <si>
    <t>Modernizácia UPS v podružnej rozvodni č.4 (dodanie aj s montážou/demontážou)</t>
  </si>
  <si>
    <t>Modernizácia UPS v podružnej rozvodni č.5 (dodanie aj s montážou/demontážou)</t>
  </si>
  <si>
    <t>Modernizácia UPS v podružnej rozvodni č.6 (dodanie aj s montážou/demontážou)</t>
  </si>
  <si>
    <t>Modernizácia UPS pre VP tunela Branisko (dodanie aj s montážou/demontážou)</t>
  </si>
  <si>
    <t>Modernizácia UPS pre ZP tunela Branisko ( dodanie aj s montážou/demontážou)</t>
  </si>
  <si>
    <t>Modernizácia UPS pre ZVO a DaVP tunela Branisko (dodanie aj s montážou/demontážou)</t>
  </si>
  <si>
    <t>Modernizácia UPS na SSÚD Beharovce (dodanie aj s montážou/demontážou)</t>
  </si>
  <si>
    <t>Modernizácia UPS v podružných rozvodniach č. 1-6 (dodanie aj s montážou/demontážou)</t>
  </si>
  <si>
    <t>Modernizácia UPS pre ZP tunela Branisko (dodanie aj s montážou/demontážou)</t>
  </si>
  <si>
    <t>Modernizácia UPS – trafostanica Fričovce (dodanie aj s montážou/demontážou)</t>
  </si>
  <si>
    <t>23% DPH (v €) :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</si>
  <si>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</si>
  <si>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</si>
  <si>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</si>
  <si>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</si>
  <si>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</si>
  <si>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</si>
  <si>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</si>
  <si>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</si>
  <si>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</si>
  <si>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</si>
  <si>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</si>
  <si>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</si>
  <si>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Cena celkom v € s DPH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</si>
  <si>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</si>
  <si>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</si>
  <si>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</si>
  <si>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V ..................................,dňa......................</t>
  </si>
  <si>
    <t>...........................................................
Podpis oprávnenej osoby uchádzača</t>
  </si>
  <si>
    <t>Prvotné spustenie UPS, START UP, zaškolenie obsluhy</t>
  </si>
  <si>
    <r>
      <rPr>
        <b/>
        <i/>
        <sz val="11"/>
        <rFont val="Calibri"/>
        <family val="2"/>
        <charset val="238"/>
      </rPr>
      <t>Modernizácia UPS – trafostanica Fričovce (dodanie aj s montážou/demontážou)</t>
    </r>
    <r>
      <rPr>
        <i/>
        <sz val="11"/>
        <rFont val="Calibri"/>
        <family val="2"/>
        <charset val="238"/>
      </rPr>
      <t xml:space="preserve">
3-fázová UPS. Vstupné/výstupné napätie 400V.</t>
    </r>
  </si>
  <si>
    <r>
      <t xml:space="preserve">Modernizácia UPS na SSÚD Beharovce  (dodanie aj s montážou/demontážou)
</t>
    </r>
    <r>
      <rPr>
        <sz val="11"/>
        <rFont val="Calibri"/>
        <family val="2"/>
        <charset val="238"/>
      </rPr>
      <t xml:space="preserve">Výmena pôvodnej UPS 80kVA pre napájanie ISD v miestnoti NN na prízemí SSÚD </t>
    </r>
  </si>
  <si>
    <r>
      <t xml:space="preserve">Dodávka a montáž záložného zdroja UPS pre vodojem na ZP tunela Branisko – záloha riadiacich a ovládacích obvodov
</t>
    </r>
    <r>
      <rPr>
        <i/>
        <sz val="11"/>
        <rFont val="Calibri"/>
        <family val="2"/>
        <charset val="238"/>
        <scheme val="minor"/>
      </rPr>
      <t>Postačuje 1 fázová UPSka o výkone min. 1000VA. Zálohovať bude iba PLC systém, operačný panel a elektroniku snímačov. Vstupné/výstupné napätie 230V.</t>
    </r>
  </si>
  <si>
    <t xml:space="preserve">Celková cena bez DPH v EUR: </t>
  </si>
  <si>
    <t xml:space="preserve">DPH 23%: </t>
  </si>
  <si>
    <t xml:space="preserve">Celková cena s DPH v EUR: </t>
  </si>
  <si>
    <t>23% DPH v €</t>
  </si>
  <si>
    <t xml:space="preserve">Uchádzač uvedie skutočnosť či je/nie je platcom DPH:  </t>
  </si>
  <si>
    <t>som/nie som platcom DPH</t>
  </si>
  <si>
    <t>Dodanie istiacích prvkov</t>
  </si>
  <si>
    <r>
      <t xml:space="preserve">Modernizácia UPS na SSÚD Beharovce (dodanie aj s montážou/demontážou)
</t>
    </r>
    <r>
      <rPr>
        <i/>
        <sz val="11"/>
        <rFont val="Calibri"/>
        <family val="2"/>
        <charset val="238"/>
      </rPr>
      <t>Výmena pôvodnej UPS 10kVA pre napájanie operatorského pracoviska</t>
    </r>
  </si>
  <si>
    <r>
      <t>UPS 40 kVA</t>
    </r>
    <r>
      <rPr>
        <b/>
        <sz val="11"/>
        <color theme="2" tint="-0.499984740745262"/>
        <rFont val="Calibri"/>
        <family val="2"/>
        <charset val="238"/>
      </rPr>
      <t xml:space="preserve"> max. rozmery (pôdorys Šírka x Hlbka 700mm x 900mm)</t>
    </r>
  </si>
  <si>
    <r>
      <t xml:space="preserve">UPS 30 kVA </t>
    </r>
    <r>
      <rPr>
        <b/>
        <sz val="11"/>
        <color theme="2" tint="-0.499984740745262"/>
        <rFont val="Calibri"/>
        <family val="2"/>
        <charset val="238"/>
      </rPr>
      <t>max. rozmery (pôdorys Šírka x Hlbka 700mm x 900mm)</t>
    </r>
  </si>
  <si>
    <r>
      <t>UPS 100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1100mm x 900mm)</t>
    </r>
  </si>
  <si>
    <r>
      <t xml:space="preserve">UPS 20 kVA </t>
    </r>
    <r>
      <rPr>
        <b/>
        <sz val="11"/>
        <color theme="2" tint="-0.499984740745262"/>
        <rFont val="Calibri"/>
        <family val="2"/>
        <charset val="238"/>
      </rPr>
      <t>max. rozmery (pôdorys Šírka x Hlbka 700mm x 900mm)</t>
    </r>
  </si>
  <si>
    <r>
      <t>UPS 40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700mm x 900mm)</t>
    </r>
  </si>
  <si>
    <r>
      <t>UPS 80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1100mm x 900mm)</t>
    </r>
  </si>
  <si>
    <r>
      <t xml:space="preserve">Velín-UPS 40kVA, </t>
    </r>
    <r>
      <rPr>
        <b/>
        <sz val="11"/>
        <color theme="2" tint="-0.499984740745262"/>
        <rFont val="Calibri"/>
        <family val="2"/>
        <charset val="238"/>
      </rPr>
      <t xml:space="preserve"> max. rozmery (pôdorys Šírka x Hlbka 700mm x 900mm)</t>
    </r>
  </si>
  <si>
    <t>Velín-Silové napájacie káble (USM+BYP+OUT)</t>
  </si>
  <si>
    <t>Velín-Nosný materiál PVC dvojkomorový bezhalogénový kanál dutý 170X65 D HF_HD alebo kovový, vrátane ukončení, spojok a krytiek</t>
  </si>
  <si>
    <r>
      <t>UPS 30kVA</t>
    </r>
    <r>
      <rPr>
        <b/>
        <sz val="11"/>
        <color rgb="FFFF0000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 xml:space="preserve"> max. rozmery (pôdorys Šírka x Hlbka 700mm x 900mm)</t>
    </r>
  </si>
  <si>
    <r>
      <t>NN-UPS 60 kVA</t>
    </r>
    <r>
      <rPr>
        <b/>
        <sz val="11"/>
        <color rgb="FF7F7F7F"/>
        <rFont val="Calibri"/>
        <family val="2"/>
        <charset val="238"/>
      </rPr>
      <t xml:space="preserve"> </t>
    </r>
    <r>
      <rPr>
        <b/>
        <sz val="11"/>
        <color theme="2" tint="-0.499984740745262"/>
        <rFont val="Calibri"/>
        <family val="2"/>
        <charset val="238"/>
      </rPr>
      <t>max. rozmery (pôdorys Šírka x Hlbka  1100mm x 900mm)</t>
    </r>
  </si>
  <si>
    <t xml:space="preserve">Príloha č. 1 k časti A.2 
Návrh na plnenie kritéri
 </t>
  </si>
  <si>
    <t>Príloha č.1 k B.2_tab. 1 - Špecifikácia ceny</t>
  </si>
  <si>
    <t>Príloha č.1 k B.2 _tab. 2 - Špecifikácia ceny</t>
  </si>
  <si>
    <t>Príloha č.1 k B.2 _tab. 3 - Špecifikácia ceny</t>
  </si>
  <si>
    <t>Príloha č.1 k B.2 _tab. 4 - Špecifikácia ceny</t>
  </si>
  <si>
    <t>Príloha č.1 k B.2 _tab. 5 - Špecifikácia ceny</t>
  </si>
  <si>
    <t>Príloha č.1 k B.2 _tab. 6 - Špecifikácia ceny</t>
  </si>
  <si>
    <t>Príloha č.1 k B.2 _tab. 7 - Špecifikácia ceny</t>
  </si>
  <si>
    <t xml:space="preserve">Príloha č.1 k B.2 _tab. 08 - Rekapitulácia </t>
  </si>
  <si>
    <t>Inštalácia a príprava komunikačného rozhrania pre integráciu UPS do CRS, vrátane spracovania driveru a konfigurácie (6 signálov, základné informácie o stave zariadenia)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</si>
</sst>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</numFmts>
  <fonts count="40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595959"/>
      <name val="Calibri"/>
      <family val="2"/>
      <charset val="238"/>
    </font>
    <font>
      <b/>
      <sz val="11"/>
      <color rgb="FF595959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rgb="FF7F7F7F"/>
      <name val="Calibri"/>
      <family val="2"/>
      <charset val="238"/>
    </font>
    <font>
      <sz val="11"/>
      <color rgb="FF7F7F7F"/>
      <name val="Calibri"/>
      <family val="2"/>
      <charset val="238"/>
    </font>
    <font>
      <sz val="10"/>
      <color rgb="FF7F7F7F"/>
      <name val="Calibri"/>
      <family val="2"/>
      <charset val="238"/>
    </font>
    <font>
      <b/>
      <sz val="11"/>
      <color rgb="FF7F7F7F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 tint="0.34998626667073579"/>
      <name val="Calibri"/>
      <family val="2"/>
      <charset val="238"/>
    </font>
    <font>
      <b/>
      <sz val="11"/>
      <color theme="1" tint="0.34998626667073579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b/>
      <i/>
      <sz val="11"/>
      <color theme="1" tint="0.499984740745262"/>
      <name val="Calibri"/>
      <family val="2"/>
      <charset val="238"/>
      <scheme val="minor"/>
    </font>
    <font>
      <b/>
      <sz val="11"/>
      <color theme="1" tint="0.499984740745262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sz val="10"/>
      <name val="Helv"/>
      <charset val="204"/>
    </font>
    <font>
      <sz val="11"/>
      <color theme="2" tint="-0.499984740745262"/>
      <name val="Calibri"/>
      <family val="2"/>
      <charset val="238"/>
    </font>
    <font>
      <b/>
      <sz val="11"/>
      <color theme="2" tint="-0.49998474074526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theme="0"/>
      </patternFill>
    </fill>
  </fills>
  <borders count="8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2" fillId="0" borderId="10"/>
  </cellStyleXfs>
  <cellXfs count="242">
    <xf numFmtId="0" fontId="0" fillId="0" borderId="0" xfId="0" applyFont="1" applyAlignment="1"/>
    <xf numFmtId="0" fontId="17" fillId="5" borderId="0" xfId="0" applyFont="1" applyFill="1" applyAlignment="1" applyProtection="1">
      <alignment vertical="center"/>
    </xf>
    <xf numFmtId="0" fontId="17" fillId="5" borderId="10" xfId="0" applyFont="1" applyFill="1" applyBorder="1" applyProtection="1"/>
    <xf numFmtId="0" fontId="18" fillId="5" borderId="45" xfId="0" applyFont="1" applyFill="1" applyBorder="1" applyAlignment="1" applyProtection="1">
      <alignment horizontal="center" vertical="center" wrapText="1"/>
    </xf>
    <xf numFmtId="0" fontId="18" fillId="5" borderId="46" xfId="0" applyFont="1" applyFill="1" applyBorder="1" applyAlignment="1" applyProtection="1">
      <alignment horizontal="center" vertical="center" wrapText="1"/>
    </xf>
    <xf numFmtId="0" fontId="18" fillId="5" borderId="47" xfId="0" applyFont="1" applyFill="1" applyBorder="1" applyAlignment="1" applyProtection="1">
      <alignment horizontal="center" vertical="center" wrapText="1"/>
    </xf>
    <xf numFmtId="3" fontId="18" fillId="5" borderId="48" xfId="0" applyNumberFormat="1" applyFont="1" applyFill="1" applyBorder="1" applyAlignment="1" applyProtection="1">
      <alignment horizontal="center" vertical="center" wrapText="1"/>
    </xf>
    <xf numFmtId="0" fontId="17" fillId="5" borderId="64" xfId="0" applyFont="1" applyFill="1" applyBorder="1" applyAlignment="1" applyProtection="1">
      <alignment horizontal="center" vertical="center" wrapText="1"/>
    </xf>
    <xf numFmtId="0" fontId="19" fillId="5" borderId="67" xfId="0" applyFont="1" applyFill="1" applyBorder="1" applyAlignment="1" applyProtection="1">
      <alignment horizontal="center" vertical="center" wrapText="1"/>
    </xf>
    <xf numFmtId="0" fontId="17" fillId="5" borderId="69" xfId="0" applyFont="1" applyFill="1" applyBorder="1" applyAlignment="1" applyProtection="1">
      <alignment horizontal="center" vertical="center" wrapText="1"/>
    </xf>
    <xf numFmtId="0" fontId="17" fillId="5" borderId="70" xfId="0" applyFont="1" applyFill="1" applyBorder="1" applyAlignment="1" applyProtection="1">
      <alignment horizontal="center" vertical="center" wrapText="1"/>
    </xf>
    <xf numFmtId="4" fontId="17" fillId="5" borderId="66" xfId="0" applyNumberFormat="1" applyFont="1" applyFill="1" applyBorder="1" applyAlignment="1" applyProtection="1">
      <alignment horizontal="center" vertical="center"/>
    </xf>
    <xf numFmtId="0" fontId="19" fillId="0" borderId="61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Fill="1" applyAlignment="1" applyProtection="1"/>
    <xf numFmtId="0" fontId="0" fillId="0" borderId="0" xfId="0" applyProtection="1"/>
    <xf numFmtId="0" fontId="25" fillId="0" borderId="0" xfId="0" applyFont="1" applyAlignment="1" applyProtection="1"/>
    <xf numFmtId="0" fontId="0" fillId="0" borderId="75" xfId="0" applyBorder="1" applyAlignment="1" applyProtection="1"/>
    <xf numFmtId="0" fontId="0" fillId="0" borderId="45" xfId="0" applyBorder="1" applyAlignment="1" applyProtection="1">
      <alignment horizontal="center" vertical="center" wrapText="1"/>
    </xf>
    <xf numFmtId="0" fontId="0" fillId="0" borderId="48" xfId="0" applyBorder="1" applyAlignment="1" applyProtection="1">
      <alignment horizontal="center" vertical="center" wrapText="1"/>
    </xf>
    <xf numFmtId="0" fontId="0" fillId="8" borderId="76" xfId="0" applyFill="1" applyBorder="1" applyAlignment="1" applyProtection="1">
      <alignment horizontal="left" vertical="center" wrapText="1"/>
    </xf>
    <xf numFmtId="44" fontId="0" fillId="0" borderId="48" xfId="0" applyNumberFormat="1" applyBorder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0" fillId="5" borderId="48" xfId="0" applyNumberFormat="1" applyFill="1" applyBorder="1" applyAlignment="1" applyProtection="1">
      <alignment vertical="center"/>
    </xf>
    <xf numFmtId="0" fontId="31" fillId="5" borderId="68" xfId="0" applyFont="1" applyFill="1" applyBorder="1" applyAlignment="1" applyProtection="1">
      <alignment wrapText="1"/>
    </xf>
    <xf numFmtId="0" fontId="17" fillId="5" borderId="10" xfId="0" applyFont="1" applyFill="1" applyBorder="1" applyAlignment="1" applyProtection="1">
      <alignment horizontal="right"/>
    </xf>
    <xf numFmtId="4" fontId="19" fillId="5" borderId="66" xfId="0" applyNumberFormat="1" applyFont="1" applyFill="1" applyBorder="1" applyAlignment="1" applyProtection="1">
      <alignment horizontal="right" vertical="center"/>
    </xf>
    <xf numFmtId="4" fontId="21" fillId="5" borderId="66" xfId="0" applyNumberFormat="1" applyFont="1" applyFill="1" applyBorder="1" applyAlignment="1" applyProtection="1">
      <alignment horizontal="right" vertical="center"/>
    </xf>
    <xf numFmtId="4" fontId="21" fillId="5" borderId="50" xfId="0" applyNumberFormat="1" applyFont="1" applyFill="1" applyBorder="1" applyAlignment="1" applyProtection="1">
      <alignment horizontal="right" vertical="center"/>
    </xf>
    <xf numFmtId="4" fontId="21" fillId="5" borderId="51" xfId="0" applyNumberFormat="1" applyFont="1" applyFill="1" applyBorder="1" applyAlignment="1" applyProtection="1">
      <alignment horizontal="right" vertical="center"/>
    </xf>
    <xf numFmtId="4" fontId="20" fillId="6" borderId="65" xfId="0" applyNumberFormat="1" applyFont="1" applyFill="1" applyBorder="1" applyAlignment="1" applyProtection="1">
      <alignment horizontal="right" vertical="center"/>
      <protection locked="0"/>
    </xf>
    <xf numFmtId="44" fontId="38" fillId="5" borderId="45" xfId="0" applyNumberFormat="1" applyFont="1" applyFill="1" applyBorder="1" applyAlignment="1" applyProtection="1">
      <alignment vertical="center"/>
    </xf>
    <xf numFmtId="0" fontId="2" fillId="0" borderId="48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" fillId="0" borderId="0" xfId="0" applyFont="1" applyFill="1" applyAlignment="1" applyProtection="1"/>
    <xf numFmtId="0" fontId="39" fillId="8" borderId="0" xfId="0" applyFont="1" applyFill="1" applyAlignment="1" applyProtection="1"/>
    <xf numFmtId="0" fontId="9" fillId="2" borderId="7" xfId="0" applyFont="1" applyFill="1" applyBorder="1" applyAlignment="1" applyProtection="1">
      <alignment vertical="center"/>
    </xf>
    <xf numFmtId="0" fontId="3" fillId="0" borderId="0" xfId="0" applyFont="1" applyProtection="1"/>
    <xf numFmtId="0" fontId="0" fillId="0" borderId="0" xfId="0" applyFont="1" applyAlignment="1" applyProtection="1"/>
    <xf numFmtId="0" fontId="9" fillId="2" borderId="7" xfId="0" applyFont="1" applyFill="1" applyBorder="1" applyProtection="1"/>
    <xf numFmtId="0" fontId="9" fillId="2" borderId="7" xfId="0" applyFont="1" applyFill="1" applyBorder="1" applyAlignment="1" applyProtection="1">
      <alignment horizontal="right"/>
    </xf>
    <xf numFmtId="0" fontId="9" fillId="2" borderId="13" xfId="0" applyFont="1" applyFill="1" applyBorder="1" applyAlignment="1" applyProtection="1">
      <alignment horizontal="center" vertical="center" wrapText="1"/>
    </xf>
    <xf numFmtId="4" fontId="5" fillId="2" borderId="24" xfId="0" applyNumberFormat="1" applyFont="1" applyFill="1" applyBorder="1" applyAlignment="1" applyProtection="1">
      <alignment horizontal="right" vertical="center"/>
    </xf>
    <xf numFmtId="4" fontId="5" fillId="2" borderId="26" xfId="0" applyNumberFormat="1" applyFont="1" applyFill="1" applyBorder="1" applyAlignment="1" applyProtection="1">
      <alignment horizontal="right" vertical="center"/>
    </xf>
    <xf numFmtId="0" fontId="9" fillId="2" borderId="28" xfId="0" applyFont="1" applyFill="1" applyBorder="1" applyAlignment="1" applyProtection="1">
      <alignment horizontal="center" vertical="center" wrapText="1"/>
    </xf>
    <xf numFmtId="4" fontId="5" fillId="2" borderId="30" xfId="0" applyNumberFormat="1" applyFont="1" applyFill="1" applyBorder="1" applyAlignment="1" applyProtection="1">
      <alignment horizontal="right" vertical="center"/>
    </xf>
    <xf numFmtId="0" fontId="11" fillId="2" borderId="7" xfId="0" applyFont="1" applyFill="1" applyBorder="1" applyAlignment="1" applyProtection="1">
      <alignment horizontal="right" vertical="center"/>
    </xf>
    <xf numFmtId="0" fontId="9" fillId="2" borderId="7" xfId="0" applyFont="1" applyFill="1" applyBorder="1" applyAlignment="1" applyProtection="1">
      <alignment horizontal="right" vertical="center"/>
    </xf>
    <xf numFmtId="4" fontId="11" fillId="2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right"/>
    </xf>
    <xf numFmtId="0" fontId="0" fillId="0" borderId="0" xfId="0" applyFont="1" applyAlignment="1" applyProtection="1">
      <alignment horizontal="right"/>
    </xf>
    <xf numFmtId="4" fontId="4" fillId="3" borderId="3" xfId="0" applyNumberFormat="1" applyFont="1" applyFill="1" applyBorder="1" applyAlignment="1" applyProtection="1">
      <alignment vertical="center"/>
      <protection locked="0"/>
    </xf>
    <xf numFmtId="4" fontId="4" fillId="3" borderId="4" xfId="0" applyNumberFormat="1" applyFont="1" applyFill="1" applyBorder="1" applyAlignment="1" applyProtection="1">
      <alignment vertical="center"/>
      <protection locked="0"/>
    </xf>
    <xf numFmtId="4" fontId="4" fillId="3" borderId="2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4" fontId="4" fillId="3" borderId="23" xfId="0" applyNumberFormat="1" applyFont="1" applyFill="1" applyBorder="1" applyAlignment="1" applyProtection="1">
      <alignment horizontal="right" vertical="center"/>
      <protection locked="0"/>
    </xf>
    <xf numFmtId="4" fontId="4" fillId="3" borderId="18" xfId="0" applyNumberFormat="1" applyFont="1" applyFill="1" applyBorder="1" applyAlignment="1" applyProtection="1">
      <alignment horizontal="right" vertical="center"/>
      <protection locked="0"/>
    </xf>
    <xf numFmtId="4" fontId="4" fillId="3" borderId="4" xfId="0" applyNumberFormat="1" applyFont="1" applyFill="1" applyBorder="1" applyAlignment="1" applyProtection="1">
      <alignment horizontal="right" vertical="center"/>
      <protection locked="0"/>
    </xf>
    <xf numFmtId="4" fontId="4" fillId="3" borderId="2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2" fillId="0" borderId="20" xfId="0" applyFont="1" applyBorder="1" applyAlignment="1" applyProtection="1">
      <alignment horizontal="center" vertical="center" wrapText="1"/>
    </xf>
    <xf numFmtId="0" fontId="12" fillId="2" borderId="36" xfId="0" applyFont="1" applyFill="1" applyBorder="1" applyAlignment="1" applyProtection="1">
      <alignment horizontal="center" vertical="center" wrapText="1"/>
    </xf>
    <xf numFmtId="0" fontId="12" fillId="2" borderId="37" xfId="0" applyFont="1" applyFill="1" applyBorder="1" applyAlignment="1" applyProtection="1">
      <alignment horizontal="center" vertical="center" wrapText="1"/>
    </xf>
    <xf numFmtId="3" fontId="12" fillId="2" borderId="31" xfId="0" applyNumberFormat="1" applyFont="1" applyFill="1" applyBorder="1" applyAlignment="1" applyProtection="1">
      <alignment horizontal="center" vertical="center" wrapText="1"/>
    </xf>
    <xf numFmtId="0" fontId="11" fillId="0" borderId="42" xfId="0" applyFont="1" applyBorder="1" applyAlignment="1" applyProtection="1">
      <alignment horizontal="center" vertical="center" wrapText="1"/>
    </xf>
    <xf numFmtId="0" fontId="30" fillId="2" borderId="43" xfId="0" applyFont="1" applyFill="1" applyBorder="1" applyAlignment="1" applyProtection="1">
      <alignment wrapText="1"/>
    </xf>
    <xf numFmtId="0" fontId="9" fillId="2" borderId="43" xfId="0" applyFont="1" applyFill="1" applyBorder="1" applyAlignment="1" applyProtection="1">
      <alignment horizontal="center" vertical="center" wrapText="1"/>
    </xf>
    <xf numFmtId="4" fontId="9" fillId="2" borderId="43" xfId="0" applyNumberFormat="1" applyFont="1" applyFill="1" applyBorder="1" applyAlignment="1" applyProtection="1">
      <alignment horizontal="center" vertical="center"/>
    </xf>
    <xf numFmtId="4" fontId="11" fillId="2" borderId="44" xfId="0" applyNumberFormat="1" applyFont="1" applyFill="1" applyBorder="1" applyAlignment="1" applyProtection="1">
      <alignment horizontal="right" vertical="center"/>
    </xf>
    <xf numFmtId="0" fontId="11" fillId="0" borderId="55" xfId="0" applyFont="1" applyBorder="1" applyAlignment="1" applyProtection="1">
      <alignment horizontal="center" vertical="center" wrapText="1"/>
    </xf>
    <xf numFmtId="49" fontId="9" fillId="0" borderId="58" xfId="0" applyNumberFormat="1" applyFont="1" applyBorder="1" applyAlignment="1" applyProtection="1">
      <alignment horizontal="left" vertical="center" wrapText="1"/>
    </xf>
    <xf numFmtId="4" fontId="5" fillId="2" borderId="71" xfId="0" applyNumberFormat="1" applyFont="1" applyFill="1" applyBorder="1" applyAlignment="1" applyProtection="1">
      <alignment horizontal="right" vertical="center"/>
    </xf>
    <xf numFmtId="0" fontId="9" fillId="0" borderId="13" xfId="0" applyFont="1" applyBorder="1" applyAlignment="1" applyProtection="1">
      <alignment horizontal="center" vertical="center" wrapText="1"/>
    </xf>
    <xf numFmtId="1" fontId="9" fillId="0" borderId="13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 wrapText="1"/>
    </xf>
    <xf numFmtId="0" fontId="9" fillId="2" borderId="39" xfId="0" applyFont="1" applyFill="1" applyBorder="1" applyAlignment="1" applyProtection="1">
      <alignment horizontal="center" vertical="center" wrapText="1"/>
    </xf>
    <xf numFmtId="4" fontId="9" fillId="2" borderId="43" xfId="0" applyNumberFormat="1" applyFont="1" applyFill="1" applyBorder="1" applyAlignment="1" applyProtection="1">
      <alignment horizontal="right" vertical="center"/>
    </xf>
    <xf numFmtId="0" fontId="11" fillId="0" borderId="56" xfId="0" applyFont="1" applyBorder="1" applyAlignment="1" applyProtection="1">
      <alignment horizontal="center" vertical="center" wrapText="1"/>
    </xf>
    <xf numFmtId="0" fontId="10" fillId="0" borderId="45" xfId="0" applyFont="1" applyBorder="1" applyAlignment="1" applyProtection="1">
      <alignment horizontal="center" vertical="center" wrapText="1"/>
    </xf>
    <xf numFmtId="4" fontId="37" fillId="2" borderId="35" xfId="0" applyNumberFormat="1" applyFont="1" applyFill="1" applyBorder="1" applyAlignment="1" applyProtection="1">
      <alignment horizontal="right" vertical="center"/>
    </xf>
    <xf numFmtId="0" fontId="9" fillId="0" borderId="14" xfId="0" applyFont="1" applyBorder="1" applyAlignment="1" applyProtection="1">
      <alignment vertical="center"/>
    </xf>
    <xf numFmtId="49" fontId="17" fillId="0" borderId="64" xfId="0" applyNumberFormat="1" applyFont="1" applyBorder="1" applyAlignment="1" applyProtection="1">
      <alignment horizontal="left" vertical="center"/>
    </xf>
    <xf numFmtId="1" fontId="9" fillId="0" borderId="17" xfId="0" applyNumberFormat="1" applyFont="1" applyBorder="1" applyAlignment="1" applyProtection="1">
      <alignment horizontal="center"/>
    </xf>
    <xf numFmtId="49" fontId="9" fillId="0" borderId="58" xfId="0" applyNumberFormat="1" applyFont="1" applyBorder="1" applyAlignment="1" applyProtection="1">
      <alignment horizontal="center" vertical="center" wrapText="1"/>
    </xf>
    <xf numFmtId="49" fontId="23" fillId="0" borderId="13" xfId="0" applyNumberFormat="1" applyFont="1" applyBorder="1" applyAlignment="1" applyProtection="1">
      <alignment horizontal="left" vertical="center" wrapText="1"/>
    </xf>
    <xf numFmtId="1" fontId="9" fillId="0" borderId="13" xfId="0" applyNumberFormat="1" applyFont="1" applyBorder="1" applyAlignment="1" applyProtection="1">
      <alignment horizontal="center"/>
    </xf>
    <xf numFmtId="49" fontId="9" fillId="0" borderId="58" xfId="0" applyNumberFormat="1" applyFont="1" applyBorder="1" applyAlignment="1" applyProtection="1">
      <alignment horizontal="left" vertical="center"/>
    </xf>
    <xf numFmtId="0" fontId="9" fillId="2" borderId="59" xfId="0" applyFont="1" applyFill="1" applyBorder="1" applyAlignment="1" applyProtection="1">
      <alignment wrapText="1"/>
    </xf>
    <xf numFmtId="49" fontId="9" fillId="0" borderId="60" xfId="0" applyNumberFormat="1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right"/>
    </xf>
    <xf numFmtId="0" fontId="4" fillId="0" borderId="10" xfId="0" applyFont="1" applyBorder="1" applyAlignment="1" applyProtection="1">
      <alignment horizontal="right" vertical="top"/>
      <protection locked="0"/>
    </xf>
    <xf numFmtId="0" fontId="35" fillId="9" borderId="7" xfId="0" applyFont="1" applyFill="1" applyBorder="1" applyAlignment="1" applyProtection="1">
      <alignment vertical="center"/>
      <protection locked="0"/>
    </xf>
    <xf numFmtId="0" fontId="36" fillId="0" borderId="0" xfId="0" applyFont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0" fillId="0" borderId="75" xfId="0" applyBorder="1" applyAlignment="1" applyProtection="1">
      <alignment vertical="top"/>
    </xf>
    <xf numFmtId="0" fontId="2" fillId="6" borderId="0" xfId="0" applyFont="1" applyFill="1" applyAlignment="1" applyProtection="1">
      <protection locked="0"/>
    </xf>
    <xf numFmtId="0" fontId="0" fillId="6" borderId="0" xfId="0" applyFill="1" applyAlignment="1" applyProtection="1">
      <protection locked="0"/>
    </xf>
    <xf numFmtId="4" fontId="4" fillId="3" borderId="78" xfId="0" applyNumberFormat="1" applyFont="1" applyFill="1" applyBorder="1" applyAlignment="1" applyProtection="1">
      <alignment horizontal="right" vertical="center"/>
      <protection locked="0"/>
    </xf>
    <xf numFmtId="4" fontId="4" fillId="3" borderId="79" xfId="0" applyNumberFormat="1" applyFont="1" applyFill="1" applyBorder="1" applyAlignment="1" applyProtection="1">
      <alignment horizontal="right" vertical="center"/>
      <protection locked="0"/>
    </xf>
    <xf numFmtId="4" fontId="4" fillId="3" borderId="80" xfId="0" applyNumberFormat="1" applyFont="1" applyFill="1" applyBorder="1" applyAlignment="1" applyProtection="1">
      <alignment horizontal="right" vertical="center"/>
      <protection locked="0"/>
    </xf>
    <xf numFmtId="0" fontId="11" fillId="0" borderId="72" xfId="0" applyFont="1" applyBorder="1" applyAlignment="1" applyProtection="1">
      <alignment horizontal="center" vertical="center" wrapText="1"/>
    </xf>
    <xf numFmtId="0" fontId="30" fillId="2" borderId="10" xfId="0" applyFont="1" applyFill="1" applyBorder="1" applyAlignment="1" applyProtection="1">
      <alignment wrapText="1"/>
    </xf>
    <xf numFmtId="0" fontId="9" fillId="2" borderId="10" xfId="0" applyFont="1" applyFill="1" applyBorder="1" applyAlignment="1" applyProtection="1">
      <alignment horizontal="center" vertical="center" wrapText="1"/>
    </xf>
    <xf numFmtId="49" fontId="9" fillId="0" borderId="75" xfId="0" applyNumberFormat="1" applyFont="1" applyBorder="1" applyAlignment="1" applyProtection="1">
      <alignment horizontal="left" vertical="center"/>
    </xf>
    <xf numFmtId="0" fontId="9" fillId="0" borderId="75" xfId="0" applyFont="1" applyBorder="1" applyAlignment="1" applyProtection="1">
      <alignment horizontal="center" vertical="center" wrapText="1"/>
    </xf>
    <xf numFmtId="49" fontId="9" fillId="0" borderId="75" xfId="0" applyNumberFormat="1" applyFont="1" applyBorder="1" applyAlignment="1" applyProtection="1">
      <alignment horizontal="left" vertical="center" wrapText="1"/>
    </xf>
    <xf numFmtId="0" fontId="9" fillId="2" borderId="75" xfId="0" applyFont="1" applyFill="1" applyBorder="1" applyAlignment="1" applyProtection="1">
      <alignment wrapText="1"/>
    </xf>
    <xf numFmtId="0" fontId="11" fillId="0" borderId="61" xfId="0" applyFont="1" applyBorder="1" applyAlignment="1" applyProtection="1">
      <alignment horizontal="center" vertical="center" wrapText="1"/>
    </xf>
    <xf numFmtId="49" fontId="9" fillId="0" borderId="64" xfId="0" applyNumberFormat="1" applyFont="1" applyBorder="1" applyAlignment="1" applyProtection="1">
      <alignment horizontal="left" vertical="center"/>
    </xf>
    <xf numFmtId="0" fontId="9" fillId="2" borderId="64" xfId="0" applyFont="1" applyFill="1" applyBorder="1" applyAlignment="1" applyProtection="1">
      <alignment horizontal="center" vertical="center" wrapText="1"/>
    </xf>
    <xf numFmtId="1" fontId="9" fillId="0" borderId="81" xfId="0" applyNumberFormat="1" applyFont="1" applyBorder="1" applyAlignment="1" applyProtection="1">
      <alignment horizontal="center" vertical="center"/>
    </xf>
    <xf numFmtId="0" fontId="11" fillId="0" borderId="49" xfId="0" applyFont="1" applyBorder="1" applyAlignment="1" applyProtection="1">
      <alignment horizontal="center" vertical="center" wrapText="1"/>
    </xf>
    <xf numFmtId="1" fontId="9" fillId="0" borderId="82" xfId="0" applyNumberFormat="1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 wrapText="1"/>
    </xf>
    <xf numFmtId="49" fontId="9" fillId="0" borderId="83" xfId="0" applyNumberFormat="1" applyFont="1" applyBorder="1" applyAlignment="1" applyProtection="1">
      <alignment horizontal="left" vertical="center" wrapText="1"/>
    </xf>
    <xf numFmtId="0" fontId="9" fillId="2" borderId="83" xfId="0" applyFont="1" applyFill="1" applyBorder="1" applyAlignment="1" applyProtection="1">
      <alignment horizontal="center" vertical="center" wrapText="1"/>
    </xf>
    <xf numFmtId="0" fontId="9" fillId="2" borderId="84" xfId="0" applyFont="1" applyFill="1" applyBorder="1" applyAlignment="1" applyProtection="1">
      <alignment horizontal="center" vertical="center" wrapText="1"/>
    </xf>
    <xf numFmtId="4" fontId="4" fillId="3" borderId="86" xfId="0" applyNumberFormat="1" applyFont="1" applyFill="1" applyBorder="1" applyAlignment="1" applyProtection="1">
      <alignment horizontal="right" vertical="center"/>
      <protection locked="0"/>
    </xf>
    <xf numFmtId="4" fontId="11" fillId="2" borderId="44" xfId="0" applyNumberFormat="1" applyFont="1" applyFill="1" applyBorder="1" applyAlignment="1" applyProtection="1">
      <alignment horizontal="center" vertical="center"/>
    </xf>
    <xf numFmtId="0" fontId="11" fillId="0" borderId="54" xfId="0" applyFont="1" applyBorder="1" applyAlignment="1" applyProtection="1">
      <alignment horizontal="center" vertical="center" wrapText="1"/>
    </xf>
    <xf numFmtId="49" fontId="23" fillId="0" borderId="22" xfId="0" applyNumberFormat="1" applyFont="1" applyBorder="1" applyAlignment="1" applyProtection="1">
      <alignment horizontal="left" vertical="center"/>
    </xf>
    <xf numFmtId="0" fontId="9" fillId="2" borderId="22" xfId="0" applyFont="1" applyFill="1" applyBorder="1" applyAlignment="1" applyProtection="1">
      <alignment horizontal="center" vertical="center" wrapText="1"/>
    </xf>
    <xf numFmtId="1" fontId="9" fillId="0" borderId="40" xfId="0" applyNumberFormat="1" applyFont="1" applyBorder="1" applyAlignment="1" applyProtection="1">
      <alignment horizontal="center" vertical="center"/>
    </xf>
    <xf numFmtId="49" fontId="9" fillId="0" borderId="13" xfId="0" applyNumberFormat="1" applyFont="1" applyBorder="1" applyAlignment="1" applyProtection="1">
      <alignment horizontal="left" vertical="center"/>
    </xf>
    <xf numFmtId="49" fontId="9" fillId="0" borderId="13" xfId="0" applyNumberFormat="1" applyFont="1" applyBorder="1" applyAlignment="1" applyProtection="1">
      <alignment horizontal="left" vertical="center" wrapText="1"/>
    </xf>
    <xf numFmtId="0" fontId="9" fillId="2" borderId="16" xfId="0" applyFont="1" applyFill="1" applyBorder="1" applyAlignment="1" applyProtection="1">
      <alignment wrapText="1"/>
    </xf>
    <xf numFmtId="49" fontId="9" fillId="0" borderId="38" xfId="0" applyNumberFormat="1" applyFont="1" applyBorder="1" applyAlignment="1" applyProtection="1">
      <alignment horizontal="left" vertical="center" wrapText="1"/>
    </xf>
    <xf numFmtId="4" fontId="9" fillId="2" borderId="10" xfId="0" applyNumberFormat="1" applyFont="1" applyFill="1" applyBorder="1" applyAlignment="1" applyProtection="1">
      <alignment horizontal="right" vertical="center"/>
    </xf>
    <xf numFmtId="4" fontId="11" fillId="2" borderId="73" xfId="0" applyNumberFormat="1" applyFont="1" applyFill="1" applyBorder="1" applyAlignment="1" applyProtection="1">
      <alignment horizontal="right" vertical="center"/>
    </xf>
    <xf numFmtId="49" fontId="23" fillId="0" borderId="64" xfId="0" applyNumberFormat="1" applyFont="1" applyBorder="1" applyAlignment="1" applyProtection="1">
      <alignment horizontal="left" vertical="center"/>
    </xf>
    <xf numFmtId="0" fontId="11" fillId="5" borderId="85" xfId="0" applyFont="1" applyFill="1" applyBorder="1" applyAlignment="1" applyProtection="1">
      <alignment horizontal="center" vertical="center" wrapText="1"/>
    </xf>
    <xf numFmtId="49" fontId="9" fillId="5" borderId="85" xfId="0" applyNumberFormat="1" applyFont="1" applyFill="1" applyBorder="1" applyAlignment="1" applyProtection="1">
      <alignment horizontal="left" vertical="center" wrapText="1"/>
    </xf>
    <xf numFmtId="0" fontId="9" fillId="2" borderId="85" xfId="0" applyFont="1" applyFill="1" applyBorder="1" applyAlignment="1" applyProtection="1">
      <alignment horizontal="center" vertical="center" wrapText="1"/>
    </xf>
    <xf numFmtId="4" fontId="4" fillId="7" borderId="63" xfId="0" applyNumberFormat="1" applyFont="1" applyFill="1" applyBorder="1" applyAlignment="1" applyProtection="1">
      <alignment horizontal="right" vertical="center"/>
    </xf>
    <xf numFmtId="4" fontId="5" fillId="2" borderId="63" xfId="0" applyNumberFormat="1" applyFont="1" applyFill="1" applyBorder="1" applyAlignment="1" applyProtection="1">
      <alignment horizontal="right" vertical="center"/>
    </xf>
    <xf numFmtId="0" fontId="10" fillId="0" borderId="14" xfId="0" applyFont="1" applyBorder="1" applyAlignment="1" applyProtection="1">
      <alignment horizontal="center" vertical="center" wrapText="1"/>
    </xf>
    <xf numFmtId="4" fontId="37" fillId="2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Protection="1"/>
    <xf numFmtId="0" fontId="11" fillId="5" borderId="10" xfId="0" applyFont="1" applyFill="1" applyBorder="1" applyAlignment="1" applyProtection="1">
      <alignment horizontal="center" vertical="center" wrapText="1"/>
    </xf>
    <xf numFmtId="49" fontId="9" fillId="5" borderId="10" xfId="0" applyNumberFormat="1" applyFont="1" applyFill="1" applyBorder="1" applyAlignment="1" applyProtection="1">
      <alignment horizontal="left" vertical="center" wrapText="1"/>
    </xf>
    <xf numFmtId="4" fontId="4" fillId="7" borderId="10" xfId="0" applyNumberFormat="1" applyFont="1" applyFill="1" applyBorder="1" applyAlignment="1" applyProtection="1">
      <alignment horizontal="right" vertical="center"/>
    </xf>
    <xf numFmtId="4" fontId="5" fillId="2" borderId="10" xfId="0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 applyProtection="1">
      <alignment horizontal="center" vertical="center" wrapText="1"/>
    </xf>
    <xf numFmtId="0" fontId="30" fillId="2" borderId="52" xfId="0" applyFont="1" applyFill="1" applyBorder="1" applyAlignment="1" applyProtection="1">
      <alignment horizontal="left" vertical="center" wrapText="1"/>
    </xf>
    <xf numFmtId="0" fontId="12" fillId="2" borderId="52" xfId="0" applyFont="1" applyFill="1" applyBorder="1" applyAlignment="1" applyProtection="1">
      <alignment horizontal="center" vertical="center" wrapText="1"/>
    </xf>
    <xf numFmtId="3" fontId="12" fillId="2" borderId="52" xfId="0" applyNumberFormat="1" applyFont="1" applyFill="1" applyBorder="1" applyAlignment="1" applyProtection="1">
      <alignment horizontal="center" vertical="center" wrapText="1"/>
    </xf>
    <xf numFmtId="3" fontId="12" fillId="2" borderId="74" xfId="0" applyNumberFormat="1" applyFont="1" applyFill="1" applyBorder="1" applyAlignment="1" applyProtection="1">
      <alignment horizontal="right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49" fontId="9" fillId="0" borderId="22" xfId="0" applyNumberFormat="1" applyFont="1" applyBorder="1" applyAlignment="1" applyProtection="1">
      <alignment horizontal="left" vertical="center"/>
    </xf>
    <xf numFmtId="0" fontId="11" fillId="0" borderId="25" xfId="0" applyFont="1" applyBorder="1" applyAlignment="1" applyProtection="1">
      <alignment horizontal="center" vertical="center" wrapText="1"/>
    </xf>
    <xf numFmtId="1" fontId="9" fillId="0" borderId="17" xfId="0" applyNumberFormat="1" applyFont="1" applyBorder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 wrapText="1"/>
    </xf>
    <xf numFmtId="0" fontId="11" fillId="0" borderId="77" xfId="0" applyFont="1" applyBorder="1" applyAlignment="1" applyProtection="1">
      <alignment horizontal="center" vertical="center" wrapText="1"/>
    </xf>
    <xf numFmtId="49" fontId="9" fillId="0" borderId="19" xfId="0" applyNumberFormat="1" applyFont="1" applyBorder="1" applyAlignment="1" applyProtection="1">
      <alignment horizontal="left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30" fillId="2" borderId="43" xfId="0" applyFont="1" applyFill="1" applyBorder="1" applyAlignment="1" applyProtection="1">
      <alignment horizontal="left" vertical="center" wrapText="1"/>
    </xf>
    <xf numFmtId="4" fontId="4" fillId="2" borderId="52" xfId="0" applyNumberFormat="1" applyFont="1" applyFill="1" applyBorder="1" applyAlignment="1" applyProtection="1">
      <alignment horizontal="right" vertical="center"/>
    </xf>
    <xf numFmtId="4" fontId="5" fillId="2" borderId="74" xfId="0" applyNumberFormat="1" applyFont="1" applyFill="1" applyBorder="1" applyAlignment="1" applyProtection="1">
      <alignment horizontal="right" vertical="center"/>
    </xf>
    <xf numFmtId="0" fontId="9" fillId="0" borderId="64" xfId="0" applyFont="1" applyBorder="1" applyAlignment="1" applyProtection="1">
      <alignment horizontal="center" vertical="center" wrapText="1"/>
    </xf>
    <xf numFmtId="4" fontId="5" fillId="2" borderId="32" xfId="0" applyNumberFormat="1" applyFont="1" applyFill="1" applyBorder="1" applyAlignment="1" applyProtection="1">
      <alignment horizontal="right" vertical="center"/>
    </xf>
    <xf numFmtId="0" fontId="9" fillId="2" borderId="75" xfId="0" applyFont="1" applyFill="1" applyBorder="1" applyAlignment="1" applyProtection="1">
      <alignment horizontal="center" vertical="center" wrapText="1"/>
    </xf>
    <xf numFmtId="0" fontId="12" fillId="2" borderId="20" xfId="0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29" fillId="2" borderId="57" xfId="0" applyFont="1" applyFill="1" applyBorder="1" applyAlignment="1" applyProtection="1">
      <alignment wrapText="1"/>
    </xf>
    <xf numFmtId="0" fontId="9" fillId="2" borderId="40" xfId="0" applyFont="1" applyFill="1" applyBorder="1" applyAlignment="1" applyProtection="1">
      <alignment horizontal="center" vertical="center" wrapText="1"/>
    </xf>
    <xf numFmtId="4" fontId="9" fillId="2" borderId="23" xfId="0" applyNumberFormat="1" applyFont="1" applyFill="1" applyBorder="1" applyAlignment="1" applyProtection="1">
      <alignment horizontal="center" vertical="center"/>
    </xf>
    <xf numFmtId="4" fontId="11" fillId="2" borderId="24" xfId="0" applyNumberFormat="1" applyFont="1" applyFill="1" applyBorder="1" applyAlignment="1" applyProtection="1">
      <alignment horizontal="right" vertical="center"/>
    </xf>
    <xf numFmtId="0" fontId="11" fillId="2" borderId="25" xfId="0" applyFont="1" applyFill="1" applyBorder="1" applyAlignment="1" applyProtection="1">
      <alignment horizontal="center" vertical="center" wrapText="1"/>
    </xf>
    <xf numFmtId="0" fontId="11" fillId="2" borderId="27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vertical="top"/>
    </xf>
    <xf numFmtId="0" fontId="4" fillId="0" borderId="0" xfId="0" applyFont="1" applyAlignment="1" applyProtection="1">
      <alignment horizontal="right" vertical="top"/>
    </xf>
    <xf numFmtId="0" fontId="33" fillId="2" borderId="8" xfId="0" applyFont="1" applyFill="1" applyBorder="1" applyAlignment="1" applyProtection="1">
      <alignment vertical="center"/>
    </xf>
    <xf numFmtId="0" fontId="33" fillId="2" borderId="8" xfId="0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/>
    <xf numFmtId="0" fontId="6" fillId="0" borderId="9" xfId="0" applyFont="1" applyBorder="1" applyAlignment="1" applyProtection="1"/>
    <xf numFmtId="0" fontId="5" fillId="0" borderId="5" xfId="0" applyFont="1" applyBorder="1" applyAlignment="1" applyProtection="1">
      <alignment horizontal="left"/>
    </xf>
    <xf numFmtId="0" fontId="5" fillId="0" borderId="1" xfId="0" applyFont="1" applyBorder="1" applyProtection="1"/>
    <xf numFmtId="0" fontId="5" fillId="0" borderId="0" xfId="0" applyFont="1" applyProtection="1"/>
    <xf numFmtId="0" fontId="14" fillId="4" borderId="33" xfId="0" applyFont="1" applyFill="1" applyBorder="1" applyAlignment="1" applyProtection="1">
      <alignment horizontal="center" vertical="center"/>
    </xf>
    <xf numFmtId="0" fontId="14" fillId="0" borderId="41" xfId="0" applyFont="1" applyBorder="1" applyProtection="1"/>
    <xf numFmtId="4" fontId="4" fillId="0" borderId="35" xfId="0" applyNumberFormat="1" applyFont="1" applyBorder="1" applyAlignment="1" applyProtection="1">
      <alignment horizontal="right" vertical="center"/>
    </xf>
    <xf numFmtId="2" fontId="4" fillId="0" borderId="0" xfId="0" applyNumberFormat="1" applyFont="1" applyProtection="1"/>
    <xf numFmtId="0" fontId="4" fillId="0" borderId="34" xfId="0" applyFont="1" applyBorder="1" applyAlignment="1" applyProtection="1">
      <alignment horizontal="left" vertical="center"/>
    </xf>
    <xf numFmtId="2" fontId="4" fillId="0" borderId="0" xfId="0" applyNumberFormat="1" applyFont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/>
    </xf>
    <xf numFmtId="0" fontId="7" fillId="0" borderId="0" xfId="0" applyFont="1" applyProtection="1"/>
    <xf numFmtId="0" fontId="3" fillId="0" borderId="10" xfId="0" applyFont="1" applyBorder="1" applyProtection="1"/>
    <xf numFmtId="0" fontId="14" fillId="0" borderId="10" xfId="0" applyFont="1" applyFill="1" applyBorder="1" applyAlignment="1" applyProtection="1">
      <alignment horizontal="right" wrapText="1"/>
    </xf>
    <xf numFmtId="164" fontId="15" fillId="0" borderId="10" xfId="0" applyNumberFormat="1" applyFont="1" applyFill="1" applyBorder="1" applyAlignment="1" applyProtection="1">
      <alignment horizontal="right"/>
    </xf>
    <xf numFmtId="164" fontId="37" fillId="0" borderId="48" xfId="0" applyNumberFormat="1" applyFont="1" applyFill="1" applyBorder="1" applyAlignment="1" applyProtection="1"/>
    <xf numFmtId="0" fontId="14" fillId="0" borderId="10" xfId="0" applyFont="1" applyBorder="1" applyProtection="1"/>
    <xf numFmtId="4" fontId="14" fillId="0" borderId="10" xfId="0" applyNumberFormat="1" applyFont="1" applyBorder="1" applyProtection="1"/>
    <xf numFmtId="0" fontId="14" fillId="0" borderId="0" xfId="0" applyFont="1" applyProtection="1"/>
    <xf numFmtId="164" fontId="15" fillId="0" borderId="48" xfId="0" applyNumberFormat="1" applyFont="1" applyFill="1" applyBorder="1" applyAlignment="1" applyProtection="1"/>
    <xf numFmtId="0" fontId="15" fillId="0" borderId="10" xfId="0" applyFont="1" applyBorder="1" applyProtection="1"/>
    <xf numFmtId="164" fontId="3" fillId="0" borderId="0" xfId="0" applyNumberFormat="1" applyFont="1" applyProtection="1"/>
    <xf numFmtId="0" fontId="35" fillId="2" borderId="7" xfId="0" applyFont="1" applyFill="1" applyBorder="1" applyAlignment="1" applyProtection="1">
      <alignment vertical="center"/>
    </xf>
    <xf numFmtId="0" fontId="35" fillId="2" borderId="7" xfId="0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5" fillId="2" borderId="7" xfId="0" applyFont="1" applyFill="1" applyBorder="1" applyProtection="1"/>
    <xf numFmtId="0" fontId="10" fillId="0" borderId="0" xfId="0" applyFont="1" applyProtection="1"/>
    <xf numFmtId="0" fontId="6" fillId="2" borderId="7" xfId="0" applyFont="1" applyFill="1" applyBorder="1" applyProtection="1"/>
    <xf numFmtId="0" fontId="6" fillId="2" borderId="7" xfId="0" applyFont="1" applyFill="1" applyBorder="1" applyAlignment="1" applyProtection="1">
      <alignment horizontal="right"/>
    </xf>
    <xf numFmtId="0" fontId="9" fillId="2" borderId="7" xfId="0" applyFont="1" applyFill="1" applyBorder="1" applyAlignment="1" applyProtection="1">
      <alignment horizontal="center"/>
    </xf>
    <xf numFmtId="0" fontId="11" fillId="2" borderId="7" xfId="0" applyFont="1" applyFill="1" applyBorder="1" applyProtection="1"/>
    <xf numFmtId="0" fontId="9" fillId="2" borderId="7" xfId="0" applyFont="1" applyFill="1" applyBorder="1" applyAlignment="1" applyProtection="1">
      <alignment horizontal="right" vertical="top"/>
    </xf>
    <xf numFmtId="0" fontId="9" fillId="0" borderId="0" xfId="0" applyFont="1" applyAlignment="1" applyProtection="1">
      <alignment horizontal="left"/>
    </xf>
    <xf numFmtId="0" fontId="0" fillId="0" borderId="0" xfId="0" applyFont="1" applyAlignment="1" applyProtection="1">
      <protection locked="0"/>
    </xf>
    <xf numFmtId="0" fontId="26" fillId="0" borderId="0" xfId="0" applyFont="1" applyFill="1" applyAlignment="1" applyProtection="1">
      <alignment horizontal="right" wrapText="1"/>
      <protection locked="0"/>
    </xf>
    <xf numFmtId="4" fontId="11" fillId="2" borderId="15" xfId="0" applyNumberFormat="1" applyFont="1" applyFill="1" applyBorder="1" applyAlignment="1" applyProtection="1">
      <alignment horizontal="right" vertical="center"/>
    </xf>
    <xf numFmtId="0" fontId="6" fillId="0" borderId="6" xfId="0" applyFont="1" applyBorder="1" applyAlignment="1" applyProtection="1">
      <alignment horizontal="right"/>
    </xf>
    <xf numFmtId="0" fontId="6" fillId="0" borderId="5" xfId="0" applyFont="1" applyBorder="1" applyAlignment="1" applyProtection="1">
      <alignment horizontal="right"/>
    </xf>
    <xf numFmtId="0" fontId="9" fillId="2" borderId="8" xfId="0" applyFont="1" applyFill="1" applyBorder="1" applyAlignment="1" applyProtection="1">
      <alignment horizontal="right" vertical="top" wrapText="1"/>
    </xf>
    <xf numFmtId="0" fontId="6" fillId="0" borderId="10" xfId="0" applyFont="1" applyBorder="1" applyProtection="1"/>
    <xf numFmtId="0" fontId="6" fillId="0" borderId="9" xfId="0" applyFont="1" applyBorder="1" applyProtection="1"/>
    <xf numFmtId="0" fontId="33" fillId="2" borderId="8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wrapText="1"/>
    </xf>
    <xf numFmtId="0" fontId="11" fillId="2" borderId="15" xfId="0" applyFont="1" applyFill="1" applyBorder="1" applyAlignment="1" applyProtection="1">
      <alignment horizontal="right" vertical="center" wrapText="1"/>
    </xf>
    <xf numFmtId="0" fontId="11" fillId="2" borderId="52" xfId="0" applyFont="1" applyFill="1" applyBorder="1" applyAlignment="1" applyProtection="1">
      <alignment horizontal="right" vertical="center" wrapText="1"/>
    </xf>
    <xf numFmtId="0" fontId="6" fillId="0" borderId="52" xfId="0" applyFont="1" applyBorder="1" applyAlignment="1" applyProtection="1">
      <alignment horizontal="right"/>
    </xf>
    <xf numFmtId="0" fontId="6" fillId="0" borderId="53" xfId="0" applyFont="1" applyBorder="1" applyAlignment="1" applyProtection="1">
      <alignment horizontal="right"/>
    </xf>
    <xf numFmtId="0" fontId="17" fillId="5" borderId="0" xfId="0" applyFont="1" applyFill="1" applyAlignment="1" applyProtection="1">
      <alignment horizontal="right" vertical="top" wrapText="1"/>
    </xf>
    <xf numFmtId="0" fontId="34" fillId="5" borderId="10" xfId="0" applyFont="1" applyFill="1" applyBorder="1" applyAlignment="1" applyProtection="1">
      <alignment horizontal="center" vertical="center" wrapText="1"/>
    </xf>
    <xf numFmtId="0" fontId="18" fillId="5" borderId="10" xfId="0" applyFont="1" applyFill="1" applyBorder="1" applyAlignment="1" applyProtection="1">
      <alignment wrapText="1"/>
    </xf>
    <xf numFmtId="0" fontId="6" fillId="0" borderId="10" xfId="0" applyFont="1" applyBorder="1" applyAlignment="1" applyProtection="1">
      <alignment wrapText="1"/>
    </xf>
    <xf numFmtId="0" fontId="6" fillId="0" borderId="9" xfId="0" applyFont="1" applyBorder="1" applyAlignment="1" applyProtection="1">
      <alignment wrapText="1"/>
    </xf>
    <xf numFmtId="0" fontId="9" fillId="2" borderId="8" xfId="0" applyFont="1" applyFill="1" applyBorder="1" applyAlignment="1" applyProtection="1">
      <alignment horizontal="left" wrapText="1"/>
    </xf>
    <xf numFmtId="0" fontId="9" fillId="2" borderId="8" xfId="0" applyFont="1" applyFill="1" applyBorder="1" applyAlignment="1" applyProtection="1">
      <alignment horizontal="left" vertical="top" wrapText="1"/>
    </xf>
    <xf numFmtId="0" fontId="0" fillId="6" borderId="75" xfId="0" applyFill="1" applyBorder="1" applyAlignment="1" applyProtection="1">
      <alignment horizontal="left"/>
      <protection locked="0"/>
    </xf>
    <xf numFmtId="0" fontId="0" fillId="6" borderId="0" xfId="0" applyFill="1" applyAlignment="1" applyProtection="1">
      <alignment horizontal="center" vertical="top" wrapText="1"/>
      <protection locked="0"/>
    </xf>
    <xf numFmtId="0" fontId="27" fillId="0" borderId="0" xfId="0" applyFont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0" fontId="1" fillId="6" borderId="75" xfId="0" applyFont="1" applyFill="1" applyBorder="1" applyAlignment="1" applyProtection="1">
      <alignment horizontal="left"/>
      <protection locked="0"/>
    </xf>
    <xf numFmtId="0" fontId="1" fillId="6" borderId="75" xfId="0" applyFont="1" applyFill="1" applyBorder="1" applyAlignment="1" applyProtection="1">
      <alignment horizontal="left" vertical="center"/>
      <protection locked="0"/>
    </xf>
    <xf numFmtId="0" fontId="0" fillId="6" borderId="75" xfId="0" applyFill="1" applyBorder="1" applyAlignment="1" applyProtection="1">
      <alignment horizontal="left" vertical="center"/>
      <protection locked="0"/>
    </xf>
  </cellXfs>
  <cellStyles count="2">
    <cellStyle name="Normálna" xfId="0" builtinId="0"/>
    <cellStyle name="normálne_Wabash-cenova ponuka-HTI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98778</xdr:colOff>
      <xdr:row>0</xdr:row>
      <xdr:rowOff>0</xdr:rowOff>
    </xdr:from>
    <xdr:ext cx="3657600" cy="10382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778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3657600" cy="10382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3657600" cy="1038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86175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0950" y="0"/>
          <a:ext cx="3686175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3"/>
  </sheetPr>
  <dimension ref="A1:Z1024"/>
  <sheetViews>
    <sheetView tabSelected="1" topLeftCell="A58" zoomScale="80" zoomScaleNormal="80" zoomScalePageLayoutView="70" workbookViewId="0">
      <selection activeCell="E83" sqref="E83"/>
    </sheetView>
  </sheetViews>
  <sheetFormatPr defaultColWidth="14.42578125" defaultRowHeight="15"/>
  <cols>
    <col min="1" max="1" width="7.42578125" style="38" customWidth="1"/>
    <col min="2" max="2" width="80.140625" style="38" customWidth="1"/>
    <col min="3" max="3" width="8.85546875" style="38" customWidth="1"/>
    <col min="4" max="4" width="6.85546875" style="38" customWidth="1"/>
    <col min="5" max="5" width="12" style="38" customWidth="1"/>
    <col min="6" max="6" width="15.7109375" style="38" customWidth="1"/>
    <col min="7" max="26" width="9.140625" style="38" customWidth="1"/>
    <col min="27" max="16384" width="14.42578125" style="38"/>
  </cols>
  <sheetData>
    <row r="1" spans="1:26" ht="84" customHeight="1">
      <c r="A1" s="62"/>
      <c r="B1" s="36"/>
      <c r="C1" s="219" t="s">
        <v>105</v>
      </c>
      <c r="D1" s="220"/>
      <c r="E1" s="220"/>
      <c r="F1" s="221"/>
      <c r="G1" s="6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2" t="s">
        <v>43</v>
      </c>
      <c r="B2" s="220"/>
      <c r="C2" s="220"/>
      <c r="D2" s="220"/>
      <c r="E2" s="220"/>
      <c r="F2" s="221"/>
      <c r="G2" s="63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2" t="s">
        <v>15</v>
      </c>
      <c r="B3" s="220"/>
      <c r="C3" s="220"/>
      <c r="D3" s="220"/>
      <c r="E3" s="220"/>
      <c r="F3" s="221"/>
      <c r="G3" s="63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thickBot="1">
      <c r="A4" s="223"/>
      <c r="B4" s="220"/>
      <c r="C4" s="220"/>
      <c r="D4" s="221"/>
      <c r="E4" s="39"/>
      <c r="F4" s="39"/>
      <c r="G4" s="63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60.75" thickBot="1">
      <c r="A5" s="64" t="s">
        <v>16</v>
      </c>
      <c r="B5" s="65" t="s">
        <v>17</v>
      </c>
      <c r="C5" s="66" t="s">
        <v>18</v>
      </c>
      <c r="D5" s="66" t="s">
        <v>19</v>
      </c>
      <c r="E5" s="67" t="s">
        <v>20</v>
      </c>
      <c r="F5" s="67" t="s">
        <v>21</v>
      </c>
      <c r="G5" s="63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thickBot="1">
      <c r="A6" s="68"/>
      <c r="B6" s="69" t="s">
        <v>49</v>
      </c>
      <c r="C6" s="70"/>
      <c r="D6" s="70"/>
      <c r="E6" s="71"/>
      <c r="F6" s="122"/>
      <c r="G6" s="63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23">
        <v>1</v>
      </c>
      <c r="B7" s="124" t="s">
        <v>93</v>
      </c>
      <c r="C7" s="125" t="s">
        <v>25</v>
      </c>
      <c r="D7" s="126">
        <v>1</v>
      </c>
      <c r="E7" s="58"/>
      <c r="F7" s="42">
        <f>ROUND(D7*E7,2)</f>
        <v>0</v>
      </c>
      <c r="G7" s="63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73">
        <v>2</v>
      </c>
      <c r="B8" s="127" t="s">
        <v>40</v>
      </c>
      <c r="C8" s="76" t="s">
        <v>22</v>
      </c>
      <c r="D8" s="77">
        <v>1</v>
      </c>
      <c r="E8" s="60"/>
      <c r="F8" s="43">
        <f t="shared" ref="F8:F16" si="0">ROUND(D8*E8,2)</f>
        <v>0</v>
      </c>
      <c r="G8" s="63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73">
        <v>3</v>
      </c>
      <c r="B9" s="127" t="s">
        <v>41</v>
      </c>
      <c r="C9" s="76" t="s">
        <v>25</v>
      </c>
      <c r="D9" s="77">
        <v>1</v>
      </c>
      <c r="E9" s="60"/>
      <c r="F9" s="43">
        <f t="shared" si="0"/>
        <v>0</v>
      </c>
      <c r="G9" s="63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47.25" customHeight="1">
      <c r="A10" s="73">
        <v>4</v>
      </c>
      <c r="B10" s="128" t="s">
        <v>113</v>
      </c>
      <c r="C10" s="78" t="s">
        <v>25</v>
      </c>
      <c r="D10" s="77">
        <v>1</v>
      </c>
      <c r="E10" s="60"/>
      <c r="F10" s="43">
        <f t="shared" si="0"/>
        <v>0</v>
      </c>
      <c r="G10" s="63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73">
        <v>5</v>
      </c>
      <c r="B11" s="127" t="s">
        <v>24</v>
      </c>
      <c r="C11" s="76" t="s">
        <v>25</v>
      </c>
      <c r="D11" s="77">
        <v>1</v>
      </c>
      <c r="E11" s="60"/>
      <c r="F11" s="43">
        <f t="shared" si="0"/>
        <v>0</v>
      </c>
      <c r="G11" s="63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73">
        <v>6</v>
      </c>
      <c r="B12" s="128" t="s">
        <v>26</v>
      </c>
      <c r="C12" s="76" t="s">
        <v>25</v>
      </c>
      <c r="D12" s="77">
        <v>1</v>
      </c>
      <c r="E12" s="60"/>
      <c r="F12" s="43">
        <f t="shared" si="0"/>
        <v>0</v>
      </c>
      <c r="G12" s="63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60">
      <c r="A13" s="73">
        <v>7</v>
      </c>
      <c r="B13" s="129" t="s">
        <v>23</v>
      </c>
      <c r="C13" s="76" t="s">
        <v>22</v>
      </c>
      <c r="D13" s="77">
        <v>1</v>
      </c>
      <c r="E13" s="60"/>
      <c r="F13" s="43">
        <f t="shared" si="0"/>
        <v>0</v>
      </c>
      <c r="G13" s="63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73">
        <v>8</v>
      </c>
      <c r="B14" s="128" t="s">
        <v>32</v>
      </c>
      <c r="C14" s="76" t="s">
        <v>22</v>
      </c>
      <c r="D14" s="77">
        <v>1</v>
      </c>
      <c r="E14" s="60"/>
      <c r="F14" s="43">
        <f t="shared" si="0"/>
        <v>0</v>
      </c>
      <c r="G14" s="63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73">
        <v>9</v>
      </c>
      <c r="B15" s="128" t="s">
        <v>31</v>
      </c>
      <c r="C15" s="76" t="s">
        <v>22</v>
      </c>
      <c r="D15" s="77">
        <v>1</v>
      </c>
      <c r="E15" s="60"/>
      <c r="F15" s="43">
        <f t="shared" si="0"/>
        <v>0</v>
      </c>
      <c r="G15" s="63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30.75" thickBot="1">
      <c r="A16" s="81">
        <v>10</v>
      </c>
      <c r="B16" s="130" t="s">
        <v>27</v>
      </c>
      <c r="C16" s="44" t="s">
        <v>28</v>
      </c>
      <c r="D16" s="79">
        <v>5</v>
      </c>
      <c r="E16" s="61"/>
      <c r="F16" s="45">
        <f t="shared" si="0"/>
        <v>0</v>
      </c>
      <c r="G16" s="63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thickBot="1">
      <c r="A17" s="68"/>
      <c r="B17" s="69" t="s">
        <v>50</v>
      </c>
      <c r="C17" s="70"/>
      <c r="D17" s="70"/>
      <c r="E17" s="80"/>
      <c r="F17" s="72"/>
      <c r="G17" s="63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1">
        <v>11</v>
      </c>
      <c r="B18" s="124" t="s">
        <v>93</v>
      </c>
      <c r="C18" s="125" t="s">
        <v>25</v>
      </c>
      <c r="D18" s="126">
        <v>1</v>
      </c>
      <c r="E18" s="58"/>
      <c r="F18" s="42">
        <f t="shared" ref="F18:F25" si="1">ROUND(D18*E18,2)</f>
        <v>0</v>
      </c>
      <c r="G18" s="63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5">
        <v>12</v>
      </c>
      <c r="B19" s="90" t="s">
        <v>40</v>
      </c>
      <c r="C19" s="76" t="s">
        <v>22</v>
      </c>
      <c r="D19" s="77">
        <v>1</v>
      </c>
      <c r="E19" s="60"/>
      <c r="F19" s="43">
        <f t="shared" si="1"/>
        <v>0</v>
      </c>
      <c r="G19" s="63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5">
        <v>13</v>
      </c>
      <c r="B20" s="90" t="s">
        <v>41</v>
      </c>
      <c r="C20" s="76" t="s">
        <v>25</v>
      </c>
      <c r="D20" s="77">
        <v>1</v>
      </c>
      <c r="E20" s="60"/>
      <c r="F20" s="43">
        <f t="shared" si="1"/>
        <v>0</v>
      </c>
      <c r="G20" s="63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45.75" customHeight="1">
      <c r="A21" s="115">
        <v>14</v>
      </c>
      <c r="B21" s="74" t="s">
        <v>113</v>
      </c>
      <c r="C21" s="78" t="s">
        <v>25</v>
      </c>
      <c r="D21" s="77">
        <v>1</v>
      </c>
      <c r="E21" s="60"/>
      <c r="F21" s="43">
        <f t="shared" si="1"/>
        <v>0</v>
      </c>
      <c r="G21" s="63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5">
        <v>15</v>
      </c>
      <c r="B22" s="90" t="s">
        <v>24</v>
      </c>
      <c r="C22" s="76" t="s">
        <v>25</v>
      </c>
      <c r="D22" s="77">
        <v>1</v>
      </c>
      <c r="E22" s="60"/>
      <c r="F22" s="43">
        <f t="shared" si="1"/>
        <v>0</v>
      </c>
      <c r="G22" s="63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5">
        <v>16</v>
      </c>
      <c r="B23" s="74" t="s">
        <v>26</v>
      </c>
      <c r="C23" s="76" t="s">
        <v>25</v>
      </c>
      <c r="D23" s="77">
        <v>1</v>
      </c>
      <c r="E23" s="60"/>
      <c r="F23" s="43">
        <f t="shared" si="1"/>
        <v>0</v>
      </c>
      <c r="G23" s="63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60">
      <c r="A24" s="115">
        <v>17</v>
      </c>
      <c r="B24" s="91" t="s">
        <v>23</v>
      </c>
      <c r="C24" s="76" t="s">
        <v>22</v>
      </c>
      <c r="D24" s="77">
        <v>1</v>
      </c>
      <c r="E24" s="60"/>
      <c r="F24" s="43">
        <f t="shared" si="1"/>
        <v>0</v>
      </c>
      <c r="G24" s="63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5">
        <v>18</v>
      </c>
      <c r="B25" s="74" t="s">
        <v>32</v>
      </c>
      <c r="C25" s="76" t="s">
        <v>22</v>
      </c>
      <c r="D25" s="77">
        <v>1</v>
      </c>
      <c r="E25" s="60"/>
      <c r="F25" s="43">
        <f t="shared" si="1"/>
        <v>0</v>
      </c>
      <c r="G25" s="63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5">
        <v>19</v>
      </c>
      <c r="B26" s="74" t="s">
        <v>31</v>
      </c>
      <c r="C26" s="76" t="s">
        <v>22</v>
      </c>
      <c r="D26" s="77">
        <v>1</v>
      </c>
      <c r="E26" s="60"/>
      <c r="F26" s="43">
        <f t="shared" ref="F26:F27" si="2">ROUND(D26*E26,2)</f>
        <v>0</v>
      </c>
      <c r="G26" s="63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30.75" thickBot="1">
      <c r="A27" s="117">
        <v>20</v>
      </c>
      <c r="B27" s="92" t="s">
        <v>27</v>
      </c>
      <c r="C27" s="44" t="s">
        <v>28</v>
      </c>
      <c r="D27" s="79">
        <v>5</v>
      </c>
      <c r="E27" s="61"/>
      <c r="F27" s="45">
        <f t="shared" si="2"/>
        <v>0</v>
      </c>
      <c r="G27" s="63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thickBot="1">
      <c r="A28" s="104"/>
      <c r="B28" s="105" t="s">
        <v>51</v>
      </c>
      <c r="C28" s="106"/>
      <c r="D28" s="106"/>
      <c r="E28" s="131"/>
      <c r="F28" s="132"/>
      <c r="G28" s="63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111">
        <v>21</v>
      </c>
      <c r="B29" s="124" t="s">
        <v>93</v>
      </c>
      <c r="C29" s="113" t="s">
        <v>25</v>
      </c>
      <c r="D29" s="114">
        <v>1</v>
      </c>
      <c r="E29" s="101"/>
      <c r="F29" s="42">
        <f t="shared" ref="F29:F36" si="3">ROUND(D29*E29,2)</f>
        <v>0</v>
      </c>
      <c r="G29" s="6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5">
        <v>22</v>
      </c>
      <c r="B30" s="107" t="s">
        <v>40</v>
      </c>
      <c r="C30" s="108" t="s">
        <v>22</v>
      </c>
      <c r="D30" s="116">
        <v>1</v>
      </c>
      <c r="E30" s="102"/>
      <c r="F30" s="43">
        <f t="shared" si="3"/>
        <v>0</v>
      </c>
      <c r="G30" s="63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5">
        <v>23</v>
      </c>
      <c r="B31" s="107" t="s">
        <v>41</v>
      </c>
      <c r="C31" s="108" t="s">
        <v>25</v>
      </c>
      <c r="D31" s="116">
        <v>1</v>
      </c>
      <c r="E31" s="102"/>
      <c r="F31" s="43">
        <f t="shared" si="3"/>
        <v>0</v>
      </c>
      <c r="G31" s="63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44.25" customHeight="1">
      <c r="A32" s="115">
        <v>24</v>
      </c>
      <c r="B32" s="109" t="s">
        <v>113</v>
      </c>
      <c r="C32" s="108" t="s">
        <v>25</v>
      </c>
      <c r="D32" s="116">
        <v>1</v>
      </c>
      <c r="E32" s="102"/>
      <c r="F32" s="43">
        <f t="shared" si="3"/>
        <v>0</v>
      </c>
      <c r="G32" s="63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5">
        <v>25</v>
      </c>
      <c r="B33" s="107" t="s">
        <v>24</v>
      </c>
      <c r="C33" s="108" t="s">
        <v>25</v>
      </c>
      <c r="D33" s="116">
        <v>1</v>
      </c>
      <c r="E33" s="102"/>
      <c r="F33" s="43">
        <f t="shared" si="3"/>
        <v>0</v>
      </c>
      <c r="G33" s="63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5">
        <v>26</v>
      </c>
      <c r="B34" s="109" t="s">
        <v>26</v>
      </c>
      <c r="C34" s="108" t="s">
        <v>25</v>
      </c>
      <c r="D34" s="116">
        <v>1</v>
      </c>
      <c r="E34" s="102"/>
      <c r="F34" s="43">
        <f t="shared" si="3"/>
        <v>0</v>
      </c>
      <c r="G34" s="63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60">
      <c r="A35" s="115">
        <v>27</v>
      </c>
      <c r="B35" s="110" t="s">
        <v>23</v>
      </c>
      <c r="C35" s="108" t="s">
        <v>22</v>
      </c>
      <c r="D35" s="116">
        <v>1</v>
      </c>
      <c r="E35" s="102"/>
      <c r="F35" s="43">
        <f t="shared" si="3"/>
        <v>0</v>
      </c>
      <c r="G35" s="63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115">
        <v>28</v>
      </c>
      <c r="B36" s="109" t="s">
        <v>32</v>
      </c>
      <c r="C36" s="108" t="s">
        <v>22</v>
      </c>
      <c r="D36" s="116">
        <v>1</v>
      </c>
      <c r="E36" s="102"/>
      <c r="F36" s="43">
        <f t="shared" si="3"/>
        <v>0</v>
      </c>
      <c r="G36" s="63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115">
        <v>29</v>
      </c>
      <c r="B37" s="109" t="s">
        <v>31</v>
      </c>
      <c r="C37" s="108" t="s">
        <v>22</v>
      </c>
      <c r="D37" s="116">
        <v>1</v>
      </c>
      <c r="E37" s="102"/>
      <c r="F37" s="43">
        <f t="shared" ref="F37:F38" si="4">ROUND(D37*E37,2)</f>
        <v>0</v>
      </c>
      <c r="G37" s="63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30.75" thickBot="1">
      <c r="A38" s="117">
        <v>30</v>
      </c>
      <c r="B38" s="118" t="s">
        <v>27</v>
      </c>
      <c r="C38" s="119" t="s">
        <v>28</v>
      </c>
      <c r="D38" s="120">
        <v>5</v>
      </c>
      <c r="E38" s="103"/>
      <c r="F38" s="45">
        <f t="shared" si="4"/>
        <v>0</v>
      </c>
      <c r="G38" s="63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thickBot="1">
      <c r="A39" s="104"/>
      <c r="B39" s="105" t="s">
        <v>52</v>
      </c>
      <c r="C39" s="106"/>
      <c r="D39" s="106"/>
      <c r="E39" s="80"/>
      <c r="F39" s="72"/>
      <c r="G39" s="63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>
      <c r="A40" s="111">
        <v>31</v>
      </c>
      <c r="B40" s="124" t="s">
        <v>93</v>
      </c>
      <c r="C40" s="113" t="s">
        <v>25</v>
      </c>
      <c r="D40" s="114">
        <v>1</v>
      </c>
      <c r="E40" s="101"/>
      <c r="F40" s="42">
        <f t="shared" ref="F40:F47" si="5">ROUND(D40*E40,2)</f>
        <v>0</v>
      </c>
      <c r="G40" s="63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>
      <c r="A41" s="115">
        <v>32</v>
      </c>
      <c r="B41" s="107" t="s">
        <v>40</v>
      </c>
      <c r="C41" s="108" t="s">
        <v>22</v>
      </c>
      <c r="D41" s="116">
        <v>1</v>
      </c>
      <c r="E41" s="102"/>
      <c r="F41" s="43">
        <f t="shared" si="5"/>
        <v>0</v>
      </c>
      <c r="G41" s="63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115">
        <v>33</v>
      </c>
      <c r="B42" s="107" t="s">
        <v>41</v>
      </c>
      <c r="C42" s="108" t="s">
        <v>25</v>
      </c>
      <c r="D42" s="116">
        <v>1</v>
      </c>
      <c r="E42" s="102"/>
      <c r="F42" s="43">
        <f t="shared" si="5"/>
        <v>0</v>
      </c>
      <c r="G42" s="63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45.75" customHeight="1">
      <c r="A43" s="115">
        <v>34</v>
      </c>
      <c r="B43" s="109" t="s">
        <v>113</v>
      </c>
      <c r="C43" s="108" t="s">
        <v>25</v>
      </c>
      <c r="D43" s="116">
        <v>1</v>
      </c>
      <c r="E43" s="102"/>
      <c r="F43" s="43">
        <f t="shared" si="5"/>
        <v>0</v>
      </c>
      <c r="G43" s="63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115">
        <v>35</v>
      </c>
      <c r="B44" s="107" t="s">
        <v>24</v>
      </c>
      <c r="C44" s="108" t="s">
        <v>25</v>
      </c>
      <c r="D44" s="116">
        <v>1</v>
      </c>
      <c r="E44" s="102"/>
      <c r="F44" s="43">
        <f t="shared" si="5"/>
        <v>0</v>
      </c>
      <c r="G44" s="63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115">
        <v>36</v>
      </c>
      <c r="B45" s="109" t="s">
        <v>26</v>
      </c>
      <c r="C45" s="108" t="s">
        <v>25</v>
      </c>
      <c r="D45" s="116">
        <v>1</v>
      </c>
      <c r="E45" s="102"/>
      <c r="F45" s="43">
        <f t="shared" si="5"/>
        <v>0</v>
      </c>
      <c r="G45" s="63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60">
      <c r="A46" s="115">
        <v>37</v>
      </c>
      <c r="B46" s="110" t="s">
        <v>23</v>
      </c>
      <c r="C46" s="108" t="s">
        <v>22</v>
      </c>
      <c r="D46" s="116">
        <v>1</v>
      </c>
      <c r="E46" s="102"/>
      <c r="F46" s="43">
        <f t="shared" si="5"/>
        <v>0</v>
      </c>
      <c r="G46" s="63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115">
        <v>38</v>
      </c>
      <c r="B47" s="109" t="s">
        <v>32</v>
      </c>
      <c r="C47" s="108" t="s">
        <v>22</v>
      </c>
      <c r="D47" s="116">
        <v>1</v>
      </c>
      <c r="E47" s="102"/>
      <c r="F47" s="43">
        <f t="shared" si="5"/>
        <v>0</v>
      </c>
      <c r="G47" s="63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115">
        <v>39</v>
      </c>
      <c r="B48" s="109" t="s">
        <v>31</v>
      </c>
      <c r="C48" s="108" t="s">
        <v>22</v>
      </c>
      <c r="D48" s="116">
        <v>1</v>
      </c>
      <c r="E48" s="102"/>
      <c r="F48" s="43">
        <f t="shared" ref="F48:F49" si="6">ROUND(D48*E48,2)</f>
        <v>0</v>
      </c>
      <c r="G48" s="63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30.75" thickBot="1">
      <c r="A49" s="117">
        <v>40</v>
      </c>
      <c r="B49" s="118" t="s">
        <v>27</v>
      </c>
      <c r="C49" s="119" t="s">
        <v>28</v>
      </c>
      <c r="D49" s="120">
        <v>5</v>
      </c>
      <c r="E49" s="103"/>
      <c r="F49" s="45">
        <f t="shared" si="6"/>
        <v>0</v>
      </c>
      <c r="G49" s="63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thickBot="1">
      <c r="A50" s="104"/>
      <c r="B50" s="105" t="s">
        <v>53</v>
      </c>
      <c r="C50" s="106"/>
      <c r="D50" s="106"/>
      <c r="E50" s="80"/>
      <c r="F50" s="72"/>
      <c r="G50" s="63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111">
        <v>41</v>
      </c>
      <c r="B51" s="124" t="s">
        <v>93</v>
      </c>
      <c r="C51" s="113" t="s">
        <v>25</v>
      </c>
      <c r="D51" s="114">
        <v>1</v>
      </c>
      <c r="E51" s="101"/>
      <c r="F51" s="42">
        <f t="shared" ref="F51:F58" si="7">ROUND(D51*E51,2)</f>
        <v>0</v>
      </c>
      <c r="G51" s="63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115">
        <v>42</v>
      </c>
      <c r="B52" s="107" t="s">
        <v>81</v>
      </c>
      <c r="C52" s="108" t="s">
        <v>22</v>
      </c>
      <c r="D52" s="116">
        <v>1</v>
      </c>
      <c r="E52" s="102"/>
      <c r="F52" s="43">
        <f t="shared" si="7"/>
        <v>0</v>
      </c>
      <c r="G52" s="63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115">
        <v>43</v>
      </c>
      <c r="B53" s="107" t="s">
        <v>41</v>
      </c>
      <c r="C53" s="108" t="s">
        <v>25</v>
      </c>
      <c r="D53" s="116">
        <v>1</v>
      </c>
      <c r="E53" s="102"/>
      <c r="F53" s="43">
        <f t="shared" si="7"/>
        <v>0</v>
      </c>
      <c r="G53" s="63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44.25" customHeight="1">
      <c r="A54" s="115">
        <v>44</v>
      </c>
      <c r="B54" s="109" t="s">
        <v>113</v>
      </c>
      <c r="C54" s="108" t="s">
        <v>25</v>
      </c>
      <c r="D54" s="116">
        <v>1</v>
      </c>
      <c r="E54" s="102"/>
      <c r="F54" s="43">
        <f t="shared" si="7"/>
        <v>0</v>
      </c>
      <c r="G54" s="63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115">
        <v>45</v>
      </c>
      <c r="B55" s="107" t="s">
        <v>24</v>
      </c>
      <c r="C55" s="108" t="s">
        <v>25</v>
      </c>
      <c r="D55" s="116">
        <v>1</v>
      </c>
      <c r="E55" s="102"/>
      <c r="F55" s="43">
        <f t="shared" si="7"/>
        <v>0</v>
      </c>
      <c r="G55" s="63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115">
        <v>46</v>
      </c>
      <c r="B56" s="109" t="s">
        <v>26</v>
      </c>
      <c r="C56" s="108" t="s">
        <v>25</v>
      </c>
      <c r="D56" s="116">
        <v>1</v>
      </c>
      <c r="E56" s="102"/>
      <c r="F56" s="43">
        <f t="shared" si="7"/>
        <v>0</v>
      </c>
      <c r="G56" s="63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60">
      <c r="A57" s="115">
        <v>47</v>
      </c>
      <c r="B57" s="110" t="s">
        <v>23</v>
      </c>
      <c r="C57" s="108" t="s">
        <v>22</v>
      </c>
      <c r="D57" s="116">
        <v>1</v>
      </c>
      <c r="E57" s="102"/>
      <c r="F57" s="43">
        <f t="shared" si="7"/>
        <v>0</v>
      </c>
      <c r="G57" s="63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115">
        <v>48</v>
      </c>
      <c r="B58" s="109" t="s">
        <v>32</v>
      </c>
      <c r="C58" s="108" t="s">
        <v>22</v>
      </c>
      <c r="D58" s="116">
        <v>1</v>
      </c>
      <c r="E58" s="102"/>
      <c r="F58" s="43">
        <f t="shared" si="7"/>
        <v>0</v>
      </c>
      <c r="G58" s="63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115">
        <v>49</v>
      </c>
      <c r="B59" s="109" t="s">
        <v>31</v>
      </c>
      <c r="C59" s="108" t="s">
        <v>22</v>
      </c>
      <c r="D59" s="116">
        <v>1</v>
      </c>
      <c r="E59" s="102"/>
      <c r="F59" s="43">
        <f t="shared" ref="F59:F60" si="8">ROUND(D59*E59,2)</f>
        <v>0</v>
      </c>
      <c r="G59" s="63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30.75" thickBot="1">
      <c r="A60" s="117">
        <v>50</v>
      </c>
      <c r="B60" s="118" t="s">
        <v>27</v>
      </c>
      <c r="C60" s="119" t="s">
        <v>28</v>
      </c>
      <c r="D60" s="120">
        <v>5</v>
      </c>
      <c r="E60" s="103"/>
      <c r="F60" s="45">
        <f t="shared" si="8"/>
        <v>0</v>
      </c>
      <c r="G60" s="63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thickBot="1">
      <c r="A61" s="104"/>
      <c r="B61" s="105" t="s">
        <v>54</v>
      </c>
      <c r="C61" s="106"/>
      <c r="D61" s="106"/>
      <c r="E61" s="80"/>
      <c r="F61" s="72"/>
      <c r="G61" s="63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111">
        <v>51</v>
      </c>
      <c r="B62" s="124" t="s">
        <v>93</v>
      </c>
      <c r="C62" s="113" t="s">
        <v>25</v>
      </c>
      <c r="D62" s="114">
        <v>1</v>
      </c>
      <c r="E62" s="101"/>
      <c r="F62" s="42">
        <f t="shared" ref="F62:F69" si="9">ROUND(D62*E62,2)</f>
        <v>0</v>
      </c>
      <c r="G62" s="63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115">
        <v>52</v>
      </c>
      <c r="B63" s="107" t="s">
        <v>40</v>
      </c>
      <c r="C63" s="108" t="s">
        <v>22</v>
      </c>
      <c r="D63" s="116">
        <v>1</v>
      </c>
      <c r="E63" s="102"/>
      <c r="F63" s="43">
        <f t="shared" si="9"/>
        <v>0</v>
      </c>
      <c r="G63" s="63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115">
        <v>53</v>
      </c>
      <c r="B64" s="107" t="s">
        <v>41</v>
      </c>
      <c r="C64" s="108" t="s">
        <v>25</v>
      </c>
      <c r="D64" s="116">
        <v>1</v>
      </c>
      <c r="E64" s="102"/>
      <c r="F64" s="43">
        <f t="shared" si="9"/>
        <v>0</v>
      </c>
      <c r="G64" s="63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45" customHeight="1">
      <c r="A65" s="115">
        <v>54</v>
      </c>
      <c r="B65" s="109" t="s">
        <v>113</v>
      </c>
      <c r="C65" s="108" t="s">
        <v>25</v>
      </c>
      <c r="D65" s="116">
        <v>1</v>
      </c>
      <c r="E65" s="102"/>
      <c r="F65" s="43">
        <f t="shared" si="9"/>
        <v>0</v>
      </c>
      <c r="G65" s="63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115">
        <v>55</v>
      </c>
      <c r="B66" s="107" t="s">
        <v>24</v>
      </c>
      <c r="C66" s="108" t="s">
        <v>25</v>
      </c>
      <c r="D66" s="116">
        <v>1</v>
      </c>
      <c r="E66" s="102"/>
      <c r="F66" s="43">
        <f t="shared" si="9"/>
        <v>0</v>
      </c>
      <c r="G66" s="63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115">
        <v>56</v>
      </c>
      <c r="B67" s="109" t="s">
        <v>26</v>
      </c>
      <c r="C67" s="108" t="s">
        <v>25</v>
      </c>
      <c r="D67" s="116">
        <v>1</v>
      </c>
      <c r="E67" s="102"/>
      <c r="F67" s="43">
        <f t="shared" si="9"/>
        <v>0</v>
      </c>
      <c r="G67" s="63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60">
      <c r="A68" s="115">
        <v>57</v>
      </c>
      <c r="B68" s="110" t="s">
        <v>23</v>
      </c>
      <c r="C68" s="108" t="s">
        <v>22</v>
      </c>
      <c r="D68" s="116">
        <v>1</v>
      </c>
      <c r="E68" s="102"/>
      <c r="F68" s="43">
        <f t="shared" si="9"/>
        <v>0</v>
      </c>
      <c r="G68" s="63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115">
        <v>58</v>
      </c>
      <c r="B69" s="109" t="s">
        <v>32</v>
      </c>
      <c r="C69" s="108" t="s">
        <v>22</v>
      </c>
      <c r="D69" s="116">
        <v>1</v>
      </c>
      <c r="E69" s="102"/>
      <c r="F69" s="43">
        <f t="shared" si="9"/>
        <v>0</v>
      </c>
      <c r="G69" s="63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115">
        <v>59</v>
      </c>
      <c r="B70" s="109" t="s">
        <v>31</v>
      </c>
      <c r="C70" s="108" t="s">
        <v>22</v>
      </c>
      <c r="D70" s="116">
        <v>1</v>
      </c>
      <c r="E70" s="102"/>
      <c r="F70" s="43">
        <f t="shared" ref="F70:F71" si="10">ROUND(D70*E70,2)</f>
        <v>0</v>
      </c>
      <c r="G70" s="63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30.75" thickBot="1">
      <c r="A71" s="117">
        <v>60</v>
      </c>
      <c r="B71" s="118" t="s">
        <v>27</v>
      </c>
      <c r="C71" s="119" t="s">
        <v>28</v>
      </c>
      <c r="D71" s="120">
        <v>5</v>
      </c>
      <c r="E71" s="103"/>
      <c r="F71" s="45">
        <f t="shared" si="10"/>
        <v>0</v>
      </c>
      <c r="G71" s="63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thickBot="1">
      <c r="A72" s="134"/>
      <c r="B72" s="135"/>
      <c r="C72" s="136"/>
      <c r="D72" s="136"/>
      <c r="E72" s="137"/>
      <c r="F72" s="138"/>
      <c r="G72" s="63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thickBot="1">
      <c r="A73" s="139"/>
      <c r="B73" s="224" t="s">
        <v>29</v>
      </c>
      <c r="C73" s="217"/>
      <c r="D73" s="217"/>
      <c r="E73" s="218"/>
      <c r="F73" s="140">
        <f>SUM(F7:F16,F18:F27,F29:F38,F40:F49,F51:F60,F62:F71)</f>
        <v>0</v>
      </c>
      <c r="G73" s="63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thickBot="1">
      <c r="A74" s="62"/>
      <c r="B74" s="47"/>
      <c r="C74" s="47"/>
      <c r="D74" s="47"/>
      <c r="E74" s="47"/>
      <c r="F74" s="46"/>
      <c r="G74" s="63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thickBot="1">
      <c r="A75" s="84"/>
      <c r="B75" s="216" t="s">
        <v>62</v>
      </c>
      <c r="C75" s="217"/>
      <c r="D75" s="217"/>
      <c r="E75" s="218"/>
      <c r="F75" s="48">
        <f>SUM(F73*0.23)</f>
        <v>0</v>
      </c>
      <c r="G75" s="63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thickBot="1">
      <c r="A76" s="62"/>
      <c r="B76" s="47"/>
      <c r="C76" s="47"/>
      <c r="D76" s="47"/>
      <c r="E76" s="47"/>
      <c r="F76" s="46"/>
      <c r="G76" s="63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thickBot="1">
      <c r="A77" s="84"/>
      <c r="B77" s="216" t="s">
        <v>30</v>
      </c>
      <c r="C77" s="217"/>
      <c r="D77" s="217"/>
      <c r="E77" s="218"/>
      <c r="F77" s="48">
        <f>SUM(F73,F75)</f>
        <v>0</v>
      </c>
      <c r="G77" s="63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37"/>
      <c r="G78" s="63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37"/>
      <c r="G79" s="63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37"/>
      <c r="G80" s="63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54" t="s">
        <v>5</v>
      </c>
      <c r="B81" s="54"/>
      <c r="C81" s="54"/>
      <c r="D81" s="54"/>
      <c r="E81" s="54"/>
      <c r="F81" s="54"/>
      <c r="G81" s="63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54"/>
      <c r="B82" s="54"/>
      <c r="C82" s="54"/>
      <c r="D82" s="54"/>
      <c r="E82" s="54"/>
      <c r="F82" s="54"/>
      <c r="G82" s="63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54"/>
      <c r="B83" s="54"/>
      <c r="C83" s="54"/>
      <c r="D83" s="54" t="s">
        <v>6</v>
      </c>
      <c r="E83" s="54"/>
      <c r="F83" s="54"/>
      <c r="G83" s="63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54"/>
      <c r="B84" s="54"/>
      <c r="C84" s="54"/>
      <c r="D84" s="54"/>
      <c r="E84" s="56" t="s">
        <v>7</v>
      </c>
      <c r="F84" s="54"/>
      <c r="G84" s="63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57"/>
      <c r="B85" s="57"/>
      <c r="C85" s="57"/>
      <c r="D85" s="56"/>
      <c r="E85" s="56" t="s">
        <v>9</v>
      </c>
      <c r="F85" s="56"/>
      <c r="G85" s="63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37"/>
      <c r="G86" s="63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37"/>
      <c r="G87" s="63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37"/>
      <c r="G88" s="63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37"/>
      <c r="G89" s="63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37"/>
      <c r="G90" s="63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37"/>
      <c r="G91" s="63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37"/>
      <c r="G92" s="63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37"/>
      <c r="G93" s="63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37"/>
      <c r="G94" s="63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37"/>
      <c r="G95" s="63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37"/>
      <c r="G96" s="63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37"/>
      <c r="G97" s="63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37"/>
      <c r="G98" s="63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37"/>
      <c r="G99" s="63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37"/>
      <c r="G100" s="63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37"/>
      <c r="G101" s="63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37"/>
      <c r="G102" s="63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37"/>
      <c r="G103" s="63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37"/>
      <c r="G104" s="63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37"/>
      <c r="G105" s="63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37"/>
      <c r="G106" s="63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37"/>
      <c r="G107" s="63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37"/>
      <c r="G108" s="63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37"/>
      <c r="G109" s="63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37"/>
      <c r="G110" s="63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37"/>
      <c r="G111" s="63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37"/>
      <c r="G112" s="63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37"/>
      <c r="G113" s="63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37"/>
      <c r="G114" s="63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37"/>
      <c r="G115" s="63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37"/>
      <c r="G116" s="63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37"/>
      <c r="G117" s="63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37"/>
      <c r="G118" s="63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37"/>
      <c r="G119" s="63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37"/>
      <c r="G120" s="63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37"/>
      <c r="G121" s="63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37"/>
      <c r="G122" s="63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37"/>
      <c r="G123" s="63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37"/>
      <c r="G124" s="63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37"/>
      <c r="G125" s="63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37"/>
      <c r="G126" s="63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37"/>
      <c r="G127" s="63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37"/>
      <c r="G128" s="63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37"/>
      <c r="G129" s="63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37"/>
      <c r="G130" s="63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37"/>
      <c r="G131" s="63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37"/>
      <c r="G132" s="63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37"/>
      <c r="G133" s="63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37"/>
      <c r="G134" s="63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37"/>
      <c r="G135" s="63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37"/>
      <c r="G136" s="63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37"/>
      <c r="G137" s="63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37"/>
      <c r="G138" s="63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37"/>
      <c r="G139" s="63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37"/>
      <c r="G140" s="63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37"/>
      <c r="G141" s="63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37"/>
      <c r="G142" s="63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37"/>
      <c r="G143" s="63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37"/>
      <c r="G144" s="63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37"/>
      <c r="G145" s="63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37"/>
      <c r="G146" s="63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37"/>
      <c r="G147" s="63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37"/>
      <c r="G148" s="63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37"/>
      <c r="G149" s="63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37"/>
      <c r="G150" s="63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37"/>
      <c r="G151" s="63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37"/>
      <c r="G152" s="63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37"/>
      <c r="G153" s="63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37"/>
      <c r="G154" s="63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37"/>
      <c r="G155" s="63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37"/>
      <c r="G156" s="63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37"/>
      <c r="G157" s="63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37"/>
      <c r="G158" s="63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37"/>
      <c r="G159" s="63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37"/>
      <c r="G160" s="63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37"/>
      <c r="G161" s="63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37"/>
      <c r="G162" s="63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37"/>
      <c r="G163" s="63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37"/>
      <c r="G164" s="63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37"/>
      <c r="G165" s="63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37"/>
      <c r="G166" s="63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37"/>
      <c r="G167" s="63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37"/>
      <c r="G168" s="63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37"/>
      <c r="G169" s="63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37"/>
      <c r="G170" s="63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37"/>
      <c r="G171" s="63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37"/>
      <c r="G172" s="63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37"/>
      <c r="G173" s="63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37"/>
      <c r="G174" s="63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37"/>
      <c r="G175" s="63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37"/>
      <c r="G176" s="63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37"/>
      <c r="G177" s="63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37"/>
      <c r="G178" s="63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37"/>
      <c r="G179" s="63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37"/>
      <c r="G180" s="63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37"/>
      <c r="G181" s="63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37"/>
      <c r="G182" s="63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37"/>
      <c r="G183" s="63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37"/>
      <c r="G184" s="63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37"/>
      <c r="G185" s="63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37"/>
      <c r="G186" s="63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37"/>
      <c r="G187" s="63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37"/>
      <c r="G188" s="63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37"/>
      <c r="G189" s="63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37"/>
      <c r="G190" s="63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37"/>
      <c r="G191" s="63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37"/>
      <c r="G192" s="63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37"/>
      <c r="G193" s="63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37"/>
      <c r="G194" s="63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37"/>
      <c r="G195" s="63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37"/>
      <c r="G196" s="63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37"/>
      <c r="G197" s="63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37"/>
      <c r="G198" s="63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37"/>
      <c r="G199" s="63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37"/>
      <c r="G200" s="63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37"/>
      <c r="G201" s="63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37"/>
      <c r="G202" s="63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37"/>
      <c r="G203" s="63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37"/>
      <c r="G204" s="63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37"/>
      <c r="G205" s="63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37"/>
      <c r="G206" s="63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37"/>
      <c r="G207" s="63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37"/>
      <c r="G208" s="63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37"/>
      <c r="G209" s="63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37"/>
      <c r="G210" s="63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37"/>
      <c r="G211" s="63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37"/>
      <c r="G212" s="63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37"/>
      <c r="G213" s="63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37"/>
      <c r="G214" s="63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37"/>
      <c r="G215" s="63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37"/>
      <c r="G216" s="63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37"/>
      <c r="G217" s="63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37"/>
      <c r="G218" s="63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37"/>
      <c r="G219" s="63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37"/>
      <c r="G220" s="63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37"/>
      <c r="G221" s="63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37"/>
      <c r="G222" s="63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37"/>
      <c r="G223" s="63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37"/>
      <c r="G224" s="63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37"/>
      <c r="G225" s="63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37"/>
      <c r="G226" s="63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37"/>
      <c r="G227" s="63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37"/>
      <c r="G228" s="63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37"/>
      <c r="G229" s="63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37"/>
      <c r="G230" s="63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37"/>
      <c r="G231" s="63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37"/>
      <c r="G232" s="63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37"/>
      <c r="G233" s="63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37"/>
      <c r="G234" s="63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37"/>
      <c r="G235" s="63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37"/>
      <c r="G236" s="63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37"/>
      <c r="G237" s="63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37"/>
      <c r="G238" s="63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37"/>
      <c r="G239" s="63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37"/>
      <c r="G240" s="63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37"/>
      <c r="G241" s="63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37"/>
      <c r="G242" s="63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37"/>
      <c r="G243" s="63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37"/>
      <c r="G244" s="63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37"/>
      <c r="G245" s="63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37"/>
      <c r="G246" s="63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37"/>
      <c r="G247" s="63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37"/>
      <c r="G248" s="63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37"/>
      <c r="G249" s="63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37"/>
      <c r="G250" s="63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37"/>
      <c r="G251" s="63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37"/>
      <c r="G252" s="63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37"/>
      <c r="G253" s="63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37"/>
      <c r="G254" s="63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37"/>
      <c r="G255" s="63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37"/>
      <c r="G256" s="63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37"/>
      <c r="G257" s="63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37"/>
      <c r="G258" s="63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37"/>
      <c r="G259" s="63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37"/>
      <c r="G260" s="63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37"/>
      <c r="G261" s="63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37"/>
      <c r="G262" s="63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37"/>
      <c r="G263" s="63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37"/>
      <c r="G264" s="63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37"/>
      <c r="G265" s="63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37"/>
      <c r="G266" s="63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37"/>
      <c r="G267" s="63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37"/>
      <c r="G268" s="63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37"/>
      <c r="G269" s="63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37"/>
      <c r="G270" s="63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37"/>
      <c r="G271" s="63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37"/>
      <c r="G272" s="63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37"/>
      <c r="G273" s="63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37"/>
      <c r="G274" s="63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37"/>
      <c r="G275" s="63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37"/>
      <c r="G276" s="63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37"/>
      <c r="G277" s="63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37"/>
      <c r="G278" s="63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37"/>
      <c r="G279" s="63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37"/>
      <c r="G280" s="63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37"/>
      <c r="G281" s="63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37"/>
      <c r="G282" s="63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37"/>
      <c r="G283" s="63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37"/>
      <c r="G284" s="63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37"/>
      <c r="G285" s="63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37"/>
      <c r="G286" s="63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37"/>
      <c r="G287" s="63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37"/>
      <c r="G288" s="63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37"/>
      <c r="G289" s="63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37"/>
      <c r="G290" s="63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37"/>
      <c r="G291" s="63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37"/>
      <c r="G292" s="63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37"/>
      <c r="G293" s="63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37"/>
      <c r="G294" s="63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37"/>
      <c r="G295" s="63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37"/>
      <c r="G296" s="63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37"/>
      <c r="G297" s="63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37"/>
      <c r="G298" s="63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37"/>
      <c r="G299" s="63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37"/>
      <c r="G300" s="63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37"/>
      <c r="G301" s="63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37"/>
      <c r="G302" s="63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37"/>
      <c r="G303" s="63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37"/>
      <c r="G304" s="63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37"/>
      <c r="G305" s="63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37"/>
      <c r="G306" s="63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37"/>
      <c r="G307" s="63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37"/>
      <c r="G308" s="63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37"/>
      <c r="G309" s="63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37"/>
      <c r="G310" s="63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37"/>
      <c r="G311" s="63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37"/>
      <c r="G312" s="63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37"/>
      <c r="G313" s="63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37"/>
      <c r="G314" s="63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37"/>
      <c r="G315" s="63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37"/>
      <c r="G316" s="63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37"/>
      <c r="G317" s="63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37"/>
      <c r="G318" s="63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37"/>
      <c r="G319" s="63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37"/>
      <c r="G320" s="63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37"/>
      <c r="G321" s="63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37"/>
      <c r="G322" s="63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37"/>
      <c r="G323" s="63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37"/>
      <c r="G324" s="63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37"/>
      <c r="G325" s="63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37"/>
      <c r="G326" s="63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37"/>
      <c r="G327" s="63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37"/>
      <c r="G328" s="63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37"/>
      <c r="G329" s="63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37"/>
      <c r="G330" s="63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37"/>
      <c r="G331" s="63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37"/>
      <c r="G332" s="63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37"/>
      <c r="G333" s="63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37"/>
      <c r="G334" s="63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37"/>
      <c r="G335" s="63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37"/>
      <c r="G336" s="63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37"/>
      <c r="G337" s="63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37"/>
      <c r="G338" s="63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37"/>
      <c r="G339" s="63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37"/>
      <c r="G340" s="63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37"/>
      <c r="G341" s="63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37"/>
      <c r="G342" s="63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37"/>
      <c r="G343" s="63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37"/>
      <c r="G344" s="63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37"/>
      <c r="G345" s="63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37"/>
      <c r="G346" s="63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37"/>
      <c r="G347" s="63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37"/>
      <c r="G348" s="63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37"/>
      <c r="G349" s="63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37"/>
      <c r="G350" s="63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37"/>
      <c r="G351" s="63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37"/>
      <c r="G352" s="63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37"/>
      <c r="G353" s="63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37"/>
      <c r="G354" s="63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37"/>
      <c r="G355" s="63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37"/>
      <c r="G356" s="63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37"/>
      <c r="G357" s="63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37"/>
      <c r="G358" s="63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37"/>
      <c r="G359" s="63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37"/>
      <c r="G360" s="63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37"/>
      <c r="G361" s="63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37"/>
      <c r="G362" s="63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37"/>
      <c r="G363" s="63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37"/>
      <c r="G364" s="63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37"/>
      <c r="G365" s="63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37"/>
      <c r="G366" s="63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37"/>
      <c r="G367" s="63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37"/>
      <c r="G368" s="63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37"/>
      <c r="G369" s="63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37"/>
      <c r="G370" s="63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37"/>
      <c r="G371" s="63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37"/>
      <c r="G372" s="63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37"/>
      <c r="G373" s="63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37"/>
      <c r="G374" s="63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37"/>
      <c r="G375" s="63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37"/>
      <c r="G376" s="63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37"/>
      <c r="G377" s="63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37"/>
      <c r="G378" s="63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37"/>
      <c r="G379" s="63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37"/>
      <c r="G380" s="63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37"/>
      <c r="G381" s="63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37"/>
      <c r="G382" s="63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37"/>
      <c r="G383" s="63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37"/>
      <c r="G384" s="63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37"/>
      <c r="G385" s="63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37"/>
      <c r="G386" s="63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37"/>
      <c r="G387" s="63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37"/>
      <c r="G388" s="63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37"/>
      <c r="G389" s="63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37"/>
      <c r="G390" s="63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37"/>
      <c r="G391" s="63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37"/>
      <c r="G392" s="63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37"/>
      <c r="G393" s="63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37"/>
      <c r="G394" s="63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37"/>
      <c r="G395" s="63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37"/>
      <c r="G396" s="63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37"/>
      <c r="G397" s="63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37"/>
      <c r="G398" s="63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37"/>
      <c r="G399" s="63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37"/>
      <c r="G400" s="63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37"/>
      <c r="G401" s="63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37"/>
      <c r="G402" s="63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37"/>
      <c r="G403" s="63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37"/>
      <c r="G404" s="63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37"/>
      <c r="G405" s="63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37"/>
      <c r="G406" s="63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37"/>
      <c r="G407" s="63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37"/>
      <c r="G408" s="63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37"/>
      <c r="G409" s="63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37"/>
      <c r="G410" s="63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37"/>
      <c r="G411" s="63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37"/>
      <c r="G412" s="63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37"/>
      <c r="G413" s="63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37"/>
      <c r="G414" s="63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37"/>
      <c r="G415" s="63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37"/>
      <c r="G416" s="63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37"/>
      <c r="G417" s="63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37"/>
      <c r="G418" s="63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37"/>
      <c r="G419" s="63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37"/>
      <c r="G420" s="63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37"/>
      <c r="G421" s="63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37"/>
      <c r="G422" s="63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37"/>
      <c r="G423" s="63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37"/>
      <c r="G424" s="63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37"/>
      <c r="G425" s="63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37"/>
      <c r="G426" s="63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37"/>
      <c r="G427" s="63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37"/>
      <c r="G428" s="63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37"/>
      <c r="G429" s="63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37"/>
      <c r="G430" s="63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37"/>
      <c r="G431" s="63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37"/>
      <c r="G432" s="63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37"/>
      <c r="G433" s="63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37"/>
      <c r="G434" s="63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37"/>
      <c r="G435" s="63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37"/>
      <c r="G436" s="63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37"/>
      <c r="G437" s="63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37"/>
      <c r="G438" s="63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37"/>
      <c r="G439" s="63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37"/>
      <c r="G440" s="63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37"/>
      <c r="G441" s="63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37"/>
      <c r="G442" s="63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37"/>
      <c r="G443" s="63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37"/>
      <c r="G444" s="63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37"/>
      <c r="G445" s="63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37"/>
      <c r="G446" s="63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37"/>
      <c r="G447" s="63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37"/>
      <c r="G448" s="63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37"/>
      <c r="G449" s="63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37"/>
      <c r="G450" s="63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37"/>
      <c r="G451" s="63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37"/>
      <c r="G452" s="63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37"/>
      <c r="G453" s="63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37"/>
      <c r="G454" s="63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37"/>
      <c r="G455" s="63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37"/>
      <c r="G456" s="63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37"/>
      <c r="G457" s="63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37"/>
      <c r="G458" s="63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37"/>
      <c r="G459" s="63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37"/>
      <c r="G460" s="63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37"/>
      <c r="G461" s="63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37"/>
      <c r="G462" s="63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37"/>
      <c r="G463" s="63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37"/>
      <c r="G464" s="63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37"/>
      <c r="G465" s="63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37"/>
      <c r="G466" s="63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37"/>
      <c r="G467" s="63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37"/>
      <c r="G468" s="63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37"/>
      <c r="G469" s="63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37"/>
      <c r="G470" s="63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37"/>
      <c r="G471" s="63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37"/>
      <c r="G472" s="63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37"/>
      <c r="G473" s="63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37"/>
      <c r="G474" s="63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37"/>
      <c r="G475" s="63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37"/>
      <c r="G476" s="63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37"/>
      <c r="G477" s="63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37"/>
      <c r="G478" s="63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37"/>
      <c r="G479" s="63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37"/>
      <c r="G480" s="63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37"/>
      <c r="G481" s="63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37"/>
      <c r="G482" s="63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37"/>
      <c r="G483" s="63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37"/>
      <c r="G484" s="63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37"/>
      <c r="G485" s="63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37"/>
      <c r="G486" s="63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37"/>
      <c r="G487" s="63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37"/>
      <c r="G488" s="63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37"/>
      <c r="G489" s="63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37"/>
      <c r="G490" s="63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37"/>
      <c r="G491" s="63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37"/>
      <c r="G492" s="63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37"/>
      <c r="G493" s="63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37"/>
      <c r="G494" s="63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37"/>
      <c r="G495" s="63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37"/>
      <c r="G496" s="63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37"/>
      <c r="G497" s="63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37"/>
      <c r="G498" s="63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37"/>
      <c r="G499" s="63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37"/>
      <c r="G500" s="63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37"/>
      <c r="G501" s="63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37"/>
      <c r="G502" s="63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37"/>
      <c r="G503" s="63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37"/>
      <c r="G504" s="63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37"/>
      <c r="G505" s="63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37"/>
      <c r="G506" s="63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37"/>
      <c r="G507" s="63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37"/>
      <c r="G508" s="63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37"/>
      <c r="G509" s="63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37"/>
      <c r="G510" s="63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37"/>
      <c r="G511" s="63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37"/>
      <c r="G512" s="63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37"/>
      <c r="G513" s="63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37"/>
      <c r="G514" s="63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37"/>
      <c r="G515" s="63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37"/>
      <c r="G516" s="63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37"/>
      <c r="G517" s="63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37"/>
      <c r="G518" s="63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37"/>
      <c r="G519" s="63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37"/>
      <c r="G520" s="63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37"/>
      <c r="G521" s="63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37"/>
      <c r="G522" s="63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37"/>
      <c r="G523" s="63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37"/>
      <c r="G524" s="63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37"/>
      <c r="G525" s="63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37"/>
      <c r="G526" s="63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37"/>
      <c r="G527" s="63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37"/>
      <c r="G528" s="63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37"/>
      <c r="G529" s="63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37"/>
      <c r="G530" s="63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37"/>
      <c r="G531" s="63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37"/>
      <c r="G532" s="63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37"/>
      <c r="G533" s="63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37"/>
      <c r="G534" s="63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37"/>
      <c r="G535" s="63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37"/>
      <c r="G536" s="63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37"/>
      <c r="G537" s="63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37"/>
      <c r="G538" s="63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37"/>
      <c r="G539" s="63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37"/>
      <c r="G540" s="63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37"/>
      <c r="G541" s="63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37"/>
      <c r="G542" s="63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37"/>
      <c r="G543" s="63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37"/>
      <c r="G544" s="63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37"/>
      <c r="G545" s="63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37"/>
      <c r="G546" s="63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37"/>
      <c r="G547" s="63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37"/>
      <c r="G548" s="63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37"/>
      <c r="G549" s="63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37"/>
      <c r="G550" s="63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37"/>
      <c r="G551" s="63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37"/>
      <c r="G552" s="63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37"/>
      <c r="G553" s="63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37"/>
      <c r="G554" s="63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37"/>
      <c r="G555" s="63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37"/>
      <c r="G556" s="63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37"/>
      <c r="G557" s="63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37"/>
      <c r="G558" s="63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37"/>
      <c r="G559" s="63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37"/>
      <c r="G560" s="63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37"/>
      <c r="G561" s="63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37"/>
      <c r="G562" s="63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37"/>
      <c r="G563" s="63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37"/>
      <c r="G564" s="63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37"/>
      <c r="G565" s="63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37"/>
      <c r="G566" s="63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37"/>
      <c r="G567" s="63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37"/>
      <c r="G568" s="63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37"/>
      <c r="G569" s="63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37"/>
      <c r="G570" s="63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37"/>
      <c r="G571" s="63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37"/>
      <c r="G572" s="63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37"/>
      <c r="G573" s="63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37"/>
      <c r="G574" s="63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37"/>
      <c r="G575" s="63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37"/>
      <c r="G576" s="63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37"/>
      <c r="G577" s="63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37"/>
      <c r="G578" s="63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37"/>
      <c r="G579" s="63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37"/>
      <c r="G580" s="63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37"/>
      <c r="G581" s="63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37"/>
      <c r="G582" s="63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37"/>
      <c r="G583" s="63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37"/>
      <c r="G584" s="63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37"/>
      <c r="G585" s="63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37"/>
      <c r="G586" s="63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37"/>
      <c r="G587" s="63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37"/>
      <c r="G588" s="63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37"/>
      <c r="G589" s="63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37"/>
      <c r="G590" s="63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37"/>
      <c r="G591" s="63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37"/>
      <c r="G592" s="63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37"/>
      <c r="G593" s="63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37"/>
      <c r="G594" s="63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37"/>
      <c r="G595" s="63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37"/>
      <c r="G596" s="63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37"/>
      <c r="G597" s="63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37"/>
      <c r="G598" s="63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37"/>
      <c r="G599" s="63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37"/>
      <c r="G600" s="63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37"/>
      <c r="G601" s="63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37"/>
      <c r="G602" s="63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37"/>
      <c r="G603" s="63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37"/>
      <c r="G604" s="63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37"/>
      <c r="G605" s="63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37"/>
      <c r="G606" s="63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37"/>
      <c r="G607" s="63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37"/>
      <c r="G608" s="63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37"/>
      <c r="G609" s="63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37"/>
      <c r="G610" s="63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37"/>
      <c r="G611" s="63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37"/>
      <c r="G612" s="63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37"/>
      <c r="G613" s="63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37"/>
      <c r="G614" s="63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37"/>
      <c r="G615" s="63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37"/>
      <c r="G616" s="63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37"/>
      <c r="G617" s="63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37"/>
      <c r="G618" s="63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37"/>
      <c r="G619" s="63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37"/>
      <c r="G620" s="63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37"/>
      <c r="G621" s="63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37"/>
      <c r="G622" s="63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37"/>
      <c r="G623" s="63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37"/>
      <c r="G624" s="63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37"/>
      <c r="G625" s="63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37"/>
      <c r="G626" s="63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37"/>
      <c r="G627" s="63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37"/>
      <c r="G628" s="63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37"/>
      <c r="G629" s="63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37"/>
      <c r="G630" s="63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37"/>
      <c r="G631" s="63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37"/>
      <c r="G632" s="63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37"/>
      <c r="G633" s="63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37"/>
      <c r="G634" s="63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37"/>
      <c r="G635" s="63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37"/>
      <c r="G636" s="63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37"/>
      <c r="G637" s="63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37"/>
      <c r="G638" s="63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37"/>
      <c r="G639" s="63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37"/>
      <c r="G640" s="63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37"/>
      <c r="G641" s="63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37"/>
      <c r="G642" s="63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37"/>
      <c r="G643" s="63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37"/>
      <c r="G644" s="63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37"/>
      <c r="G645" s="63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37"/>
      <c r="G646" s="63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37"/>
      <c r="G647" s="63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37"/>
      <c r="G648" s="63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37"/>
      <c r="G649" s="63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37"/>
      <c r="G650" s="63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37"/>
      <c r="G651" s="63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37"/>
      <c r="G652" s="63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37"/>
      <c r="G653" s="63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37"/>
      <c r="G654" s="63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37"/>
      <c r="G655" s="63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37"/>
      <c r="G656" s="63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37"/>
      <c r="G657" s="63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37"/>
      <c r="G658" s="63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37"/>
      <c r="G659" s="63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37"/>
      <c r="G660" s="63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37"/>
      <c r="G661" s="63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37"/>
      <c r="G662" s="63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37"/>
      <c r="G663" s="63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37"/>
      <c r="G664" s="63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37"/>
      <c r="G665" s="63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37"/>
      <c r="G666" s="63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37"/>
      <c r="G667" s="63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37"/>
      <c r="G668" s="63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37"/>
      <c r="G669" s="63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37"/>
      <c r="G670" s="63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37"/>
      <c r="G671" s="63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37"/>
      <c r="G672" s="63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37"/>
      <c r="G673" s="63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37"/>
      <c r="G674" s="63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37"/>
      <c r="G675" s="63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37"/>
      <c r="G676" s="63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37"/>
      <c r="G677" s="63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37"/>
      <c r="G678" s="63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37"/>
      <c r="G679" s="63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37"/>
      <c r="G680" s="63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37"/>
      <c r="G681" s="63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37"/>
      <c r="G682" s="63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37"/>
      <c r="G683" s="63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37"/>
      <c r="G684" s="63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37"/>
      <c r="G685" s="63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37"/>
      <c r="G686" s="63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37"/>
      <c r="G687" s="63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37"/>
      <c r="G688" s="63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37"/>
      <c r="G689" s="63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37"/>
      <c r="G690" s="63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37"/>
      <c r="G691" s="63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37"/>
      <c r="G692" s="63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37"/>
      <c r="G693" s="63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37"/>
      <c r="G694" s="63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37"/>
      <c r="G695" s="63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37"/>
      <c r="G696" s="63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37"/>
      <c r="G697" s="63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37"/>
      <c r="G698" s="63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37"/>
      <c r="G699" s="63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37"/>
      <c r="G700" s="63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37"/>
      <c r="G701" s="63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37"/>
      <c r="G702" s="63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37"/>
      <c r="G703" s="63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37"/>
      <c r="G704" s="63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37"/>
      <c r="G705" s="63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37"/>
      <c r="G706" s="63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37"/>
      <c r="G707" s="63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37"/>
      <c r="G708" s="63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37"/>
      <c r="G709" s="63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37"/>
      <c r="G710" s="63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37"/>
      <c r="G711" s="63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37"/>
      <c r="G712" s="63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37"/>
      <c r="G713" s="63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37"/>
      <c r="G714" s="63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37"/>
      <c r="G715" s="63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37"/>
      <c r="G716" s="63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37"/>
      <c r="G717" s="63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37"/>
      <c r="G718" s="63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37"/>
      <c r="G719" s="63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37"/>
      <c r="G720" s="63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37"/>
      <c r="G721" s="63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37"/>
      <c r="G722" s="63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37"/>
      <c r="G723" s="63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37"/>
      <c r="G724" s="63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37"/>
      <c r="G725" s="63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37"/>
      <c r="G726" s="63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37"/>
      <c r="G727" s="63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37"/>
      <c r="G728" s="63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37"/>
      <c r="G729" s="63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37"/>
      <c r="G730" s="63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37"/>
      <c r="G731" s="63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37"/>
      <c r="G732" s="63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37"/>
      <c r="G733" s="63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37"/>
      <c r="G734" s="63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37"/>
      <c r="G735" s="63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37"/>
      <c r="G736" s="63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37"/>
      <c r="G737" s="63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37"/>
      <c r="G738" s="63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37"/>
      <c r="G739" s="63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37"/>
      <c r="G740" s="63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37"/>
      <c r="G741" s="63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37"/>
      <c r="G742" s="63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37"/>
      <c r="G743" s="63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37"/>
      <c r="G744" s="63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37"/>
      <c r="G745" s="63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37"/>
      <c r="G746" s="63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37"/>
      <c r="G747" s="63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37"/>
      <c r="G748" s="63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37"/>
      <c r="G749" s="63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37"/>
      <c r="G750" s="63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37"/>
      <c r="G751" s="63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37"/>
      <c r="G752" s="63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37"/>
      <c r="G753" s="63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37"/>
      <c r="G754" s="63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37"/>
      <c r="G755" s="63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37"/>
      <c r="G756" s="63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37"/>
      <c r="G757" s="63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37"/>
      <c r="G758" s="63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37"/>
      <c r="G759" s="63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37"/>
      <c r="G760" s="63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37"/>
      <c r="G761" s="63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37"/>
      <c r="G762" s="63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37"/>
      <c r="G763" s="63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37"/>
      <c r="G764" s="63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37"/>
      <c r="G765" s="63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37"/>
      <c r="G766" s="63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37"/>
      <c r="G767" s="63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37"/>
      <c r="G768" s="63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37"/>
      <c r="G769" s="63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37"/>
      <c r="G770" s="63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37"/>
      <c r="G771" s="63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37"/>
      <c r="G772" s="63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37"/>
      <c r="G773" s="63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37"/>
      <c r="G774" s="63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37"/>
      <c r="G775" s="63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37"/>
      <c r="G776" s="63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37"/>
      <c r="G777" s="63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37"/>
      <c r="G778" s="63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37"/>
      <c r="G779" s="63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37"/>
      <c r="G780" s="63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37"/>
      <c r="G781" s="63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37"/>
      <c r="G782" s="63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37"/>
      <c r="G783" s="63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37"/>
      <c r="G784" s="63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37"/>
      <c r="G785" s="63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37"/>
      <c r="G786" s="63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37"/>
      <c r="G787" s="63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37"/>
      <c r="G788" s="63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37"/>
      <c r="G789" s="63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37"/>
      <c r="G790" s="63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37"/>
      <c r="G791" s="63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37"/>
      <c r="G792" s="63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37"/>
      <c r="G793" s="63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37"/>
      <c r="G794" s="63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37"/>
      <c r="G795" s="63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37"/>
      <c r="G796" s="63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37"/>
      <c r="G797" s="63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37"/>
      <c r="G798" s="63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37"/>
      <c r="G799" s="63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37"/>
      <c r="G800" s="63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37"/>
      <c r="G801" s="63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37"/>
      <c r="G802" s="63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37"/>
      <c r="G803" s="63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37"/>
      <c r="G804" s="63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37"/>
      <c r="G805" s="63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37"/>
      <c r="G806" s="63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37"/>
      <c r="G807" s="63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37"/>
      <c r="G808" s="63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37"/>
      <c r="G809" s="63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37"/>
      <c r="G810" s="63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37"/>
      <c r="G811" s="63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37"/>
      <c r="G812" s="63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37"/>
      <c r="G813" s="63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37"/>
      <c r="G814" s="63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37"/>
      <c r="G815" s="63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37"/>
      <c r="G816" s="63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37"/>
      <c r="G817" s="63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37"/>
      <c r="G818" s="63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37"/>
      <c r="G819" s="63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37"/>
      <c r="G820" s="63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37"/>
      <c r="G821" s="63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37"/>
      <c r="G822" s="63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37"/>
      <c r="G823" s="63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37"/>
      <c r="G824" s="63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37"/>
      <c r="G825" s="63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37"/>
      <c r="G826" s="63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37"/>
      <c r="G827" s="63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37"/>
      <c r="G828" s="63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37"/>
      <c r="G829" s="63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37"/>
      <c r="G830" s="63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37"/>
      <c r="G831" s="63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37"/>
      <c r="G832" s="63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37"/>
      <c r="G833" s="63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37"/>
      <c r="G834" s="63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37"/>
      <c r="G835" s="63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37"/>
      <c r="G836" s="63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37"/>
      <c r="G837" s="63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37"/>
      <c r="G838" s="63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37"/>
      <c r="G839" s="63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37"/>
      <c r="G840" s="63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37"/>
      <c r="G841" s="63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37"/>
      <c r="G842" s="63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37"/>
      <c r="G843" s="63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37"/>
      <c r="G844" s="63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37"/>
      <c r="G845" s="63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37"/>
      <c r="G846" s="63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37"/>
      <c r="G847" s="63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37"/>
      <c r="G848" s="63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37"/>
      <c r="G849" s="63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37"/>
      <c r="G850" s="63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37"/>
      <c r="G851" s="63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37"/>
      <c r="G852" s="63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37"/>
      <c r="G853" s="63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37"/>
      <c r="G854" s="63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37"/>
      <c r="G855" s="63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37"/>
      <c r="G856" s="63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37"/>
      <c r="G857" s="63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37"/>
      <c r="G858" s="63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37"/>
      <c r="G859" s="63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37"/>
      <c r="G860" s="63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37"/>
      <c r="G861" s="63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37"/>
      <c r="G862" s="63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37"/>
      <c r="G863" s="63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37"/>
      <c r="G864" s="63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37"/>
      <c r="G865" s="63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37"/>
      <c r="G866" s="63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37"/>
      <c r="G867" s="63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37"/>
      <c r="G868" s="63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37"/>
      <c r="G869" s="63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37"/>
      <c r="G870" s="63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37"/>
      <c r="G871" s="63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37"/>
      <c r="G872" s="63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37"/>
      <c r="G873" s="63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37"/>
      <c r="G874" s="63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37"/>
      <c r="G875" s="63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37"/>
      <c r="G876" s="63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37"/>
      <c r="G877" s="63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37"/>
      <c r="G878" s="63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37"/>
      <c r="G879" s="63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37"/>
      <c r="G880" s="63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37"/>
      <c r="G881" s="63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37"/>
      <c r="G882" s="63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37"/>
      <c r="G883" s="63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37"/>
      <c r="G884" s="63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37"/>
      <c r="G885" s="63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37"/>
      <c r="G886" s="63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37"/>
      <c r="G887" s="63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37"/>
      <c r="G888" s="63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37"/>
      <c r="G889" s="63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37"/>
      <c r="G890" s="63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37"/>
      <c r="G891" s="63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37"/>
      <c r="G892" s="63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37"/>
      <c r="G893" s="63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37"/>
      <c r="G894" s="63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37"/>
      <c r="G895" s="63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37"/>
      <c r="G896" s="63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37"/>
      <c r="G897" s="63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37"/>
      <c r="G898" s="63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37"/>
      <c r="G899" s="63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37"/>
      <c r="G900" s="63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37"/>
      <c r="G901" s="63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37"/>
      <c r="G902" s="63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37"/>
      <c r="G903" s="63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37"/>
      <c r="G904" s="63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37"/>
      <c r="G905" s="63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37"/>
      <c r="G906" s="63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37"/>
      <c r="G907" s="63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37"/>
      <c r="G908" s="63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37"/>
      <c r="G909" s="63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37"/>
      <c r="G910" s="63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37"/>
      <c r="G911" s="63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37"/>
      <c r="G912" s="63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37"/>
      <c r="G913" s="63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37"/>
      <c r="G914" s="63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37"/>
      <c r="G915" s="63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37"/>
      <c r="G916" s="63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37"/>
      <c r="G917" s="63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37"/>
      <c r="G918" s="63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37"/>
      <c r="G919" s="63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37"/>
      <c r="G920" s="63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37"/>
      <c r="G921" s="63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37"/>
      <c r="G922" s="63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37"/>
      <c r="G923" s="63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37"/>
      <c r="G924" s="63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37"/>
      <c r="G925" s="63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37"/>
      <c r="G926" s="63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37"/>
      <c r="G927" s="63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37"/>
      <c r="G928" s="63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37"/>
      <c r="G929" s="63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37"/>
      <c r="G930" s="63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37"/>
      <c r="G931" s="63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37"/>
      <c r="G932" s="63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37"/>
      <c r="G933" s="63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37"/>
      <c r="G934" s="63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37"/>
      <c r="G935" s="63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37"/>
      <c r="G936" s="63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37"/>
      <c r="G937" s="63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37"/>
      <c r="G938" s="63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37"/>
      <c r="G939" s="63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37"/>
      <c r="G940" s="63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37"/>
      <c r="G941" s="63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37"/>
      <c r="G942" s="63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37"/>
      <c r="G943" s="63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37"/>
      <c r="G944" s="63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37"/>
      <c r="G945" s="63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37"/>
      <c r="G946" s="63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37"/>
      <c r="G947" s="63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37"/>
      <c r="G948" s="63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37"/>
      <c r="G949" s="63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37"/>
      <c r="G950" s="63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37"/>
      <c r="G951" s="63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37"/>
      <c r="G952" s="63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37"/>
      <c r="G953" s="63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37"/>
      <c r="G954" s="63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37"/>
      <c r="G955" s="63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37"/>
      <c r="G956" s="63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37"/>
      <c r="G957" s="63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37"/>
      <c r="G958" s="63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37"/>
      <c r="G959" s="63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37"/>
      <c r="G960" s="63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37"/>
      <c r="G961" s="63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37"/>
      <c r="G962" s="63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37"/>
      <c r="G963" s="63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37"/>
      <c r="G964" s="63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37"/>
      <c r="G965" s="63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37"/>
      <c r="G966" s="63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37"/>
      <c r="G967" s="63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37"/>
      <c r="G968" s="63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37"/>
      <c r="G969" s="63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37"/>
      <c r="G970" s="63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37"/>
      <c r="G971" s="63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37"/>
      <c r="G972" s="63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37"/>
      <c r="G973" s="63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37"/>
      <c r="G974" s="63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37"/>
      <c r="G975" s="63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37"/>
      <c r="G976" s="63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37"/>
      <c r="G977" s="63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37"/>
      <c r="G978" s="63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37"/>
      <c r="G979" s="63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37"/>
      <c r="G980" s="63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37"/>
      <c r="G981" s="63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37"/>
      <c r="G982" s="63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37"/>
      <c r="G983" s="63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37"/>
      <c r="G984" s="63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37"/>
      <c r="G985" s="63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37"/>
      <c r="G986" s="63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37"/>
      <c r="G987" s="63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>
      <c r="A988" s="37"/>
      <c r="B988" s="37"/>
      <c r="C988" s="37"/>
      <c r="D988" s="37"/>
      <c r="E988" s="37"/>
      <c r="F988" s="37"/>
      <c r="G988" s="63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>
      <c r="A989" s="37"/>
      <c r="B989" s="37"/>
      <c r="C989" s="37"/>
      <c r="D989" s="37"/>
      <c r="E989" s="37"/>
      <c r="F989" s="37"/>
      <c r="G989" s="63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>
      <c r="A990" s="37"/>
      <c r="B990" s="37"/>
      <c r="C990" s="37"/>
      <c r="D990" s="37"/>
      <c r="E990" s="37"/>
      <c r="F990" s="37"/>
      <c r="G990" s="63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>
      <c r="A991" s="37"/>
      <c r="B991" s="37"/>
      <c r="C991" s="37"/>
      <c r="D991" s="37"/>
      <c r="E991" s="37"/>
      <c r="F991" s="37"/>
      <c r="G991" s="63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>
      <c r="A992" s="37"/>
      <c r="B992" s="37"/>
      <c r="C992" s="37"/>
      <c r="D992" s="37"/>
      <c r="E992" s="37"/>
      <c r="F992" s="37"/>
      <c r="G992" s="63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>
      <c r="A993" s="37"/>
      <c r="B993" s="37"/>
      <c r="C993" s="37"/>
      <c r="D993" s="37"/>
      <c r="E993" s="37"/>
      <c r="F993" s="37"/>
      <c r="G993" s="63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>
      <c r="A994" s="37"/>
      <c r="B994" s="37"/>
      <c r="C994" s="37"/>
      <c r="D994" s="37"/>
      <c r="E994" s="37"/>
      <c r="F994" s="37"/>
      <c r="G994" s="63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>
      <c r="A995" s="37"/>
      <c r="B995" s="37"/>
      <c r="C995" s="37"/>
      <c r="D995" s="37"/>
      <c r="E995" s="37"/>
      <c r="F995" s="37"/>
      <c r="G995" s="63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>
      <c r="A996" s="37"/>
      <c r="B996" s="37"/>
      <c r="C996" s="37"/>
      <c r="D996" s="37"/>
      <c r="E996" s="37"/>
      <c r="F996" s="37"/>
      <c r="G996" s="63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>
      <c r="A997" s="37"/>
      <c r="B997" s="37"/>
      <c r="C997" s="37"/>
      <c r="D997" s="37"/>
      <c r="E997" s="37"/>
      <c r="F997" s="37"/>
      <c r="G997" s="63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>
      <c r="A998" s="37"/>
      <c r="B998" s="37"/>
      <c r="C998" s="37"/>
      <c r="D998" s="37"/>
      <c r="E998" s="37"/>
      <c r="F998" s="37"/>
      <c r="G998" s="63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>
      <c r="A999" s="37"/>
      <c r="B999" s="37"/>
      <c r="C999" s="37"/>
      <c r="D999" s="37"/>
      <c r="E999" s="37"/>
      <c r="F999" s="37"/>
      <c r="G999" s="63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1:26">
      <c r="A1000" s="37"/>
      <c r="B1000" s="37"/>
      <c r="C1000" s="37"/>
      <c r="D1000" s="37"/>
      <c r="E1000" s="37"/>
      <c r="F1000" s="37"/>
      <c r="G1000" s="63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  <row r="1001" spans="1:26">
      <c r="A1001" s="37"/>
      <c r="B1001" s="37"/>
      <c r="C1001" s="37"/>
      <c r="D1001" s="37"/>
      <c r="E1001" s="37"/>
      <c r="F1001" s="37"/>
      <c r="G1001" s="63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</row>
    <row r="1002" spans="1:26">
      <c r="A1002" s="37"/>
      <c r="B1002" s="37"/>
      <c r="C1002" s="37"/>
      <c r="D1002" s="37"/>
      <c r="E1002" s="37"/>
      <c r="F1002" s="37"/>
      <c r="G1002" s="63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</row>
    <row r="1003" spans="1:26">
      <c r="A1003" s="37"/>
      <c r="B1003" s="37"/>
      <c r="C1003" s="37"/>
      <c r="D1003" s="37"/>
      <c r="E1003" s="37"/>
      <c r="F1003" s="37"/>
      <c r="G1003" s="63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</row>
    <row r="1004" spans="1:26">
      <c r="A1004" s="37"/>
      <c r="B1004" s="37"/>
      <c r="C1004" s="37"/>
      <c r="D1004" s="37"/>
      <c r="E1004" s="37"/>
      <c r="F1004" s="37"/>
      <c r="G1004" s="63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</row>
    <row r="1005" spans="1:26">
      <c r="A1005" s="37"/>
      <c r="B1005" s="37"/>
      <c r="C1005" s="37"/>
      <c r="D1005" s="37"/>
      <c r="E1005" s="37"/>
      <c r="F1005" s="37"/>
      <c r="G1005" s="63"/>
      <c r="H1005" s="37"/>
      <c r="I1005" s="37"/>
      <c r="J1005" s="37"/>
      <c r="K1005" s="37"/>
      <c r="L1005" s="37"/>
      <c r="M1005" s="37"/>
      <c r="N1005" s="37"/>
      <c r="O1005" s="37"/>
      <c r="P1005" s="37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</row>
    <row r="1006" spans="1:26">
      <c r="A1006" s="37"/>
      <c r="B1006" s="37"/>
      <c r="C1006" s="37"/>
      <c r="D1006" s="37"/>
      <c r="E1006" s="37"/>
      <c r="F1006" s="37"/>
      <c r="G1006" s="63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</row>
    <row r="1007" spans="1:26">
      <c r="A1007" s="37"/>
      <c r="B1007" s="37"/>
      <c r="C1007" s="37"/>
      <c r="D1007" s="37"/>
      <c r="E1007" s="37"/>
      <c r="F1007" s="37"/>
      <c r="G1007" s="63"/>
      <c r="H1007" s="37"/>
      <c r="I1007" s="37"/>
      <c r="J1007" s="37"/>
      <c r="K1007" s="37"/>
      <c r="L1007" s="37"/>
      <c r="M1007" s="37"/>
      <c r="N1007" s="37"/>
      <c r="O1007" s="37"/>
      <c r="P1007" s="37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</row>
    <row r="1008" spans="1:26">
      <c r="A1008" s="37"/>
      <c r="B1008" s="37"/>
      <c r="C1008" s="37"/>
      <c r="D1008" s="37"/>
      <c r="E1008" s="37"/>
      <c r="F1008" s="37"/>
      <c r="G1008" s="63"/>
      <c r="H1008" s="37"/>
      <c r="I1008" s="37"/>
      <c r="J1008" s="37"/>
      <c r="K1008" s="37"/>
      <c r="L1008" s="37"/>
      <c r="M1008" s="37"/>
      <c r="N1008" s="37"/>
      <c r="O1008" s="37"/>
      <c r="P1008" s="37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</row>
    <row r="1009" spans="1:26">
      <c r="A1009" s="37"/>
      <c r="B1009" s="37"/>
      <c r="C1009" s="37"/>
      <c r="D1009" s="37"/>
      <c r="E1009" s="37"/>
      <c r="F1009" s="37"/>
      <c r="G1009" s="63"/>
      <c r="H1009" s="37"/>
      <c r="I1009" s="37"/>
      <c r="J1009" s="37"/>
      <c r="K1009" s="37"/>
      <c r="L1009" s="37"/>
      <c r="M1009" s="37"/>
      <c r="N1009" s="37"/>
      <c r="O1009" s="37"/>
      <c r="P1009" s="37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</row>
    <row r="1010" spans="1:26">
      <c r="A1010" s="37"/>
      <c r="B1010" s="37"/>
      <c r="C1010" s="37"/>
      <c r="D1010" s="37"/>
      <c r="E1010" s="37"/>
      <c r="F1010" s="37"/>
      <c r="G1010" s="63"/>
      <c r="H1010" s="37"/>
      <c r="I1010" s="37"/>
      <c r="J1010" s="37"/>
      <c r="K1010" s="37"/>
      <c r="L1010" s="37"/>
      <c r="M1010" s="37"/>
      <c r="N1010" s="37"/>
      <c r="O1010" s="37"/>
      <c r="P1010" s="37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</row>
    <row r="1011" spans="1:26">
      <c r="A1011" s="37"/>
      <c r="B1011" s="37"/>
      <c r="C1011" s="37"/>
      <c r="D1011" s="37"/>
      <c r="E1011" s="37"/>
      <c r="F1011" s="37"/>
      <c r="G1011" s="63"/>
      <c r="H1011" s="37"/>
      <c r="I1011" s="37"/>
      <c r="J1011" s="37"/>
      <c r="K1011" s="37"/>
      <c r="L1011" s="37"/>
      <c r="M1011" s="37"/>
      <c r="N1011" s="37"/>
      <c r="O1011" s="37"/>
      <c r="P1011" s="37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</row>
    <row r="1012" spans="1:26">
      <c r="A1012" s="37"/>
      <c r="B1012" s="37"/>
      <c r="C1012" s="37"/>
      <c r="D1012" s="37"/>
      <c r="E1012" s="37"/>
      <c r="F1012" s="37"/>
      <c r="G1012" s="63"/>
      <c r="H1012" s="37"/>
      <c r="I1012" s="37"/>
      <c r="J1012" s="37"/>
      <c r="K1012" s="37"/>
      <c r="L1012" s="37"/>
      <c r="M1012" s="37"/>
      <c r="N1012" s="37"/>
      <c r="O1012" s="37"/>
      <c r="P1012" s="37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</row>
    <row r="1013" spans="1:26">
      <c r="A1013" s="37"/>
      <c r="B1013" s="37"/>
      <c r="C1013" s="37"/>
      <c r="D1013" s="37"/>
      <c r="E1013" s="37"/>
      <c r="F1013" s="37"/>
      <c r="G1013" s="63"/>
      <c r="H1013" s="37"/>
      <c r="I1013" s="37"/>
      <c r="J1013" s="37"/>
      <c r="K1013" s="37"/>
      <c r="L1013" s="37"/>
      <c r="M1013" s="37"/>
      <c r="N1013" s="37"/>
      <c r="O1013" s="37"/>
      <c r="P1013" s="37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</row>
    <row r="1014" spans="1:26">
      <c r="A1014" s="37"/>
      <c r="B1014" s="37"/>
      <c r="C1014" s="37"/>
      <c r="D1014" s="37"/>
      <c r="E1014" s="37"/>
      <c r="F1014" s="37"/>
      <c r="G1014" s="63"/>
      <c r="H1014" s="37"/>
      <c r="I1014" s="37"/>
      <c r="J1014" s="37"/>
      <c r="K1014" s="37"/>
      <c r="L1014" s="37"/>
      <c r="M1014" s="37"/>
      <c r="N1014" s="37"/>
      <c r="O1014" s="37"/>
      <c r="P1014" s="37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</row>
    <row r="1015" spans="1:26">
      <c r="A1015" s="37"/>
      <c r="B1015" s="37"/>
      <c r="C1015" s="37"/>
      <c r="D1015" s="37"/>
      <c r="E1015" s="37"/>
      <c r="F1015" s="37"/>
      <c r="G1015" s="63"/>
      <c r="H1015" s="37"/>
      <c r="I1015" s="37"/>
      <c r="J1015" s="37"/>
      <c r="K1015" s="37"/>
      <c r="L1015" s="37"/>
      <c r="M1015" s="37"/>
      <c r="N1015" s="37"/>
      <c r="O1015" s="37"/>
      <c r="P1015" s="37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</row>
    <row r="1016" spans="1:26">
      <c r="A1016" s="37"/>
      <c r="B1016" s="37"/>
      <c r="C1016" s="37"/>
      <c r="D1016" s="37"/>
      <c r="E1016" s="37"/>
      <c r="F1016" s="37"/>
      <c r="G1016" s="63"/>
      <c r="H1016" s="37"/>
      <c r="I1016" s="37"/>
      <c r="J1016" s="37"/>
      <c r="K1016" s="37"/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</row>
    <row r="1017" spans="1:26">
      <c r="A1017" s="37"/>
      <c r="B1017" s="37"/>
      <c r="C1017" s="37"/>
      <c r="D1017" s="37"/>
      <c r="E1017" s="37"/>
      <c r="F1017" s="37"/>
      <c r="G1017" s="63"/>
      <c r="H1017" s="37"/>
      <c r="I1017" s="37"/>
      <c r="J1017" s="37"/>
      <c r="K1017" s="37"/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</row>
    <row r="1018" spans="1:26">
      <c r="A1018" s="37"/>
      <c r="B1018" s="37"/>
      <c r="C1018" s="37"/>
      <c r="D1018" s="37"/>
      <c r="E1018" s="37"/>
      <c r="F1018" s="37"/>
      <c r="G1018" s="63"/>
      <c r="H1018" s="37"/>
      <c r="I1018" s="37"/>
      <c r="J1018" s="37"/>
      <c r="K1018" s="37"/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</row>
    <row r="1019" spans="1:26">
      <c r="A1019" s="37"/>
      <c r="B1019" s="37"/>
      <c r="C1019" s="37"/>
      <c r="D1019" s="37"/>
      <c r="E1019" s="37"/>
      <c r="F1019" s="37"/>
      <c r="G1019" s="63"/>
      <c r="H1019" s="37"/>
      <c r="I1019" s="37"/>
      <c r="J1019" s="37"/>
      <c r="K1019" s="37"/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</row>
    <row r="1020" spans="1:26">
      <c r="A1020" s="37"/>
      <c r="B1020" s="37"/>
      <c r="C1020" s="37"/>
      <c r="D1020" s="37"/>
      <c r="E1020" s="37"/>
      <c r="F1020" s="37"/>
      <c r="G1020" s="63"/>
      <c r="H1020" s="37"/>
      <c r="I1020" s="37"/>
      <c r="J1020" s="37"/>
      <c r="K1020" s="37"/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</row>
    <row r="1021" spans="1:26">
      <c r="A1021" s="37"/>
      <c r="B1021" s="37"/>
      <c r="C1021" s="37"/>
      <c r="D1021" s="37"/>
      <c r="E1021" s="37"/>
      <c r="F1021" s="37"/>
      <c r="G1021" s="63"/>
      <c r="H1021" s="37"/>
      <c r="I1021" s="37"/>
      <c r="J1021" s="37"/>
      <c r="K1021" s="37"/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</row>
    <row r="1022" spans="1:26">
      <c r="A1022" s="37"/>
      <c r="B1022" s="37"/>
      <c r="C1022" s="37"/>
      <c r="D1022" s="37"/>
      <c r="E1022" s="37"/>
      <c r="F1022" s="37"/>
      <c r="G1022" s="63"/>
      <c r="H1022" s="37"/>
      <c r="I1022" s="37"/>
      <c r="J1022" s="37"/>
      <c r="K1022" s="37"/>
      <c r="L1022" s="37"/>
      <c r="M1022" s="37"/>
      <c r="N1022" s="37"/>
      <c r="O1022" s="37"/>
      <c r="P1022" s="37"/>
      <c r="Q1022" s="37"/>
      <c r="R1022" s="37"/>
      <c r="S1022" s="37"/>
      <c r="T1022" s="37"/>
      <c r="U1022" s="37"/>
      <c r="V1022" s="37"/>
      <c r="W1022" s="37"/>
      <c r="X1022" s="37"/>
      <c r="Y1022" s="37"/>
      <c r="Z1022" s="37"/>
    </row>
    <row r="1023" spans="1:26">
      <c r="A1023" s="37"/>
      <c r="B1023" s="37"/>
      <c r="C1023" s="37"/>
      <c r="D1023" s="37"/>
      <c r="E1023" s="37"/>
      <c r="F1023" s="37"/>
      <c r="G1023" s="63"/>
      <c r="H1023" s="37"/>
      <c r="I1023" s="37"/>
      <c r="J1023" s="37"/>
      <c r="K1023" s="37"/>
      <c r="L1023" s="37"/>
      <c r="M1023" s="37"/>
      <c r="N1023" s="37"/>
      <c r="O1023" s="37"/>
      <c r="P1023" s="37"/>
      <c r="Q1023" s="37"/>
      <c r="R1023" s="37"/>
      <c r="S1023" s="37"/>
      <c r="T1023" s="37"/>
      <c r="U1023" s="37"/>
      <c r="V1023" s="37"/>
      <c r="W1023" s="37"/>
      <c r="X1023" s="37"/>
      <c r="Y1023" s="37"/>
      <c r="Z1023" s="37"/>
    </row>
    <row r="1024" spans="1:26">
      <c r="A1024" s="37"/>
      <c r="B1024" s="37"/>
      <c r="C1024" s="37"/>
      <c r="D1024" s="37"/>
      <c r="E1024" s="37"/>
      <c r="F1024" s="37"/>
      <c r="G1024" s="63"/>
      <c r="H1024" s="37"/>
      <c r="I1024" s="37"/>
      <c r="J1024" s="37"/>
      <c r="K1024" s="37"/>
      <c r="L1024" s="37"/>
      <c r="M1024" s="37"/>
      <c r="N1024" s="37"/>
      <c r="O1024" s="37"/>
      <c r="P1024" s="37"/>
      <c r="Q1024" s="37"/>
      <c r="R1024" s="37"/>
      <c r="S1024" s="37"/>
      <c r="T1024" s="37"/>
      <c r="U1024" s="37"/>
      <c r="V1024" s="37"/>
      <c r="W1024" s="37"/>
      <c r="X1024" s="37"/>
      <c r="Y1024" s="37"/>
      <c r="Z1024" s="37"/>
    </row>
  </sheetData>
  <sheetProtection algorithmName="SHA-512" hashValue="hxcv9vK66avfRDMibH+yQXDgqP+StWINutVI/jFmTlbyrQP7Kc84JfQKDCD1L/SbslMIIOyRdgU2xQJOWm5uqg==" saltValue="bs+t+W5ZvC8n3+oXUgFeSw==" spinCount="100000" sheet="1" objects="1" scenarios="1"/>
  <mergeCells count="7">
    <mergeCell ref="B75:E75"/>
    <mergeCell ref="B77:E77"/>
    <mergeCell ref="C1:F1"/>
    <mergeCell ref="A2:F2"/>
    <mergeCell ref="A3:F3"/>
    <mergeCell ref="A4:D4"/>
    <mergeCell ref="B73:E7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3"/>
  </sheetPr>
  <dimension ref="A1:Z991"/>
  <sheetViews>
    <sheetView zoomScale="90" zoomScaleNormal="90" zoomScalePageLayoutView="70" workbookViewId="0">
      <selection activeCell="K11" sqref="K11"/>
    </sheetView>
  </sheetViews>
  <sheetFormatPr defaultColWidth="14.42578125" defaultRowHeight="15"/>
  <cols>
    <col min="1" max="1" width="7.42578125" style="38" customWidth="1"/>
    <col min="2" max="2" width="80.140625" style="38" customWidth="1"/>
    <col min="3" max="3" width="8.85546875" style="38" customWidth="1"/>
    <col min="4" max="4" width="6.85546875" style="38" customWidth="1"/>
    <col min="5" max="5" width="12" style="38" customWidth="1"/>
    <col min="6" max="6" width="15.7109375" style="50" customWidth="1"/>
    <col min="7" max="26" width="9.140625" style="38" customWidth="1"/>
    <col min="27" max="16384" width="14.42578125" style="38"/>
  </cols>
  <sheetData>
    <row r="1" spans="1:26" ht="87" customHeight="1">
      <c r="A1" s="62"/>
      <c r="B1" s="36"/>
      <c r="C1" s="219" t="s">
        <v>106</v>
      </c>
      <c r="D1" s="220"/>
      <c r="E1" s="220"/>
      <c r="F1" s="221"/>
      <c r="G1" s="6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2" t="s">
        <v>43</v>
      </c>
      <c r="B2" s="220"/>
      <c r="C2" s="220"/>
      <c r="D2" s="220"/>
      <c r="E2" s="220"/>
      <c r="F2" s="221"/>
      <c r="G2" s="63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2" t="s">
        <v>15</v>
      </c>
      <c r="B3" s="220"/>
      <c r="C3" s="220"/>
      <c r="D3" s="220"/>
      <c r="E3" s="220"/>
      <c r="F3" s="221"/>
      <c r="G3" s="63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thickBot="1">
      <c r="A4" s="223"/>
      <c r="B4" s="220"/>
      <c r="C4" s="220"/>
      <c r="D4" s="221"/>
      <c r="E4" s="39"/>
      <c r="F4" s="40"/>
      <c r="G4" s="63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60.75" thickBot="1">
      <c r="A5" s="64" t="s">
        <v>16</v>
      </c>
      <c r="B5" s="65" t="s">
        <v>17</v>
      </c>
      <c r="C5" s="66" t="s">
        <v>18</v>
      </c>
      <c r="D5" s="66" t="s">
        <v>19</v>
      </c>
      <c r="E5" s="67" t="s">
        <v>20</v>
      </c>
      <c r="F5" s="67" t="s">
        <v>21</v>
      </c>
      <c r="G5" s="63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thickBot="1">
      <c r="A6" s="68"/>
      <c r="B6" s="69" t="s">
        <v>55</v>
      </c>
      <c r="C6" s="70"/>
      <c r="D6" s="70"/>
      <c r="E6" s="71"/>
      <c r="F6" s="72"/>
      <c r="G6" s="63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11">
        <v>1</v>
      </c>
      <c r="B7" s="112" t="s">
        <v>94</v>
      </c>
      <c r="C7" s="113" t="s">
        <v>25</v>
      </c>
      <c r="D7" s="114">
        <v>1</v>
      </c>
      <c r="E7" s="101"/>
      <c r="F7" s="42">
        <f t="shared" ref="F7:F14" si="0">ROUND(D7*E7,2)</f>
        <v>0</v>
      </c>
      <c r="G7" s="63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15">
        <v>2</v>
      </c>
      <c r="B8" s="107" t="s">
        <v>40</v>
      </c>
      <c r="C8" s="108" t="s">
        <v>22</v>
      </c>
      <c r="D8" s="116">
        <v>1</v>
      </c>
      <c r="E8" s="102"/>
      <c r="F8" s="43">
        <f t="shared" si="0"/>
        <v>0</v>
      </c>
      <c r="G8" s="63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15">
        <v>3</v>
      </c>
      <c r="B9" s="107" t="s">
        <v>41</v>
      </c>
      <c r="C9" s="108" t="s">
        <v>25</v>
      </c>
      <c r="D9" s="116">
        <v>1</v>
      </c>
      <c r="E9" s="102"/>
      <c r="F9" s="43">
        <f t="shared" si="0"/>
        <v>0</v>
      </c>
      <c r="G9" s="63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30">
      <c r="A10" s="115">
        <v>4</v>
      </c>
      <c r="B10" s="109" t="s">
        <v>113</v>
      </c>
      <c r="C10" s="108" t="s">
        <v>25</v>
      </c>
      <c r="D10" s="116">
        <v>1</v>
      </c>
      <c r="E10" s="102"/>
      <c r="F10" s="43">
        <f t="shared" si="0"/>
        <v>0</v>
      </c>
      <c r="G10" s="63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15">
        <v>5</v>
      </c>
      <c r="B11" s="107" t="s">
        <v>24</v>
      </c>
      <c r="C11" s="108" t="s">
        <v>25</v>
      </c>
      <c r="D11" s="116">
        <v>1</v>
      </c>
      <c r="E11" s="102"/>
      <c r="F11" s="43">
        <f t="shared" si="0"/>
        <v>0</v>
      </c>
      <c r="G11" s="63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15">
        <v>6</v>
      </c>
      <c r="B12" s="109" t="s">
        <v>26</v>
      </c>
      <c r="C12" s="108" t="s">
        <v>25</v>
      </c>
      <c r="D12" s="116">
        <v>1</v>
      </c>
      <c r="E12" s="102"/>
      <c r="F12" s="43">
        <f t="shared" si="0"/>
        <v>0</v>
      </c>
      <c r="G12" s="63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60">
      <c r="A13" s="115">
        <v>7</v>
      </c>
      <c r="B13" s="110" t="s">
        <v>23</v>
      </c>
      <c r="C13" s="108" t="s">
        <v>22</v>
      </c>
      <c r="D13" s="116">
        <v>1</v>
      </c>
      <c r="E13" s="102"/>
      <c r="F13" s="43">
        <f t="shared" si="0"/>
        <v>0</v>
      </c>
      <c r="G13" s="63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15">
        <v>8</v>
      </c>
      <c r="B14" s="109" t="s">
        <v>32</v>
      </c>
      <c r="C14" s="108" t="s">
        <v>22</v>
      </c>
      <c r="D14" s="116">
        <v>1</v>
      </c>
      <c r="E14" s="102"/>
      <c r="F14" s="43">
        <f t="shared" si="0"/>
        <v>0</v>
      </c>
      <c r="G14" s="63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115">
        <v>9</v>
      </c>
      <c r="B15" s="109" t="s">
        <v>31</v>
      </c>
      <c r="C15" s="108" t="s">
        <v>22</v>
      </c>
      <c r="D15" s="116">
        <v>1</v>
      </c>
      <c r="E15" s="102"/>
      <c r="F15" s="43">
        <f t="shared" ref="F15:F16" si="1">ROUND(D15*E15,2)</f>
        <v>0</v>
      </c>
      <c r="G15" s="63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30.75" thickBot="1">
      <c r="A16" s="117">
        <v>10</v>
      </c>
      <c r="B16" s="118" t="s">
        <v>27</v>
      </c>
      <c r="C16" s="119" t="s">
        <v>28</v>
      </c>
      <c r="D16" s="120">
        <v>5</v>
      </c>
      <c r="E16" s="103"/>
      <c r="F16" s="45">
        <f t="shared" si="1"/>
        <v>0</v>
      </c>
      <c r="G16" s="63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thickBot="1">
      <c r="A17" s="104"/>
      <c r="B17" s="105" t="s">
        <v>55</v>
      </c>
      <c r="C17" s="106"/>
      <c r="D17" s="106"/>
      <c r="E17" s="80"/>
      <c r="F17" s="72"/>
      <c r="G17" s="63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1">
        <v>11</v>
      </c>
      <c r="B18" s="112" t="s">
        <v>93</v>
      </c>
      <c r="C18" s="113" t="s">
        <v>25</v>
      </c>
      <c r="D18" s="114">
        <v>1</v>
      </c>
      <c r="E18" s="101"/>
      <c r="F18" s="42">
        <f t="shared" ref="F18:F25" si="2">ROUND(D18*E18,2)</f>
        <v>0</v>
      </c>
      <c r="G18" s="63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5">
        <v>12</v>
      </c>
      <c r="B19" s="107" t="s">
        <v>40</v>
      </c>
      <c r="C19" s="108" t="s">
        <v>22</v>
      </c>
      <c r="D19" s="116">
        <v>1</v>
      </c>
      <c r="E19" s="102"/>
      <c r="F19" s="43">
        <f t="shared" si="2"/>
        <v>0</v>
      </c>
      <c r="G19" s="63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5">
        <v>13</v>
      </c>
      <c r="B20" s="107" t="s">
        <v>41</v>
      </c>
      <c r="C20" s="108" t="s">
        <v>25</v>
      </c>
      <c r="D20" s="116">
        <v>1</v>
      </c>
      <c r="E20" s="102"/>
      <c r="F20" s="43">
        <f t="shared" si="2"/>
        <v>0</v>
      </c>
      <c r="G20" s="63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43.5" customHeight="1">
      <c r="A21" s="115">
        <v>14</v>
      </c>
      <c r="B21" s="109" t="s">
        <v>113</v>
      </c>
      <c r="C21" s="108" t="s">
        <v>25</v>
      </c>
      <c r="D21" s="116">
        <v>1</v>
      </c>
      <c r="E21" s="102"/>
      <c r="F21" s="43">
        <f t="shared" si="2"/>
        <v>0</v>
      </c>
      <c r="G21" s="63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5">
        <v>15</v>
      </c>
      <c r="B22" s="107" t="s">
        <v>24</v>
      </c>
      <c r="C22" s="108" t="s">
        <v>25</v>
      </c>
      <c r="D22" s="116">
        <v>1</v>
      </c>
      <c r="E22" s="102"/>
      <c r="F22" s="43">
        <f t="shared" si="2"/>
        <v>0</v>
      </c>
      <c r="G22" s="63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5">
        <v>16</v>
      </c>
      <c r="B23" s="109" t="s">
        <v>26</v>
      </c>
      <c r="C23" s="108" t="s">
        <v>25</v>
      </c>
      <c r="D23" s="116">
        <v>1</v>
      </c>
      <c r="E23" s="102"/>
      <c r="F23" s="43">
        <f t="shared" si="2"/>
        <v>0</v>
      </c>
      <c r="G23" s="63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60">
      <c r="A24" s="115">
        <v>17</v>
      </c>
      <c r="B24" s="110" t="s">
        <v>23</v>
      </c>
      <c r="C24" s="108" t="s">
        <v>22</v>
      </c>
      <c r="D24" s="116">
        <v>1</v>
      </c>
      <c r="E24" s="102"/>
      <c r="F24" s="43">
        <f t="shared" si="2"/>
        <v>0</v>
      </c>
      <c r="G24" s="63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5">
        <v>18</v>
      </c>
      <c r="B25" s="109" t="s">
        <v>32</v>
      </c>
      <c r="C25" s="108" t="s">
        <v>22</v>
      </c>
      <c r="D25" s="116">
        <v>1</v>
      </c>
      <c r="E25" s="102"/>
      <c r="F25" s="43">
        <f t="shared" si="2"/>
        <v>0</v>
      </c>
      <c r="G25" s="63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5">
        <v>19</v>
      </c>
      <c r="B26" s="109" t="s">
        <v>31</v>
      </c>
      <c r="C26" s="108" t="s">
        <v>22</v>
      </c>
      <c r="D26" s="116">
        <v>1</v>
      </c>
      <c r="E26" s="102"/>
      <c r="F26" s="43">
        <f t="shared" ref="F26:F27" si="3">ROUND(D26*E26,2)</f>
        <v>0</v>
      </c>
      <c r="G26" s="63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30.75" thickBot="1">
      <c r="A27" s="117">
        <v>20</v>
      </c>
      <c r="B27" s="118" t="s">
        <v>27</v>
      </c>
      <c r="C27" s="119" t="s">
        <v>28</v>
      </c>
      <c r="D27" s="120">
        <v>5</v>
      </c>
      <c r="E27" s="103"/>
      <c r="F27" s="45">
        <f t="shared" si="3"/>
        <v>0</v>
      </c>
      <c r="G27" s="63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thickBot="1">
      <c r="A28" s="104"/>
      <c r="B28" s="105" t="s">
        <v>55</v>
      </c>
      <c r="C28" s="106"/>
      <c r="D28" s="106"/>
      <c r="E28" s="80"/>
      <c r="F28" s="72"/>
      <c r="G28" s="63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111">
        <v>21</v>
      </c>
      <c r="B29" s="112" t="s">
        <v>95</v>
      </c>
      <c r="C29" s="113" t="s">
        <v>25</v>
      </c>
      <c r="D29" s="114">
        <v>1</v>
      </c>
      <c r="E29" s="101"/>
      <c r="F29" s="42">
        <f t="shared" ref="F29:F36" si="4">ROUND(D29*E29,2)</f>
        <v>0</v>
      </c>
      <c r="G29" s="6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5">
        <v>22</v>
      </c>
      <c r="B30" s="107" t="s">
        <v>40</v>
      </c>
      <c r="C30" s="108" t="s">
        <v>22</v>
      </c>
      <c r="D30" s="116">
        <v>1</v>
      </c>
      <c r="E30" s="102"/>
      <c r="F30" s="43">
        <f t="shared" si="4"/>
        <v>0</v>
      </c>
      <c r="G30" s="63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5">
        <v>23</v>
      </c>
      <c r="B31" s="107" t="s">
        <v>41</v>
      </c>
      <c r="C31" s="108" t="s">
        <v>25</v>
      </c>
      <c r="D31" s="116">
        <v>1</v>
      </c>
      <c r="E31" s="102"/>
      <c r="F31" s="43">
        <f t="shared" si="4"/>
        <v>0</v>
      </c>
      <c r="G31" s="63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30">
      <c r="A32" s="115">
        <v>24</v>
      </c>
      <c r="B32" s="109" t="s">
        <v>113</v>
      </c>
      <c r="C32" s="108" t="s">
        <v>25</v>
      </c>
      <c r="D32" s="116">
        <v>1</v>
      </c>
      <c r="E32" s="102"/>
      <c r="F32" s="43">
        <f t="shared" si="4"/>
        <v>0</v>
      </c>
      <c r="G32" s="63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5">
        <v>25</v>
      </c>
      <c r="B33" s="107" t="s">
        <v>24</v>
      </c>
      <c r="C33" s="108" t="s">
        <v>25</v>
      </c>
      <c r="D33" s="116">
        <v>1</v>
      </c>
      <c r="E33" s="102"/>
      <c r="F33" s="43">
        <f t="shared" si="4"/>
        <v>0</v>
      </c>
      <c r="G33" s="63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5">
        <v>26</v>
      </c>
      <c r="B34" s="109" t="s">
        <v>26</v>
      </c>
      <c r="C34" s="108" t="s">
        <v>25</v>
      </c>
      <c r="D34" s="116">
        <v>1</v>
      </c>
      <c r="E34" s="102"/>
      <c r="F34" s="43">
        <f t="shared" si="4"/>
        <v>0</v>
      </c>
      <c r="G34" s="63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60">
      <c r="A35" s="115">
        <v>27</v>
      </c>
      <c r="B35" s="110" t="s">
        <v>23</v>
      </c>
      <c r="C35" s="108" t="s">
        <v>22</v>
      </c>
      <c r="D35" s="116">
        <v>1</v>
      </c>
      <c r="E35" s="102"/>
      <c r="F35" s="43">
        <f t="shared" si="4"/>
        <v>0</v>
      </c>
      <c r="G35" s="63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115">
        <v>28</v>
      </c>
      <c r="B36" s="109" t="s">
        <v>32</v>
      </c>
      <c r="C36" s="108" t="s">
        <v>22</v>
      </c>
      <c r="D36" s="116">
        <v>1</v>
      </c>
      <c r="E36" s="102"/>
      <c r="F36" s="43">
        <f t="shared" si="4"/>
        <v>0</v>
      </c>
      <c r="G36" s="63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115">
        <v>29</v>
      </c>
      <c r="B37" s="109" t="s">
        <v>31</v>
      </c>
      <c r="C37" s="108" t="s">
        <v>22</v>
      </c>
      <c r="D37" s="116">
        <v>1</v>
      </c>
      <c r="E37" s="102"/>
      <c r="F37" s="43">
        <f t="shared" ref="F37:F38" si="5">ROUND(D37*E37,2)</f>
        <v>0</v>
      </c>
      <c r="G37" s="63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30.75" thickBot="1">
      <c r="A38" s="117">
        <v>30</v>
      </c>
      <c r="B38" s="118" t="s">
        <v>27</v>
      </c>
      <c r="C38" s="119" t="s">
        <v>28</v>
      </c>
      <c r="D38" s="120">
        <v>5</v>
      </c>
      <c r="E38" s="103"/>
      <c r="F38" s="45">
        <f t="shared" si="5"/>
        <v>0</v>
      </c>
      <c r="G38" s="63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thickBot="1">
      <c r="A39" s="134"/>
      <c r="B39" s="135"/>
      <c r="C39" s="136"/>
      <c r="D39" s="136"/>
      <c r="E39" s="137"/>
      <c r="F39" s="138"/>
      <c r="G39" s="63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thickBot="1">
      <c r="A40" s="139"/>
      <c r="B40" s="224" t="s">
        <v>29</v>
      </c>
      <c r="C40" s="217"/>
      <c r="D40" s="217"/>
      <c r="E40" s="218"/>
      <c r="F40" s="140">
        <f>SUM('Tab. 2 - Špecifik. ceny'!F7:F16,'Tab. 2 - Špecifik. ceny'!F18:F27,'Tab. 2 - Špecifik. ceny'!F29:F38)</f>
        <v>0</v>
      </c>
      <c r="G40" s="63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thickBot="1">
      <c r="A41" s="62"/>
      <c r="B41" s="47"/>
      <c r="C41" s="47"/>
      <c r="D41" s="47"/>
      <c r="E41" s="47"/>
      <c r="F41" s="46"/>
      <c r="G41" s="63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thickBot="1">
      <c r="A42" s="84"/>
      <c r="B42" s="216" t="s">
        <v>62</v>
      </c>
      <c r="C42" s="217"/>
      <c r="D42" s="217"/>
      <c r="E42" s="218"/>
      <c r="F42" s="48">
        <f>SUM(F40*0.23)</f>
        <v>0</v>
      </c>
      <c r="G42" s="63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thickBot="1">
      <c r="A43" s="62"/>
      <c r="B43" s="47"/>
      <c r="C43" s="47"/>
      <c r="D43" s="47"/>
      <c r="E43" s="47"/>
      <c r="F43" s="46"/>
      <c r="G43" s="63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thickBot="1">
      <c r="A44" s="84"/>
      <c r="B44" s="216" t="s">
        <v>30</v>
      </c>
      <c r="C44" s="217"/>
      <c r="D44" s="217"/>
      <c r="E44" s="218"/>
      <c r="F44" s="48">
        <f>SUM(F40,F42)</f>
        <v>0</v>
      </c>
      <c r="G44" s="63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63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63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54"/>
      <c r="B47" s="54"/>
      <c r="C47" s="54"/>
      <c r="D47" s="54"/>
      <c r="E47" s="54"/>
      <c r="F47" s="55"/>
      <c r="G47" s="63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54" t="s">
        <v>5</v>
      </c>
      <c r="B48" s="54"/>
      <c r="C48" s="54"/>
      <c r="D48" s="54"/>
      <c r="E48" s="54"/>
      <c r="F48" s="55"/>
      <c r="G48" s="63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54"/>
      <c r="B49" s="54"/>
      <c r="C49" s="54"/>
      <c r="D49" s="54"/>
      <c r="E49" s="54"/>
      <c r="F49" s="55"/>
      <c r="G49" s="63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54"/>
      <c r="B50" s="54"/>
      <c r="C50" s="54"/>
      <c r="D50" s="54" t="s">
        <v>6</v>
      </c>
      <c r="E50" s="54"/>
      <c r="F50" s="55"/>
      <c r="G50" s="63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54"/>
      <c r="B51" s="54"/>
      <c r="C51" s="54"/>
      <c r="D51" s="54"/>
      <c r="E51" s="56" t="s">
        <v>7</v>
      </c>
      <c r="F51" s="55"/>
      <c r="G51" s="63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57"/>
      <c r="B52" s="57"/>
      <c r="C52" s="57"/>
      <c r="D52" s="56"/>
      <c r="E52" s="56" t="s">
        <v>9</v>
      </c>
      <c r="F52" s="55"/>
      <c r="G52" s="63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63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3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3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3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3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3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3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3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3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3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3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3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3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3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3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3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3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3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3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3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3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3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3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3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3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3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3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3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3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3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3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3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3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3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3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3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3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3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3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3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3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3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3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3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3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3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3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3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3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3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3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3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3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3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3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3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3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3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3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3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3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3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3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3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3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3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3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3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3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3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3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3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3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3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3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3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3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3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3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3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3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3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3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3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3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3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3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3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3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3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3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3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3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3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3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3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3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3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3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3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3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3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3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3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3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3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3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3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3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3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3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3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3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3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3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3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3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3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3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3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3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3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3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3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3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3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3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3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3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3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3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3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3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3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3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3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3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3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3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3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3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3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3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3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3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3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3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3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3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3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3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3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3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3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3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3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3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3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3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3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3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3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3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3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3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3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3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3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3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3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3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3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3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3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3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3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3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3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3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3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3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3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3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3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3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3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3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3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3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3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3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3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3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3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3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3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3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3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3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3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3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3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3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3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3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3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3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3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3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3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3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3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3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3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3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3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3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3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3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3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3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3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3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3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3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3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3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3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3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3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3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3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3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3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3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3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3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3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3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3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3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3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3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3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3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3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3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3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3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3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3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3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3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3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3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3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3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3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3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3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3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3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3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3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3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3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3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3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3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3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3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3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3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3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3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3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3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3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3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3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3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3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3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3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3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3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3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3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3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3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3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3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3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3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3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3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3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3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3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3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3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3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3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3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3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3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3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3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3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3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3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3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3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3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3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3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3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3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3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3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3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3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3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3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3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3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3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3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3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3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3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3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3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3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3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3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3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3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3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3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3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3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3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3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3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3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3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3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3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3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3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3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3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3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3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3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3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3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3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3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3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3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3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3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3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3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3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3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3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3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3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3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3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3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3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3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3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3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3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3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3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3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3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3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3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3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3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3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3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3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3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3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3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3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3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3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3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3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3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3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3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3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3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3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3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3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3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3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3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3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3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3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3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3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3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3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3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3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3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3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3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3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3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3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3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3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3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3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3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3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3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3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3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3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3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3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3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3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3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3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3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3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3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3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3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3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3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3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3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3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3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3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3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3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3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3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3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3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3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3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3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3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3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3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3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3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3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3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3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3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3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3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3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3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3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3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3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3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3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3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3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3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3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3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3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3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3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3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3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3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3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3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3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3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3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3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3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3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3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3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3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3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3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3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3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3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3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3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3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3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3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3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3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3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3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3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3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3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3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3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3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3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3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3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3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3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3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3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3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3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3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3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3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3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3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3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3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3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3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3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3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3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3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3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3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3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3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3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3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3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3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3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3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3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3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3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3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3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3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3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3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3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3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3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3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3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3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3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3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3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3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3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3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3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3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3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3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3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3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3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3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3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3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3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3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3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3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3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3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3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3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3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3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3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3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3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3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3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3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3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3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3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3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3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3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3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3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3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3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3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3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3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3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3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3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3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3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3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3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3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3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3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3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3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3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3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3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3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3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3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3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3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3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3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3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3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3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3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3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3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3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3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3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3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3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3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3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3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3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3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3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3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3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3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3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3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3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3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3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3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3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3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3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3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3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3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3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3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3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3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3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3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3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3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3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3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3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3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3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3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3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3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3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3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3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3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3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3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3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3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3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3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3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3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3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3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3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3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3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3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3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3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3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3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3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3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3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3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3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3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3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3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3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3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3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3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3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3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3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3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3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3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3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3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3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3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3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3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3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3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3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3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3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3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3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3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3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3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3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3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3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3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3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3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3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3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3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3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3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3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3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3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3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3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3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3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3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3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3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3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3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3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3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3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3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3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3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3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3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3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3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3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3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3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3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3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3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3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3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3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3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3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3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3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3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3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3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3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3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3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3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3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3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3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3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3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3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3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3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3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3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3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3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3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3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3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3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3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3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3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3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3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3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3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3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3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3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3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3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3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3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3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3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3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3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3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3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3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3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3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3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3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3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3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3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3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3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3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3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3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3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3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3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3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3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3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3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3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3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3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3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3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3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3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3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3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3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3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3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3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3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3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3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3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3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3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3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3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3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3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3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3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3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3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3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3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3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3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3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3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3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3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3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3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3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3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3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3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3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3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3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3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3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3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3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3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3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3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3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3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3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3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3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3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3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3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3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3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3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3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3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3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3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3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3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3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3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3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3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3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3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3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3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3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3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3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3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3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63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</row>
    <row r="983" spans="1:26">
      <c r="A983" s="37"/>
      <c r="B983" s="37"/>
      <c r="C983" s="37"/>
      <c r="D983" s="37"/>
      <c r="E983" s="37"/>
      <c r="F983" s="49"/>
    </row>
    <row r="984" spans="1:26">
      <c r="A984" s="37"/>
      <c r="B984" s="37"/>
      <c r="C984" s="37"/>
      <c r="D984" s="37"/>
      <c r="E984" s="37"/>
      <c r="F984" s="49"/>
    </row>
    <row r="985" spans="1:26">
      <c r="A985" s="37"/>
      <c r="B985" s="37"/>
      <c r="C985" s="37"/>
      <c r="D985" s="37"/>
      <c r="E985" s="37"/>
      <c r="F985" s="49"/>
    </row>
    <row r="986" spans="1:26">
      <c r="A986" s="37"/>
      <c r="B986" s="37"/>
      <c r="C986" s="37"/>
      <c r="D986" s="37"/>
      <c r="E986" s="37"/>
      <c r="F986" s="49"/>
    </row>
    <row r="987" spans="1:26">
      <c r="A987" s="37"/>
      <c r="B987" s="37"/>
      <c r="C987" s="37"/>
      <c r="D987" s="37"/>
      <c r="E987" s="37"/>
      <c r="F987" s="49"/>
    </row>
    <row r="988" spans="1:26">
      <c r="A988" s="37"/>
      <c r="B988" s="37"/>
      <c r="C988" s="37"/>
      <c r="D988" s="37"/>
      <c r="E988" s="37"/>
      <c r="F988" s="49"/>
    </row>
    <row r="989" spans="1:26">
      <c r="A989" s="37"/>
      <c r="B989" s="37"/>
      <c r="C989" s="37"/>
      <c r="D989" s="37"/>
      <c r="E989" s="37"/>
      <c r="F989" s="49"/>
    </row>
    <row r="990" spans="1:26">
      <c r="A990" s="37"/>
      <c r="B990" s="37"/>
      <c r="C990" s="37"/>
      <c r="D990" s="37"/>
      <c r="E990" s="37"/>
      <c r="F990" s="49"/>
    </row>
    <row r="991" spans="1:26">
      <c r="A991" s="37"/>
      <c r="B991" s="37"/>
      <c r="C991" s="37"/>
      <c r="D991" s="37"/>
      <c r="E991" s="37"/>
      <c r="F991" s="49"/>
    </row>
  </sheetData>
  <sheetProtection algorithmName="SHA-512" hashValue="RuyNSzJx6d5DhvBuwt87vzfAdC4UkIskSOLtcxUM6d2lCGHcq3U34IWQBbKytKiuC++8zEzHs5UO5u8GXhiwHQ==" saltValue="D5jXV3Ulma0N27ng+wi4JA==" spinCount="100000" sheet="1" objects="1" scenarios="1"/>
  <mergeCells count="7">
    <mergeCell ref="B42:E42"/>
    <mergeCell ref="B44:E44"/>
    <mergeCell ref="C1:F1"/>
    <mergeCell ref="A2:F2"/>
    <mergeCell ref="A3:F3"/>
    <mergeCell ref="A4:D4"/>
    <mergeCell ref="B40:E40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3"/>
  </sheetPr>
  <dimension ref="A1:Z991"/>
  <sheetViews>
    <sheetView topLeftCell="A4" zoomScale="90" zoomScaleNormal="90" zoomScalePageLayoutView="70" workbookViewId="0">
      <selection activeCell="J15" sqref="J15"/>
    </sheetView>
  </sheetViews>
  <sheetFormatPr defaultColWidth="14.42578125" defaultRowHeight="15"/>
  <cols>
    <col min="1" max="1" width="7.42578125" style="38" customWidth="1"/>
    <col min="2" max="2" width="80.140625" style="38" customWidth="1"/>
    <col min="3" max="3" width="8.85546875" style="38" customWidth="1"/>
    <col min="4" max="4" width="6.85546875" style="38" customWidth="1"/>
    <col min="5" max="5" width="12" style="38" customWidth="1"/>
    <col min="6" max="6" width="15.7109375" style="50" customWidth="1"/>
    <col min="7" max="26" width="9.140625" style="38" customWidth="1"/>
    <col min="27" max="16384" width="14.42578125" style="38"/>
  </cols>
  <sheetData>
    <row r="1" spans="1:26" ht="87.75" customHeight="1">
      <c r="A1" s="62"/>
      <c r="B1" s="36"/>
      <c r="C1" s="219" t="s">
        <v>107</v>
      </c>
      <c r="D1" s="220"/>
      <c r="E1" s="220"/>
      <c r="F1" s="221"/>
      <c r="G1" s="6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2" t="s">
        <v>43</v>
      </c>
      <c r="B2" s="220"/>
      <c r="C2" s="220"/>
      <c r="D2" s="220"/>
      <c r="E2" s="220"/>
      <c r="F2" s="221"/>
      <c r="G2" s="63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2" t="s">
        <v>15</v>
      </c>
      <c r="B3" s="220"/>
      <c r="C3" s="220"/>
      <c r="D3" s="220"/>
      <c r="E3" s="220"/>
      <c r="F3" s="221"/>
      <c r="G3" s="63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thickBot="1">
      <c r="A4" s="223"/>
      <c r="B4" s="220"/>
      <c r="C4" s="220"/>
      <c r="D4" s="221"/>
      <c r="E4" s="39"/>
      <c r="F4" s="40"/>
      <c r="G4" s="63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60.75" thickBot="1">
      <c r="A5" s="64" t="s">
        <v>16</v>
      </c>
      <c r="B5" s="65" t="s">
        <v>17</v>
      </c>
      <c r="C5" s="66" t="s">
        <v>18</v>
      </c>
      <c r="D5" s="66" t="s">
        <v>19</v>
      </c>
      <c r="E5" s="67" t="s">
        <v>20</v>
      </c>
      <c r="F5" s="67" t="s">
        <v>21</v>
      </c>
      <c r="G5" s="63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thickBot="1">
      <c r="A6" s="68"/>
      <c r="B6" s="69" t="s">
        <v>56</v>
      </c>
      <c r="C6" s="70"/>
      <c r="D6" s="70"/>
      <c r="E6" s="71"/>
      <c r="F6" s="72"/>
      <c r="G6" s="63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11">
        <v>1</v>
      </c>
      <c r="B7" s="112" t="s">
        <v>96</v>
      </c>
      <c r="C7" s="113" t="s">
        <v>25</v>
      </c>
      <c r="D7" s="114">
        <v>1</v>
      </c>
      <c r="E7" s="101"/>
      <c r="F7" s="42">
        <f t="shared" ref="F7:F16" si="0">ROUND(D7*E7,2)</f>
        <v>0</v>
      </c>
      <c r="G7" s="63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15">
        <v>2</v>
      </c>
      <c r="B8" s="107" t="s">
        <v>40</v>
      </c>
      <c r="C8" s="108" t="s">
        <v>22</v>
      </c>
      <c r="D8" s="116">
        <v>1</v>
      </c>
      <c r="E8" s="102"/>
      <c r="F8" s="43">
        <f t="shared" si="0"/>
        <v>0</v>
      </c>
      <c r="G8" s="63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15">
        <v>3</v>
      </c>
      <c r="B9" s="107" t="s">
        <v>41</v>
      </c>
      <c r="C9" s="108" t="s">
        <v>25</v>
      </c>
      <c r="D9" s="116">
        <v>1</v>
      </c>
      <c r="E9" s="102"/>
      <c r="F9" s="43">
        <f t="shared" si="0"/>
        <v>0</v>
      </c>
      <c r="G9" s="63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30">
      <c r="A10" s="115">
        <v>4</v>
      </c>
      <c r="B10" s="109" t="s">
        <v>113</v>
      </c>
      <c r="C10" s="108" t="s">
        <v>25</v>
      </c>
      <c r="D10" s="116">
        <v>1</v>
      </c>
      <c r="E10" s="102"/>
      <c r="F10" s="43">
        <f t="shared" si="0"/>
        <v>0</v>
      </c>
      <c r="G10" s="63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15">
        <v>5</v>
      </c>
      <c r="B11" s="107" t="s">
        <v>24</v>
      </c>
      <c r="C11" s="108" t="s">
        <v>25</v>
      </c>
      <c r="D11" s="116">
        <v>1</v>
      </c>
      <c r="E11" s="102"/>
      <c r="F11" s="43">
        <f t="shared" si="0"/>
        <v>0</v>
      </c>
      <c r="G11" s="63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15">
        <v>6</v>
      </c>
      <c r="B12" s="109" t="s">
        <v>26</v>
      </c>
      <c r="C12" s="108" t="s">
        <v>25</v>
      </c>
      <c r="D12" s="116">
        <v>1</v>
      </c>
      <c r="E12" s="102"/>
      <c r="F12" s="43">
        <f t="shared" si="0"/>
        <v>0</v>
      </c>
      <c r="G12" s="63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60">
      <c r="A13" s="115">
        <v>7</v>
      </c>
      <c r="B13" s="110" t="s">
        <v>23</v>
      </c>
      <c r="C13" s="108" t="s">
        <v>22</v>
      </c>
      <c r="D13" s="116">
        <v>1</v>
      </c>
      <c r="E13" s="102"/>
      <c r="F13" s="43">
        <f t="shared" si="0"/>
        <v>0</v>
      </c>
      <c r="G13" s="63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15">
        <v>8</v>
      </c>
      <c r="B14" s="109" t="s">
        <v>32</v>
      </c>
      <c r="C14" s="108" t="s">
        <v>22</v>
      </c>
      <c r="D14" s="116">
        <v>1</v>
      </c>
      <c r="E14" s="102"/>
      <c r="F14" s="43">
        <f t="shared" si="0"/>
        <v>0</v>
      </c>
      <c r="G14" s="63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115">
        <v>9</v>
      </c>
      <c r="B15" s="109" t="s">
        <v>31</v>
      </c>
      <c r="C15" s="108" t="s">
        <v>22</v>
      </c>
      <c r="D15" s="116">
        <v>1</v>
      </c>
      <c r="E15" s="102"/>
      <c r="F15" s="43">
        <f t="shared" si="0"/>
        <v>0</v>
      </c>
      <c r="G15" s="63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30.75" thickBot="1">
      <c r="A16" s="117">
        <v>10</v>
      </c>
      <c r="B16" s="118" t="s">
        <v>27</v>
      </c>
      <c r="C16" s="119" t="s">
        <v>28</v>
      </c>
      <c r="D16" s="120">
        <v>5</v>
      </c>
      <c r="E16" s="103"/>
      <c r="F16" s="45">
        <f t="shared" si="0"/>
        <v>0</v>
      </c>
      <c r="G16" s="63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thickBot="1">
      <c r="A17" s="104"/>
      <c r="B17" s="105" t="s">
        <v>56</v>
      </c>
      <c r="C17" s="106"/>
      <c r="D17" s="106"/>
      <c r="E17" s="80"/>
      <c r="F17" s="72"/>
      <c r="G17" s="63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1">
        <v>11</v>
      </c>
      <c r="B18" s="112" t="s">
        <v>97</v>
      </c>
      <c r="C18" s="113" t="s">
        <v>25</v>
      </c>
      <c r="D18" s="114">
        <v>1</v>
      </c>
      <c r="E18" s="101"/>
      <c r="F18" s="42">
        <f t="shared" ref="F18:F27" si="1">ROUND(D18*E18,2)</f>
        <v>0</v>
      </c>
      <c r="G18" s="63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5">
        <v>12</v>
      </c>
      <c r="B19" s="107" t="s">
        <v>40</v>
      </c>
      <c r="C19" s="108" t="s">
        <v>22</v>
      </c>
      <c r="D19" s="116">
        <v>1</v>
      </c>
      <c r="E19" s="102"/>
      <c r="F19" s="43">
        <f t="shared" si="1"/>
        <v>0</v>
      </c>
      <c r="G19" s="63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5">
        <v>13</v>
      </c>
      <c r="B20" s="107" t="s">
        <v>41</v>
      </c>
      <c r="C20" s="108" t="s">
        <v>25</v>
      </c>
      <c r="D20" s="116">
        <v>1</v>
      </c>
      <c r="E20" s="102"/>
      <c r="F20" s="43">
        <f t="shared" si="1"/>
        <v>0</v>
      </c>
      <c r="G20" s="63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30">
      <c r="A21" s="115">
        <v>14</v>
      </c>
      <c r="B21" s="109" t="s">
        <v>113</v>
      </c>
      <c r="C21" s="108" t="s">
        <v>25</v>
      </c>
      <c r="D21" s="116">
        <v>1</v>
      </c>
      <c r="E21" s="102"/>
      <c r="F21" s="43">
        <f t="shared" si="1"/>
        <v>0</v>
      </c>
      <c r="G21" s="63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5">
        <v>15</v>
      </c>
      <c r="B22" s="107" t="s">
        <v>24</v>
      </c>
      <c r="C22" s="108" t="s">
        <v>25</v>
      </c>
      <c r="D22" s="116">
        <v>1</v>
      </c>
      <c r="E22" s="102"/>
      <c r="F22" s="43">
        <f t="shared" si="1"/>
        <v>0</v>
      </c>
      <c r="G22" s="63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5">
        <v>16</v>
      </c>
      <c r="B23" s="109" t="s">
        <v>26</v>
      </c>
      <c r="C23" s="108" t="s">
        <v>25</v>
      </c>
      <c r="D23" s="116">
        <v>1</v>
      </c>
      <c r="E23" s="102"/>
      <c r="F23" s="43">
        <f t="shared" si="1"/>
        <v>0</v>
      </c>
      <c r="G23" s="63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60">
      <c r="A24" s="115">
        <v>17</v>
      </c>
      <c r="B24" s="110" t="s">
        <v>23</v>
      </c>
      <c r="C24" s="108" t="s">
        <v>22</v>
      </c>
      <c r="D24" s="116">
        <v>1</v>
      </c>
      <c r="E24" s="102"/>
      <c r="F24" s="43">
        <f t="shared" si="1"/>
        <v>0</v>
      </c>
      <c r="G24" s="63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5">
        <v>18</v>
      </c>
      <c r="B25" s="109" t="s">
        <v>32</v>
      </c>
      <c r="C25" s="108" t="s">
        <v>22</v>
      </c>
      <c r="D25" s="116">
        <v>1</v>
      </c>
      <c r="E25" s="102"/>
      <c r="F25" s="43">
        <f t="shared" si="1"/>
        <v>0</v>
      </c>
      <c r="G25" s="63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5">
        <v>19</v>
      </c>
      <c r="B26" s="109" t="s">
        <v>31</v>
      </c>
      <c r="C26" s="108" t="s">
        <v>22</v>
      </c>
      <c r="D26" s="116">
        <v>1</v>
      </c>
      <c r="E26" s="102"/>
      <c r="F26" s="43">
        <f t="shared" si="1"/>
        <v>0</v>
      </c>
      <c r="G26" s="63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30.75" thickBot="1">
      <c r="A27" s="117">
        <v>20</v>
      </c>
      <c r="B27" s="118" t="s">
        <v>27</v>
      </c>
      <c r="C27" s="119" t="s">
        <v>28</v>
      </c>
      <c r="D27" s="120">
        <v>5</v>
      </c>
      <c r="E27" s="103"/>
      <c r="F27" s="45">
        <f t="shared" si="1"/>
        <v>0</v>
      </c>
      <c r="G27" s="63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thickBot="1">
      <c r="A28" s="104"/>
      <c r="B28" s="105" t="s">
        <v>56</v>
      </c>
      <c r="C28" s="106"/>
      <c r="D28" s="106"/>
      <c r="E28" s="80"/>
      <c r="F28" s="72"/>
      <c r="G28" s="63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111">
        <v>21</v>
      </c>
      <c r="B29" s="112" t="s">
        <v>98</v>
      </c>
      <c r="C29" s="113" t="s">
        <v>25</v>
      </c>
      <c r="D29" s="114">
        <v>1</v>
      </c>
      <c r="E29" s="101"/>
      <c r="F29" s="42">
        <f t="shared" ref="F29:F38" si="2">ROUND(D29*E29,2)</f>
        <v>0</v>
      </c>
      <c r="G29" s="6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5">
        <v>22</v>
      </c>
      <c r="B30" s="107" t="s">
        <v>40</v>
      </c>
      <c r="C30" s="108" t="s">
        <v>22</v>
      </c>
      <c r="D30" s="116">
        <v>1</v>
      </c>
      <c r="E30" s="102"/>
      <c r="F30" s="43">
        <f t="shared" si="2"/>
        <v>0</v>
      </c>
      <c r="G30" s="63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5">
        <v>23</v>
      </c>
      <c r="B31" s="107" t="s">
        <v>41</v>
      </c>
      <c r="C31" s="108" t="s">
        <v>25</v>
      </c>
      <c r="D31" s="116">
        <v>1</v>
      </c>
      <c r="E31" s="102"/>
      <c r="F31" s="43">
        <f t="shared" si="2"/>
        <v>0</v>
      </c>
      <c r="G31" s="63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30">
      <c r="A32" s="115">
        <v>24</v>
      </c>
      <c r="B32" s="109" t="s">
        <v>113</v>
      </c>
      <c r="C32" s="108" t="s">
        <v>25</v>
      </c>
      <c r="D32" s="116">
        <v>1</v>
      </c>
      <c r="E32" s="102"/>
      <c r="F32" s="43">
        <f t="shared" si="2"/>
        <v>0</v>
      </c>
      <c r="G32" s="63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5">
        <v>25</v>
      </c>
      <c r="B33" s="107" t="s">
        <v>24</v>
      </c>
      <c r="C33" s="108" t="s">
        <v>25</v>
      </c>
      <c r="D33" s="116">
        <v>1</v>
      </c>
      <c r="E33" s="102"/>
      <c r="F33" s="43">
        <f t="shared" si="2"/>
        <v>0</v>
      </c>
      <c r="G33" s="63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5">
        <v>26</v>
      </c>
      <c r="B34" s="109" t="s">
        <v>26</v>
      </c>
      <c r="C34" s="108" t="s">
        <v>25</v>
      </c>
      <c r="D34" s="116">
        <v>1</v>
      </c>
      <c r="E34" s="102"/>
      <c r="F34" s="43">
        <f t="shared" si="2"/>
        <v>0</v>
      </c>
      <c r="G34" s="63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60">
      <c r="A35" s="115">
        <v>27</v>
      </c>
      <c r="B35" s="110" t="s">
        <v>23</v>
      </c>
      <c r="C35" s="108" t="s">
        <v>22</v>
      </c>
      <c r="D35" s="116">
        <v>1</v>
      </c>
      <c r="E35" s="102"/>
      <c r="F35" s="43">
        <f t="shared" si="2"/>
        <v>0</v>
      </c>
      <c r="G35" s="63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115">
        <v>28</v>
      </c>
      <c r="B36" s="109" t="s">
        <v>32</v>
      </c>
      <c r="C36" s="108" t="s">
        <v>22</v>
      </c>
      <c r="D36" s="116">
        <v>1</v>
      </c>
      <c r="E36" s="102"/>
      <c r="F36" s="43">
        <f t="shared" si="2"/>
        <v>0</v>
      </c>
      <c r="G36" s="63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115">
        <v>29</v>
      </c>
      <c r="B37" s="109" t="s">
        <v>31</v>
      </c>
      <c r="C37" s="108" t="s">
        <v>22</v>
      </c>
      <c r="D37" s="116">
        <v>1</v>
      </c>
      <c r="E37" s="102"/>
      <c r="F37" s="43">
        <f t="shared" si="2"/>
        <v>0</v>
      </c>
      <c r="G37" s="63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30.75" thickBot="1">
      <c r="A38" s="117">
        <v>30</v>
      </c>
      <c r="B38" s="118" t="s">
        <v>27</v>
      </c>
      <c r="C38" s="119" t="s">
        <v>28</v>
      </c>
      <c r="D38" s="120">
        <v>5</v>
      </c>
      <c r="E38" s="103"/>
      <c r="F38" s="45">
        <f t="shared" si="2"/>
        <v>0</v>
      </c>
      <c r="G38" s="63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thickBot="1">
      <c r="A39" s="62"/>
      <c r="B39" s="36"/>
      <c r="C39" s="36"/>
      <c r="D39" s="36"/>
      <c r="E39" s="36"/>
      <c r="F39" s="46"/>
      <c r="G39" s="63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thickBot="1">
      <c r="A40" s="82"/>
      <c r="B40" s="225" t="s">
        <v>29</v>
      </c>
      <c r="C40" s="226"/>
      <c r="D40" s="226"/>
      <c r="E40" s="227"/>
      <c r="F40" s="83">
        <f>SUM(F7:F16,F18:F27,F29:F38)</f>
        <v>0</v>
      </c>
      <c r="G40" s="63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thickBot="1">
      <c r="A41" s="62"/>
      <c r="B41" s="47"/>
      <c r="C41" s="47"/>
      <c r="D41" s="47"/>
      <c r="E41" s="47"/>
      <c r="F41" s="46"/>
      <c r="G41" s="63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thickBot="1">
      <c r="A42" s="84"/>
      <c r="B42" s="216" t="s">
        <v>62</v>
      </c>
      <c r="C42" s="217"/>
      <c r="D42" s="217"/>
      <c r="E42" s="218"/>
      <c r="F42" s="48">
        <f>SUM(F40*0.23)</f>
        <v>0</v>
      </c>
      <c r="G42" s="63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thickBot="1">
      <c r="A43" s="62"/>
      <c r="B43" s="47"/>
      <c r="C43" s="47"/>
      <c r="D43" s="47"/>
      <c r="E43" s="47"/>
      <c r="F43" s="46"/>
      <c r="G43" s="63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thickBot="1">
      <c r="A44" s="84"/>
      <c r="B44" s="216" t="s">
        <v>30</v>
      </c>
      <c r="C44" s="217"/>
      <c r="D44" s="217"/>
      <c r="E44" s="218"/>
      <c r="F44" s="48">
        <f>SUM(F40,F42)</f>
        <v>0</v>
      </c>
      <c r="G44" s="63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63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63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54"/>
      <c r="B47" s="54"/>
      <c r="C47" s="54"/>
      <c r="D47" s="54"/>
      <c r="E47" s="54"/>
      <c r="F47" s="55"/>
      <c r="G47" s="63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54" t="s">
        <v>5</v>
      </c>
      <c r="B48" s="54"/>
      <c r="C48" s="54"/>
      <c r="D48" s="54"/>
      <c r="E48" s="54"/>
      <c r="F48" s="55"/>
      <c r="G48" s="63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54"/>
      <c r="B49" s="54"/>
      <c r="C49" s="54"/>
      <c r="D49" s="54"/>
      <c r="E49" s="54"/>
      <c r="F49" s="55"/>
      <c r="G49" s="63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54"/>
      <c r="B50" s="54"/>
      <c r="C50" s="54"/>
      <c r="D50" s="54" t="s">
        <v>6</v>
      </c>
      <c r="E50" s="54"/>
      <c r="F50" s="55"/>
      <c r="G50" s="63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54"/>
      <c r="B51" s="54"/>
      <c r="C51" s="54"/>
      <c r="D51" s="54"/>
      <c r="E51" s="56" t="s">
        <v>7</v>
      </c>
      <c r="F51" s="55"/>
      <c r="G51" s="63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57"/>
      <c r="B52" s="57"/>
      <c r="C52" s="57"/>
      <c r="D52" s="56"/>
      <c r="E52" s="56" t="s">
        <v>9</v>
      </c>
      <c r="F52" s="55"/>
      <c r="G52" s="63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54"/>
      <c r="B53" s="54"/>
      <c r="C53" s="54"/>
      <c r="D53" s="54"/>
      <c r="E53" s="54"/>
      <c r="F53" s="55"/>
      <c r="G53" s="63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3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3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3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3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3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3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3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3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3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3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3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3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3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3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3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3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3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3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3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3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3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3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3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3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3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3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3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3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3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3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3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3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3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3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3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3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3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3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3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3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3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3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3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3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3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3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3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3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3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3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3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3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3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3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3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3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3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3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3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3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3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3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3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3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3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3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3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3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3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3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3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3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3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3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3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3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3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3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3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3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3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3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3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3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3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3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3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3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3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3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3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3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3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3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3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3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3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3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3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3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3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3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3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3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3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3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3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3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3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3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3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3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3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3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3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3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3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3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3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3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3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3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3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3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3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3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3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3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3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3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3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3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3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3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3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3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3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3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3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3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3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3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3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3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3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3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3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3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3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3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3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3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3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3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3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3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3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3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3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3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3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3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3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3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3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3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3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3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3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3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3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3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3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3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3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3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3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3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3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3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3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3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3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3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3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3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3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3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3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3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3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3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3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3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3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3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3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3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3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3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3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3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3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3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3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3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3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3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3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3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3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3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3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3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3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3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3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3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3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3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3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3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3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3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3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3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3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3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3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3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3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3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3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3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3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3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3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3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3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3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3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3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3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3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3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3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3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3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3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3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3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3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3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3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3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3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3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3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3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3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3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3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3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3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3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3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3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3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3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3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3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3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3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3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3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3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3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3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3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3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3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3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3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3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3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3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3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3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3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3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3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3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3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3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3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3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3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3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3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3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3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3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3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3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3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3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3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3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3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3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3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3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3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3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3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3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3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3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3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3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3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3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3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3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3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3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3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3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3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3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3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3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3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3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3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3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3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3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3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3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3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3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3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3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3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3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3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3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3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3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3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3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3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3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3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3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3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3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3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3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3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3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3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3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3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3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3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3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3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3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3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3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3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3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3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3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3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3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3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3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3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3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3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3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3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3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3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3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3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3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3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3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3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3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3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3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3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3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3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3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3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3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3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3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3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3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3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3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3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3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3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3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3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3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3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3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3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3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3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3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3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3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3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3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3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3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3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3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3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3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3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3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3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3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3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3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3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3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3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3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3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3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3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3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3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3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3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3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3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3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3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3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3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3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3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3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3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3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3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3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3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3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3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3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3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3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3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3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3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3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3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3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3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3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3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3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3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3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3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3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3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3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3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3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3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3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3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3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3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3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3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3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3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3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3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3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3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3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3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3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3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3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3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3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3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3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3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3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3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3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3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3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3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3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3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3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3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3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3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3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3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3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3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3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3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3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3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3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3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3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3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3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3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3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3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3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3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3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3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3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3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3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3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3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3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3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3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3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3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3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3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3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3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3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3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3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3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3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3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3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3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3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3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3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3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3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3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3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3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3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3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3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3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3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3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3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3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3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3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3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3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3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3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3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3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3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3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3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3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3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3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3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3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3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3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3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3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3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3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3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3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3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3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3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3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3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3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3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3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3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3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3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3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3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3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3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3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3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3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3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3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3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3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3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3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3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3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3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3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3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3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3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3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3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3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3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3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3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3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3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3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3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3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3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3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3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3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3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3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3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3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3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3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3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3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3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3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3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3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3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3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3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3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3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3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3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3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3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3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3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3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3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3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3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3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3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3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3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3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3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3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3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3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3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3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3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3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3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3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3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3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3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3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3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3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3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3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3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3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3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3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3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3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3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3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3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3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3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3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3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3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3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3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3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3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3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3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3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3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3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3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3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3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3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3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3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3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3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3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3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3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3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3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3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3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3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3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3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3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3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3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3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3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3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3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3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3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3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3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3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3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3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3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3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3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3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3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3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3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3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3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3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3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3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3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3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3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3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3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3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3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3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3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3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3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3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3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3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3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3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3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3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3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3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3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3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3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3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3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3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3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3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3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3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3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3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3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3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3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3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3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3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3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3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3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3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3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3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3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3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3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3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3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3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3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3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3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3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3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3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3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3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3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3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3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3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3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3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3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3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3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3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3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3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3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3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3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3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3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3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3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3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3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3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3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3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3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3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3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3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3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3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3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3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3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3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3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3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3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3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3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3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3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3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3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3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3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3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3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3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3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3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3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3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3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3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3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3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3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3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3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3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3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3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3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3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3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3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3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3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3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3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3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3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3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3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3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3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3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3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3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3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3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3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3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3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3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3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3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3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3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3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3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3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3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3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3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3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3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3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3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3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3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3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3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3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3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63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  <c r="G982" s="63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49"/>
      <c r="G983" s="63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49"/>
      <c r="G984" s="63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49"/>
      <c r="G985" s="63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49"/>
      <c r="G986" s="63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49"/>
      <c r="G987" s="63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>
      <c r="A988" s="37"/>
      <c r="B988" s="37"/>
      <c r="C988" s="37"/>
      <c r="D988" s="37"/>
      <c r="E988" s="37"/>
      <c r="F988" s="49"/>
      <c r="G988" s="63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>
      <c r="A989" s="37"/>
      <c r="B989" s="37"/>
      <c r="C989" s="37"/>
      <c r="D989" s="37"/>
      <c r="E989" s="37"/>
      <c r="F989" s="49"/>
      <c r="G989" s="63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>
      <c r="A990" s="37"/>
      <c r="B990" s="37"/>
      <c r="C990" s="37"/>
      <c r="D990" s="37"/>
      <c r="E990" s="37"/>
      <c r="F990" s="49"/>
      <c r="G990" s="63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>
      <c r="A991" s="37"/>
      <c r="B991" s="37"/>
      <c r="C991" s="37"/>
      <c r="D991" s="37"/>
      <c r="E991" s="37"/>
      <c r="F991" s="49"/>
      <c r="G991" s="63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</sheetData>
  <sheetProtection algorithmName="SHA-512" hashValue="7rJoDSLv3PIaq3WmERO/uf8EcT3I3WsD45BfSe61iJJ/T1d+2agNAUQZo0ykSYR+byQ7bQVBAouMzcsQQpb/5g==" saltValue="qjLhAyr8RJJh5xkKb6L5bw==" spinCount="100000" sheet="1" objects="1" scenarios="1"/>
  <mergeCells count="7">
    <mergeCell ref="B42:E42"/>
    <mergeCell ref="B44:E44"/>
    <mergeCell ref="C1:F1"/>
    <mergeCell ref="A2:F2"/>
    <mergeCell ref="A3:F3"/>
    <mergeCell ref="A4:D4"/>
    <mergeCell ref="B40:E40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Z35"/>
  <sheetViews>
    <sheetView zoomScale="81" zoomScaleNormal="81" zoomScalePageLayoutView="70" workbookViewId="0">
      <selection activeCell="E7" sqref="E7:E20"/>
    </sheetView>
  </sheetViews>
  <sheetFormatPr defaultColWidth="8.85546875" defaultRowHeight="15"/>
  <cols>
    <col min="1" max="1" width="7.42578125" style="15" bestFit="1" customWidth="1"/>
    <col min="2" max="2" width="80.140625" style="15" customWidth="1"/>
    <col min="3" max="3" width="8.85546875" style="15" customWidth="1"/>
    <col min="4" max="4" width="6.85546875" style="15" customWidth="1"/>
    <col min="5" max="5" width="12" style="15" customWidth="1"/>
    <col min="6" max="6" width="15.7109375" style="93" customWidth="1"/>
    <col min="7" max="16384" width="8.85546875" style="15"/>
  </cols>
  <sheetData>
    <row r="1" spans="1:26" ht="86.25" customHeight="1">
      <c r="A1" s="1"/>
      <c r="B1" s="1"/>
      <c r="C1" s="228" t="s">
        <v>108</v>
      </c>
      <c r="D1" s="228"/>
      <c r="E1" s="228"/>
      <c r="F1" s="228"/>
    </row>
    <row r="2" spans="1:26" ht="15.75">
      <c r="A2" s="229" t="s">
        <v>43</v>
      </c>
      <c r="B2" s="229"/>
      <c r="C2" s="229"/>
      <c r="D2" s="229"/>
      <c r="E2" s="229"/>
      <c r="F2" s="229"/>
    </row>
    <row r="3" spans="1:26" ht="15.75">
      <c r="A3" s="229" t="s">
        <v>15</v>
      </c>
      <c r="B3" s="229"/>
      <c r="C3" s="229"/>
      <c r="D3" s="229"/>
      <c r="E3" s="229"/>
      <c r="F3" s="229"/>
    </row>
    <row r="4" spans="1:26" ht="15.75" thickBot="1">
      <c r="A4" s="230"/>
      <c r="B4" s="230"/>
      <c r="C4" s="230"/>
      <c r="D4" s="230"/>
      <c r="E4" s="2"/>
      <c r="F4" s="25"/>
    </row>
    <row r="5" spans="1:26" ht="60.75" thickBot="1">
      <c r="A5" s="3" t="s">
        <v>16</v>
      </c>
      <c r="B5" s="4" t="s">
        <v>17</v>
      </c>
      <c r="C5" s="5" t="s">
        <v>18</v>
      </c>
      <c r="D5" s="5" t="s">
        <v>19</v>
      </c>
      <c r="E5" s="6" t="s">
        <v>20</v>
      </c>
      <c r="F5" s="6" t="s">
        <v>21</v>
      </c>
    </row>
    <row r="6" spans="1:26" ht="60.75" thickBot="1">
      <c r="A6" s="8"/>
      <c r="B6" s="24" t="s">
        <v>84</v>
      </c>
      <c r="C6" s="9"/>
      <c r="D6" s="10"/>
      <c r="E6" s="11"/>
      <c r="F6" s="26"/>
    </row>
    <row r="7" spans="1:26">
      <c r="A7" s="12">
        <v>1</v>
      </c>
      <c r="B7" s="85" t="s">
        <v>47</v>
      </c>
      <c r="C7" s="7" t="s">
        <v>25</v>
      </c>
      <c r="D7" s="7">
        <v>1</v>
      </c>
      <c r="E7" s="30"/>
      <c r="F7" s="27">
        <f t="shared" ref="F7:F20" si="0">ROUND(D7*E7,2)</f>
        <v>0</v>
      </c>
    </row>
    <row r="8" spans="1:26" s="38" customFormat="1">
      <c r="A8" s="73">
        <v>2</v>
      </c>
      <c r="B8" s="74" t="s">
        <v>44</v>
      </c>
      <c r="C8" s="41" t="s">
        <v>25</v>
      </c>
      <c r="D8" s="86">
        <v>1</v>
      </c>
      <c r="E8" s="59"/>
      <c r="F8" s="75">
        <f t="shared" si="0"/>
        <v>0</v>
      </c>
      <c r="G8" s="63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s="38" customFormat="1">
      <c r="A9" s="73">
        <v>3</v>
      </c>
      <c r="B9" s="74" t="s">
        <v>38</v>
      </c>
      <c r="C9" s="87" t="s">
        <v>48</v>
      </c>
      <c r="D9" s="87">
        <v>5</v>
      </c>
      <c r="E9" s="60"/>
      <c r="F9" s="28">
        <f t="shared" si="0"/>
        <v>0</v>
      </c>
      <c r="G9" s="63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s="38" customFormat="1">
      <c r="A10" s="73">
        <v>4</v>
      </c>
      <c r="B10" s="74" t="s">
        <v>39</v>
      </c>
      <c r="C10" s="87" t="s">
        <v>48</v>
      </c>
      <c r="D10" s="87">
        <v>5</v>
      </c>
      <c r="E10" s="60"/>
      <c r="F10" s="28">
        <f t="shared" si="0"/>
        <v>0</v>
      </c>
      <c r="G10" s="63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s="38" customFormat="1">
      <c r="A11" s="73">
        <v>5</v>
      </c>
      <c r="B11" s="88" t="s">
        <v>42</v>
      </c>
      <c r="C11" s="78" t="s">
        <v>25</v>
      </c>
      <c r="D11" s="89">
        <v>1</v>
      </c>
      <c r="E11" s="60"/>
      <c r="F11" s="28">
        <f t="shared" si="0"/>
        <v>0</v>
      </c>
      <c r="G11" s="63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73">
        <v>6</v>
      </c>
      <c r="B12" s="90" t="s">
        <v>40</v>
      </c>
      <c r="C12" s="76" t="s">
        <v>22</v>
      </c>
      <c r="D12" s="89">
        <v>1</v>
      </c>
      <c r="E12" s="60"/>
      <c r="F12" s="28">
        <f t="shared" si="0"/>
        <v>0</v>
      </c>
    </row>
    <row r="13" spans="1:26">
      <c r="A13" s="73">
        <v>7</v>
      </c>
      <c r="B13" s="90" t="s">
        <v>41</v>
      </c>
      <c r="C13" s="76" t="s">
        <v>25</v>
      </c>
      <c r="D13" s="89">
        <v>1</v>
      </c>
      <c r="E13" s="60"/>
      <c r="F13" s="28">
        <f t="shared" si="0"/>
        <v>0</v>
      </c>
    </row>
    <row r="14" spans="1:26" ht="32.25" customHeight="1">
      <c r="A14" s="73">
        <v>8</v>
      </c>
      <c r="B14" s="109" t="s">
        <v>113</v>
      </c>
      <c r="C14" s="78" t="s">
        <v>25</v>
      </c>
      <c r="D14" s="89">
        <v>1</v>
      </c>
      <c r="E14" s="60"/>
      <c r="F14" s="28">
        <f t="shared" si="0"/>
        <v>0</v>
      </c>
    </row>
    <row r="15" spans="1:26">
      <c r="A15" s="73">
        <v>9</v>
      </c>
      <c r="B15" s="90" t="s">
        <v>24</v>
      </c>
      <c r="C15" s="76" t="s">
        <v>25</v>
      </c>
      <c r="D15" s="89">
        <v>1</v>
      </c>
      <c r="E15" s="60"/>
      <c r="F15" s="28">
        <f t="shared" si="0"/>
        <v>0</v>
      </c>
    </row>
    <row r="16" spans="1:26">
      <c r="A16" s="73">
        <v>10</v>
      </c>
      <c r="B16" s="74" t="s">
        <v>26</v>
      </c>
      <c r="C16" s="76" t="s">
        <v>25</v>
      </c>
      <c r="D16" s="89">
        <v>1</v>
      </c>
      <c r="E16" s="60"/>
      <c r="F16" s="28">
        <f t="shared" si="0"/>
        <v>0</v>
      </c>
    </row>
    <row r="17" spans="1:26" ht="60">
      <c r="A17" s="73">
        <v>11</v>
      </c>
      <c r="B17" s="91" t="s">
        <v>23</v>
      </c>
      <c r="C17" s="76" t="s">
        <v>22</v>
      </c>
      <c r="D17" s="77">
        <v>1</v>
      </c>
      <c r="E17" s="60"/>
      <c r="F17" s="28">
        <f t="shared" si="0"/>
        <v>0</v>
      </c>
    </row>
    <row r="18" spans="1:26">
      <c r="A18" s="73">
        <v>12</v>
      </c>
      <c r="B18" s="74" t="s">
        <v>32</v>
      </c>
      <c r="C18" s="76" t="s">
        <v>22</v>
      </c>
      <c r="D18" s="89">
        <v>1</v>
      </c>
      <c r="E18" s="60"/>
      <c r="F18" s="28">
        <f t="shared" si="0"/>
        <v>0</v>
      </c>
    </row>
    <row r="19" spans="1:26">
      <c r="A19" s="73">
        <v>13</v>
      </c>
      <c r="B19" s="74" t="s">
        <v>31</v>
      </c>
      <c r="C19" s="76" t="s">
        <v>22</v>
      </c>
      <c r="D19" s="89">
        <v>1</v>
      </c>
      <c r="E19" s="60"/>
      <c r="F19" s="28">
        <f t="shared" si="0"/>
        <v>0</v>
      </c>
    </row>
    <row r="20" spans="1:26" ht="30.75" thickBot="1">
      <c r="A20" s="81">
        <v>14</v>
      </c>
      <c r="B20" s="92" t="s">
        <v>27</v>
      </c>
      <c r="C20" s="44" t="s">
        <v>28</v>
      </c>
      <c r="D20" s="79">
        <v>5</v>
      </c>
      <c r="E20" s="61"/>
      <c r="F20" s="29">
        <f t="shared" si="0"/>
        <v>0</v>
      </c>
    </row>
    <row r="21" spans="1:26" s="38" customFormat="1" ht="15.75" thickBot="1">
      <c r="A21" s="62"/>
      <c r="B21" s="36"/>
      <c r="C21" s="36"/>
      <c r="D21" s="36"/>
      <c r="E21" s="36"/>
      <c r="F21" s="46"/>
      <c r="G21" s="63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s="38" customFormat="1" ht="15.75" thickBot="1">
      <c r="A22" s="82"/>
      <c r="B22" s="225" t="s">
        <v>29</v>
      </c>
      <c r="C22" s="226"/>
      <c r="D22" s="226"/>
      <c r="E22" s="227"/>
      <c r="F22" s="83">
        <f>SUM(F7:F20)</f>
        <v>0</v>
      </c>
      <c r="G22" s="63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s="38" customFormat="1" ht="15.75" thickBot="1">
      <c r="A23" s="62"/>
      <c r="B23" s="47"/>
      <c r="C23" s="47"/>
      <c r="D23" s="47"/>
      <c r="E23" s="47"/>
      <c r="F23" s="46"/>
      <c r="G23" s="63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s="38" customFormat="1" ht="15.75" thickBot="1">
      <c r="A24" s="84"/>
      <c r="B24" s="216" t="s">
        <v>62</v>
      </c>
      <c r="C24" s="217"/>
      <c r="D24" s="217"/>
      <c r="E24" s="218"/>
      <c r="F24" s="48">
        <f>SUM(F22*0.23)</f>
        <v>0</v>
      </c>
      <c r="G24" s="63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s="38" customFormat="1" ht="15.75" thickBot="1">
      <c r="A25" s="62"/>
      <c r="B25" s="47"/>
      <c r="C25" s="47"/>
      <c r="D25" s="47"/>
      <c r="E25" s="47"/>
      <c r="F25" s="46"/>
      <c r="G25" s="63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s="38" customFormat="1" ht="15.75" thickBot="1">
      <c r="A26" s="84"/>
      <c r="B26" s="216" t="s">
        <v>30</v>
      </c>
      <c r="C26" s="217"/>
      <c r="D26" s="217"/>
      <c r="E26" s="218"/>
      <c r="F26" s="48">
        <f>SUM(F22,F24)</f>
        <v>0</v>
      </c>
      <c r="G26" s="63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s="38" customFormat="1">
      <c r="A27" s="37"/>
      <c r="B27" s="37"/>
      <c r="C27" s="37"/>
      <c r="D27" s="37"/>
      <c r="E27" s="37"/>
      <c r="F27" s="49"/>
      <c r="G27" s="63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s="38" customFormat="1">
      <c r="A28" s="37"/>
      <c r="B28" s="37"/>
      <c r="C28" s="37"/>
      <c r="D28" s="37"/>
      <c r="E28" s="37"/>
      <c r="F28" s="49"/>
      <c r="G28" s="63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s="38" customFormat="1">
      <c r="A29" s="54"/>
      <c r="B29" s="54"/>
      <c r="C29" s="54"/>
      <c r="D29" s="54"/>
      <c r="E29" s="54"/>
      <c r="F29" s="55"/>
      <c r="G29" s="6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s="38" customFormat="1">
      <c r="A30" s="54" t="s">
        <v>5</v>
      </c>
      <c r="B30" s="54"/>
      <c r="C30" s="54"/>
      <c r="D30" s="54"/>
      <c r="E30" s="54"/>
      <c r="F30" s="55"/>
      <c r="G30" s="63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s="38" customFormat="1">
      <c r="A31" s="54"/>
      <c r="B31" s="54"/>
      <c r="C31" s="54"/>
      <c r="D31" s="54"/>
      <c r="E31" s="54"/>
      <c r="F31" s="55"/>
      <c r="G31" s="63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s="38" customFormat="1">
      <c r="A32" s="54"/>
      <c r="B32" s="54"/>
      <c r="C32" s="54"/>
      <c r="D32" s="54" t="s">
        <v>6</v>
      </c>
      <c r="E32" s="54"/>
      <c r="F32" s="55"/>
      <c r="G32" s="63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s="38" customFormat="1">
      <c r="A33" s="54"/>
      <c r="B33" s="54"/>
      <c r="C33" s="54"/>
      <c r="D33" s="54"/>
      <c r="E33" s="56" t="s">
        <v>7</v>
      </c>
      <c r="F33" s="55"/>
      <c r="G33" s="63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s="38" customFormat="1">
      <c r="A34" s="57"/>
      <c r="B34" s="57"/>
      <c r="C34" s="57"/>
      <c r="D34" s="56"/>
      <c r="E34" s="56" t="s">
        <v>9</v>
      </c>
      <c r="F34" s="55"/>
      <c r="G34" s="63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s="38" customFormat="1">
      <c r="A35" s="37"/>
      <c r="B35" s="37"/>
      <c r="C35" s="37"/>
      <c r="D35" s="37"/>
      <c r="E35" s="37"/>
      <c r="F35" s="49"/>
      <c r="G35" s="63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</sheetData>
  <sheetProtection algorithmName="SHA-512" hashValue="rZLUYep2i2lTeqDi43YhtxbzQqtJA5tjy1VcpbttRc9esiYuCwjlvzbTVkNP1u4tyZr9h/heM5pdGrMo4dQ/wA==" saltValue="w/QX9kUCKm8sfYtuab86cA==" spinCount="100000" sheet="1" objects="1" scenarios="1"/>
  <mergeCells count="7">
    <mergeCell ref="B24:E24"/>
    <mergeCell ref="B26:E26"/>
    <mergeCell ref="B22:E22"/>
    <mergeCell ref="C1:F1"/>
    <mergeCell ref="A2:F2"/>
    <mergeCell ref="A3:F3"/>
    <mergeCell ref="A4:D4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3"/>
  </sheetPr>
  <dimension ref="A1:Z980"/>
  <sheetViews>
    <sheetView topLeftCell="A3" zoomScale="90" zoomScaleNormal="90" zoomScalePageLayoutView="70" workbookViewId="0">
      <selection activeCell="E18" sqref="E18"/>
    </sheetView>
  </sheetViews>
  <sheetFormatPr defaultColWidth="14.42578125" defaultRowHeight="15"/>
  <cols>
    <col min="1" max="1" width="7.42578125" style="38" customWidth="1"/>
    <col min="2" max="2" width="80.140625" style="38" customWidth="1"/>
    <col min="3" max="3" width="8.85546875" style="38" customWidth="1"/>
    <col min="4" max="4" width="6.85546875" style="38" customWidth="1"/>
    <col min="5" max="5" width="12" style="38" customWidth="1"/>
    <col min="6" max="6" width="15.7109375" style="50" customWidth="1"/>
    <col min="7" max="26" width="9.140625" style="38" customWidth="1"/>
    <col min="27" max="16384" width="14.42578125" style="38"/>
  </cols>
  <sheetData>
    <row r="1" spans="1:26" ht="85.5" customHeight="1">
      <c r="A1" s="62"/>
      <c r="B1" s="36"/>
      <c r="C1" s="219" t="s">
        <v>109</v>
      </c>
      <c r="D1" s="220"/>
      <c r="E1" s="220"/>
      <c r="F1" s="221"/>
      <c r="G1" s="6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2" t="s">
        <v>43</v>
      </c>
      <c r="B2" s="220"/>
      <c r="C2" s="220"/>
      <c r="D2" s="220"/>
      <c r="E2" s="220"/>
      <c r="F2" s="221"/>
      <c r="G2" s="63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2" t="s">
        <v>15</v>
      </c>
      <c r="B3" s="220"/>
      <c r="C3" s="220"/>
      <c r="D3" s="220"/>
      <c r="E3" s="220"/>
      <c r="F3" s="221"/>
      <c r="G3" s="63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thickBot="1">
      <c r="A4" s="223"/>
      <c r="B4" s="220"/>
      <c r="C4" s="220"/>
      <c r="D4" s="221"/>
      <c r="E4" s="39"/>
      <c r="F4" s="40"/>
      <c r="G4" s="63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60.75" thickBot="1">
      <c r="A5" s="64" t="s">
        <v>16</v>
      </c>
      <c r="B5" s="65" t="s">
        <v>17</v>
      </c>
      <c r="C5" s="66" t="s">
        <v>18</v>
      </c>
      <c r="D5" s="66" t="s">
        <v>19</v>
      </c>
      <c r="E5" s="67" t="s">
        <v>20</v>
      </c>
      <c r="F5" s="67" t="s">
        <v>21</v>
      </c>
      <c r="G5" s="63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30.75" thickBot="1">
      <c r="A6" s="68"/>
      <c r="B6" s="69" t="s">
        <v>57</v>
      </c>
      <c r="C6" s="70"/>
      <c r="D6" s="70"/>
      <c r="E6" s="71"/>
      <c r="F6" s="72"/>
      <c r="G6" s="63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11">
        <v>1</v>
      </c>
      <c r="B7" s="133" t="s">
        <v>93</v>
      </c>
      <c r="C7" s="113" t="s">
        <v>25</v>
      </c>
      <c r="D7" s="114">
        <v>1</v>
      </c>
      <c r="E7" s="101"/>
      <c r="F7" s="42">
        <f t="shared" ref="F7:F16" si="0">ROUND(D7*E7,2)</f>
        <v>0</v>
      </c>
      <c r="G7" s="63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15">
        <v>2</v>
      </c>
      <c r="B8" s="107" t="s">
        <v>40</v>
      </c>
      <c r="C8" s="108" t="s">
        <v>22</v>
      </c>
      <c r="D8" s="116">
        <v>1</v>
      </c>
      <c r="E8" s="102"/>
      <c r="F8" s="43">
        <f t="shared" si="0"/>
        <v>0</v>
      </c>
      <c r="G8" s="63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15">
        <v>3</v>
      </c>
      <c r="B9" s="107" t="s">
        <v>41</v>
      </c>
      <c r="C9" s="108" t="s">
        <v>25</v>
      </c>
      <c r="D9" s="116">
        <v>1</v>
      </c>
      <c r="E9" s="102"/>
      <c r="F9" s="43">
        <f t="shared" si="0"/>
        <v>0</v>
      </c>
      <c r="G9" s="63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30">
      <c r="A10" s="115">
        <v>4</v>
      </c>
      <c r="B10" s="109" t="s">
        <v>113</v>
      </c>
      <c r="C10" s="108" t="s">
        <v>25</v>
      </c>
      <c r="D10" s="116">
        <v>1</v>
      </c>
      <c r="E10" s="102"/>
      <c r="F10" s="43">
        <f t="shared" si="0"/>
        <v>0</v>
      </c>
      <c r="G10" s="63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15">
        <v>5</v>
      </c>
      <c r="B11" s="107" t="s">
        <v>24</v>
      </c>
      <c r="C11" s="108" t="s">
        <v>25</v>
      </c>
      <c r="D11" s="116">
        <v>1</v>
      </c>
      <c r="E11" s="102"/>
      <c r="F11" s="43">
        <f t="shared" si="0"/>
        <v>0</v>
      </c>
      <c r="G11" s="63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15">
        <v>6</v>
      </c>
      <c r="B12" s="109" t="s">
        <v>26</v>
      </c>
      <c r="C12" s="108" t="s">
        <v>25</v>
      </c>
      <c r="D12" s="116">
        <v>1</v>
      </c>
      <c r="E12" s="102"/>
      <c r="F12" s="43">
        <f t="shared" si="0"/>
        <v>0</v>
      </c>
      <c r="G12" s="63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60">
      <c r="A13" s="115">
        <v>7</v>
      </c>
      <c r="B13" s="110" t="s">
        <v>23</v>
      </c>
      <c r="C13" s="108" t="s">
        <v>22</v>
      </c>
      <c r="D13" s="116">
        <v>1</v>
      </c>
      <c r="E13" s="102"/>
      <c r="F13" s="43">
        <f t="shared" si="0"/>
        <v>0</v>
      </c>
      <c r="G13" s="63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15">
        <v>8</v>
      </c>
      <c r="B14" s="109" t="s">
        <v>32</v>
      </c>
      <c r="C14" s="108" t="s">
        <v>22</v>
      </c>
      <c r="D14" s="116">
        <v>1</v>
      </c>
      <c r="E14" s="102"/>
      <c r="F14" s="43">
        <f t="shared" si="0"/>
        <v>0</v>
      </c>
      <c r="G14" s="63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>
      <c r="A15" s="115">
        <v>9</v>
      </c>
      <c r="B15" s="109" t="s">
        <v>31</v>
      </c>
      <c r="C15" s="108" t="s">
        <v>22</v>
      </c>
      <c r="D15" s="116">
        <v>1</v>
      </c>
      <c r="E15" s="102"/>
      <c r="F15" s="43">
        <f t="shared" si="0"/>
        <v>0</v>
      </c>
      <c r="G15" s="63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30.75" thickBot="1">
      <c r="A16" s="117">
        <v>10</v>
      </c>
      <c r="B16" s="118" t="s">
        <v>27</v>
      </c>
      <c r="C16" s="119" t="s">
        <v>28</v>
      </c>
      <c r="D16" s="120">
        <v>5</v>
      </c>
      <c r="E16" s="103"/>
      <c r="F16" s="45">
        <f t="shared" si="0"/>
        <v>0</v>
      </c>
      <c r="G16" s="63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30.75" thickBot="1">
      <c r="A17" s="104"/>
      <c r="B17" s="105" t="s">
        <v>57</v>
      </c>
      <c r="C17" s="106"/>
      <c r="D17" s="106"/>
      <c r="E17" s="80"/>
      <c r="F17" s="72"/>
      <c r="G17" s="63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>
      <c r="A18" s="111">
        <v>11</v>
      </c>
      <c r="B18" s="133" t="s">
        <v>93</v>
      </c>
      <c r="C18" s="113" t="s">
        <v>25</v>
      </c>
      <c r="D18" s="114">
        <v>1</v>
      </c>
      <c r="E18" s="101"/>
      <c r="F18" s="42">
        <f t="shared" ref="F18:F25" si="1">ROUND(D18*E18,2)</f>
        <v>0</v>
      </c>
      <c r="G18" s="63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15">
        <v>12</v>
      </c>
      <c r="B19" s="107" t="s">
        <v>40</v>
      </c>
      <c r="C19" s="108" t="s">
        <v>22</v>
      </c>
      <c r="D19" s="116">
        <v>1</v>
      </c>
      <c r="E19" s="102"/>
      <c r="F19" s="43">
        <f t="shared" si="1"/>
        <v>0</v>
      </c>
      <c r="G19" s="63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15">
        <v>13</v>
      </c>
      <c r="B20" s="107" t="s">
        <v>41</v>
      </c>
      <c r="C20" s="108" t="s">
        <v>25</v>
      </c>
      <c r="D20" s="116">
        <v>1</v>
      </c>
      <c r="E20" s="102"/>
      <c r="F20" s="43">
        <f t="shared" si="1"/>
        <v>0</v>
      </c>
      <c r="G20" s="63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30">
      <c r="A21" s="115">
        <v>14</v>
      </c>
      <c r="B21" s="109" t="s">
        <v>113</v>
      </c>
      <c r="C21" s="108" t="s">
        <v>25</v>
      </c>
      <c r="D21" s="116">
        <v>1</v>
      </c>
      <c r="E21" s="102"/>
      <c r="F21" s="43">
        <f t="shared" si="1"/>
        <v>0</v>
      </c>
      <c r="G21" s="63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>
      <c r="A22" s="115">
        <v>15</v>
      </c>
      <c r="B22" s="107" t="s">
        <v>24</v>
      </c>
      <c r="C22" s="108" t="s">
        <v>25</v>
      </c>
      <c r="D22" s="116">
        <v>1</v>
      </c>
      <c r="E22" s="102"/>
      <c r="F22" s="43">
        <f t="shared" si="1"/>
        <v>0</v>
      </c>
      <c r="G22" s="63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5">
        <v>16</v>
      </c>
      <c r="B23" s="109" t="s">
        <v>26</v>
      </c>
      <c r="C23" s="108" t="s">
        <v>25</v>
      </c>
      <c r="D23" s="116">
        <v>1</v>
      </c>
      <c r="E23" s="102"/>
      <c r="F23" s="43">
        <f t="shared" si="1"/>
        <v>0</v>
      </c>
      <c r="G23" s="63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60">
      <c r="A24" s="115">
        <v>17</v>
      </c>
      <c r="B24" s="110" t="s">
        <v>23</v>
      </c>
      <c r="C24" s="108" t="s">
        <v>22</v>
      </c>
      <c r="D24" s="116">
        <v>1</v>
      </c>
      <c r="E24" s="102"/>
      <c r="F24" s="43">
        <f t="shared" si="1"/>
        <v>0</v>
      </c>
      <c r="G24" s="63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5">
        <v>18</v>
      </c>
      <c r="B25" s="109" t="s">
        <v>32</v>
      </c>
      <c r="C25" s="108" t="s">
        <v>22</v>
      </c>
      <c r="D25" s="116">
        <v>1</v>
      </c>
      <c r="E25" s="102"/>
      <c r="F25" s="43">
        <f t="shared" si="1"/>
        <v>0</v>
      </c>
      <c r="G25" s="63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5">
        <v>19</v>
      </c>
      <c r="B26" s="109" t="s">
        <v>31</v>
      </c>
      <c r="C26" s="108" t="s">
        <v>22</v>
      </c>
      <c r="D26" s="116">
        <v>1</v>
      </c>
      <c r="E26" s="102"/>
      <c r="F26" s="43">
        <f t="shared" ref="F26:F27" si="2">ROUND(D26*E26,2)</f>
        <v>0</v>
      </c>
      <c r="G26" s="63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30.75" thickBot="1">
      <c r="A27" s="117">
        <v>20</v>
      </c>
      <c r="B27" s="118" t="s">
        <v>27</v>
      </c>
      <c r="C27" s="119" t="s">
        <v>28</v>
      </c>
      <c r="D27" s="120">
        <v>5</v>
      </c>
      <c r="E27" s="103"/>
      <c r="F27" s="45">
        <f t="shared" si="2"/>
        <v>0</v>
      </c>
      <c r="G27" s="63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thickBot="1">
      <c r="A28" s="142"/>
      <c r="B28" s="143"/>
      <c r="C28" s="106"/>
      <c r="D28" s="106"/>
      <c r="E28" s="144"/>
      <c r="F28" s="145"/>
      <c r="G28" s="63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thickBot="1">
      <c r="A29" s="82"/>
      <c r="B29" s="225" t="s">
        <v>29</v>
      </c>
      <c r="C29" s="226"/>
      <c r="D29" s="226"/>
      <c r="E29" s="227"/>
      <c r="F29" s="83">
        <f>SUM(F7:F16,F18:F27)</f>
        <v>0</v>
      </c>
      <c r="G29" s="6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thickBot="1">
      <c r="A30" s="62"/>
      <c r="B30" s="47"/>
      <c r="C30" s="47"/>
      <c r="D30" s="47"/>
      <c r="E30" s="47"/>
      <c r="F30" s="46"/>
      <c r="G30" s="63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thickBot="1">
      <c r="A31" s="84"/>
      <c r="B31" s="216" t="s">
        <v>62</v>
      </c>
      <c r="C31" s="217"/>
      <c r="D31" s="217"/>
      <c r="E31" s="218"/>
      <c r="F31" s="48">
        <f>SUM(F29*0.23)</f>
        <v>0</v>
      </c>
      <c r="G31" s="63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thickBot="1">
      <c r="A32" s="62"/>
      <c r="B32" s="47"/>
      <c r="C32" s="47"/>
      <c r="D32" s="47"/>
      <c r="E32" s="47"/>
      <c r="F32" s="46"/>
      <c r="G32" s="63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thickBot="1">
      <c r="A33" s="84"/>
      <c r="B33" s="216" t="s">
        <v>30</v>
      </c>
      <c r="C33" s="217"/>
      <c r="D33" s="217"/>
      <c r="E33" s="218"/>
      <c r="F33" s="48">
        <f>SUM(F29,F31)</f>
        <v>0</v>
      </c>
      <c r="G33" s="63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37"/>
      <c r="B34" s="37"/>
      <c r="C34" s="37"/>
      <c r="D34" s="37"/>
      <c r="E34" s="37"/>
      <c r="F34" s="49"/>
      <c r="G34" s="63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>
      <c r="A35" s="37"/>
      <c r="B35" s="37"/>
      <c r="C35" s="37"/>
      <c r="D35" s="37"/>
      <c r="E35" s="37"/>
      <c r="F35" s="49"/>
      <c r="G35" s="63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54"/>
      <c r="B36" s="54"/>
      <c r="C36" s="54"/>
      <c r="D36" s="54"/>
      <c r="E36" s="54"/>
      <c r="F36" s="55"/>
      <c r="G36" s="63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54" t="s">
        <v>5</v>
      </c>
      <c r="B37" s="54"/>
      <c r="C37" s="54"/>
      <c r="D37" s="54"/>
      <c r="E37" s="54"/>
      <c r="F37" s="55"/>
      <c r="G37" s="63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>
      <c r="A38" s="54"/>
      <c r="B38" s="54"/>
      <c r="C38" s="54"/>
      <c r="D38" s="54"/>
      <c r="E38" s="54"/>
      <c r="F38" s="55"/>
      <c r="G38" s="63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>
      <c r="A39" s="54"/>
      <c r="B39" s="54"/>
      <c r="C39" s="54"/>
      <c r="D39" s="54" t="s">
        <v>6</v>
      </c>
      <c r="E39" s="54"/>
      <c r="F39" s="55"/>
      <c r="G39" s="63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>
      <c r="A40" s="54"/>
      <c r="B40" s="54"/>
      <c r="C40" s="54"/>
      <c r="D40" s="54"/>
      <c r="E40" s="56" t="s">
        <v>7</v>
      </c>
      <c r="F40" s="55"/>
      <c r="G40" s="63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>
      <c r="A41" s="57"/>
      <c r="B41" s="57"/>
      <c r="C41" s="57"/>
      <c r="D41" s="56"/>
      <c r="E41" s="56" t="s">
        <v>9</v>
      </c>
      <c r="F41" s="55"/>
      <c r="G41" s="63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37"/>
      <c r="B42" s="37"/>
      <c r="C42" s="37"/>
      <c r="D42" s="37"/>
      <c r="E42" s="37"/>
      <c r="F42" s="49"/>
      <c r="G42" s="63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>
      <c r="A43" s="37"/>
      <c r="B43" s="37"/>
      <c r="C43" s="37"/>
      <c r="D43" s="37"/>
      <c r="E43" s="37"/>
      <c r="F43" s="49"/>
      <c r="G43" s="63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37"/>
      <c r="B44" s="37"/>
      <c r="C44" s="37"/>
      <c r="D44" s="37"/>
      <c r="E44" s="37"/>
      <c r="F44" s="49"/>
      <c r="G44" s="63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63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63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37"/>
      <c r="B47" s="37"/>
      <c r="C47" s="37"/>
      <c r="D47" s="37"/>
      <c r="E47" s="37"/>
      <c r="F47" s="49"/>
      <c r="G47" s="63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37"/>
      <c r="B48" s="37"/>
      <c r="C48" s="37"/>
      <c r="D48" s="37"/>
      <c r="E48" s="37"/>
      <c r="F48" s="49"/>
      <c r="G48" s="63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37"/>
      <c r="B49" s="37"/>
      <c r="C49" s="37"/>
      <c r="D49" s="37"/>
      <c r="E49" s="37"/>
      <c r="F49" s="49"/>
      <c r="G49" s="63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37"/>
      <c r="E50" s="37"/>
      <c r="F50" s="49"/>
      <c r="G50" s="63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37"/>
      <c r="E51" s="37"/>
      <c r="F51" s="49"/>
      <c r="G51" s="63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37"/>
      <c r="B52" s="37"/>
      <c r="C52" s="37"/>
      <c r="D52" s="37"/>
      <c r="E52" s="37"/>
      <c r="F52" s="49"/>
      <c r="G52" s="63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63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3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3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3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3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3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3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3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3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3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3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3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3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3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3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3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3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3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3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3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3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3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3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3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3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3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3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3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3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3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3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3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3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3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3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3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3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3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3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3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3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3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3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3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3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3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3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3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3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3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3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3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3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3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3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3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3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3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3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3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3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3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3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3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3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3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3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3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3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3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3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3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3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3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3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3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3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3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3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3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3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3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3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3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3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3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3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3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3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3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3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3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3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3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3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3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3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3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3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3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3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3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3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3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3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3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3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3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3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3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3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3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3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3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3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3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3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3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3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3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3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3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3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3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3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3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3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3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3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3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3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3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3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3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3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3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3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3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3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3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3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3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3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3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3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3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3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3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3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3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3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3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3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3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3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3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3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3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3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3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3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3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3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3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3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3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3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3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3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3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3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3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3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3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3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3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3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3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3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3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3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3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3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3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3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3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3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3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3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3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3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3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3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3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3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3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3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3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3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3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3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3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3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3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3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3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3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3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3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3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3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3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3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3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3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3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3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3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3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3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3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3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3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3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3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3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3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3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3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3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3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3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3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3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3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3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3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3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3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3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3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3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3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3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3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3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3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3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3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3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3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3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3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3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3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3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3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3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3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3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3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3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3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3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3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3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3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3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3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3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3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3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3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3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3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3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3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3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3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3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3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3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3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3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3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3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3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3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3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3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3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3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3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3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3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3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3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3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3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3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3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3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3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3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3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3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3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3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3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3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3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3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3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3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3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3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3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3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3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3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3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3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3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3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3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3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3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3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3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3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3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3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3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3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3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3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3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3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3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3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3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3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3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3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3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3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3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3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3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3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3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3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3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3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3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3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3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3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3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3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3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3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3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3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3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3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3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3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3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3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3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3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3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3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3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3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3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3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3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3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3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3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3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3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3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3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3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3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3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3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3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3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3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3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3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3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3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3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3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3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3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3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3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3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3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3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3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3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3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3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3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3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3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3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3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3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3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3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3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3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3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3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3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3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3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3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3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3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3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3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3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3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3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3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3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3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3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3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3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3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3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3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3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3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3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3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3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3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3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3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3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3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3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3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3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3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3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3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3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3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3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3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3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3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3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3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3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3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3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3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3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3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3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3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3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3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3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3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3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3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3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3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3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3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3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3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3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3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3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3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3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3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3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3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3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3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3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3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3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3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3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3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3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3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3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3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3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3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3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3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3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3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3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3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3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3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3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3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3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3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3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3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3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3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3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3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3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3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3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3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3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3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3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3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3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3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3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3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3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3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3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3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3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3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3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3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3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3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3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3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3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3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3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3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3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3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3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3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3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3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3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3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3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3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3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3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3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3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3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3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3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3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3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3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3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3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3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3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3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3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3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3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3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3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3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3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3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3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3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3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3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3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3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3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3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3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3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3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3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3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3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3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3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3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3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3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3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3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3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3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3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3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3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3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3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3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3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3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3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3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3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3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3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3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3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3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3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3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3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3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3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3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3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3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3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3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3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3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3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3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3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3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3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3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3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3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3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3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3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3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3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3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3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3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3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3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3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3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3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3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3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3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3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3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3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3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3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3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3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3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3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3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3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3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3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3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3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3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3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3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3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3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3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3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3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3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3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3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3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3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3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3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3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3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3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3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3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3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3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3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3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3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3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3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3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3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3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3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3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3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3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3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3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3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3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3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3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3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3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3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3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3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3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3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3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3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3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3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3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3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3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3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3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3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3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3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3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3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3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3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3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3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3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3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3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3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3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3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3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3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3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3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3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3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3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3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3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3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3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3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3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3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3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3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3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3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3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3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3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3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3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3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3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3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3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3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3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3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3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3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3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3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3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3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3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3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3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3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3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3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3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3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3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3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3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3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3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3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3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3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3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3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3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3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3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3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3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3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3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3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3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3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3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3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3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3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3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3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3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3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3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3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3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3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3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3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3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3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3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3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3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3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3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3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3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3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3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3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3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3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3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3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3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3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3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3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3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3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3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3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3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3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3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3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3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3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3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3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3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3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3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3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3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3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3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3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3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3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3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3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3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3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3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3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3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3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3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3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3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3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3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3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3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3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3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3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3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3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3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3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3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3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3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3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3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3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3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3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3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3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3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3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3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3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3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3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3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3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3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3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3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3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3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3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3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3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3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3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3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3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3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3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3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3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3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3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3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3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</sheetData>
  <sheetProtection algorithmName="SHA-512" hashValue="og0sN0ozEJUAN5VMUylV7DSS110WehYZiDljg5PZAJUQ4Gt6W85hZVz4lIWttVF2K72WJH5KfU1uTn5lNqFSRQ==" saltValue="IEdmpneCSJ2zbaS/kQ8aKw==" spinCount="100000" sheet="1" objects="1" scenarios="1"/>
  <mergeCells count="7">
    <mergeCell ref="B31:E31"/>
    <mergeCell ref="B33:E33"/>
    <mergeCell ref="C1:F1"/>
    <mergeCell ref="A2:F2"/>
    <mergeCell ref="A3:F3"/>
    <mergeCell ref="A4:D4"/>
    <mergeCell ref="B29:E29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3"/>
  </sheetPr>
  <dimension ref="A1:Z988"/>
  <sheetViews>
    <sheetView topLeftCell="A13" zoomScale="85" zoomScaleNormal="85" zoomScalePageLayoutView="70" workbookViewId="0">
      <selection activeCell="K32" sqref="K32"/>
    </sheetView>
  </sheetViews>
  <sheetFormatPr defaultColWidth="14.42578125" defaultRowHeight="15"/>
  <cols>
    <col min="1" max="1" width="7.42578125" style="38" customWidth="1"/>
    <col min="2" max="2" width="80.140625" style="38" customWidth="1"/>
    <col min="3" max="3" width="8.85546875" style="38" customWidth="1"/>
    <col min="4" max="4" width="6.85546875" style="38" customWidth="1"/>
    <col min="5" max="5" width="12" style="38" customWidth="1"/>
    <col min="6" max="6" width="15.7109375" style="50" customWidth="1"/>
    <col min="7" max="26" width="9.140625" style="38" customWidth="1"/>
    <col min="27" max="16384" width="14.42578125" style="38"/>
  </cols>
  <sheetData>
    <row r="1" spans="1:26" ht="86.25" customHeight="1">
      <c r="A1" s="62"/>
      <c r="B1" s="36"/>
      <c r="C1" s="219" t="s">
        <v>110</v>
      </c>
      <c r="D1" s="220"/>
      <c r="E1" s="220"/>
      <c r="F1" s="221"/>
      <c r="G1" s="63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2" t="s">
        <v>43</v>
      </c>
      <c r="B2" s="231"/>
      <c r="C2" s="231"/>
      <c r="D2" s="231"/>
      <c r="E2" s="231"/>
      <c r="F2" s="232"/>
      <c r="G2" s="63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2" t="s">
        <v>15</v>
      </c>
      <c r="B3" s="220"/>
      <c r="C3" s="220"/>
      <c r="D3" s="220"/>
      <c r="E3" s="220"/>
      <c r="F3" s="221"/>
      <c r="G3" s="63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thickBot="1">
      <c r="A4" s="223"/>
      <c r="B4" s="220"/>
      <c r="C4" s="220"/>
      <c r="D4" s="221"/>
      <c r="E4" s="39"/>
      <c r="F4" s="40"/>
      <c r="G4" s="63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60.75" thickBot="1">
      <c r="A5" s="64" t="s">
        <v>16</v>
      </c>
      <c r="B5" s="65" t="s">
        <v>17</v>
      </c>
      <c r="C5" s="66" t="s">
        <v>18</v>
      </c>
      <c r="D5" s="66" t="s">
        <v>19</v>
      </c>
      <c r="E5" s="67" t="s">
        <v>20</v>
      </c>
      <c r="F5" s="67" t="s">
        <v>21</v>
      </c>
      <c r="G5" s="63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30.75" thickBot="1">
      <c r="A6" s="146"/>
      <c r="B6" s="147" t="s">
        <v>92</v>
      </c>
      <c r="C6" s="148"/>
      <c r="D6" s="148"/>
      <c r="E6" s="149"/>
      <c r="F6" s="150"/>
      <c r="G6" s="63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51">
        <v>1</v>
      </c>
      <c r="B7" s="152" t="s">
        <v>99</v>
      </c>
      <c r="C7" s="125" t="s">
        <v>25</v>
      </c>
      <c r="D7" s="126">
        <v>1</v>
      </c>
      <c r="E7" s="58"/>
      <c r="F7" s="42">
        <f>ROUND(D7*E7,2)</f>
        <v>0</v>
      </c>
      <c r="G7" s="63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53">
        <v>2</v>
      </c>
      <c r="B8" s="128" t="s">
        <v>45</v>
      </c>
      <c r="C8" s="41" t="s">
        <v>25</v>
      </c>
      <c r="D8" s="154">
        <v>1</v>
      </c>
      <c r="E8" s="60"/>
      <c r="F8" s="43">
        <f t="shared" ref="F8:F21" si="0">ROUND(D8*E8,2)</f>
        <v>0</v>
      </c>
      <c r="G8" s="63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53">
        <v>3</v>
      </c>
      <c r="B9" s="128" t="s">
        <v>100</v>
      </c>
      <c r="C9" s="41" t="s">
        <v>48</v>
      </c>
      <c r="D9" s="154">
        <v>50</v>
      </c>
      <c r="E9" s="60"/>
      <c r="F9" s="43">
        <f t="shared" si="0"/>
        <v>0</v>
      </c>
      <c r="G9" s="63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>
      <c r="A10" s="153">
        <v>4</v>
      </c>
      <c r="B10" s="128" t="s">
        <v>91</v>
      </c>
      <c r="C10" s="155" t="s">
        <v>22</v>
      </c>
      <c r="D10" s="154">
        <v>1</v>
      </c>
      <c r="E10" s="60"/>
      <c r="F10" s="43">
        <f t="shared" si="0"/>
        <v>0</v>
      </c>
      <c r="G10" s="63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53">
        <v>5</v>
      </c>
      <c r="B11" s="128" t="s">
        <v>33</v>
      </c>
      <c r="C11" s="155" t="s">
        <v>48</v>
      </c>
      <c r="D11" s="154">
        <v>50</v>
      </c>
      <c r="E11" s="60"/>
      <c r="F11" s="43">
        <f t="shared" si="0"/>
        <v>0</v>
      </c>
      <c r="G11" s="63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30">
      <c r="A12" s="153">
        <v>6</v>
      </c>
      <c r="B12" s="128" t="s">
        <v>101</v>
      </c>
      <c r="C12" s="41" t="s">
        <v>48</v>
      </c>
      <c r="D12" s="154">
        <v>50</v>
      </c>
      <c r="E12" s="60"/>
      <c r="F12" s="43">
        <f t="shared" si="0"/>
        <v>0</v>
      </c>
      <c r="G12" s="63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>
      <c r="A13" s="153">
        <v>7</v>
      </c>
      <c r="B13" s="128" t="s">
        <v>40</v>
      </c>
      <c r="C13" s="76" t="s">
        <v>22</v>
      </c>
      <c r="D13" s="77">
        <v>1</v>
      </c>
      <c r="E13" s="60"/>
      <c r="F13" s="43">
        <f t="shared" si="0"/>
        <v>0</v>
      </c>
      <c r="G13" s="63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53">
        <v>8</v>
      </c>
      <c r="B14" s="128" t="s">
        <v>41</v>
      </c>
      <c r="C14" s="76" t="s">
        <v>25</v>
      </c>
      <c r="D14" s="77">
        <v>1</v>
      </c>
      <c r="E14" s="60"/>
      <c r="F14" s="43">
        <f t="shared" si="0"/>
        <v>0</v>
      </c>
      <c r="G14" s="63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47.25" customHeight="1">
      <c r="A15" s="153">
        <v>9</v>
      </c>
      <c r="B15" s="109" t="s">
        <v>113</v>
      </c>
      <c r="C15" s="78" t="s">
        <v>25</v>
      </c>
      <c r="D15" s="77">
        <v>1</v>
      </c>
      <c r="E15" s="60"/>
      <c r="F15" s="43">
        <f t="shared" si="0"/>
        <v>0</v>
      </c>
      <c r="G15" s="63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>
      <c r="A16" s="153">
        <v>10</v>
      </c>
      <c r="B16" s="128" t="s">
        <v>24</v>
      </c>
      <c r="C16" s="76" t="s">
        <v>25</v>
      </c>
      <c r="D16" s="77">
        <v>1</v>
      </c>
      <c r="E16" s="60"/>
      <c r="F16" s="43">
        <f t="shared" si="0"/>
        <v>0</v>
      </c>
      <c r="G16" s="63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>
      <c r="A17" s="153">
        <v>11</v>
      </c>
      <c r="B17" s="128" t="s">
        <v>26</v>
      </c>
      <c r="C17" s="76" t="s">
        <v>25</v>
      </c>
      <c r="D17" s="77">
        <v>1</v>
      </c>
      <c r="E17" s="60"/>
      <c r="F17" s="43">
        <f t="shared" si="0"/>
        <v>0</v>
      </c>
      <c r="G17" s="63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60">
      <c r="A18" s="153">
        <v>12</v>
      </c>
      <c r="B18" s="128" t="s">
        <v>23</v>
      </c>
      <c r="C18" s="76" t="s">
        <v>22</v>
      </c>
      <c r="D18" s="77">
        <v>1</v>
      </c>
      <c r="E18" s="60"/>
      <c r="F18" s="43">
        <f t="shared" si="0"/>
        <v>0</v>
      </c>
      <c r="G18" s="63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53">
        <v>13</v>
      </c>
      <c r="B19" s="128" t="s">
        <v>32</v>
      </c>
      <c r="C19" s="76" t="s">
        <v>22</v>
      </c>
      <c r="D19" s="77">
        <v>1</v>
      </c>
      <c r="E19" s="60"/>
      <c r="F19" s="43">
        <f t="shared" si="0"/>
        <v>0</v>
      </c>
      <c r="G19" s="63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53">
        <v>14</v>
      </c>
      <c r="B20" s="128" t="s">
        <v>31</v>
      </c>
      <c r="C20" s="76" t="s">
        <v>22</v>
      </c>
      <c r="D20" s="77">
        <v>1</v>
      </c>
      <c r="E20" s="60"/>
      <c r="F20" s="43">
        <f t="shared" si="0"/>
        <v>0</v>
      </c>
      <c r="G20" s="63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30.75" thickBot="1">
      <c r="A21" s="156">
        <v>15</v>
      </c>
      <c r="B21" s="157" t="s">
        <v>27</v>
      </c>
      <c r="C21" s="155" t="s">
        <v>28</v>
      </c>
      <c r="D21" s="158">
        <v>5</v>
      </c>
      <c r="E21" s="60"/>
      <c r="F21" s="43">
        <f t="shared" si="0"/>
        <v>0</v>
      </c>
      <c r="G21" s="63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30.75" thickBot="1">
      <c r="A22" s="68"/>
      <c r="B22" s="159" t="s">
        <v>83</v>
      </c>
      <c r="C22" s="70"/>
      <c r="D22" s="70"/>
      <c r="E22" s="160"/>
      <c r="F22" s="161"/>
      <c r="G22" s="63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>
      <c r="A23" s="111">
        <v>16</v>
      </c>
      <c r="B23" s="112" t="s">
        <v>103</v>
      </c>
      <c r="C23" s="162" t="s">
        <v>25</v>
      </c>
      <c r="D23" s="114">
        <v>1</v>
      </c>
      <c r="E23" s="121"/>
      <c r="F23" s="163">
        <f t="shared" ref="F23:F35" si="1">ROUND(D23*E23,2)</f>
        <v>0</v>
      </c>
      <c r="G23" s="63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>
      <c r="A24" s="115">
        <v>17</v>
      </c>
      <c r="B24" s="109" t="s">
        <v>34</v>
      </c>
      <c r="C24" s="108" t="s">
        <v>48</v>
      </c>
      <c r="D24" s="116">
        <v>10</v>
      </c>
      <c r="E24" s="102"/>
      <c r="F24" s="43">
        <f t="shared" si="1"/>
        <v>0</v>
      </c>
      <c r="G24" s="63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115">
        <v>18</v>
      </c>
      <c r="B25" s="109" t="s">
        <v>91</v>
      </c>
      <c r="C25" s="164" t="s">
        <v>22</v>
      </c>
      <c r="D25" s="116">
        <v>1</v>
      </c>
      <c r="E25" s="102"/>
      <c r="F25" s="43">
        <f t="shared" si="1"/>
        <v>0</v>
      </c>
      <c r="G25" s="63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115">
        <v>19</v>
      </c>
      <c r="B26" s="109" t="s">
        <v>35</v>
      </c>
      <c r="C26" s="108" t="s">
        <v>48</v>
      </c>
      <c r="D26" s="116">
        <v>24</v>
      </c>
      <c r="E26" s="102"/>
      <c r="F26" s="43">
        <f t="shared" si="1"/>
        <v>0</v>
      </c>
      <c r="G26" s="63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>
      <c r="A27" s="115">
        <v>20</v>
      </c>
      <c r="B27" s="107" t="s">
        <v>36</v>
      </c>
      <c r="C27" s="108" t="s">
        <v>22</v>
      </c>
      <c r="D27" s="116">
        <v>1</v>
      </c>
      <c r="E27" s="102"/>
      <c r="F27" s="43">
        <f t="shared" si="1"/>
        <v>0</v>
      </c>
      <c r="G27" s="63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>
      <c r="A28" s="115">
        <v>21</v>
      </c>
      <c r="B28" s="109" t="s">
        <v>41</v>
      </c>
      <c r="C28" s="108" t="s">
        <v>25</v>
      </c>
      <c r="D28" s="116">
        <v>1</v>
      </c>
      <c r="E28" s="102"/>
      <c r="F28" s="43">
        <f t="shared" si="1"/>
        <v>0</v>
      </c>
      <c r="G28" s="63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45.75" customHeight="1">
      <c r="A29" s="115">
        <v>22</v>
      </c>
      <c r="B29" s="109" t="s">
        <v>113</v>
      </c>
      <c r="C29" s="108" t="s">
        <v>25</v>
      </c>
      <c r="D29" s="116">
        <v>1</v>
      </c>
      <c r="E29" s="102"/>
      <c r="F29" s="43">
        <f t="shared" si="1"/>
        <v>0</v>
      </c>
      <c r="G29" s="63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115">
        <v>23</v>
      </c>
      <c r="B30" s="109" t="s">
        <v>24</v>
      </c>
      <c r="C30" s="108" t="s">
        <v>25</v>
      </c>
      <c r="D30" s="116">
        <v>1</v>
      </c>
      <c r="E30" s="102"/>
      <c r="F30" s="43">
        <f t="shared" si="1"/>
        <v>0</v>
      </c>
      <c r="G30" s="63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115">
        <v>24</v>
      </c>
      <c r="B31" s="109" t="s">
        <v>26</v>
      </c>
      <c r="C31" s="108" t="s">
        <v>25</v>
      </c>
      <c r="D31" s="116">
        <v>1</v>
      </c>
      <c r="E31" s="102"/>
      <c r="F31" s="43">
        <f t="shared" si="1"/>
        <v>0</v>
      </c>
      <c r="G31" s="63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60">
      <c r="A32" s="115">
        <v>25</v>
      </c>
      <c r="B32" s="109" t="s">
        <v>23</v>
      </c>
      <c r="C32" s="108" t="s">
        <v>22</v>
      </c>
      <c r="D32" s="116">
        <v>1</v>
      </c>
      <c r="E32" s="102"/>
      <c r="F32" s="43">
        <f t="shared" si="1"/>
        <v>0</v>
      </c>
      <c r="G32" s="63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115">
        <v>26</v>
      </c>
      <c r="B33" s="109" t="s">
        <v>32</v>
      </c>
      <c r="C33" s="108" t="s">
        <v>22</v>
      </c>
      <c r="D33" s="116">
        <v>1</v>
      </c>
      <c r="E33" s="102"/>
      <c r="F33" s="43">
        <f t="shared" si="1"/>
        <v>0</v>
      </c>
      <c r="G33" s="63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115">
        <v>27</v>
      </c>
      <c r="B34" s="109" t="s">
        <v>31</v>
      </c>
      <c r="C34" s="108" t="s">
        <v>22</v>
      </c>
      <c r="D34" s="116">
        <v>1</v>
      </c>
      <c r="E34" s="102"/>
      <c r="F34" s="43">
        <f t="shared" si="1"/>
        <v>0</v>
      </c>
      <c r="G34" s="63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30.75" thickBot="1">
      <c r="A35" s="117">
        <v>28</v>
      </c>
      <c r="B35" s="118" t="s">
        <v>27</v>
      </c>
      <c r="C35" s="119" t="s">
        <v>28</v>
      </c>
      <c r="D35" s="120">
        <v>5</v>
      </c>
      <c r="E35" s="103"/>
      <c r="F35" s="45">
        <f t="shared" si="1"/>
        <v>0</v>
      </c>
      <c r="G35" s="63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thickBot="1">
      <c r="A36" s="62"/>
      <c r="B36" s="36"/>
      <c r="C36" s="36"/>
      <c r="D36" s="36"/>
      <c r="E36" s="36"/>
      <c r="F36" s="46"/>
      <c r="G36" s="63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thickBot="1">
      <c r="A37" s="139"/>
      <c r="B37" s="224" t="s">
        <v>29</v>
      </c>
      <c r="C37" s="217"/>
      <c r="D37" s="217"/>
      <c r="E37" s="218"/>
      <c r="F37" s="140">
        <f>SUM(F7:F21,F23:F35)</f>
        <v>0</v>
      </c>
      <c r="G37" s="63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thickBot="1">
      <c r="A38" s="62"/>
      <c r="B38" s="47"/>
      <c r="C38" s="47"/>
      <c r="D38" s="47"/>
      <c r="E38" s="47"/>
      <c r="F38" s="46"/>
      <c r="G38" s="63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thickBot="1">
      <c r="A39" s="84"/>
      <c r="B39" s="216" t="s">
        <v>62</v>
      </c>
      <c r="C39" s="217"/>
      <c r="D39" s="217"/>
      <c r="E39" s="218"/>
      <c r="F39" s="48">
        <f>SUM(F37*0.23)</f>
        <v>0</v>
      </c>
      <c r="G39" s="63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thickBot="1">
      <c r="A40" s="62"/>
      <c r="B40" s="47"/>
      <c r="C40" s="47"/>
      <c r="D40" s="47"/>
      <c r="E40" s="47"/>
      <c r="F40" s="46"/>
      <c r="G40" s="63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thickBot="1">
      <c r="A41" s="84"/>
      <c r="B41" s="216" t="s">
        <v>30</v>
      </c>
      <c r="C41" s="217"/>
      <c r="D41" s="217"/>
      <c r="E41" s="218"/>
      <c r="F41" s="48">
        <f>SUM(F37,F39)</f>
        <v>0</v>
      </c>
      <c r="G41" s="63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37"/>
      <c r="B42" s="37"/>
      <c r="C42" s="37"/>
      <c r="D42" s="37"/>
      <c r="E42" s="37"/>
      <c r="F42" s="49"/>
      <c r="G42" s="63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>
      <c r="A43" s="37"/>
      <c r="B43" s="37"/>
      <c r="C43" s="37"/>
      <c r="D43" s="37"/>
      <c r="E43" s="37"/>
      <c r="F43" s="49"/>
      <c r="G43" s="63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54"/>
      <c r="B44" s="54"/>
      <c r="C44" s="54"/>
      <c r="D44" s="54"/>
      <c r="E44" s="54"/>
      <c r="F44" s="55"/>
      <c r="G44" s="63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54" t="s">
        <v>5</v>
      </c>
      <c r="B45" s="54"/>
      <c r="C45" s="54"/>
      <c r="D45" s="54"/>
      <c r="E45" s="54"/>
      <c r="F45" s="55"/>
      <c r="G45" s="63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54"/>
      <c r="B46" s="54"/>
      <c r="C46" s="54"/>
      <c r="D46" s="54"/>
      <c r="E46" s="54"/>
      <c r="F46" s="55"/>
      <c r="G46" s="63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54"/>
      <c r="B47" s="54"/>
      <c r="C47" s="54"/>
      <c r="D47" s="54" t="s">
        <v>6</v>
      </c>
      <c r="E47" s="54"/>
      <c r="F47" s="55"/>
      <c r="G47" s="63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54"/>
      <c r="B48" s="54"/>
      <c r="C48" s="54"/>
      <c r="D48" s="54"/>
      <c r="E48" s="56" t="s">
        <v>7</v>
      </c>
      <c r="F48" s="55"/>
      <c r="G48" s="63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57"/>
      <c r="B49" s="57"/>
      <c r="C49" s="57"/>
      <c r="D49" s="56"/>
      <c r="E49" s="56" t="s">
        <v>9</v>
      </c>
      <c r="F49" s="55"/>
      <c r="G49" s="63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37"/>
      <c r="E50" s="37"/>
      <c r="F50" s="49"/>
      <c r="G50" s="63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37"/>
      <c r="E51" s="37"/>
      <c r="F51" s="49"/>
      <c r="G51" s="63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37"/>
      <c r="B52" s="37"/>
      <c r="C52" s="37"/>
      <c r="D52" s="37"/>
      <c r="E52" s="37"/>
      <c r="F52" s="49"/>
      <c r="G52" s="63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63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63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63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63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63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63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63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63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63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63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63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63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63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63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63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63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63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63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63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63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63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63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63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63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63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63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63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63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63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63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63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63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63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63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63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63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63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63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63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63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63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63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63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63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63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63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63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63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63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63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63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63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63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63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63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63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63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63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63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63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63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63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63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63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63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63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63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63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63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63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63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63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63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63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63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63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63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63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63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63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63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63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63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63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63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63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63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63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63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63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63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63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63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63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63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63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63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63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63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63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63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63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63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63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63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63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63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63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63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63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63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63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63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63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63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63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63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63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63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63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63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63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63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63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63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63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63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63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63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63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63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63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63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63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63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63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63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63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63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63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63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63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63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63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63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63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63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63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63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63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63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63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63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63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63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63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63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63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63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63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63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63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63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63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63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63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63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63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63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63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63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63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63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63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63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63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63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63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63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63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63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63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63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63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63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63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63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63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63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63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63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63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63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63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63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63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63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63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63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63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63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63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63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63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63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63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63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63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63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63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63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63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63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63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63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63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63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63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63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63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63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63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63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63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63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63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63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63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63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63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63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63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63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63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63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63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63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63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63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63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63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63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63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63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63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63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63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63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63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63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63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63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63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63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63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63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63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63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63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63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63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63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63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63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63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63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63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63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63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63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63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63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63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63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63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63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63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63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63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63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63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63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63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63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63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63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63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63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63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63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63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63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63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63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63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63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63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63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63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63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63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63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63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63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63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63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63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63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63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63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63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63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63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63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63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63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63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63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63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63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63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63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63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63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63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63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63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63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63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63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63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63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63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63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63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63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63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63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63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63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63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63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63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63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63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63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63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63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63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63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63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63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63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63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63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63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63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63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63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63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63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63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63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63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63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63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63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63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63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63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63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63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63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63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63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63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63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63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63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63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63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63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63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63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63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63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63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63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63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63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63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63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63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63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63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63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63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63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63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63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63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63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63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63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63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63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63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63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63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63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63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63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63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63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63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63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63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63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63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63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63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63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63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63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63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63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63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63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63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63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63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63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63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63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63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63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63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63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63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63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63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63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63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63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63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63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63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63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63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63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63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63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63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63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63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63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63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63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63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63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63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63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63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63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63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63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63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63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63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63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63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63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63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63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63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63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63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63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63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63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63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63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63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63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63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63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63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63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63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63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63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63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63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63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63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63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63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63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63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63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63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63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63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63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63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63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63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63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63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63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63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63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63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63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63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63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63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63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63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63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63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63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63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63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63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63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63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63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63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63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63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63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63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63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63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63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63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63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63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63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63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63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63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63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63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63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63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63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63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63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63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63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63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63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63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63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63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63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63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63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63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63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63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63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63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63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63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63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63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63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63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63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63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63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63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63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63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63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63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63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63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63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63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63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63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63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63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63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63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63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63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63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63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63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63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63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63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63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63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63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63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63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63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63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63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63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63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63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63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63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63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63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63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63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63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63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63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63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63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63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63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63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63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63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63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63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63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63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63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63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63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63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63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63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63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63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63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63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63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63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63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63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63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63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63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63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63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63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63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63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63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63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63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63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63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63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63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63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63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63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63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63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63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63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63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63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63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63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63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63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63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63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63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63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63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63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63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63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63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63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63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63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63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63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63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63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63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63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63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63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63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63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63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63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63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63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63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63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63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63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63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63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63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63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63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63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63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63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63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63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63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63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63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63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63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63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63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63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63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63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63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63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63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63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63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63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63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63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63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63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63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63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63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63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63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63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63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63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63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63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63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63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63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63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63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63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63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63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63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63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63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63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63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63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63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63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63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63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63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63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63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63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63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63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63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63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63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63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63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63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63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63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63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63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63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63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63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63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63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63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63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63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63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63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63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63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63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63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63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63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63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63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63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63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63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63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63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63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63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63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63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63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63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63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63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63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63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63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63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63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63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63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63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63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63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63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63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63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63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63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63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63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63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63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63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63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63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63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63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63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63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63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63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63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63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63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63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63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63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63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63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63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63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63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63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63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63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63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63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63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63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63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63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63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63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63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63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63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63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63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63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63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63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63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63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63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63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63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63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63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63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63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63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63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63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63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63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63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63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63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63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63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63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63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63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63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63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63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63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63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63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63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63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63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63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63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63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63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63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63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63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63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63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63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63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63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63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63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63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63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63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63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63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63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63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63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63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63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63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63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63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63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63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63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63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63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63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63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63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  <c r="G982" s="63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49"/>
      <c r="G983" s="63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49"/>
      <c r="G984" s="63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49"/>
      <c r="G985" s="63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49"/>
      <c r="G986" s="63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49"/>
      <c r="G987" s="63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>
      <c r="A988" s="37"/>
      <c r="B988" s="37"/>
      <c r="C988" s="37"/>
      <c r="D988" s="37"/>
      <c r="E988" s="37"/>
      <c r="F988" s="49"/>
      <c r="G988" s="63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</sheetData>
  <sheetProtection algorithmName="SHA-512" hashValue="NZAxxjAWEzK4uvaLESIZ6WpwI9dxKRgDLt1vxxUCj9ess7wCHzPdh9lsYjByCmrDSgV5NsIsLpDbXOfxLEnSXQ==" saltValue="KN+1VKn+lUAdj9tHw8md8w==" spinCount="100000" sheet="1" objects="1" scenarios="1"/>
  <mergeCells count="7">
    <mergeCell ref="B37:E37"/>
    <mergeCell ref="B39:E39"/>
    <mergeCell ref="B41:E41"/>
    <mergeCell ref="C1:F1"/>
    <mergeCell ref="A2:F2"/>
    <mergeCell ref="A3:F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B083"/>
  </sheetPr>
  <dimension ref="A1:Z994"/>
  <sheetViews>
    <sheetView zoomScale="85" zoomScaleNormal="85" zoomScalePageLayoutView="70" workbookViewId="0">
      <selection activeCell="L18" sqref="L18"/>
    </sheetView>
  </sheetViews>
  <sheetFormatPr defaultColWidth="14.42578125" defaultRowHeight="15"/>
  <cols>
    <col min="1" max="1" width="7.42578125" style="38" customWidth="1"/>
    <col min="2" max="2" width="80.140625" style="38" customWidth="1"/>
    <col min="3" max="3" width="8.85546875" style="38" customWidth="1"/>
    <col min="4" max="4" width="6.85546875" style="38" customWidth="1"/>
    <col min="5" max="5" width="12" style="38" customWidth="1"/>
    <col min="6" max="6" width="15.7109375" style="50" customWidth="1"/>
    <col min="7" max="26" width="9.140625" style="38" customWidth="1"/>
    <col min="27" max="16384" width="14.42578125" style="38"/>
  </cols>
  <sheetData>
    <row r="1" spans="1:26" ht="89.25" customHeight="1">
      <c r="A1" s="36"/>
      <c r="B1" s="36"/>
      <c r="C1" s="219" t="s">
        <v>111</v>
      </c>
      <c r="D1" s="220"/>
      <c r="E1" s="220"/>
      <c r="F1" s="221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A2" s="222" t="s">
        <v>43</v>
      </c>
      <c r="B2" s="220"/>
      <c r="C2" s="220"/>
      <c r="D2" s="220"/>
      <c r="E2" s="220"/>
      <c r="F2" s="221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>
      <c r="A3" s="222" t="s">
        <v>15</v>
      </c>
      <c r="B3" s="220"/>
      <c r="C3" s="220"/>
      <c r="D3" s="220"/>
      <c r="E3" s="220"/>
      <c r="F3" s="221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thickBot="1">
      <c r="A4" s="223"/>
      <c r="B4" s="220"/>
      <c r="C4" s="220"/>
      <c r="D4" s="221"/>
      <c r="E4" s="39"/>
      <c r="F4" s="40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60.75" thickBot="1">
      <c r="A5" s="165" t="s">
        <v>16</v>
      </c>
      <c r="B5" s="65" t="s">
        <v>17</v>
      </c>
      <c r="C5" s="66" t="s">
        <v>18</v>
      </c>
      <c r="D5" s="66" t="s">
        <v>19</v>
      </c>
      <c r="E5" s="67" t="s">
        <v>20</v>
      </c>
      <c r="F5" s="67" t="s">
        <v>21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30">
      <c r="A6" s="166"/>
      <c r="B6" s="167" t="s">
        <v>82</v>
      </c>
      <c r="C6" s="125"/>
      <c r="D6" s="168"/>
      <c r="E6" s="169"/>
      <c r="F6" s="170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>
      <c r="A7" s="153">
        <v>1</v>
      </c>
      <c r="B7" s="127" t="s">
        <v>102</v>
      </c>
      <c r="C7" s="76" t="s">
        <v>25</v>
      </c>
      <c r="D7" s="77">
        <v>1</v>
      </c>
      <c r="E7" s="51"/>
      <c r="F7" s="43">
        <f>ROUND(D7*E7,2)</f>
        <v>0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>
      <c r="A8" s="171">
        <v>2</v>
      </c>
      <c r="B8" s="88" t="s">
        <v>37</v>
      </c>
      <c r="C8" s="76" t="s">
        <v>25</v>
      </c>
      <c r="D8" s="77">
        <v>1</v>
      </c>
      <c r="E8" s="51"/>
      <c r="F8" s="43">
        <f t="shared" ref="F8:F21" si="0">ROUND(D8*E8,2)</f>
        <v>0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>
      <c r="A9" s="171">
        <v>3</v>
      </c>
      <c r="B9" s="88" t="s">
        <v>44</v>
      </c>
      <c r="C9" s="76" t="s">
        <v>25</v>
      </c>
      <c r="D9" s="77">
        <v>1</v>
      </c>
      <c r="E9" s="52"/>
      <c r="F9" s="43">
        <f t="shared" si="0"/>
        <v>0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>
      <c r="A10" s="171">
        <v>4</v>
      </c>
      <c r="B10" s="88" t="s">
        <v>38</v>
      </c>
      <c r="C10" s="76" t="s">
        <v>48</v>
      </c>
      <c r="D10" s="77">
        <v>8</v>
      </c>
      <c r="E10" s="52"/>
      <c r="F10" s="43">
        <f t="shared" si="0"/>
        <v>0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>
      <c r="A11" s="171">
        <v>5</v>
      </c>
      <c r="B11" s="88" t="s">
        <v>91</v>
      </c>
      <c r="C11" s="78" t="s">
        <v>22</v>
      </c>
      <c r="D11" s="77">
        <v>1</v>
      </c>
      <c r="E11" s="52"/>
      <c r="F11" s="43">
        <f t="shared" si="0"/>
        <v>0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>
      <c r="A12" s="171">
        <v>6</v>
      </c>
      <c r="B12" s="88" t="s">
        <v>39</v>
      </c>
      <c r="C12" s="78" t="s">
        <v>48</v>
      </c>
      <c r="D12" s="77">
        <v>5</v>
      </c>
      <c r="E12" s="52"/>
      <c r="F12" s="43">
        <f t="shared" si="0"/>
        <v>0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>
      <c r="A13" s="171">
        <v>7</v>
      </c>
      <c r="B13" s="127" t="s">
        <v>40</v>
      </c>
      <c r="C13" s="76" t="s">
        <v>25</v>
      </c>
      <c r="D13" s="77">
        <v>1</v>
      </c>
      <c r="E13" s="52"/>
      <c r="F13" s="43">
        <f t="shared" si="0"/>
        <v>0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>
      <c r="A14" s="171">
        <v>8</v>
      </c>
      <c r="B14" s="128" t="s">
        <v>41</v>
      </c>
      <c r="C14" s="76" t="s">
        <v>25</v>
      </c>
      <c r="D14" s="77">
        <v>1</v>
      </c>
      <c r="E14" s="52"/>
      <c r="F14" s="43">
        <f t="shared" si="0"/>
        <v>0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45" customHeight="1">
      <c r="A15" s="171">
        <v>9</v>
      </c>
      <c r="B15" s="109" t="s">
        <v>113</v>
      </c>
      <c r="C15" s="78" t="s">
        <v>25</v>
      </c>
      <c r="D15" s="77">
        <v>1</v>
      </c>
      <c r="E15" s="52"/>
      <c r="F15" s="43">
        <f t="shared" si="0"/>
        <v>0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>
      <c r="A16" s="171">
        <v>10</v>
      </c>
      <c r="B16" s="128" t="s">
        <v>24</v>
      </c>
      <c r="C16" s="76" t="s">
        <v>25</v>
      </c>
      <c r="D16" s="77">
        <v>1</v>
      </c>
      <c r="E16" s="52"/>
      <c r="F16" s="43">
        <f t="shared" si="0"/>
        <v>0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>
      <c r="A17" s="171">
        <v>11</v>
      </c>
      <c r="B17" s="128" t="s">
        <v>26</v>
      </c>
      <c r="C17" s="76" t="s">
        <v>25</v>
      </c>
      <c r="D17" s="77">
        <v>1</v>
      </c>
      <c r="E17" s="52"/>
      <c r="F17" s="43">
        <f t="shared" si="0"/>
        <v>0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60">
      <c r="A18" s="171">
        <v>12</v>
      </c>
      <c r="B18" s="128" t="s">
        <v>23</v>
      </c>
      <c r="C18" s="76" t="s">
        <v>22</v>
      </c>
      <c r="D18" s="77">
        <v>1</v>
      </c>
      <c r="E18" s="52"/>
      <c r="F18" s="43">
        <f t="shared" si="0"/>
        <v>0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>
      <c r="A19" s="171">
        <v>13</v>
      </c>
      <c r="B19" s="128" t="s">
        <v>32</v>
      </c>
      <c r="C19" s="76" t="s">
        <v>22</v>
      </c>
      <c r="D19" s="77">
        <v>1</v>
      </c>
      <c r="E19" s="52"/>
      <c r="F19" s="43">
        <f t="shared" si="0"/>
        <v>0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>
      <c r="A20" s="171">
        <v>14</v>
      </c>
      <c r="B20" s="128" t="s">
        <v>31</v>
      </c>
      <c r="C20" s="76" t="s">
        <v>22</v>
      </c>
      <c r="D20" s="77">
        <v>1</v>
      </c>
      <c r="E20" s="52"/>
      <c r="F20" s="43">
        <f t="shared" si="0"/>
        <v>0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30.75" thickBot="1">
      <c r="A21" s="172">
        <v>15</v>
      </c>
      <c r="B21" s="130" t="s">
        <v>27</v>
      </c>
      <c r="C21" s="44" t="s">
        <v>28</v>
      </c>
      <c r="D21" s="79">
        <v>5</v>
      </c>
      <c r="E21" s="53"/>
      <c r="F21" s="45">
        <f t="shared" si="0"/>
        <v>0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thickBot="1">
      <c r="A22" s="36"/>
      <c r="B22" s="36"/>
      <c r="C22" s="36"/>
      <c r="D22" s="36"/>
      <c r="E22" s="36"/>
      <c r="F22" s="46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thickBot="1">
      <c r="A23" s="173"/>
      <c r="B23" s="224" t="s">
        <v>29</v>
      </c>
      <c r="C23" s="217"/>
      <c r="D23" s="217"/>
      <c r="E23" s="218"/>
      <c r="F23" s="140">
        <f>SUM(F7:F21)</f>
        <v>0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thickBot="1">
      <c r="A24" s="36"/>
      <c r="B24" s="47"/>
      <c r="C24" s="47"/>
      <c r="D24" s="47"/>
      <c r="E24" s="47"/>
      <c r="F24" s="46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thickBot="1">
      <c r="A25" s="174"/>
      <c r="B25" s="216" t="s">
        <v>62</v>
      </c>
      <c r="C25" s="217"/>
      <c r="D25" s="217"/>
      <c r="E25" s="218"/>
      <c r="F25" s="48">
        <f>SUM(F23*0.23)</f>
        <v>0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thickBot="1">
      <c r="A26" s="36"/>
      <c r="B26" s="47"/>
      <c r="C26" s="47"/>
      <c r="D26" s="47"/>
      <c r="E26" s="47"/>
      <c r="F26" s="46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thickBot="1">
      <c r="A27" s="174"/>
      <c r="B27" s="216" t="s">
        <v>30</v>
      </c>
      <c r="C27" s="217"/>
      <c r="D27" s="217"/>
      <c r="E27" s="218"/>
      <c r="F27" s="48">
        <f>SUM(F23,F25)</f>
        <v>0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>
      <c r="A28" s="37"/>
      <c r="B28" s="37"/>
      <c r="C28" s="37"/>
      <c r="D28" s="37"/>
      <c r="E28" s="37"/>
      <c r="F28" s="4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37"/>
      <c r="B29" s="37"/>
      <c r="C29" s="37"/>
      <c r="D29" s="37"/>
      <c r="E29" s="37"/>
      <c r="F29" s="49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54"/>
      <c r="B30" s="54"/>
      <c r="C30" s="54"/>
      <c r="D30" s="54"/>
      <c r="E30" s="54"/>
      <c r="F30" s="55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54" t="s">
        <v>5</v>
      </c>
      <c r="B31" s="54"/>
      <c r="C31" s="54"/>
      <c r="D31" s="54"/>
      <c r="E31" s="54"/>
      <c r="F31" s="55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>
      <c r="A32" s="54"/>
      <c r="B32" s="54"/>
      <c r="C32" s="54"/>
      <c r="D32" s="54"/>
      <c r="E32" s="54"/>
      <c r="F32" s="55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54"/>
      <c r="B33" s="54"/>
      <c r="C33" s="54"/>
      <c r="D33" s="54" t="s">
        <v>6</v>
      </c>
      <c r="E33" s="54"/>
      <c r="F33" s="55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54"/>
      <c r="B34" s="54"/>
      <c r="C34" s="54"/>
      <c r="D34" s="54"/>
      <c r="E34" s="56" t="s">
        <v>7</v>
      </c>
      <c r="F34" s="55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>
      <c r="A35" s="57"/>
      <c r="B35" s="57"/>
      <c r="C35" s="57"/>
      <c r="D35" s="56"/>
      <c r="E35" s="56" t="s">
        <v>9</v>
      </c>
      <c r="F35" s="55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37"/>
      <c r="B36" s="37"/>
      <c r="C36" s="37"/>
      <c r="D36" s="37"/>
      <c r="E36" s="37"/>
      <c r="F36" s="49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37"/>
      <c r="B37" s="37"/>
      <c r="C37" s="37"/>
      <c r="D37" s="37"/>
      <c r="E37" s="37"/>
      <c r="F37" s="49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>
      <c r="A38" s="37"/>
      <c r="B38" s="37"/>
      <c r="C38" s="37"/>
      <c r="D38" s="37"/>
      <c r="E38" s="37"/>
      <c r="F38" s="49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>
      <c r="A39" s="37"/>
      <c r="B39" s="37"/>
      <c r="C39" s="37"/>
      <c r="D39" s="37"/>
      <c r="E39" s="37"/>
      <c r="F39" s="4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>
      <c r="A40" s="37"/>
      <c r="B40" s="37"/>
      <c r="C40" s="37"/>
      <c r="D40" s="37"/>
      <c r="E40" s="37"/>
      <c r="F40" s="4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>
      <c r="A41" s="37"/>
      <c r="B41" s="37"/>
      <c r="C41" s="37"/>
      <c r="D41" s="37"/>
      <c r="E41" s="37"/>
      <c r="F41" s="49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37"/>
      <c r="B42" s="37"/>
      <c r="C42" s="37"/>
      <c r="D42" s="37"/>
      <c r="E42" s="37"/>
      <c r="F42" s="49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>
      <c r="A43" s="37"/>
      <c r="B43" s="37"/>
      <c r="C43" s="37"/>
      <c r="D43" s="37"/>
      <c r="E43" s="37"/>
      <c r="F43" s="49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37"/>
      <c r="B44" s="37"/>
      <c r="C44" s="37"/>
      <c r="D44" s="37"/>
      <c r="E44" s="37"/>
      <c r="F44" s="49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37"/>
      <c r="C45" s="37"/>
      <c r="D45" s="37"/>
      <c r="E45" s="37"/>
      <c r="F45" s="49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37"/>
      <c r="C46" s="37"/>
      <c r="D46" s="37"/>
      <c r="E46" s="37"/>
      <c r="F46" s="49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37"/>
      <c r="B47" s="37"/>
      <c r="C47" s="37"/>
      <c r="D47" s="37"/>
      <c r="E47" s="37"/>
      <c r="F47" s="49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37"/>
      <c r="B48" s="37"/>
      <c r="C48" s="37"/>
      <c r="D48" s="37"/>
      <c r="E48" s="37"/>
      <c r="F48" s="49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37"/>
      <c r="B49" s="37"/>
      <c r="C49" s="37"/>
      <c r="D49" s="37"/>
      <c r="E49" s="37"/>
      <c r="F49" s="49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37"/>
      <c r="C50" s="37"/>
      <c r="D50" s="37"/>
      <c r="E50" s="37"/>
      <c r="F50" s="49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37"/>
      <c r="C51" s="37"/>
      <c r="D51" s="37"/>
      <c r="E51" s="37"/>
      <c r="F51" s="49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37"/>
      <c r="B52" s="37"/>
      <c r="C52" s="37"/>
      <c r="D52" s="37"/>
      <c r="E52" s="37"/>
      <c r="F52" s="49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37"/>
      <c r="C53" s="37"/>
      <c r="D53" s="37"/>
      <c r="E53" s="37"/>
      <c r="F53" s="49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37"/>
      <c r="C54" s="37"/>
      <c r="D54" s="37"/>
      <c r="E54" s="37"/>
      <c r="F54" s="49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37"/>
      <c r="C55" s="37"/>
      <c r="D55" s="37"/>
      <c r="E55" s="37"/>
      <c r="F55" s="49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37"/>
      <c r="C56" s="37"/>
      <c r="D56" s="37"/>
      <c r="E56" s="37"/>
      <c r="F56" s="49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37"/>
      <c r="C57" s="37"/>
      <c r="D57" s="37"/>
      <c r="E57" s="37"/>
      <c r="F57" s="49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37"/>
      <c r="C58" s="37"/>
      <c r="D58" s="37"/>
      <c r="E58" s="37"/>
      <c r="F58" s="49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37"/>
      <c r="C59" s="37"/>
      <c r="D59" s="37"/>
      <c r="E59" s="37"/>
      <c r="F59" s="49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37"/>
      <c r="C60" s="37"/>
      <c r="D60" s="37"/>
      <c r="E60" s="37"/>
      <c r="F60" s="49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37"/>
      <c r="C61" s="37"/>
      <c r="D61" s="37"/>
      <c r="E61" s="37"/>
      <c r="F61" s="49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37"/>
      <c r="C62" s="37"/>
      <c r="D62" s="37"/>
      <c r="E62" s="37"/>
      <c r="F62" s="49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37"/>
      <c r="C63" s="37"/>
      <c r="D63" s="37"/>
      <c r="E63" s="37"/>
      <c r="F63" s="49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37"/>
      <c r="C64" s="37"/>
      <c r="D64" s="37"/>
      <c r="E64" s="37"/>
      <c r="F64" s="49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37"/>
      <c r="C65" s="37"/>
      <c r="D65" s="37"/>
      <c r="E65" s="37"/>
      <c r="F65" s="49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37"/>
      <c r="C66" s="37"/>
      <c r="D66" s="37"/>
      <c r="E66" s="37"/>
      <c r="F66" s="49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37"/>
      <c r="C67" s="37"/>
      <c r="D67" s="37"/>
      <c r="E67" s="37"/>
      <c r="F67" s="49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37"/>
      <c r="C68" s="37"/>
      <c r="D68" s="37"/>
      <c r="E68" s="37"/>
      <c r="F68" s="49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37"/>
      <c r="C69" s="37"/>
      <c r="D69" s="37"/>
      <c r="E69" s="37"/>
      <c r="F69" s="49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37"/>
      <c r="C70" s="37"/>
      <c r="D70" s="37"/>
      <c r="E70" s="37"/>
      <c r="F70" s="49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37"/>
      <c r="C71" s="37"/>
      <c r="D71" s="37"/>
      <c r="E71" s="37"/>
      <c r="F71" s="49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37"/>
      <c r="C72" s="37"/>
      <c r="D72" s="37"/>
      <c r="E72" s="37"/>
      <c r="F72" s="49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37"/>
      <c r="C73" s="37"/>
      <c r="D73" s="37"/>
      <c r="E73" s="37"/>
      <c r="F73" s="49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37"/>
      <c r="C74" s="37"/>
      <c r="D74" s="37"/>
      <c r="E74" s="37"/>
      <c r="F74" s="49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37"/>
      <c r="C75" s="37"/>
      <c r="D75" s="37"/>
      <c r="E75" s="37"/>
      <c r="F75" s="49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37"/>
      <c r="C76" s="37"/>
      <c r="D76" s="37"/>
      <c r="E76" s="37"/>
      <c r="F76" s="49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37"/>
      <c r="C77" s="37"/>
      <c r="D77" s="37"/>
      <c r="E77" s="37"/>
      <c r="F77" s="49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37"/>
      <c r="C78" s="37"/>
      <c r="D78" s="37"/>
      <c r="E78" s="37"/>
      <c r="F78" s="49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37"/>
      <c r="C79" s="37"/>
      <c r="D79" s="37"/>
      <c r="E79" s="37"/>
      <c r="F79" s="49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37"/>
      <c r="C80" s="37"/>
      <c r="D80" s="37"/>
      <c r="E80" s="37"/>
      <c r="F80" s="49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37"/>
      <c r="C81" s="37"/>
      <c r="D81" s="37"/>
      <c r="E81" s="37"/>
      <c r="F81" s="49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37"/>
      <c r="C82" s="37"/>
      <c r="D82" s="37"/>
      <c r="E82" s="37"/>
      <c r="F82" s="49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37"/>
      <c r="C83" s="37"/>
      <c r="D83" s="37"/>
      <c r="E83" s="37"/>
      <c r="F83" s="49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37"/>
      <c r="C84" s="37"/>
      <c r="D84" s="37"/>
      <c r="E84" s="37"/>
      <c r="F84" s="49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37"/>
      <c r="C85" s="37"/>
      <c r="D85" s="37"/>
      <c r="E85" s="37"/>
      <c r="F85" s="49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37"/>
      <c r="C86" s="37"/>
      <c r="D86" s="37"/>
      <c r="E86" s="37"/>
      <c r="F86" s="49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37"/>
      <c r="C87" s="37"/>
      <c r="D87" s="37"/>
      <c r="E87" s="37"/>
      <c r="F87" s="49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37"/>
      <c r="C88" s="37"/>
      <c r="D88" s="37"/>
      <c r="E88" s="37"/>
      <c r="F88" s="49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37"/>
      <c r="C89" s="37"/>
      <c r="D89" s="37"/>
      <c r="E89" s="37"/>
      <c r="F89" s="49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37"/>
      <c r="C90" s="37"/>
      <c r="D90" s="37"/>
      <c r="E90" s="37"/>
      <c r="F90" s="49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37"/>
      <c r="C91" s="37"/>
      <c r="D91" s="37"/>
      <c r="E91" s="37"/>
      <c r="F91" s="49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37"/>
      <c r="C92" s="37"/>
      <c r="D92" s="37"/>
      <c r="E92" s="37"/>
      <c r="F92" s="49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37"/>
      <c r="C93" s="37"/>
      <c r="D93" s="37"/>
      <c r="E93" s="37"/>
      <c r="F93" s="49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37"/>
      <c r="C94" s="37"/>
      <c r="D94" s="37"/>
      <c r="E94" s="37"/>
      <c r="F94" s="49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37"/>
      <c r="C95" s="37"/>
      <c r="D95" s="37"/>
      <c r="E95" s="37"/>
      <c r="F95" s="49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37"/>
      <c r="C96" s="37"/>
      <c r="D96" s="37"/>
      <c r="E96" s="37"/>
      <c r="F96" s="49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37"/>
      <c r="C97" s="37"/>
      <c r="D97" s="37"/>
      <c r="E97" s="37"/>
      <c r="F97" s="49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37"/>
      <c r="C98" s="37"/>
      <c r="D98" s="37"/>
      <c r="E98" s="37"/>
      <c r="F98" s="49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37"/>
      <c r="C99" s="37"/>
      <c r="D99" s="37"/>
      <c r="E99" s="37"/>
      <c r="F99" s="49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37"/>
      <c r="C100" s="37"/>
      <c r="D100" s="37"/>
      <c r="E100" s="37"/>
      <c r="F100" s="49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37"/>
      <c r="C101" s="37"/>
      <c r="D101" s="37"/>
      <c r="E101" s="37"/>
      <c r="F101" s="49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37"/>
      <c r="C102" s="37"/>
      <c r="D102" s="37"/>
      <c r="E102" s="37"/>
      <c r="F102" s="49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37"/>
      <c r="C103" s="37"/>
      <c r="D103" s="37"/>
      <c r="E103" s="37"/>
      <c r="F103" s="49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37"/>
      <c r="C104" s="37"/>
      <c r="D104" s="37"/>
      <c r="E104" s="37"/>
      <c r="F104" s="49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37"/>
      <c r="C105" s="37"/>
      <c r="D105" s="37"/>
      <c r="E105" s="37"/>
      <c r="F105" s="49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37"/>
      <c r="C106" s="37"/>
      <c r="D106" s="37"/>
      <c r="E106" s="37"/>
      <c r="F106" s="49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37"/>
      <c r="C107" s="37"/>
      <c r="D107" s="37"/>
      <c r="E107" s="37"/>
      <c r="F107" s="49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37"/>
      <c r="C108" s="37"/>
      <c r="D108" s="37"/>
      <c r="E108" s="37"/>
      <c r="F108" s="49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37"/>
      <c r="C109" s="37"/>
      <c r="D109" s="37"/>
      <c r="E109" s="37"/>
      <c r="F109" s="49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37"/>
      <c r="C110" s="37"/>
      <c r="D110" s="37"/>
      <c r="E110" s="37"/>
      <c r="F110" s="49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37"/>
      <c r="C111" s="37"/>
      <c r="D111" s="37"/>
      <c r="E111" s="37"/>
      <c r="F111" s="49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37"/>
      <c r="C112" s="37"/>
      <c r="D112" s="37"/>
      <c r="E112" s="37"/>
      <c r="F112" s="49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37"/>
      <c r="C113" s="37"/>
      <c r="D113" s="37"/>
      <c r="E113" s="37"/>
      <c r="F113" s="49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37"/>
      <c r="C114" s="37"/>
      <c r="D114" s="37"/>
      <c r="E114" s="37"/>
      <c r="F114" s="49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37"/>
      <c r="C115" s="37"/>
      <c r="D115" s="37"/>
      <c r="E115" s="37"/>
      <c r="F115" s="49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37"/>
      <c r="C116" s="37"/>
      <c r="D116" s="37"/>
      <c r="E116" s="37"/>
      <c r="F116" s="49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37"/>
      <c r="C117" s="37"/>
      <c r="D117" s="37"/>
      <c r="E117" s="37"/>
      <c r="F117" s="49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37"/>
      <c r="C118" s="37"/>
      <c r="D118" s="37"/>
      <c r="E118" s="37"/>
      <c r="F118" s="49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37"/>
      <c r="C119" s="37"/>
      <c r="D119" s="37"/>
      <c r="E119" s="37"/>
      <c r="F119" s="49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37"/>
      <c r="C120" s="37"/>
      <c r="D120" s="37"/>
      <c r="E120" s="37"/>
      <c r="F120" s="49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37"/>
      <c r="C121" s="37"/>
      <c r="D121" s="37"/>
      <c r="E121" s="37"/>
      <c r="F121" s="49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37"/>
      <c r="C122" s="37"/>
      <c r="D122" s="37"/>
      <c r="E122" s="37"/>
      <c r="F122" s="49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37"/>
      <c r="C123" s="37"/>
      <c r="D123" s="37"/>
      <c r="E123" s="37"/>
      <c r="F123" s="49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37"/>
      <c r="C124" s="37"/>
      <c r="D124" s="37"/>
      <c r="E124" s="37"/>
      <c r="F124" s="49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37"/>
      <c r="C125" s="37"/>
      <c r="D125" s="37"/>
      <c r="E125" s="37"/>
      <c r="F125" s="49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37"/>
      <c r="C126" s="37"/>
      <c r="D126" s="37"/>
      <c r="E126" s="37"/>
      <c r="F126" s="49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37"/>
      <c r="C127" s="37"/>
      <c r="D127" s="37"/>
      <c r="E127" s="37"/>
      <c r="F127" s="49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37"/>
      <c r="C128" s="37"/>
      <c r="D128" s="37"/>
      <c r="E128" s="37"/>
      <c r="F128" s="49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37"/>
      <c r="C129" s="37"/>
      <c r="D129" s="37"/>
      <c r="E129" s="37"/>
      <c r="F129" s="49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37"/>
      <c r="C130" s="37"/>
      <c r="D130" s="37"/>
      <c r="E130" s="37"/>
      <c r="F130" s="49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37"/>
      <c r="C131" s="37"/>
      <c r="D131" s="37"/>
      <c r="E131" s="37"/>
      <c r="F131" s="49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37"/>
      <c r="C132" s="37"/>
      <c r="D132" s="37"/>
      <c r="E132" s="37"/>
      <c r="F132" s="49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37"/>
      <c r="C133" s="37"/>
      <c r="D133" s="37"/>
      <c r="E133" s="37"/>
      <c r="F133" s="49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37"/>
      <c r="C134" s="37"/>
      <c r="D134" s="37"/>
      <c r="E134" s="37"/>
      <c r="F134" s="49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37"/>
      <c r="C135" s="37"/>
      <c r="D135" s="37"/>
      <c r="E135" s="37"/>
      <c r="F135" s="49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37"/>
      <c r="C136" s="37"/>
      <c r="D136" s="37"/>
      <c r="E136" s="37"/>
      <c r="F136" s="49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37"/>
      <c r="C137" s="37"/>
      <c r="D137" s="37"/>
      <c r="E137" s="37"/>
      <c r="F137" s="49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37"/>
      <c r="C138" s="37"/>
      <c r="D138" s="37"/>
      <c r="E138" s="37"/>
      <c r="F138" s="49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37"/>
      <c r="C139" s="37"/>
      <c r="D139" s="37"/>
      <c r="E139" s="37"/>
      <c r="F139" s="49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37"/>
      <c r="C140" s="37"/>
      <c r="D140" s="37"/>
      <c r="E140" s="37"/>
      <c r="F140" s="49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37"/>
      <c r="C141" s="37"/>
      <c r="D141" s="37"/>
      <c r="E141" s="37"/>
      <c r="F141" s="49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37"/>
      <c r="C142" s="37"/>
      <c r="D142" s="37"/>
      <c r="E142" s="37"/>
      <c r="F142" s="49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37"/>
      <c r="C143" s="37"/>
      <c r="D143" s="37"/>
      <c r="E143" s="37"/>
      <c r="F143" s="49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37"/>
      <c r="C144" s="37"/>
      <c r="D144" s="37"/>
      <c r="E144" s="37"/>
      <c r="F144" s="49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37"/>
      <c r="C145" s="37"/>
      <c r="D145" s="37"/>
      <c r="E145" s="37"/>
      <c r="F145" s="49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37"/>
      <c r="C146" s="37"/>
      <c r="D146" s="37"/>
      <c r="E146" s="37"/>
      <c r="F146" s="49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37"/>
      <c r="C147" s="37"/>
      <c r="D147" s="37"/>
      <c r="E147" s="37"/>
      <c r="F147" s="49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37"/>
      <c r="C148" s="37"/>
      <c r="D148" s="37"/>
      <c r="E148" s="37"/>
      <c r="F148" s="49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37"/>
      <c r="C149" s="37"/>
      <c r="D149" s="37"/>
      <c r="E149" s="37"/>
      <c r="F149" s="49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37"/>
      <c r="C150" s="37"/>
      <c r="D150" s="37"/>
      <c r="E150" s="37"/>
      <c r="F150" s="49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37"/>
      <c r="C151" s="37"/>
      <c r="D151" s="37"/>
      <c r="E151" s="37"/>
      <c r="F151" s="49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37"/>
      <c r="C152" s="37"/>
      <c r="D152" s="37"/>
      <c r="E152" s="37"/>
      <c r="F152" s="49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37"/>
      <c r="C153" s="37"/>
      <c r="D153" s="37"/>
      <c r="E153" s="37"/>
      <c r="F153" s="49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37"/>
      <c r="C154" s="37"/>
      <c r="D154" s="37"/>
      <c r="E154" s="37"/>
      <c r="F154" s="49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37"/>
      <c r="C155" s="37"/>
      <c r="D155" s="37"/>
      <c r="E155" s="37"/>
      <c r="F155" s="49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37"/>
      <c r="C156" s="37"/>
      <c r="D156" s="37"/>
      <c r="E156" s="37"/>
      <c r="F156" s="49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37"/>
      <c r="C157" s="37"/>
      <c r="D157" s="37"/>
      <c r="E157" s="37"/>
      <c r="F157" s="49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37"/>
      <c r="C158" s="37"/>
      <c r="D158" s="37"/>
      <c r="E158" s="37"/>
      <c r="F158" s="49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37"/>
      <c r="C159" s="37"/>
      <c r="D159" s="37"/>
      <c r="E159" s="37"/>
      <c r="F159" s="49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37"/>
      <c r="C160" s="37"/>
      <c r="D160" s="37"/>
      <c r="E160" s="37"/>
      <c r="F160" s="49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37"/>
      <c r="C161" s="37"/>
      <c r="D161" s="37"/>
      <c r="E161" s="37"/>
      <c r="F161" s="49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37"/>
      <c r="C162" s="37"/>
      <c r="D162" s="37"/>
      <c r="E162" s="37"/>
      <c r="F162" s="49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37"/>
      <c r="C163" s="37"/>
      <c r="D163" s="37"/>
      <c r="E163" s="37"/>
      <c r="F163" s="49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37"/>
      <c r="C164" s="37"/>
      <c r="D164" s="37"/>
      <c r="E164" s="37"/>
      <c r="F164" s="49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37"/>
      <c r="C165" s="37"/>
      <c r="D165" s="37"/>
      <c r="E165" s="37"/>
      <c r="F165" s="49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37"/>
      <c r="C166" s="37"/>
      <c r="D166" s="37"/>
      <c r="E166" s="37"/>
      <c r="F166" s="49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37"/>
      <c r="C167" s="37"/>
      <c r="D167" s="37"/>
      <c r="E167" s="37"/>
      <c r="F167" s="49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37"/>
      <c r="C168" s="37"/>
      <c r="D168" s="37"/>
      <c r="E168" s="37"/>
      <c r="F168" s="49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37"/>
      <c r="C169" s="37"/>
      <c r="D169" s="37"/>
      <c r="E169" s="37"/>
      <c r="F169" s="49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37"/>
      <c r="C170" s="37"/>
      <c r="D170" s="37"/>
      <c r="E170" s="37"/>
      <c r="F170" s="49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37"/>
      <c r="C171" s="37"/>
      <c r="D171" s="37"/>
      <c r="E171" s="37"/>
      <c r="F171" s="49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37"/>
      <c r="C172" s="37"/>
      <c r="D172" s="37"/>
      <c r="E172" s="37"/>
      <c r="F172" s="49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37"/>
      <c r="C173" s="37"/>
      <c r="D173" s="37"/>
      <c r="E173" s="37"/>
      <c r="F173" s="49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37"/>
      <c r="C174" s="37"/>
      <c r="D174" s="37"/>
      <c r="E174" s="37"/>
      <c r="F174" s="49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37"/>
      <c r="C175" s="37"/>
      <c r="D175" s="37"/>
      <c r="E175" s="37"/>
      <c r="F175" s="49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37"/>
      <c r="C176" s="37"/>
      <c r="D176" s="37"/>
      <c r="E176" s="37"/>
      <c r="F176" s="49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37"/>
      <c r="C177" s="37"/>
      <c r="D177" s="37"/>
      <c r="E177" s="37"/>
      <c r="F177" s="49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37"/>
      <c r="C178" s="37"/>
      <c r="D178" s="37"/>
      <c r="E178" s="37"/>
      <c r="F178" s="49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37"/>
      <c r="C179" s="37"/>
      <c r="D179" s="37"/>
      <c r="E179" s="37"/>
      <c r="F179" s="49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37"/>
      <c r="C180" s="37"/>
      <c r="D180" s="37"/>
      <c r="E180" s="37"/>
      <c r="F180" s="49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37"/>
      <c r="C181" s="37"/>
      <c r="D181" s="37"/>
      <c r="E181" s="37"/>
      <c r="F181" s="49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37"/>
      <c r="C182" s="37"/>
      <c r="D182" s="37"/>
      <c r="E182" s="37"/>
      <c r="F182" s="49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37"/>
      <c r="C183" s="37"/>
      <c r="D183" s="37"/>
      <c r="E183" s="37"/>
      <c r="F183" s="49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37"/>
      <c r="C184" s="37"/>
      <c r="D184" s="37"/>
      <c r="E184" s="37"/>
      <c r="F184" s="49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37"/>
      <c r="C185" s="37"/>
      <c r="D185" s="37"/>
      <c r="E185" s="37"/>
      <c r="F185" s="49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37"/>
      <c r="C186" s="37"/>
      <c r="D186" s="37"/>
      <c r="E186" s="37"/>
      <c r="F186" s="49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37"/>
      <c r="C187" s="37"/>
      <c r="D187" s="37"/>
      <c r="E187" s="37"/>
      <c r="F187" s="49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37"/>
      <c r="C188" s="37"/>
      <c r="D188" s="37"/>
      <c r="E188" s="37"/>
      <c r="F188" s="49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37"/>
      <c r="C189" s="37"/>
      <c r="D189" s="37"/>
      <c r="E189" s="37"/>
      <c r="F189" s="49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37"/>
      <c r="C190" s="37"/>
      <c r="D190" s="37"/>
      <c r="E190" s="37"/>
      <c r="F190" s="49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37"/>
      <c r="C191" s="37"/>
      <c r="D191" s="37"/>
      <c r="E191" s="37"/>
      <c r="F191" s="49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37"/>
      <c r="C192" s="37"/>
      <c r="D192" s="37"/>
      <c r="E192" s="37"/>
      <c r="F192" s="49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37"/>
      <c r="C193" s="37"/>
      <c r="D193" s="37"/>
      <c r="E193" s="37"/>
      <c r="F193" s="49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37"/>
      <c r="C194" s="37"/>
      <c r="D194" s="37"/>
      <c r="E194" s="37"/>
      <c r="F194" s="49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37"/>
      <c r="C195" s="37"/>
      <c r="D195" s="37"/>
      <c r="E195" s="37"/>
      <c r="F195" s="49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37"/>
      <c r="C196" s="37"/>
      <c r="D196" s="37"/>
      <c r="E196" s="37"/>
      <c r="F196" s="49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37"/>
      <c r="C197" s="37"/>
      <c r="D197" s="37"/>
      <c r="E197" s="37"/>
      <c r="F197" s="49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37"/>
      <c r="C198" s="37"/>
      <c r="D198" s="37"/>
      <c r="E198" s="37"/>
      <c r="F198" s="49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37"/>
      <c r="C199" s="37"/>
      <c r="D199" s="37"/>
      <c r="E199" s="37"/>
      <c r="F199" s="49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37"/>
      <c r="C200" s="37"/>
      <c r="D200" s="37"/>
      <c r="E200" s="37"/>
      <c r="F200" s="49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37"/>
      <c r="C201" s="37"/>
      <c r="D201" s="37"/>
      <c r="E201" s="37"/>
      <c r="F201" s="49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37"/>
      <c r="C202" s="37"/>
      <c r="D202" s="37"/>
      <c r="E202" s="37"/>
      <c r="F202" s="49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37"/>
      <c r="C203" s="37"/>
      <c r="D203" s="37"/>
      <c r="E203" s="37"/>
      <c r="F203" s="49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37"/>
      <c r="C204" s="37"/>
      <c r="D204" s="37"/>
      <c r="E204" s="37"/>
      <c r="F204" s="49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37"/>
      <c r="C205" s="37"/>
      <c r="D205" s="37"/>
      <c r="E205" s="37"/>
      <c r="F205" s="49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37"/>
      <c r="C206" s="37"/>
      <c r="D206" s="37"/>
      <c r="E206" s="37"/>
      <c r="F206" s="49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37"/>
      <c r="C207" s="37"/>
      <c r="D207" s="37"/>
      <c r="E207" s="37"/>
      <c r="F207" s="49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37"/>
      <c r="C208" s="37"/>
      <c r="D208" s="37"/>
      <c r="E208" s="37"/>
      <c r="F208" s="49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37"/>
      <c r="C209" s="37"/>
      <c r="D209" s="37"/>
      <c r="E209" s="37"/>
      <c r="F209" s="49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37"/>
      <c r="C210" s="37"/>
      <c r="D210" s="37"/>
      <c r="E210" s="37"/>
      <c r="F210" s="49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37"/>
      <c r="C211" s="37"/>
      <c r="D211" s="37"/>
      <c r="E211" s="37"/>
      <c r="F211" s="49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37"/>
      <c r="C212" s="37"/>
      <c r="D212" s="37"/>
      <c r="E212" s="37"/>
      <c r="F212" s="49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37"/>
      <c r="C213" s="37"/>
      <c r="D213" s="37"/>
      <c r="E213" s="37"/>
      <c r="F213" s="49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37"/>
      <c r="C214" s="37"/>
      <c r="D214" s="37"/>
      <c r="E214" s="37"/>
      <c r="F214" s="49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37"/>
      <c r="C215" s="37"/>
      <c r="D215" s="37"/>
      <c r="E215" s="37"/>
      <c r="F215" s="49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37"/>
      <c r="C216" s="37"/>
      <c r="D216" s="37"/>
      <c r="E216" s="37"/>
      <c r="F216" s="49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37"/>
      <c r="C217" s="37"/>
      <c r="D217" s="37"/>
      <c r="E217" s="37"/>
      <c r="F217" s="49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37"/>
      <c r="C218" s="37"/>
      <c r="D218" s="37"/>
      <c r="E218" s="37"/>
      <c r="F218" s="49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37"/>
      <c r="C219" s="37"/>
      <c r="D219" s="37"/>
      <c r="E219" s="37"/>
      <c r="F219" s="49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37"/>
      <c r="C220" s="37"/>
      <c r="D220" s="37"/>
      <c r="E220" s="37"/>
      <c r="F220" s="49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37"/>
      <c r="C221" s="37"/>
      <c r="D221" s="37"/>
      <c r="E221" s="37"/>
      <c r="F221" s="49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37"/>
      <c r="C222" s="37"/>
      <c r="D222" s="37"/>
      <c r="E222" s="37"/>
      <c r="F222" s="49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37"/>
      <c r="C223" s="37"/>
      <c r="D223" s="37"/>
      <c r="E223" s="37"/>
      <c r="F223" s="49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37"/>
      <c r="C224" s="37"/>
      <c r="D224" s="37"/>
      <c r="E224" s="37"/>
      <c r="F224" s="49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37"/>
      <c r="C225" s="37"/>
      <c r="D225" s="37"/>
      <c r="E225" s="37"/>
      <c r="F225" s="49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37"/>
      <c r="C226" s="37"/>
      <c r="D226" s="37"/>
      <c r="E226" s="37"/>
      <c r="F226" s="49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37"/>
      <c r="C227" s="37"/>
      <c r="D227" s="37"/>
      <c r="E227" s="37"/>
      <c r="F227" s="49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37"/>
      <c r="C228" s="37"/>
      <c r="D228" s="37"/>
      <c r="E228" s="37"/>
      <c r="F228" s="49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37"/>
      <c r="C229" s="37"/>
      <c r="D229" s="37"/>
      <c r="E229" s="37"/>
      <c r="F229" s="49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37"/>
      <c r="C230" s="37"/>
      <c r="D230" s="37"/>
      <c r="E230" s="37"/>
      <c r="F230" s="49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37"/>
      <c r="C231" s="37"/>
      <c r="D231" s="37"/>
      <c r="E231" s="37"/>
      <c r="F231" s="49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37"/>
      <c r="C232" s="37"/>
      <c r="D232" s="37"/>
      <c r="E232" s="37"/>
      <c r="F232" s="49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37"/>
      <c r="C233" s="37"/>
      <c r="D233" s="37"/>
      <c r="E233" s="37"/>
      <c r="F233" s="49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37"/>
      <c r="C234" s="37"/>
      <c r="D234" s="37"/>
      <c r="E234" s="37"/>
      <c r="F234" s="49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37"/>
      <c r="C235" s="37"/>
      <c r="D235" s="37"/>
      <c r="E235" s="37"/>
      <c r="F235" s="49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37"/>
      <c r="C236" s="37"/>
      <c r="D236" s="37"/>
      <c r="E236" s="37"/>
      <c r="F236" s="49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37"/>
      <c r="C237" s="37"/>
      <c r="D237" s="37"/>
      <c r="E237" s="37"/>
      <c r="F237" s="49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37"/>
      <c r="C238" s="37"/>
      <c r="D238" s="37"/>
      <c r="E238" s="37"/>
      <c r="F238" s="49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37"/>
      <c r="C239" s="37"/>
      <c r="D239" s="37"/>
      <c r="E239" s="37"/>
      <c r="F239" s="49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37"/>
      <c r="C240" s="37"/>
      <c r="D240" s="37"/>
      <c r="E240" s="37"/>
      <c r="F240" s="49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37"/>
      <c r="C241" s="37"/>
      <c r="D241" s="37"/>
      <c r="E241" s="37"/>
      <c r="F241" s="49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37"/>
      <c r="C242" s="37"/>
      <c r="D242" s="37"/>
      <c r="E242" s="37"/>
      <c r="F242" s="49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37"/>
      <c r="C243" s="37"/>
      <c r="D243" s="37"/>
      <c r="E243" s="37"/>
      <c r="F243" s="49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37"/>
      <c r="C244" s="37"/>
      <c r="D244" s="37"/>
      <c r="E244" s="37"/>
      <c r="F244" s="49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37"/>
      <c r="C245" s="37"/>
      <c r="D245" s="37"/>
      <c r="E245" s="37"/>
      <c r="F245" s="49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37"/>
      <c r="C246" s="37"/>
      <c r="D246" s="37"/>
      <c r="E246" s="37"/>
      <c r="F246" s="49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37"/>
      <c r="C247" s="37"/>
      <c r="D247" s="37"/>
      <c r="E247" s="37"/>
      <c r="F247" s="49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37"/>
      <c r="C248" s="37"/>
      <c r="D248" s="37"/>
      <c r="E248" s="37"/>
      <c r="F248" s="49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37"/>
      <c r="C249" s="37"/>
      <c r="D249" s="37"/>
      <c r="E249" s="37"/>
      <c r="F249" s="49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37"/>
      <c r="C250" s="37"/>
      <c r="D250" s="37"/>
      <c r="E250" s="37"/>
      <c r="F250" s="49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37"/>
      <c r="C251" s="37"/>
      <c r="D251" s="37"/>
      <c r="E251" s="37"/>
      <c r="F251" s="49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37"/>
      <c r="C252" s="37"/>
      <c r="D252" s="37"/>
      <c r="E252" s="37"/>
      <c r="F252" s="49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37"/>
      <c r="C253" s="37"/>
      <c r="D253" s="37"/>
      <c r="E253" s="37"/>
      <c r="F253" s="49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37"/>
      <c r="C254" s="37"/>
      <c r="D254" s="37"/>
      <c r="E254" s="37"/>
      <c r="F254" s="49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37"/>
      <c r="C255" s="37"/>
      <c r="D255" s="37"/>
      <c r="E255" s="37"/>
      <c r="F255" s="49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37"/>
      <c r="C256" s="37"/>
      <c r="D256" s="37"/>
      <c r="E256" s="37"/>
      <c r="F256" s="49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37"/>
      <c r="C257" s="37"/>
      <c r="D257" s="37"/>
      <c r="E257" s="37"/>
      <c r="F257" s="49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37"/>
      <c r="C258" s="37"/>
      <c r="D258" s="37"/>
      <c r="E258" s="37"/>
      <c r="F258" s="49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37"/>
      <c r="C259" s="37"/>
      <c r="D259" s="37"/>
      <c r="E259" s="37"/>
      <c r="F259" s="49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37"/>
      <c r="C260" s="37"/>
      <c r="D260" s="37"/>
      <c r="E260" s="37"/>
      <c r="F260" s="49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37"/>
      <c r="C261" s="37"/>
      <c r="D261" s="37"/>
      <c r="E261" s="37"/>
      <c r="F261" s="49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37"/>
      <c r="C262" s="37"/>
      <c r="D262" s="37"/>
      <c r="E262" s="37"/>
      <c r="F262" s="49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37"/>
      <c r="C263" s="37"/>
      <c r="D263" s="37"/>
      <c r="E263" s="37"/>
      <c r="F263" s="49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37"/>
      <c r="C264" s="37"/>
      <c r="D264" s="37"/>
      <c r="E264" s="37"/>
      <c r="F264" s="49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37"/>
      <c r="C265" s="37"/>
      <c r="D265" s="37"/>
      <c r="E265" s="37"/>
      <c r="F265" s="49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37"/>
      <c r="C266" s="37"/>
      <c r="D266" s="37"/>
      <c r="E266" s="37"/>
      <c r="F266" s="49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37"/>
      <c r="C267" s="37"/>
      <c r="D267" s="37"/>
      <c r="E267" s="37"/>
      <c r="F267" s="49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37"/>
      <c r="C268" s="37"/>
      <c r="D268" s="37"/>
      <c r="E268" s="37"/>
      <c r="F268" s="49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37"/>
      <c r="C269" s="37"/>
      <c r="D269" s="37"/>
      <c r="E269" s="37"/>
      <c r="F269" s="49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37"/>
      <c r="C270" s="37"/>
      <c r="D270" s="37"/>
      <c r="E270" s="37"/>
      <c r="F270" s="49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37"/>
      <c r="C271" s="37"/>
      <c r="D271" s="37"/>
      <c r="E271" s="37"/>
      <c r="F271" s="49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37"/>
      <c r="C272" s="37"/>
      <c r="D272" s="37"/>
      <c r="E272" s="37"/>
      <c r="F272" s="49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37"/>
      <c r="C273" s="37"/>
      <c r="D273" s="37"/>
      <c r="E273" s="37"/>
      <c r="F273" s="49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37"/>
      <c r="C274" s="37"/>
      <c r="D274" s="37"/>
      <c r="E274" s="37"/>
      <c r="F274" s="49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37"/>
      <c r="C275" s="37"/>
      <c r="D275" s="37"/>
      <c r="E275" s="37"/>
      <c r="F275" s="49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37"/>
      <c r="C276" s="37"/>
      <c r="D276" s="37"/>
      <c r="E276" s="37"/>
      <c r="F276" s="49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37"/>
      <c r="C277" s="37"/>
      <c r="D277" s="37"/>
      <c r="E277" s="37"/>
      <c r="F277" s="49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37"/>
      <c r="C278" s="37"/>
      <c r="D278" s="37"/>
      <c r="E278" s="37"/>
      <c r="F278" s="49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37"/>
      <c r="C279" s="37"/>
      <c r="D279" s="37"/>
      <c r="E279" s="37"/>
      <c r="F279" s="49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37"/>
      <c r="C280" s="37"/>
      <c r="D280" s="37"/>
      <c r="E280" s="37"/>
      <c r="F280" s="49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37"/>
      <c r="C281" s="37"/>
      <c r="D281" s="37"/>
      <c r="E281" s="37"/>
      <c r="F281" s="49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37"/>
      <c r="C282" s="37"/>
      <c r="D282" s="37"/>
      <c r="E282" s="37"/>
      <c r="F282" s="49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37"/>
      <c r="C283" s="37"/>
      <c r="D283" s="37"/>
      <c r="E283" s="37"/>
      <c r="F283" s="49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37"/>
      <c r="C284" s="37"/>
      <c r="D284" s="37"/>
      <c r="E284" s="37"/>
      <c r="F284" s="49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37"/>
      <c r="C285" s="37"/>
      <c r="D285" s="37"/>
      <c r="E285" s="37"/>
      <c r="F285" s="49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37"/>
      <c r="C286" s="37"/>
      <c r="D286" s="37"/>
      <c r="E286" s="37"/>
      <c r="F286" s="49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37"/>
      <c r="C287" s="37"/>
      <c r="D287" s="37"/>
      <c r="E287" s="37"/>
      <c r="F287" s="49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37"/>
      <c r="C288" s="37"/>
      <c r="D288" s="37"/>
      <c r="E288" s="37"/>
      <c r="F288" s="49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37"/>
      <c r="C289" s="37"/>
      <c r="D289" s="37"/>
      <c r="E289" s="37"/>
      <c r="F289" s="49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37"/>
      <c r="C290" s="37"/>
      <c r="D290" s="37"/>
      <c r="E290" s="37"/>
      <c r="F290" s="49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37"/>
      <c r="C291" s="37"/>
      <c r="D291" s="37"/>
      <c r="E291" s="37"/>
      <c r="F291" s="49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37"/>
      <c r="C292" s="37"/>
      <c r="D292" s="37"/>
      <c r="E292" s="37"/>
      <c r="F292" s="49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37"/>
      <c r="C293" s="37"/>
      <c r="D293" s="37"/>
      <c r="E293" s="37"/>
      <c r="F293" s="49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37"/>
      <c r="C294" s="37"/>
      <c r="D294" s="37"/>
      <c r="E294" s="37"/>
      <c r="F294" s="49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37"/>
      <c r="C295" s="37"/>
      <c r="D295" s="37"/>
      <c r="E295" s="37"/>
      <c r="F295" s="49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37"/>
      <c r="C296" s="37"/>
      <c r="D296" s="37"/>
      <c r="E296" s="37"/>
      <c r="F296" s="49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37"/>
      <c r="C297" s="37"/>
      <c r="D297" s="37"/>
      <c r="E297" s="37"/>
      <c r="F297" s="49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37"/>
      <c r="C298" s="37"/>
      <c r="D298" s="37"/>
      <c r="E298" s="37"/>
      <c r="F298" s="49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37"/>
      <c r="C299" s="37"/>
      <c r="D299" s="37"/>
      <c r="E299" s="37"/>
      <c r="F299" s="49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37"/>
      <c r="C300" s="37"/>
      <c r="D300" s="37"/>
      <c r="E300" s="37"/>
      <c r="F300" s="49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37"/>
      <c r="C301" s="37"/>
      <c r="D301" s="37"/>
      <c r="E301" s="37"/>
      <c r="F301" s="49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37"/>
      <c r="C302" s="37"/>
      <c r="D302" s="37"/>
      <c r="E302" s="37"/>
      <c r="F302" s="49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37"/>
      <c r="C303" s="37"/>
      <c r="D303" s="37"/>
      <c r="E303" s="37"/>
      <c r="F303" s="49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37"/>
      <c r="C304" s="37"/>
      <c r="D304" s="37"/>
      <c r="E304" s="37"/>
      <c r="F304" s="49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37"/>
      <c r="C305" s="37"/>
      <c r="D305" s="37"/>
      <c r="E305" s="37"/>
      <c r="F305" s="49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37"/>
      <c r="C306" s="37"/>
      <c r="D306" s="37"/>
      <c r="E306" s="37"/>
      <c r="F306" s="49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37"/>
      <c r="C307" s="37"/>
      <c r="D307" s="37"/>
      <c r="E307" s="37"/>
      <c r="F307" s="49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37"/>
      <c r="C308" s="37"/>
      <c r="D308" s="37"/>
      <c r="E308" s="37"/>
      <c r="F308" s="49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37"/>
      <c r="C309" s="37"/>
      <c r="D309" s="37"/>
      <c r="E309" s="37"/>
      <c r="F309" s="49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37"/>
      <c r="C310" s="37"/>
      <c r="D310" s="37"/>
      <c r="E310" s="37"/>
      <c r="F310" s="49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37"/>
      <c r="C311" s="37"/>
      <c r="D311" s="37"/>
      <c r="E311" s="37"/>
      <c r="F311" s="49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37"/>
      <c r="C312" s="37"/>
      <c r="D312" s="37"/>
      <c r="E312" s="37"/>
      <c r="F312" s="49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37"/>
      <c r="C313" s="37"/>
      <c r="D313" s="37"/>
      <c r="E313" s="37"/>
      <c r="F313" s="49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37"/>
      <c r="C314" s="37"/>
      <c r="D314" s="37"/>
      <c r="E314" s="37"/>
      <c r="F314" s="49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37"/>
      <c r="C315" s="37"/>
      <c r="D315" s="37"/>
      <c r="E315" s="37"/>
      <c r="F315" s="49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37"/>
      <c r="C316" s="37"/>
      <c r="D316" s="37"/>
      <c r="E316" s="37"/>
      <c r="F316" s="49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37"/>
      <c r="C317" s="37"/>
      <c r="D317" s="37"/>
      <c r="E317" s="37"/>
      <c r="F317" s="49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37"/>
      <c r="C318" s="37"/>
      <c r="D318" s="37"/>
      <c r="E318" s="37"/>
      <c r="F318" s="49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37"/>
      <c r="C319" s="37"/>
      <c r="D319" s="37"/>
      <c r="E319" s="37"/>
      <c r="F319" s="49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37"/>
      <c r="C320" s="37"/>
      <c r="D320" s="37"/>
      <c r="E320" s="37"/>
      <c r="F320" s="49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37"/>
      <c r="C321" s="37"/>
      <c r="D321" s="37"/>
      <c r="E321" s="37"/>
      <c r="F321" s="49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37"/>
      <c r="C322" s="37"/>
      <c r="D322" s="37"/>
      <c r="E322" s="37"/>
      <c r="F322" s="49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37"/>
      <c r="C323" s="37"/>
      <c r="D323" s="37"/>
      <c r="E323" s="37"/>
      <c r="F323" s="49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37"/>
      <c r="C324" s="37"/>
      <c r="D324" s="37"/>
      <c r="E324" s="37"/>
      <c r="F324" s="49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37"/>
      <c r="C325" s="37"/>
      <c r="D325" s="37"/>
      <c r="E325" s="37"/>
      <c r="F325" s="49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37"/>
      <c r="C326" s="37"/>
      <c r="D326" s="37"/>
      <c r="E326" s="37"/>
      <c r="F326" s="49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37"/>
      <c r="C327" s="37"/>
      <c r="D327" s="37"/>
      <c r="E327" s="37"/>
      <c r="F327" s="49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37"/>
      <c r="C328" s="37"/>
      <c r="D328" s="37"/>
      <c r="E328" s="37"/>
      <c r="F328" s="49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37"/>
      <c r="C329" s="37"/>
      <c r="D329" s="37"/>
      <c r="E329" s="37"/>
      <c r="F329" s="49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37"/>
      <c r="C330" s="37"/>
      <c r="D330" s="37"/>
      <c r="E330" s="37"/>
      <c r="F330" s="49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37"/>
      <c r="C331" s="37"/>
      <c r="D331" s="37"/>
      <c r="E331" s="37"/>
      <c r="F331" s="49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37"/>
      <c r="C332" s="37"/>
      <c r="D332" s="37"/>
      <c r="E332" s="37"/>
      <c r="F332" s="49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37"/>
      <c r="C333" s="37"/>
      <c r="D333" s="37"/>
      <c r="E333" s="37"/>
      <c r="F333" s="49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37"/>
      <c r="C334" s="37"/>
      <c r="D334" s="37"/>
      <c r="E334" s="37"/>
      <c r="F334" s="49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37"/>
      <c r="C335" s="37"/>
      <c r="D335" s="37"/>
      <c r="E335" s="37"/>
      <c r="F335" s="49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37"/>
      <c r="C336" s="37"/>
      <c r="D336" s="37"/>
      <c r="E336" s="37"/>
      <c r="F336" s="49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37"/>
      <c r="C337" s="37"/>
      <c r="D337" s="37"/>
      <c r="E337" s="37"/>
      <c r="F337" s="49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37"/>
      <c r="C338" s="37"/>
      <c r="D338" s="37"/>
      <c r="E338" s="37"/>
      <c r="F338" s="49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37"/>
      <c r="C339" s="37"/>
      <c r="D339" s="37"/>
      <c r="E339" s="37"/>
      <c r="F339" s="49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37"/>
      <c r="C340" s="37"/>
      <c r="D340" s="37"/>
      <c r="E340" s="37"/>
      <c r="F340" s="49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37"/>
      <c r="C341" s="37"/>
      <c r="D341" s="37"/>
      <c r="E341" s="37"/>
      <c r="F341" s="49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37"/>
      <c r="C342" s="37"/>
      <c r="D342" s="37"/>
      <c r="E342" s="37"/>
      <c r="F342" s="49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37"/>
      <c r="C343" s="37"/>
      <c r="D343" s="37"/>
      <c r="E343" s="37"/>
      <c r="F343" s="49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37"/>
      <c r="C344" s="37"/>
      <c r="D344" s="37"/>
      <c r="E344" s="37"/>
      <c r="F344" s="49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37"/>
      <c r="C345" s="37"/>
      <c r="D345" s="37"/>
      <c r="E345" s="37"/>
      <c r="F345" s="49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37"/>
      <c r="C346" s="37"/>
      <c r="D346" s="37"/>
      <c r="E346" s="37"/>
      <c r="F346" s="49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37"/>
      <c r="C347" s="37"/>
      <c r="D347" s="37"/>
      <c r="E347" s="37"/>
      <c r="F347" s="49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37"/>
      <c r="C348" s="37"/>
      <c r="D348" s="37"/>
      <c r="E348" s="37"/>
      <c r="F348" s="49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37"/>
      <c r="C349" s="37"/>
      <c r="D349" s="37"/>
      <c r="E349" s="37"/>
      <c r="F349" s="49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37"/>
      <c r="C350" s="37"/>
      <c r="D350" s="37"/>
      <c r="E350" s="37"/>
      <c r="F350" s="49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37"/>
      <c r="C351" s="37"/>
      <c r="D351" s="37"/>
      <c r="E351" s="37"/>
      <c r="F351" s="49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37"/>
      <c r="C352" s="37"/>
      <c r="D352" s="37"/>
      <c r="E352" s="37"/>
      <c r="F352" s="49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37"/>
      <c r="C353" s="37"/>
      <c r="D353" s="37"/>
      <c r="E353" s="37"/>
      <c r="F353" s="49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37"/>
      <c r="C354" s="37"/>
      <c r="D354" s="37"/>
      <c r="E354" s="37"/>
      <c r="F354" s="49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37"/>
      <c r="C355" s="37"/>
      <c r="D355" s="37"/>
      <c r="E355" s="37"/>
      <c r="F355" s="49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37"/>
      <c r="C356" s="37"/>
      <c r="D356" s="37"/>
      <c r="E356" s="37"/>
      <c r="F356" s="49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37"/>
      <c r="C357" s="37"/>
      <c r="D357" s="37"/>
      <c r="E357" s="37"/>
      <c r="F357" s="49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37"/>
      <c r="C358" s="37"/>
      <c r="D358" s="37"/>
      <c r="E358" s="37"/>
      <c r="F358" s="49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37"/>
      <c r="C359" s="37"/>
      <c r="D359" s="37"/>
      <c r="E359" s="37"/>
      <c r="F359" s="49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37"/>
      <c r="C360" s="37"/>
      <c r="D360" s="37"/>
      <c r="E360" s="37"/>
      <c r="F360" s="49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37"/>
      <c r="C361" s="37"/>
      <c r="D361" s="37"/>
      <c r="E361" s="37"/>
      <c r="F361" s="49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37"/>
      <c r="C362" s="37"/>
      <c r="D362" s="37"/>
      <c r="E362" s="37"/>
      <c r="F362" s="49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37"/>
      <c r="C363" s="37"/>
      <c r="D363" s="37"/>
      <c r="E363" s="37"/>
      <c r="F363" s="49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37"/>
      <c r="C364" s="37"/>
      <c r="D364" s="37"/>
      <c r="E364" s="37"/>
      <c r="F364" s="49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37"/>
      <c r="C365" s="37"/>
      <c r="D365" s="37"/>
      <c r="E365" s="37"/>
      <c r="F365" s="49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37"/>
      <c r="C366" s="37"/>
      <c r="D366" s="37"/>
      <c r="E366" s="37"/>
      <c r="F366" s="49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37"/>
      <c r="C367" s="37"/>
      <c r="D367" s="37"/>
      <c r="E367" s="37"/>
      <c r="F367" s="49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37"/>
      <c r="C368" s="37"/>
      <c r="D368" s="37"/>
      <c r="E368" s="37"/>
      <c r="F368" s="49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37"/>
      <c r="C369" s="37"/>
      <c r="D369" s="37"/>
      <c r="E369" s="37"/>
      <c r="F369" s="49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37"/>
      <c r="C370" s="37"/>
      <c r="D370" s="37"/>
      <c r="E370" s="37"/>
      <c r="F370" s="49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37"/>
      <c r="C371" s="37"/>
      <c r="D371" s="37"/>
      <c r="E371" s="37"/>
      <c r="F371" s="49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37"/>
      <c r="C372" s="37"/>
      <c r="D372" s="37"/>
      <c r="E372" s="37"/>
      <c r="F372" s="49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37"/>
      <c r="C373" s="37"/>
      <c r="D373" s="37"/>
      <c r="E373" s="37"/>
      <c r="F373" s="49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37"/>
      <c r="C374" s="37"/>
      <c r="D374" s="37"/>
      <c r="E374" s="37"/>
      <c r="F374" s="49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37"/>
      <c r="C375" s="37"/>
      <c r="D375" s="37"/>
      <c r="E375" s="37"/>
      <c r="F375" s="49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37"/>
      <c r="C376" s="37"/>
      <c r="D376" s="37"/>
      <c r="E376" s="37"/>
      <c r="F376" s="49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37"/>
      <c r="C377" s="37"/>
      <c r="D377" s="37"/>
      <c r="E377" s="37"/>
      <c r="F377" s="49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37"/>
      <c r="C378" s="37"/>
      <c r="D378" s="37"/>
      <c r="E378" s="37"/>
      <c r="F378" s="49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37"/>
      <c r="C379" s="37"/>
      <c r="D379" s="37"/>
      <c r="E379" s="37"/>
      <c r="F379" s="49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37"/>
      <c r="C380" s="37"/>
      <c r="D380" s="37"/>
      <c r="E380" s="37"/>
      <c r="F380" s="49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37"/>
      <c r="C381" s="37"/>
      <c r="D381" s="37"/>
      <c r="E381" s="37"/>
      <c r="F381" s="49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37"/>
      <c r="C382" s="37"/>
      <c r="D382" s="37"/>
      <c r="E382" s="37"/>
      <c r="F382" s="49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37"/>
      <c r="C383" s="37"/>
      <c r="D383" s="37"/>
      <c r="E383" s="37"/>
      <c r="F383" s="49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37"/>
      <c r="C384" s="37"/>
      <c r="D384" s="37"/>
      <c r="E384" s="37"/>
      <c r="F384" s="49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37"/>
      <c r="C385" s="37"/>
      <c r="D385" s="37"/>
      <c r="E385" s="37"/>
      <c r="F385" s="49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37"/>
      <c r="C386" s="37"/>
      <c r="D386" s="37"/>
      <c r="E386" s="37"/>
      <c r="F386" s="49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37"/>
      <c r="C387" s="37"/>
      <c r="D387" s="37"/>
      <c r="E387" s="37"/>
      <c r="F387" s="49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37"/>
      <c r="C388" s="37"/>
      <c r="D388" s="37"/>
      <c r="E388" s="37"/>
      <c r="F388" s="49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37"/>
      <c r="C389" s="37"/>
      <c r="D389" s="37"/>
      <c r="E389" s="37"/>
      <c r="F389" s="49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37"/>
      <c r="C390" s="37"/>
      <c r="D390" s="37"/>
      <c r="E390" s="37"/>
      <c r="F390" s="49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37"/>
      <c r="C391" s="37"/>
      <c r="D391" s="37"/>
      <c r="E391" s="37"/>
      <c r="F391" s="49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37"/>
      <c r="C392" s="37"/>
      <c r="D392" s="37"/>
      <c r="E392" s="37"/>
      <c r="F392" s="49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37"/>
      <c r="C393" s="37"/>
      <c r="D393" s="37"/>
      <c r="E393" s="37"/>
      <c r="F393" s="49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37"/>
      <c r="C394" s="37"/>
      <c r="D394" s="37"/>
      <c r="E394" s="37"/>
      <c r="F394" s="49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37"/>
      <c r="C395" s="37"/>
      <c r="D395" s="37"/>
      <c r="E395" s="37"/>
      <c r="F395" s="49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37"/>
      <c r="C396" s="37"/>
      <c r="D396" s="37"/>
      <c r="E396" s="37"/>
      <c r="F396" s="49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37"/>
      <c r="C397" s="37"/>
      <c r="D397" s="37"/>
      <c r="E397" s="37"/>
      <c r="F397" s="49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37"/>
      <c r="C398" s="37"/>
      <c r="D398" s="37"/>
      <c r="E398" s="37"/>
      <c r="F398" s="49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37"/>
      <c r="C399" s="37"/>
      <c r="D399" s="37"/>
      <c r="E399" s="37"/>
      <c r="F399" s="49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37"/>
      <c r="C400" s="37"/>
      <c r="D400" s="37"/>
      <c r="E400" s="37"/>
      <c r="F400" s="49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37"/>
      <c r="C401" s="37"/>
      <c r="D401" s="37"/>
      <c r="E401" s="37"/>
      <c r="F401" s="49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37"/>
      <c r="C402" s="37"/>
      <c r="D402" s="37"/>
      <c r="E402" s="37"/>
      <c r="F402" s="49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37"/>
      <c r="C403" s="37"/>
      <c r="D403" s="37"/>
      <c r="E403" s="37"/>
      <c r="F403" s="49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37"/>
      <c r="C404" s="37"/>
      <c r="D404" s="37"/>
      <c r="E404" s="37"/>
      <c r="F404" s="49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37"/>
      <c r="C405" s="37"/>
      <c r="D405" s="37"/>
      <c r="E405" s="37"/>
      <c r="F405" s="49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37"/>
      <c r="C406" s="37"/>
      <c r="D406" s="37"/>
      <c r="E406" s="37"/>
      <c r="F406" s="49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37"/>
      <c r="C407" s="37"/>
      <c r="D407" s="37"/>
      <c r="E407" s="37"/>
      <c r="F407" s="49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37"/>
      <c r="C408" s="37"/>
      <c r="D408" s="37"/>
      <c r="E408" s="37"/>
      <c r="F408" s="49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37"/>
      <c r="C409" s="37"/>
      <c r="D409" s="37"/>
      <c r="E409" s="37"/>
      <c r="F409" s="49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37"/>
      <c r="C410" s="37"/>
      <c r="D410" s="37"/>
      <c r="E410" s="37"/>
      <c r="F410" s="49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37"/>
      <c r="C411" s="37"/>
      <c r="D411" s="37"/>
      <c r="E411" s="37"/>
      <c r="F411" s="49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37"/>
      <c r="C412" s="37"/>
      <c r="D412" s="37"/>
      <c r="E412" s="37"/>
      <c r="F412" s="49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37"/>
      <c r="C413" s="37"/>
      <c r="D413" s="37"/>
      <c r="E413" s="37"/>
      <c r="F413" s="49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37"/>
      <c r="C414" s="37"/>
      <c r="D414" s="37"/>
      <c r="E414" s="37"/>
      <c r="F414" s="49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37"/>
      <c r="C415" s="37"/>
      <c r="D415" s="37"/>
      <c r="E415" s="37"/>
      <c r="F415" s="49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37"/>
      <c r="C416" s="37"/>
      <c r="D416" s="37"/>
      <c r="E416" s="37"/>
      <c r="F416" s="49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37"/>
      <c r="C417" s="37"/>
      <c r="D417" s="37"/>
      <c r="E417" s="37"/>
      <c r="F417" s="49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37"/>
      <c r="C418" s="37"/>
      <c r="D418" s="37"/>
      <c r="E418" s="37"/>
      <c r="F418" s="49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37"/>
      <c r="C419" s="37"/>
      <c r="D419" s="37"/>
      <c r="E419" s="37"/>
      <c r="F419" s="49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37"/>
      <c r="C420" s="37"/>
      <c r="D420" s="37"/>
      <c r="E420" s="37"/>
      <c r="F420" s="49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37"/>
      <c r="C421" s="37"/>
      <c r="D421" s="37"/>
      <c r="E421" s="37"/>
      <c r="F421" s="49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37"/>
      <c r="C422" s="37"/>
      <c r="D422" s="37"/>
      <c r="E422" s="37"/>
      <c r="F422" s="49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37"/>
      <c r="C423" s="37"/>
      <c r="D423" s="37"/>
      <c r="E423" s="37"/>
      <c r="F423" s="49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37"/>
      <c r="C424" s="37"/>
      <c r="D424" s="37"/>
      <c r="E424" s="37"/>
      <c r="F424" s="49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37"/>
      <c r="C425" s="37"/>
      <c r="D425" s="37"/>
      <c r="E425" s="37"/>
      <c r="F425" s="49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37"/>
      <c r="C426" s="37"/>
      <c r="D426" s="37"/>
      <c r="E426" s="37"/>
      <c r="F426" s="49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37"/>
      <c r="C427" s="37"/>
      <c r="D427" s="37"/>
      <c r="E427" s="37"/>
      <c r="F427" s="49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37"/>
      <c r="C428" s="37"/>
      <c r="D428" s="37"/>
      <c r="E428" s="37"/>
      <c r="F428" s="49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37"/>
      <c r="C429" s="37"/>
      <c r="D429" s="37"/>
      <c r="E429" s="37"/>
      <c r="F429" s="49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37"/>
      <c r="C430" s="37"/>
      <c r="D430" s="37"/>
      <c r="E430" s="37"/>
      <c r="F430" s="49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37"/>
      <c r="C431" s="37"/>
      <c r="D431" s="37"/>
      <c r="E431" s="37"/>
      <c r="F431" s="49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37"/>
      <c r="C432" s="37"/>
      <c r="D432" s="37"/>
      <c r="E432" s="37"/>
      <c r="F432" s="49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37"/>
      <c r="C433" s="37"/>
      <c r="D433" s="37"/>
      <c r="E433" s="37"/>
      <c r="F433" s="49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37"/>
      <c r="C434" s="37"/>
      <c r="D434" s="37"/>
      <c r="E434" s="37"/>
      <c r="F434" s="49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37"/>
      <c r="C435" s="37"/>
      <c r="D435" s="37"/>
      <c r="E435" s="37"/>
      <c r="F435" s="49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37"/>
      <c r="C436" s="37"/>
      <c r="D436" s="37"/>
      <c r="E436" s="37"/>
      <c r="F436" s="49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37"/>
      <c r="C437" s="37"/>
      <c r="D437" s="37"/>
      <c r="E437" s="37"/>
      <c r="F437" s="49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37"/>
      <c r="C438" s="37"/>
      <c r="D438" s="37"/>
      <c r="E438" s="37"/>
      <c r="F438" s="49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37"/>
      <c r="C439" s="37"/>
      <c r="D439" s="37"/>
      <c r="E439" s="37"/>
      <c r="F439" s="49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37"/>
      <c r="C440" s="37"/>
      <c r="D440" s="37"/>
      <c r="E440" s="37"/>
      <c r="F440" s="49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37"/>
      <c r="C441" s="37"/>
      <c r="D441" s="37"/>
      <c r="E441" s="37"/>
      <c r="F441" s="49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37"/>
      <c r="C442" s="37"/>
      <c r="D442" s="37"/>
      <c r="E442" s="37"/>
      <c r="F442" s="49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37"/>
      <c r="C443" s="37"/>
      <c r="D443" s="37"/>
      <c r="E443" s="37"/>
      <c r="F443" s="49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37"/>
      <c r="C444" s="37"/>
      <c r="D444" s="37"/>
      <c r="E444" s="37"/>
      <c r="F444" s="49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37"/>
      <c r="C445" s="37"/>
      <c r="D445" s="37"/>
      <c r="E445" s="37"/>
      <c r="F445" s="49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37"/>
      <c r="C446" s="37"/>
      <c r="D446" s="37"/>
      <c r="E446" s="37"/>
      <c r="F446" s="49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37"/>
      <c r="C447" s="37"/>
      <c r="D447" s="37"/>
      <c r="E447" s="37"/>
      <c r="F447" s="49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37"/>
      <c r="C448" s="37"/>
      <c r="D448" s="37"/>
      <c r="E448" s="37"/>
      <c r="F448" s="49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37"/>
      <c r="C449" s="37"/>
      <c r="D449" s="37"/>
      <c r="E449" s="37"/>
      <c r="F449" s="49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37"/>
      <c r="C450" s="37"/>
      <c r="D450" s="37"/>
      <c r="E450" s="37"/>
      <c r="F450" s="49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37"/>
      <c r="C451" s="37"/>
      <c r="D451" s="37"/>
      <c r="E451" s="37"/>
      <c r="F451" s="49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37"/>
      <c r="C452" s="37"/>
      <c r="D452" s="37"/>
      <c r="E452" s="37"/>
      <c r="F452" s="49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37"/>
      <c r="C453" s="37"/>
      <c r="D453" s="37"/>
      <c r="E453" s="37"/>
      <c r="F453" s="49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37"/>
      <c r="C454" s="37"/>
      <c r="D454" s="37"/>
      <c r="E454" s="37"/>
      <c r="F454" s="49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37"/>
      <c r="C455" s="37"/>
      <c r="D455" s="37"/>
      <c r="E455" s="37"/>
      <c r="F455" s="49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37"/>
      <c r="C456" s="37"/>
      <c r="D456" s="37"/>
      <c r="E456" s="37"/>
      <c r="F456" s="49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37"/>
      <c r="C457" s="37"/>
      <c r="D457" s="37"/>
      <c r="E457" s="37"/>
      <c r="F457" s="49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37"/>
      <c r="C458" s="37"/>
      <c r="D458" s="37"/>
      <c r="E458" s="37"/>
      <c r="F458" s="49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37"/>
      <c r="C459" s="37"/>
      <c r="D459" s="37"/>
      <c r="E459" s="37"/>
      <c r="F459" s="49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37"/>
      <c r="C460" s="37"/>
      <c r="D460" s="37"/>
      <c r="E460" s="37"/>
      <c r="F460" s="49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37"/>
      <c r="C461" s="37"/>
      <c r="D461" s="37"/>
      <c r="E461" s="37"/>
      <c r="F461" s="49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37"/>
      <c r="C462" s="37"/>
      <c r="D462" s="37"/>
      <c r="E462" s="37"/>
      <c r="F462" s="49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37"/>
      <c r="C463" s="37"/>
      <c r="D463" s="37"/>
      <c r="E463" s="37"/>
      <c r="F463" s="49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37"/>
      <c r="C464" s="37"/>
      <c r="D464" s="37"/>
      <c r="E464" s="37"/>
      <c r="F464" s="49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37"/>
      <c r="C465" s="37"/>
      <c r="D465" s="37"/>
      <c r="E465" s="37"/>
      <c r="F465" s="49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37"/>
      <c r="C466" s="37"/>
      <c r="D466" s="37"/>
      <c r="E466" s="37"/>
      <c r="F466" s="49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37"/>
      <c r="C467" s="37"/>
      <c r="D467" s="37"/>
      <c r="E467" s="37"/>
      <c r="F467" s="49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37"/>
      <c r="C468" s="37"/>
      <c r="D468" s="37"/>
      <c r="E468" s="37"/>
      <c r="F468" s="49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37"/>
      <c r="C469" s="37"/>
      <c r="D469" s="37"/>
      <c r="E469" s="37"/>
      <c r="F469" s="49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37"/>
      <c r="C470" s="37"/>
      <c r="D470" s="37"/>
      <c r="E470" s="37"/>
      <c r="F470" s="49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37"/>
      <c r="C471" s="37"/>
      <c r="D471" s="37"/>
      <c r="E471" s="37"/>
      <c r="F471" s="49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37"/>
      <c r="C472" s="37"/>
      <c r="D472" s="37"/>
      <c r="E472" s="37"/>
      <c r="F472" s="49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37"/>
      <c r="C473" s="37"/>
      <c r="D473" s="37"/>
      <c r="E473" s="37"/>
      <c r="F473" s="49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37"/>
      <c r="C474" s="37"/>
      <c r="D474" s="37"/>
      <c r="E474" s="37"/>
      <c r="F474" s="49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37"/>
      <c r="C475" s="37"/>
      <c r="D475" s="37"/>
      <c r="E475" s="37"/>
      <c r="F475" s="49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37"/>
      <c r="C476" s="37"/>
      <c r="D476" s="37"/>
      <c r="E476" s="37"/>
      <c r="F476" s="49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37"/>
      <c r="C477" s="37"/>
      <c r="D477" s="37"/>
      <c r="E477" s="37"/>
      <c r="F477" s="49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37"/>
      <c r="C478" s="37"/>
      <c r="D478" s="37"/>
      <c r="E478" s="37"/>
      <c r="F478" s="49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37"/>
      <c r="C479" s="37"/>
      <c r="D479" s="37"/>
      <c r="E479" s="37"/>
      <c r="F479" s="49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37"/>
      <c r="C480" s="37"/>
      <c r="D480" s="37"/>
      <c r="E480" s="37"/>
      <c r="F480" s="49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37"/>
      <c r="C481" s="37"/>
      <c r="D481" s="37"/>
      <c r="E481" s="37"/>
      <c r="F481" s="49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37"/>
      <c r="C482" s="37"/>
      <c r="D482" s="37"/>
      <c r="E482" s="37"/>
      <c r="F482" s="49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37"/>
      <c r="C483" s="37"/>
      <c r="D483" s="37"/>
      <c r="E483" s="37"/>
      <c r="F483" s="49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37"/>
      <c r="C484" s="37"/>
      <c r="D484" s="37"/>
      <c r="E484" s="37"/>
      <c r="F484" s="49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37"/>
      <c r="C485" s="37"/>
      <c r="D485" s="37"/>
      <c r="E485" s="37"/>
      <c r="F485" s="49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37"/>
      <c r="C486" s="37"/>
      <c r="D486" s="37"/>
      <c r="E486" s="37"/>
      <c r="F486" s="49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37"/>
      <c r="C487" s="37"/>
      <c r="D487" s="37"/>
      <c r="E487" s="37"/>
      <c r="F487" s="49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37"/>
      <c r="C488" s="37"/>
      <c r="D488" s="37"/>
      <c r="E488" s="37"/>
      <c r="F488" s="49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37"/>
      <c r="C489" s="37"/>
      <c r="D489" s="37"/>
      <c r="E489" s="37"/>
      <c r="F489" s="49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37"/>
      <c r="C490" s="37"/>
      <c r="D490" s="37"/>
      <c r="E490" s="37"/>
      <c r="F490" s="49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37"/>
      <c r="C491" s="37"/>
      <c r="D491" s="37"/>
      <c r="E491" s="37"/>
      <c r="F491" s="49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37"/>
      <c r="C492" s="37"/>
      <c r="D492" s="37"/>
      <c r="E492" s="37"/>
      <c r="F492" s="49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37"/>
      <c r="C493" s="37"/>
      <c r="D493" s="37"/>
      <c r="E493" s="37"/>
      <c r="F493" s="49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37"/>
      <c r="C494" s="37"/>
      <c r="D494" s="37"/>
      <c r="E494" s="37"/>
      <c r="F494" s="49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37"/>
      <c r="C495" s="37"/>
      <c r="D495" s="37"/>
      <c r="E495" s="37"/>
      <c r="F495" s="49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37"/>
      <c r="C496" s="37"/>
      <c r="D496" s="37"/>
      <c r="E496" s="37"/>
      <c r="F496" s="49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37"/>
      <c r="C497" s="37"/>
      <c r="D497" s="37"/>
      <c r="E497" s="37"/>
      <c r="F497" s="49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37"/>
      <c r="C498" s="37"/>
      <c r="D498" s="37"/>
      <c r="E498" s="37"/>
      <c r="F498" s="49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37"/>
      <c r="C499" s="37"/>
      <c r="D499" s="37"/>
      <c r="E499" s="37"/>
      <c r="F499" s="49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37"/>
      <c r="C500" s="37"/>
      <c r="D500" s="37"/>
      <c r="E500" s="37"/>
      <c r="F500" s="49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37"/>
      <c r="C501" s="37"/>
      <c r="D501" s="37"/>
      <c r="E501" s="37"/>
      <c r="F501" s="49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37"/>
      <c r="C502" s="37"/>
      <c r="D502" s="37"/>
      <c r="E502" s="37"/>
      <c r="F502" s="49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37"/>
      <c r="C503" s="37"/>
      <c r="D503" s="37"/>
      <c r="E503" s="37"/>
      <c r="F503" s="49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37"/>
      <c r="C504" s="37"/>
      <c r="D504" s="37"/>
      <c r="E504" s="37"/>
      <c r="F504" s="49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37"/>
      <c r="C505" s="37"/>
      <c r="D505" s="37"/>
      <c r="E505" s="37"/>
      <c r="F505" s="49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37"/>
      <c r="C506" s="37"/>
      <c r="D506" s="37"/>
      <c r="E506" s="37"/>
      <c r="F506" s="49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37"/>
      <c r="C507" s="37"/>
      <c r="D507" s="37"/>
      <c r="E507" s="37"/>
      <c r="F507" s="49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37"/>
      <c r="C508" s="37"/>
      <c r="D508" s="37"/>
      <c r="E508" s="37"/>
      <c r="F508" s="49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37"/>
      <c r="C509" s="37"/>
      <c r="D509" s="37"/>
      <c r="E509" s="37"/>
      <c r="F509" s="49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37"/>
      <c r="C510" s="37"/>
      <c r="D510" s="37"/>
      <c r="E510" s="37"/>
      <c r="F510" s="49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37"/>
      <c r="C511" s="37"/>
      <c r="D511" s="37"/>
      <c r="E511" s="37"/>
      <c r="F511" s="49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37"/>
      <c r="C512" s="37"/>
      <c r="D512" s="37"/>
      <c r="E512" s="37"/>
      <c r="F512" s="49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37"/>
      <c r="C513" s="37"/>
      <c r="D513" s="37"/>
      <c r="E513" s="37"/>
      <c r="F513" s="49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37"/>
      <c r="C514" s="37"/>
      <c r="D514" s="37"/>
      <c r="E514" s="37"/>
      <c r="F514" s="49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37"/>
      <c r="C515" s="37"/>
      <c r="D515" s="37"/>
      <c r="E515" s="37"/>
      <c r="F515" s="49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37"/>
      <c r="C516" s="37"/>
      <c r="D516" s="37"/>
      <c r="E516" s="37"/>
      <c r="F516" s="49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37"/>
      <c r="C517" s="37"/>
      <c r="D517" s="37"/>
      <c r="E517" s="37"/>
      <c r="F517" s="49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37"/>
      <c r="C518" s="37"/>
      <c r="D518" s="37"/>
      <c r="E518" s="37"/>
      <c r="F518" s="49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37"/>
      <c r="C519" s="37"/>
      <c r="D519" s="37"/>
      <c r="E519" s="37"/>
      <c r="F519" s="49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37"/>
      <c r="C520" s="37"/>
      <c r="D520" s="37"/>
      <c r="E520" s="37"/>
      <c r="F520" s="49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37"/>
      <c r="C521" s="37"/>
      <c r="D521" s="37"/>
      <c r="E521" s="37"/>
      <c r="F521" s="49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37"/>
      <c r="C522" s="37"/>
      <c r="D522" s="37"/>
      <c r="E522" s="37"/>
      <c r="F522" s="49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37"/>
      <c r="C523" s="37"/>
      <c r="D523" s="37"/>
      <c r="E523" s="37"/>
      <c r="F523" s="49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37"/>
      <c r="C524" s="37"/>
      <c r="D524" s="37"/>
      <c r="E524" s="37"/>
      <c r="F524" s="49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37"/>
      <c r="C525" s="37"/>
      <c r="D525" s="37"/>
      <c r="E525" s="37"/>
      <c r="F525" s="49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37"/>
      <c r="C526" s="37"/>
      <c r="D526" s="37"/>
      <c r="E526" s="37"/>
      <c r="F526" s="49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37"/>
      <c r="C527" s="37"/>
      <c r="D527" s="37"/>
      <c r="E527" s="37"/>
      <c r="F527" s="49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37"/>
      <c r="C528" s="37"/>
      <c r="D528" s="37"/>
      <c r="E528" s="37"/>
      <c r="F528" s="49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37"/>
      <c r="C529" s="37"/>
      <c r="D529" s="37"/>
      <c r="E529" s="37"/>
      <c r="F529" s="49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37"/>
      <c r="C530" s="37"/>
      <c r="D530" s="37"/>
      <c r="E530" s="37"/>
      <c r="F530" s="49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37"/>
      <c r="C531" s="37"/>
      <c r="D531" s="37"/>
      <c r="E531" s="37"/>
      <c r="F531" s="49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37"/>
      <c r="C532" s="37"/>
      <c r="D532" s="37"/>
      <c r="E532" s="37"/>
      <c r="F532" s="49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37"/>
      <c r="C533" s="37"/>
      <c r="D533" s="37"/>
      <c r="E533" s="37"/>
      <c r="F533" s="49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37"/>
      <c r="C534" s="37"/>
      <c r="D534" s="37"/>
      <c r="E534" s="37"/>
      <c r="F534" s="49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37"/>
      <c r="C535" s="37"/>
      <c r="D535" s="37"/>
      <c r="E535" s="37"/>
      <c r="F535" s="49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37"/>
      <c r="C536" s="37"/>
      <c r="D536" s="37"/>
      <c r="E536" s="37"/>
      <c r="F536" s="49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37"/>
      <c r="C537" s="37"/>
      <c r="D537" s="37"/>
      <c r="E537" s="37"/>
      <c r="F537" s="49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37"/>
      <c r="C538" s="37"/>
      <c r="D538" s="37"/>
      <c r="E538" s="37"/>
      <c r="F538" s="49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37"/>
      <c r="C539" s="37"/>
      <c r="D539" s="37"/>
      <c r="E539" s="37"/>
      <c r="F539" s="49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37"/>
      <c r="C540" s="37"/>
      <c r="D540" s="37"/>
      <c r="E540" s="37"/>
      <c r="F540" s="49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37"/>
      <c r="C541" s="37"/>
      <c r="D541" s="37"/>
      <c r="E541" s="37"/>
      <c r="F541" s="49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37"/>
      <c r="C542" s="37"/>
      <c r="D542" s="37"/>
      <c r="E542" s="37"/>
      <c r="F542" s="49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37"/>
      <c r="C543" s="37"/>
      <c r="D543" s="37"/>
      <c r="E543" s="37"/>
      <c r="F543" s="49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37"/>
      <c r="C544" s="37"/>
      <c r="D544" s="37"/>
      <c r="E544" s="37"/>
      <c r="F544" s="49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37"/>
      <c r="C545" s="37"/>
      <c r="D545" s="37"/>
      <c r="E545" s="37"/>
      <c r="F545" s="49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37"/>
      <c r="C546" s="37"/>
      <c r="D546" s="37"/>
      <c r="E546" s="37"/>
      <c r="F546" s="49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37"/>
      <c r="C547" s="37"/>
      <c r="D547" s="37"/>
      <c r="E547" s="37"/>
      <c r="F547" s="49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37"/>
      <c r="C548" s="37"/>
      <c r="D548" s="37"/>
      <c r="E548" s="37"/>
      <c r="F548" s="49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37"/>
      <c r="C549" s="37"/>
      <c r="D549" s="37"/>
      <c r="E549" s="37"/>
      <c r="F549" s="49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37"/>
      <c r="C550" s="37"/>
      <c r="D550" s="37"/>
      <c r="E550" s="37"/>
      <c r="F550" s="49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37"/>
      <c r="C551" s="37"/>
      <c r="D551" s="37"/>
      <c r="E551" s="37"/>
      <c r="F551" s="49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37"/>
      <c r="C552" s="37"/>
      <c r="D552" s="37"/>
      <c r="E552" s="37"/>
      <c r="F552" s="49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37"/>
      <c r="C553" s="37"/>
      <c r="D553" s="37"/>
      <c r="E553" s="37"/>
      <c r="F553" s="49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37"/>
      <c r="C554" s="37"/>
      <c r="D554" s="37"/>
      <c r="E554" s="37"/>
      <c r="F554" s="49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37"/>
      <c r="C555" s="37"/>
      <c r="D555" s="37"/>
      <c r="E555" s="37"/>
      <c r="F555" s="49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37"/>
      <c r="C556" s="37"/>
      <c r="D556" s="37"/>
      <c r="E556" s="37"/>
      <c r="F556" s="49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37"/>
      <c r="C557" s="37"/>
      <c r="D557" s="37"/>
      <c r="E557" s="37"/>
      <c r="F557" s="49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37"/>
      <c r="C558" s="37"/>
      <c r="D558" s="37"/>
      <c r="E558" s="37"/>
      <c r="F558" s="49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37"/>
      <c r="C559" s="37"/>
      <c r="D559" s="37"/>
      <c r="E559" s="37"/>
      <c r="F559" s="49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37"/>
      <c r="C560" s="37"/>
      <c r="D560" s="37"/>
      <c r="E560" s="37"/>
      <c r="F560" s="49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37"/>
      <c r="C561" s="37"/>
      <c r="D561" s="37"/>
      <c r="E561" s="37"/>
      <c r="F561" s="49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37"/>
      <c r="C562" s="37"/>
      <c r="D562" s="37"/>
      <c r="E562" s="37"/>
      <c r="F562" s="49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37"/>
      <c r="C563" s="37"/>
      <c r="D563" s="37"/>
      <c r="E563" s="37"/>
      <c r="F563" s="49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37"/>
      <c r="C564" s="37"/>
      <c r="D564" s="37"/>
      <c r="E564" s="37"/>
      <c r="F564" s="49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37"/>
      <c r="C565" s="37"/>
      <c r="D565" s="37"/>
      <c r="E565" s="37"/>
      <c r="F565" s="49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37"/>
      <c r="C566" s="37"/>
      <c r="D566" s="37"/>
      <c r="E566" s="37"/>
      <c r="F566" s="49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37"/>
      <c r="C567" s="37"/>
      <c r="D567" s="37"/>
      <c r="E567" s="37"/>
      <c r="F567" s="49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37"/>
      <c r="C568" s="37"/>
      <c r="D568" s="37"/>
      <c r="E568" s="37"/>
      <c r="F568" s="49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37"/>
      <c r="C569" s="37"/>
      <c r="D569" s="37"/>
      <c r="E569" s="37"/>
      <c r="F569" s="49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37"/>
      <c r="C570" s="37"/>
      <c r="D570" s="37"/>
      <c r="E570" s="37"/>
      <c r="F570" s="49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37"/>
      <c r="C571" s="37"/>
      <c r="D571" s="37"/>
      <c r="E571" s="37"/>
      <c r="F571" s="49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37"/>
      <c r="C572" s="37"/>
      <c r="D572" s="37"/>
      <c r="E572" s="37"/>
      <c r="F572" s="49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37"/>
      <c r="C573" s="37"/>
      <c r="D573" s="37"/>
      <c r="E573" s="37"/>
      <c r="F573" s="49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37"/>
      <c r="C574" s="37"/>
      <c r="D574" s="37"/>
      <c r="E574" s="37"/>
      <c r="F574" s="49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37"/>
      <c r="C575" s="37"/>
      <c r="D575" s="37"/>
      <c r="E575" s="37"/>
      <c r="F575" s="49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37"/>
      <c r="C576" s="37"/>
      <c r="D576" s="37"/>
      <c r="E576" s="37"/>
      <c r="F576" s="49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37"/>
      <c r="C577" s="37"/>
      <c r="D577" s="37"/>
      <c r="E577" s="37"/>
      <c r="F577" s="49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37"/>
      <c r="C578" s="37"/>
      <c r="D578" s="37"/>
      <c r="E578" s="37"/>
      <c r="F578" s="49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37"/>
      <c r="C579" s="37"/>
      <c r="D579" s="37"/>
      <c r="E579" s="37"/>
      <c r="F579" s="49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37"/>
      <c r="C580" s="37"/>
      <c r="D580" s="37"/>
      <c r="E580" s="37"/>
      <c r="F580" s="49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37"/>
      <c r="C581" s="37"/>
      <c r="D581" s="37"/>
      <c r="E581" s="37"/>
      <c r="F581" s="49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37"/>
      <c r="C582" s="37"/>
      <c r="D582" s="37"/>
      <c r="E582" s="37"/>
      <c r="F582" s="49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37"/>
      <c r="C583" s="37"/>
      <c r="D583" s="37"/>
      <c r="E583" s="37"/>
      <c r="F583" s="49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37"/>
      <c r="C584" s="37"/>
      <c r="D584" s="37"/>
      <c r="E584" s="37"/>
      <c r="F584" s="49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37"/>
      <c r="C585" s="37"/>
      <c r="D585" s="37"/>
      <c r="E585" s="37"/>
      <c r="F585" s="49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37"/>
      <c r="C586" s="37"/>
      <c r="D586" s="37"/>
      <c r="E586" s="37"/>
      <c r="F586" s="49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37"/>
      <c r="C587" s="37"/>
      <c r="D587" s="37"/>
      <c r="E587" s="37"/>
      <c r="F587" s="49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37"/>
      <c r="C588" s="37"/>
      <c r="D588" s="37"/>
      <c r="E588" s="37"/>
      <c r="F588" s="49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37"/>
      <c r="C589" s="37"/>
      <c r="D589" s="37"/>
      <c r="E589" s="37"/>
      <c r="F589" s="49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37"/>
      <c r="C590" s="37"/>
      <c r="D590" s="37"/>
      <c r="E590" s="37"/>
      <c r="F590" s="49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37"/>
      <c r="C591" s="37"/>
      <c r="D591" s="37"/>
      <c r="E591" s="37"/>
      <c r="F591" s="49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37"/>
      <c r="C592" s="37"/>
      <c r="D592" s="37"/>
      <c r="E592" s="37"/>
      <c r="F592" s="49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37"/>
      <c r="C593" s="37"/>
      <c r="D593" s="37"/>
      <c r="E593" s="37"/>
      <c r="F593" s="49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37"/>
      <c r="C594" s="37"/>
      <c r="D594" s="37"/>
      <c r="E594" s="37"/>
      <c r="F594" s="49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37"/>
      <c r="C595" s="37"/>
      <c r="D595" s="37"/>
      <c r="E595" s="37"/>
      <c r="F595" s="49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37"/>
      <c r="C596" s="37"/>
      <c r="D596" s="37"/>
      <c r="E596" s="37"/>
      <c r="F596" s="49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37"/>
      <c r="C597" s="37"/>
      <c r="D597" s="37"/>
      <c r="E597" s="37"/>
      <c r="F597" s="49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37"/>
      <c r="C598" s="37"/>
      <c r="D598" s="37"/>
      <c r="E598" s="37"/>
      <c r="F598" s="49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37"/>
      <c r="C599" s="37"/>
      <c r="D599" s="37"/>
      <c r="E599" s="37"/>
      <c r="F599" s="49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37"/>
      <c r="C600" s="37"/>
      <c r="D600" s="37"/>
      <c r="E600" s="37"/>
      <c r="F600" s="49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37"/>
      <c r="C601" s="37"/>
      <c r="D601" s="37"/>
      <c r="E601" s="37"/>
      <c r="F601" s="49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37"/>
      <c r="C602" s="37"/>
      <c r="D602" s="37"/>
      <c r="E602" s="37"/>
      <c r="F602" s="49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37"/>
      <c r="C603" s="37"/>
      <c r="D603" s="37"/>
      <c r="E603" s="37"/>
      <c r="F603" s="49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37"/>
      <c r="C604" s="37"/>
      <c r="D604" s="37"/>
      <c r="E604" s="37"/>
      <c r="F604" s="49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37"/>
      <c r="C605" s="37"/>
      <c r="D605" s="37"/>
      <c r="E605" s="37"/>
      <c r="F605" s="49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37"/>
      <c r="C606" s="37"/>
      <c r="D606" s="37"/>
      <c r="E606" s="37"/>
      <c r="F606" s="49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37"/>
      <c r="C607" s="37"/>
      <c r="D607" s="37"/>
      <c r="E607" s="37"/>
      <c r="F607" s="49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37"/>
      <c r="C608" s="37"/>
      <c r="D608" s="37"/>
      <c r="E608" s="37"/>
      <c r="F608" s="49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37"/>
      <c r="C609" s="37"/>
      <c r="D609" s="37"/>
      <c r="E609" s="37"/>
      <c r="F609" s="49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37"/>
      <c r="C610" s="37"/>
      <c r="D610" s="37"/>
      <c r="E610" s="37"/>
      <c r="F610" s="49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37"/>
      <c r="C611" s="37"/>
      <c r="D611" s="37"/>
      <c r="E611" s="37"/>
      <c r="F611" s="49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37"/>
      <c r="C612" s="37"/>
      <c r="D612" s="37"/>
      <c r="E612" s="37"/>
      <c r="F612" s="49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37"/>
      <c r="C613" s="37"/>
      <c r="D613" s="37"/>
      <c r="E613" s="37"/>
      <c r="F613" s="49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37"/>
      <c r="C614" s="37"/>
      <c r="D614" s="37"/>
      <c r="E614" s="37"/>
      <c r="F614" s="49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37"/>
      <c r="C615" s="37"/>
      <c r="D615" s="37"/>
      <c r="E615" s="37"/>
      <c r="F615" s="49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37"/>
      <c r="C616" s="37"/>
      <c r="D616" s="37"/>
      <c r="E616" s="37"/>
      <c r="F616" s="49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37"/>
      <c r="C617" s="37"/>
      <c r="D617" s="37"/>
      <c r="E617" s="37"/>
      <c r="F617" s="49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37"/>
      <c r="C618" s="37"/>
      <c r="D618" s="37"/>
      <c r="E618" s="37"/>
      <c r="F618" s="49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37"/>
      <c r="C619" s="37"/>
      <c r="D619" s="37"/>
      <c r="E619" s="37"/>
      <c r="F619" s="49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37"/>
      <c r="C620" s="37"/>
      <c r="D620" s="37"/>
      <c r="E620" s="37"/>
      <c r="F620" s="49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37"/>
      <c r="C621" s="37"/>
      <c r="D621" s="37"/>
      <c r="E621" s="37"/>
      <c r="F621" s="49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37"/>
      <c r="C622" s="37"/>
      <c r="D622" s="37"/>
      <c r="E622" s="37"/>
      <c r="F622" s="49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37"/>
      <c r="C623" s="37"/>
      <c r="D623" s="37"/>
      <c r="E623" s="37"/>
      <c r="F623" s="49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37"/>
      <c r="C624" s="37"/>
      <c r="D624" s="37"/>
      <c r="E624" s="37"/>
      <c r="F624" s="49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37"/>
      <c r="C625" s="37"/>
      <c r="D625" s="37"/>
      <c r="E625" s="37"/>
      <c r="F625" s="49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37"/>
      <c r="C626" s="37"/>
      <c r="D626" s="37"/>
      <c r="E626" s="37"/>
      <c r="F626" s="49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37"/>
      <c r="C627" s="37"/>
      <c r="D627" s="37"/>
      <c r="E627" s="37"/>
      <c r="F627" s="49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37"/>
      <c r="C628" s="37"/>
      <c r="D628" s="37"/>
      <c r="E628" s="37"/>
      <c r="F628" s="49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37"/>
      <c r="C629" s="37"/>
      <c r="D629" s="37"/>
      <c r="E629" s="37"/>
      <c r="F629" s="49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37"/>
      <c r="C630" s="37"/>
      <c r="D630" s="37"/>
      <c r="E630" s="37"/>
      <c r="F630" s="49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37"/>
      <c r="C631" s="37"/>
      <c r="D631" s="37"/>
      <c r="E631" s="37"/>
      <c r="F631" s="49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37"/>
      <c r="C632" s="37"/>
      <c r="D632" s="37"/>
      <c r="E632" s="37"/>
      <c r="F632" s="49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37"/>
      <c r="C633" s="37"/>
      <c r="D633" s="37"/>
      <c r="E633" s="37"/>
      <c r="F633" s="49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37"/>
      <c r="C634" s="37"/>
      <c r="D634" s="37"/>
      <c r="E634" s="37"/>
      <c r="F634" s="49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37"/>
      <c r="C635" s="37"/>
      <c r="D635" s="37"/>
      <c r="E635" s="37"/>
      <c r="F635" s="49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37"/>
      <c r="C636" s="37"/>
      <c r="D636" s="37"/>
      <c r="E636" s="37"/>
      <c r="F636" s="49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37"/>
      <c r="C637" s="37"/>
      <c r="D637" s="37"/>
      <c r="E637" s="37"/>
      <c r="F637" s="49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37"/>
      <c r="C638" s="37"/>
      <c r="D638" s="37"/>
      <c r="E638" s="37"/>
      <c r="F638" s="49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37"/>
      <c r="C639" s="37"/>
      <c r="D639" s="37"/>
      <c r="E639" s="37"/>
      <c r="F639" s="49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37"/>
      <c r="C640" s="37"/>
      <c r="D640" s="37"/>
      <c r="E640" s="37"/>
      <c r="F640" s="49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37"/>
      <c r="C641" s="37"/>
      <c r="D641" s="37"/>
      <c r="E641" s="37"/>
      <c r="F641" s="49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37"/>
      <c r="C642" s="37"/>
      <c r="D642" s="37"/>
      <c r="E642" s="37"/>
      <c r="F642" s="49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37"/>
      <c r="C643" s="37"/>
      <c r="D643" s="37"/>
      <c r="E643" s="37"/>
      <c r="F643" s="49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37"/>
      <c r="C644" s="37"/>
      <c r="D644" s="37"/>
      <c r="E644" s="37"/>
      <c r="F644" s="49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37"/>
      <c r="C645" s="37"/>
      <c r="D645" s="37"/>
      <c r="E645" s="37"/>
      <c r="F645" s="49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37"/>
      <c r="C646" s="37"/>
      <c r="D646" s="37"/>
      <c r="E646" s="37"/>
      <c r="F646" s="49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37"/>
      <c r="C647" s="37"/>
      <c r="D647" s="37"/>
      <c r="E647" s="37"/>
      <c r="F647" s="49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37"/>
      <c r="C648" s="37"/>
      <c r="D648" s="37"/>
      <c r="E648" s="37"/>
      <c r="F648" s="49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37"/>
      <c r="C649" s="37"/>
      <c r="D649" s="37"/>
      <c r="E649" s="37"/>
      <c r="F649" s="49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37"/>
      <c r="C650" s="37"/>
      <c r="D650" s="37"/>
      <c r="E650" s="37"/>
      <c r="F650" s="49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37"/>
      <c r="C651" s="37"/>
      <c r="D651" s="37"/>
      <c r="E651" s="37"/>
      <c r="F651" s="49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37"/>
      <c r="C652" s="37"/>
      <c r="D652" s="37"/>
      <c r="E652" s="37"/>
      <c r="F652" s="49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37"/>
      <c r="C653" s="37"/>
      <c r="D653" s="37"/>
      <c r="E653" s="37"/>
      <c r="F653" s="49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37"/>
      <c r="C654" s="37"/>
      <c r="D654" s="37"/>
      <c r="E654" s="37"/>
      <c r="F654" s="49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37"/>
      <c r="C655" s="37"/>
      <c r="D655" s="37"/>
      <c r="E655" s="37"/>
      <c r="F655" s="49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37"/>
      <c r="C656" s="37"/>
      <c r="D656" s="37"/>
      <c r="E656" s="37"/>
      <c r="F656" s="49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37"/>
      <c r="C657" s="37"/>
      <c r="D657" s="37"/>
      <c r="E657" s="37"/>
      <c r="F657" s="49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37"/>
      <c r="C658" s="37"/>
      <c r="D658" s="37"/>
      <c r="E658" s="37"/>
      <c r="F658" s="49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37"/>
      <c r="C659" s="37"/>
      <c r="D659" s="37"/>
      <c r="E659" s="37"/>
      <c r="F659" s="49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37"/>
      <c r="C660" s="37"/>
      <c r="D660" s="37"/>
      <c r="E660" s="37"/>
      <c r="F660" s="49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37"/>
      <c r="C661" s="37"/>
      <c r="D661" s="37"/>
      <c r="E661" s="37"/>
      <c r="F661" s="49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37"/>
      <c r="C662" s="37"/>
      <c r="D662" s="37"/>
      <c r="E662" s="37"/>
      <c r="F662" s="49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37"/>
      <c r="C663" s="37"/>
      <c r="D663" s="37"/>
      <c r="E663" s="37"/>
      <c r="F663" s="49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37"/>
      <c r="C664" s="37"/>
      <c r="D664" s="37"/>
      <c r="E664" s="37"/>
      <c r="F664" s="49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37"/>
      <c r="C665" s="37"/>
      <c r="D665" s="37"/>
      <c r="E665" s="37"/>
      <c r="F665" s="49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37"/>
      <c r="C666" s="37"/>
      <c r="D666" s="37"/>
      <c r="E666" s="37"/>
      <c r="F666" s="49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37"/>
      <c r="C667" s="37"/>
      <c r="D667" s="37"/>
      <c r="E667" s="37"/>
      <c r="F667" s="49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37"/>
      <c r="C668" s="37"/>
      <c r="D668" s="37"/>
      <c r="E668" s="37"/>
      <c r="F668" s="49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37"/>
      <c r="C669" s="37"/>
      <c r="D669" s="37"/>
      <c r="E669" s="37"/>
      <c r="F669" s="49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37"/>
      <c r="C670" s="37"/>
      <c r="D670" s="37"/>
      <c r="E670" s="37"/>
      <c r="F670" s="49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37"/>
      <c r="C671" s="37"/>
      <c r="D671" s="37"/>
      <c r="E671" s="37"/>
      <c r="F671" s="49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37"/>
      <c r="C672" s="37"/>
      <c r="D672" s="37"/>
      <c r="E672" s="37"/>
      <c r="F672" s="49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37"/>
      <c r="C673" s="37"/>
      <c r="D673" s="37"/>
      <c r="E673" s="37"/>
      <c r="F673" s="49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37"/>
      <c r="C674" s="37"/>
      <c r="D674" s="37"/>
      <c r="E674" s="37"/>
      <c r="F674" s="49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37"/>
      <c r="C675" s="37"/>
      <c r="D675" s="37"/>
      <c r="E675" s="37"/>
      <c r="F675" s="49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37"/>
      <c r="C676" s="37"/>
      <c r="D676" s="37"/>
      <c r="E676" s="37"/>
      <c r="F676" s="49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37"/>
      <c r="C677" s="37"/>
      <c r="D677" s="37"/>
      <c r="E677" s="37"/>
      <c r="F677" s="49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37"/>
      <c r="C678" s="37"/>
      <c r="D678" s="37"/>
      <c r="E678" s="37"/>
      <c r="F678" s="49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37"/>
      <c r="C679" s="37"/>
      <c r="D679" s="37"/>
      <c r="E679" s="37"/>
      <c r="F679" s="49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37"/>
      <c r="C680" s="37"/>
      <c r="D680" s="37"/>
      <c r="E680" s="37"/>
      <c r="F680" s="49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37"/>
      <c r="C681" s="37"/>
      <c r="D681" s="37"/>
      <c r="E681" s="37"/>
      <c r="F681" s="49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37"/>
      <c r="C682" s="37"/>
      <c r="D682" s="37"/>
      <c r="E682" s="37"/>
      <c r="F682" s="49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37"/>
      <c r="C683" s="37"/>
      <c r="D683" s="37"/>
      <c r="E683" s="37"/>
      <c r="F683" s="49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37"/>
      <c r="C684" s="37"/>
      <c r="D684" s="37"/>
      <c r="E684" s="37"/>
      <c r="F684" s="49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37"/>
      <c r="C685" s="37"/>
      <c r="D685" s="37"/>
      <c r="E685" s="37"/>
      <c r="F685" s="49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37"/>
      <c r="C686" s="37"/>
      <c r="D686" s="37"/>
      <c r="E686" s="37"/>
      <c r="F686" s="49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37"/>
      <c r="C687" s="37"/>
      <c r="D687" s="37"/>
      <c r="E687" s="37"/>
      <c r="F687" s="49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37"/>
      <c r="C688" s="37"/>
      <c r="D688" s="37"/>
      <c r="E688" s="37"/>
      <c r="F688" s="49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37"/>
      <c r="C689" s="37"/>
      <c r="D689" s="37"/>
      <c r="E689" s="37"/>
      <c r="F689" s="49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37"/>
      <c r="C690" s="37"/>
      <c r="D690" s="37"/>
      <c r="E690" s="37"/>
      <c r="F690" s="49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37"/>
      <c r="C691" s="37"/>
      <c r="D691" s="37"/>
      <c r="E691" s="37"/>
      <c r="F691" s="49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37"/>
      <c r="C692" s="37"/>
      <c r="D692" s="37"/>
      <c r="E692" s="37"/>
      <c r="F692" s="49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37"/>
      <c r="C693" s="37"/>
      <c r="D693" s="37"/>
      <c r="E693" s="37"/>
      <c r="F693" s="49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37"/>
      <c r="C694" s="37"/>
      <c r="D694" s="37"/>
      <c r="E694" s="37"/>
      <c r="F694" s="49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37"/>
      <c r="C695" s="37"/>
      <c r="D695" s="37"/>
      <c r="E695" s="37"/>
      <c r="F695" s="49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37"/>
      <c r="C696" s="37"/>
      <c r="D696" s="37"/>
      <c r="E696" s="37"/>
      <c r="F696" s="49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37"/>
      <c r="C697" s="37"/>
      <c r="D697" s="37"/>
      <c r="E697" s="37"/>
      <c r="F697" s="49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37"/>
      <c r="C698" s="37"/>
      <c r="D698" s="37"/>
      <c r="E698" s="37"/>
      <c r="F698" s="49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37"/>
      <c r="C699" s="37"/>
      <c r="D699" s="37"/>
      <c r="E699" s="37"/>
      <c r="F699" s="49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37"/>
      <c r="C700" s="37"/>
      <c r="D700" s="37"/>
      <c r="E700" s="37"/>
      <c r="F700" s="49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37"/>
      <c r="C701" s="37"/>
      <c r="D701" s="37"/>
      <c r="E701" s="37"/>
      <c r="F701" s="49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37"/>
      <c r="C702" s="37"/>
      <c r="D702" s="37"/>
      <c r="E702" s="37"/>
      <c r="F702" s="49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37"/>
      <c r="C703" s="37"/>
      <c r="D703" s="37"/>
      <c r="E703" s="37"/>
      <c r="F703" s="49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37"/>
      <c r="C704" s="37"/>
      <c r="D704" s="37"/>
      <c r="E704" s="37"/>
      <c r="F704" s="49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37"/>
      <c r="C705" s="37"/>
      <c r="D705" s="37"/>
      <c r="E705" s="37"/>
      <c r="F705" s="49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37"/>
      <c r="C706" s="37"/>
      <c r="D706" s="37"/>
      <c r="E706" s="37"/>
      <c r="F706" s="49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37"/>
      <c r="C707" s="37"/>
      <c r="D707" s="37"/>
      <c r="E707" s="37"/>
      <c r="F707" s="49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37"/>
      <c r="C708" s="37"/>
      <c r="D708" s="37"/>
      <c r="E708" s="37"/>
      <c r="F708" s="49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37"/>
      <c r="C709" s="37"/>
      <c r="D709" s="37"/>
      <c r="E709" s="37"/>
      <c r="F709" s="49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37"/>
      <c r="C710" s="37"/>
      <c r="D710" s="37"/>
      <c r="E710" s="37"/>
      <c r="F710" s="49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37"/>
      <c r="C711" s="37"/>
      <c r="D711" s="37"/>
      <c r="E711" s="37"/>
      <c r="F711" s="49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37"/>
      <c r="C712" s="37"/>
      <c r="D712" s="37"/>
      <c r="E712" s="37"/>
      <c r="F712" s="49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37"/>
      <c r="C713" s="37"/>
      <c r="D713" s="37"/>
      <c r="E713" s="37"/>
      <c r="F713" s="49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37"/>
      <c r="C714" s="37"/>
      <c r="D714" s="37"/>
      <c r="E714" s="37"/>
      <c r="F714" s="49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37"/>
      <c r="C715" s="37"/>
      <c r="D715" s="37"/>
      <c r="E715" s="37"/>
      <c r="F715" s="49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37"/>
      <c r="C716" s="37"/>
      <c r="D716" s="37"/>
      <c r="E716" s="37"/>
      <c r="F716" s="49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37"/>
      <c r="C717" s="37"/>
      <c r="D717" s="37"/>
      <c r="E717" s="37"/>
      <c r="F717" s="49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37"/>
      <c r="C718" s="37"/>
      <c r="D718" s="37"/>
      <c r="E718" s="37"/>
      <c r="F718" s="49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37"/>
      <c r="C719" s="37"/>
      <c r="D719" s="37"/>
      <c r="E719" s="37"/>
      <c r="F719" s="49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37"/>
      <c r="C720" s="37"/>
      <c r="D720" s="37"/>
      <c r="E720" s="37"/>
      <c r="F720" s="49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37"/>
      <c r="C721" s="37"/>
      <c r="D721" s="37"/>
      <c r="E721" s="37"/>
      <c r="F721" s="49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37"/>
      <c r="C722" s="37"/>
      <c r="D722" s="37"/>
      <c r="E722" s="37"/>
      <c r="F722" s="49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37"/>
      <c r="C723" s="37"/>
      <c r="D723" s="37"/>
      <c r="E723" s="37"/>
      <c r="F723" s="49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37"/>
      <c r="C724" s="37"/>
      <c r="D724" s="37"/>
      <c r="E724" s="37"/>
      <c r="F724" s="49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37"/>
      <c r="C725" s="37"/>
      <c r="D725" s="37"/>
      <c r="E725" s="37"/>
      <c r="F725" s="49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37"/>
      <c r="C726" s="37"/>
      <c r="D726" s="37"/>
      <c r="E726" s="37"/>
      <c r="F726" s="49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37"/>
      <c r="C727" s="37"/>
      <c r="D727" s="37"/>
      <c r="E727" s="37"/>
      <c r="F727" s="49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37"/>
      <c r="C728" s="37"/>
      <c r="D728" s="37"/>
      <c r="E728" s="37"/>
      <c r="F728" s="49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37"/>
      <c r="C729" s="37"/>
      <c r="D729" s="37"/>
      <c r="E729" s="37"/>
      <c r="F729" s="49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37"/>
      <c r="C730" s="37"/>
      <c r="D730" s="37"/>
      <c r="E730" s="37"/>
      <c r="F730" s="49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37"/>
      <c r="C731" s="37"/>
      <c r="D731" s="37"/>
      <c r="E731" s="37"/>
      <c r="F731" s="49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37"/>
      <c r="C732" s="37"/>
      <c r="D732" s="37"/>
      <c r="E732" s="37"/>
      <c r="F732" s="49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37"/>
      <c r="C733" s="37"/>
      <c r="D733" s="37"/>
      <c r="E733" s="37"/>
      <c r="F733" s="49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37"/>
      <c r="C734" s="37"/>
      <c r="D734" s="37"/>
      <c r="E734" s="37"/>
      <c r="F734" s="49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37"/>
      <c r="C735" s="37"/>
      <c r="D735" s="37"/>
      <c r="E735" s="37"/>
      <c r="F735" s="49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37"/>
      <c r="C736" s="37"/>
      <c r="D736" s="37"/>
      <c r="E736" s="37"/>
      <c r="F736" s="49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37"/>
      <c r="C737" s="37"/>
      <c r="D737" s="37"/>
      <c r="E737" s="37"/>
      <c r="F737" s="49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37"/>
      <c r="C738" s="37"/>
      <c r="D738" s="37"/>
      <c r="E738" s="37"/>
      <c r="F738" s="49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37"/>
      <c r="C739" s="37"/>
      <c r="D739" s="37"/>
      <c r="E739" s="37"/>
      <c r="F739" s="49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37"/>
      <c r="C740" s="37"/>
      <c r="D740" s="37"/>
      <c r="E740" s="37"/>
      <c r="F740" s="49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37"/>
      <c r="C741" s="37"/>
      <c r="D741" s="37"/>
      <c r="E741" s="37"/>
      <c r="F741" s="49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37"/>
      <c r="C742" s="37"/>
      <c r="D742" s="37"/>
      <c r="E742" s="37"/>
      <c r="F742" s="49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37"/>
      <c r="C743" s="37"/>
      <c r="D743" s="37"/>
      <c r="E743" s="37"/>
      <c r="F743" s="49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37"/>
      <c r="C744" s="37"/>
      <c r="D744" s="37"/>
      <c r="E744" s="37"/>
      <c r="F744" s="49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37"/>
      <c r="C745" s="37"/>
      <c r="D745" s="37"/>
      <c r="E745" s="37"/>
      <c r="F745" s="49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37"/>
      <c r="C746" s="37"/>
      <c r="D746" s="37"/>
      <c r="E746" s="37"/>
      <c r="F746" s="49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37"/>
      <c r="C747" s="37"/>
      <c r="D747" s="37"/>
      <c r="E747" s="37"/>
      <c r="F747" s="49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37"/>
      <c r="C748" s="37"/>
      <c r="D748" s="37"/>
      <c r="E748" s="37"/>
      <c r="F748" s="49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37"/>
      <c r="C749" s="37"/>
      <c r="D749" s="37"/>
      <c r="E749" s="37"/>
      <c r="F749" s="49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37"/>
      <c r="C750" s="37"/>
      <c r="D750" s="37"/>
      <c r="E750" s="37"/>
      <c r="F750" s="49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37"/>
      <c r="C751" s="37"/>
      <c r="D751" s="37"/>
      <c r="E751" s="37"/>
      <c r="F751" s="49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37"/>
      <c r="C752" s="37"/>
      <c r="D752" s="37"/>
      <c r="E752" s="37"/>
      <c r="F752" s="49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37"/>
      <c r="C753" s="37"/>
      <c r="D753" s="37"/>
      <c r="E753" s="37"/>
      <c r="F753" s="49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37"/>
      <c r="C754" s="37"/>
      <c r="D754" s="37"/>
      <c r="E754" s="37"/>
      <c r="F754" s="49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37"/>
      <c r="C755" s="37"/>
      <c r="D755" s="37"/>
      <c r="E755" s="37"/>
      <c r="F755" s="49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37"/>
      <c r="C756" s="37"/>
      <c r="D756" s="37"/>
      <c r="E756" s="37"/>
      <c r="F756" s="49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37"/>
      <c r="C757" s="37"/>
      <c r="D757" s="37"/>
      <c r="E757" s="37"/>
      <c r="F757" s="49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37"/>
      <c r="C758" s="37"/>
      <c r="D758" s="37"/>
      <c r="E758" s="37"/>
      <c r="F758" s="49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37"/>
      <c r="C759" s="37"/>
      <c r="D759" s="37"/>
      <c r="E759" s="37"/>
      <c r="F759" s="49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37"/>
      <c r="C760" s="37"/>
      <c r="D760" s="37"/>
      <c r="E760" s="37"/>
      <c r="F760" s="49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37"/>
      <c r="C761" s="37"/>
      <c r="D761" s="37"/>
      <c r="E761" s="37"/>
      <c r="F761" s="49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37"/>
      <c r="C762" s="37"/>
      <c r="D762" s="37"/>
      <c r="E762" s="37"/>
      <c r="F762" s="49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37"/>
      <c r="C763" s="37"/>
      <c r="D763" s="37"/>
      <c r="E763" s="37"/>
      <c r="F763" s="49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37"/>
      <c r="C764" s="37"/>
      <c r="D764" s="37"/>
      <c r="E764" s="37"/>
      <c r="F764" s="49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37"/>
      <c r="C765" s="37"/>
      <c r="D765" s="37"/>
      <c r="E765" s="37"/>
      <c r="F765" s="49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37"/>
      <c r="C766" s="37"/>
      <c r="D766" s="37"/>
      <c r="E766" s="37"/>
      <c r="F766" s="49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37"/>
      <c r="C767" s="37"/>
      <c r="D767" s="37"/>
      <c r="E767" s="37"/>
      <c r="F767" s="49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37"/>
      <c r="C768" s="37"/>
      <c r="D768" s="37"/>
      <c r="E768" s="37"/>
      <c r="F768" s="49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37"/>
      <c r="C769" s="37"/>
      <c r="D769" s="37"/>
      <c r="E769" s="37"/>
      <c r="F769" s="49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37"/>
      <c r="C770" s="37"/>
      <c r="D770" s="37"/>
      <c r="E770" s="37"/>
      <c r="F770" s="49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37"/>
      <c r="C771" s="37"/>
      <c r="D771" s="37"/>
      <c r="E771" s="37"/>
      <c r="F771" s="49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37"/>
      <c r="C772" s="37"/>
      <c r="D772" s="37"/>
      <c r="E772" s="37"/>
      <c r="F772" s="49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37"/>
      <c r="C773" s="37"/>
      <c r="D773" s="37"/>
      <c r="E773" s="37"/>
      <c r="F773" s="49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37"/>
      <c r="C774" s="37"/>
      <c r="D774" s="37"/>
      <c r="E774" s="37"/>
      <c r="F774" s="49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37"/>
      <c r="C775" s="37"/>
      <c r="D775" s="37"/>
      <c r="E775" s="37"/>
      <c r="F775" s="49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37"/>
      <c r="C776" s="37"/>
      <c r="D776" s="37"/>
      <c r="E776" s="37"/>
      <c r="F776" s="49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37"/>
      <c r="C777" s="37"/>
      <c r="D777" s="37"/>
      <c r="E777" s="37"/>
      <c r="F777" s="49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37"/>
      <c r="C778" s="37"/>
      <c r="D778" s="37"/>
      <c r="E778" s="37"/>
      <c r="F778" s="49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37"/>
      <c r="C779" s="37"/>
      <c r="D779" s="37"/>
      <c r="E779" s="37"/>
      <c r="F779" s="49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37"/>
      <c r="C780" s="37"/>
      <c r="D780" s="37"/>
      <c r="E780" s="37"/>
      <c r="F780" s="49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37"/>
      <c r="C781" s="37"/>
      <c r="D781" s="37"/>
      <c r="E781" s="37"/>
      <c r="F781" s="49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37"/>
      <c r="C782" s="37"/>
      <c r="D782" s="37"/>
      <c r="E782" s="37"/>
      <c r="F782" s="49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37"/>
      <c r="C783" s="37"/>
      <c r="D783" s="37"/>
      <c r="E783" s="37"/>
      <c r="F783" s="49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37"/>
      <c r="C784" s="37"/>
      <c r="D784" s="37"/>
      <c r="E784" s="37"/>
      <c r="F784" s="49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37"/>
      <c r="C785" s="37"/>
      <c r="D785" s="37"/>
      <c r="E785" s="37"/>
      <c r="F785" s="49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37"/>
      <c r="C786" s="37"/>
      <c r="D786" s="37"/>
      <c r="E786" s="37"/>
      <c r="F786" s="49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37"/>
      <c r="C787" s="37"/>
      <c r="D787" s="37"/>
      <c r="E787" s="37"/>
      <c r="F787" s="49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37"/>
      <c r="C788" s="37"/>
      <c r="D788" s="37"/>
      <c r="E788" s="37"/>
      <c r="F788" s="49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37"/>
      <c r="C789" s="37"/>
      <c r="D789" s="37"/>
      <c r="E789" s="37"/>
      <c r="F789" s="49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37"/>
      <c r="C790" s="37"/>
      <c r="D790" s="37"/>
      <c r="E790" s="37"/>
      <c r="F790" s="49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37"/>
      <c r="C791" s="37"/>
      <c r="D791" s="37"/>
      <c r="E791" s="37"/>
      <c r="F791" s="49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37"/>
      <c r="C792" s="37"/>
      <c r="D792" s="37"/>
      <c r="E792" s="37"/>
      <c r="F792" s="49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37"/>
      <c r="C793" s="37"/>
      <c r="D793" s="37"/>
      <c r="E793" s="37"/>
      <c r="F793" s="49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37"/>
      <c r="C794" s="37"/>
      <c r="D794" s="37"/>
      <c r="E794" s="37"/>
      <c r="F794" s="49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37"/>
      <c r="C795" s="37"/>
      <c r="D795" s="37"/>
      <c r="E795" s="37"/>
      <c r="F795" s="49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37"/>
      <c r="C796" s="37"/>
      <c r="D796" s="37"/>
      <c r="E796" s="37"/>
      <c r="F796" s="49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37"/>
      <c r="C797" s="37"/>
      <c r="D797" s="37"/>
      <c r="E797" s="37"/>
      <c r="F797" s="49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37"/>
      <c r="C798" s="37"/>
      <c r="D798" s="37"/>
      <c r="E798" s="37"/>
      <c r="F798" s="49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37"/>
      <c r="C799" s="37"/>
      <c r="D799" s="37"/>
      <c r="E799" s="37"/>
      <c r="F799" s="49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37"/>
      <c r="C800" s="37"/>
      <c r="D800" s="37"/>
      <c r="E800" s="37"/>
      <c r="F800" s="49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37"/>
      <c r="C801" s="37"/>
      <c r="D801" s="37"/>
      <c r="E801" s="37"/>
      <c r="F801" s="49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37"/>
      <c r="C802" s="37"/>
      <c r="D802" s="37"/>
      <c r="E802" s="37"/>
      <c r="F802" s="49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37"/>
      <c r="C803" s="37"/>
      <c r="D803" s="37"/>
      <c r="E803" s="37"/>
      <c r="F803" s="49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37"/>
      <c r="C804" s="37"/>
      <c r="D804" s="37"/>
      <c r="E804" s="37"/>
      <c r="F804" s="49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37"/>
      <c r="C805" s="37"/>
      <c r="D805" s="37"/>
      <c r="E805" s="37"/>
      <c r="F805" s="49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37"/>
      <c r="C806" s="37"/>
      <c r="D806" s="37"/>
      <c r="E806" s="37"/>
      <c r="F806" s="49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37"/>
      <c r="C807" s="37"/>
      <c r="D807" s="37"/>
      <c r="E807" s="37"/>
      <c r="F807" s="49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37"/>
      <c r="C808" s="37"/>
      <c r="D808" s="37"/>
      <c r="E808" s="37"/>
      <c r="F808" s="49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37"/>
      <c r="C809" s="37"/>
      <c r="D809" s="37"/>
      <c r="E809" s="37"/>
      <c r="F809" s="49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37"/>
      <c r="C810" s="37"/>
      <c r="D810" s="37"/>
      <c r="E810" s="37"/>
      <c r="F810" s="49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37"/>
      <c r="C811" s="37"/>
      <c r="D811" s="37"/>
      <c r="E811" s="37"/>
      <c r="F811" s="49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37"/>
      <c r="C812" s="37"/>
      <c r="D812" s="37"/>
      <c r="E812" s="37"/>
      <c r="F812" s="49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37"/>
      <c r="C813" s="37"/>
      <c r="D813" s="37"/>
      <c r="E813" s="37"/>
      <c r="F813" s="49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37"/>
      <c r="C814" s="37"/>
      <c r="D814" s="37"/>
      <c r="E814" s="37"/>
      <c r="F814" s="49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37"/>
      <c r="C815" s="37"/>
      <c r="D815" s="37"/>
      <c r="E815" s="37"/>
      <c r="F815" s="49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37"/>
      <c r="C816" s="37"/>
      <c r="D816" s="37"/>
      <c r="E816" s="37"/>
      <c r="F816" s="49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37"/>
      <c r="C817" s="37"/>
      <c r="D817" s="37"/>
      <c r="E817" s="37"/>
      <c r="F817" s="49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37"/>
      <c r="C818" s="37"/>
      <c r="D818" s="37"/>
      <c r="E818" s="37"/>
      <c r="F818" s="49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37"/>
      <c r="C819" s="37"/>
      <c r="D819" s="37"/>
      <c r="E819" s="37"/>
      <c r="F819" s="49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37"/>
      <c r="C820" s="37"/>
      <c r="D820" s="37"/>
      <c r="E820" s="37"/>
      <c r="F820" s="49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37"/>
      <c r="C821" s="37"/>
      <c r="D821" s="37"/>
      <c r="E821" s="37"/>
      <c r="F821" s="49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37"/>
      <c r="C822" s="37"/>
      <c r="D822" s="37"/>
      <c r="E822" s="37"/>
      <c r="F822" s="49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37"/>
      <c r="C823" s="37"/>
      <c r="D823" s="37"/>
      <c r="E823" s="37"/>
      <c r="F823" s="49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37"/>
      <c r="C824" s="37"/>
      <c r="D824" s="37"/>
      <c r="E824" s="37"/>
      <c r="F824" s="49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37"/>
      <c r="C825" s="37"/>
      <c r="D825" s="37"/>
      <c r="E825" s="37"/>
      <c r="F825" s="49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37"/>
      <c r="C826" s="37"/>
      <c r="D826" s="37"/>
      <c r="E826" s="37"/>
      <c r="F826" s="49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37"/>
      <c r="C827" s="37"/>
      <c r="D827" s="37"/>
      <c r="E827" s="37"/>
      <c r="F827" s="49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37"/>
      <c r="C828" s="37"/>
      <c r="D828" s="37"/>
      <c r="E828" s="37"/>
      <c r="F828" s="49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37"/>
      <c r="C829" s="37"/>
      <c r="D829" s="37"/>
      <c r="E829" s="37"/>
      <c r="F829" s="49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37"/>
      <c r="C830" s="37"/>
      <c r="D830" s="37"/>
      <c r="E830" s="37"/>
      <c r="F830" s="49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37"/>
      <c r="C831" s="37"/>
      <c r="D831" s="37"/>
      <c r="E831" s="37"/>
      <c r="F831" s="49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37"/>
      <c r="C832" s="37"/>
      <c r="D832" s="37"/>
      <c r="E832" s="37"/>
      <c r="F832" s="49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37"/>
      <c r="C833" s="37"/>
      <c r="D833" s="37"/>
      <c r="E833" s="37"/>
      <c r="F833" s="49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37"/>
      <c r="C834" s="37"/>
      <c r="D834" s="37"/>
      <c r="E834" s="37"/>
      <c r="F834" s="49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37"/>
      <c r="C835" s="37"/>
      <c r="D835" s="37"/>
      <c r="E835" s="37"/>
      <c r="F835" s="49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37"/>
      <c r="C836" s="37"/>
      <c r="D836" s="37"/>
      <c r="E836" s="37"/>
      <c r="F836" s="49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37"/>
      <c r="C837" s="37"/>
      <c r="D837" s="37"/>
      <c r="E837" s="37"/>
      <c r="F837" s="49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37"/>
      <c r="C838" s="37"/>
      <c r="D838" s="37"/>
      <c r="E838" s="37"/>
      <c r="F838" s="49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37"/>
      <c r="C839" s="37"/>
      <c r="D839" s="37"/>
      <c r="E839" s="37"/>
      <c r="F839" s="49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37"/>
      <c r="C840" s="37"/>
      <c r="D840" s="37"/>
      <c r="E840" s="37"/>
      <c r="F840" s="49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37"/>
      <c r="C841" s="37"/>
      <c r="D841" s="37"/>
      <c r="E841" s="37"/>
      <c r="F841" s="49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37"/>
      <c r="C842" s="37"/>
      <c r="D842" s="37"/>
      <c r="E842" s="37"/>
      <c r="F842" s="49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37"/>
      <c r="C843" s="37"/>
      <c r="D843" s="37"/>
      <c r="E843" s="37"/>
      <c r="F843" s="49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37"/>
      <c r="C844" s="37"/>
      <c r="D844" s="37"/>
      <c r="E844" s="37"/>
      <c r="F844" s="49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37"/>
      <c r="C845" s="37"/>
      <c r="D845" s="37"/>
      <c r="E845" s="37"/>
      <c r="F845" s="49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37"/>
      <c r="C846" s="37"/>
      <c r="D846" s="37"/>
      <c r="E846" s="37"/>
      <c r="F846" s="49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37"/>
      <c r="C847" s="37"/>
      <c r="D847" s="37"/>
      <c r="E847" s="37"/>
      <c r="F847" s="49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37"/>
      <c r="C848" s="37"/>
      <c r="D848" s="37"/>
      <c r="E848" s="37"/>
      <c r="F848" s="49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37"/>
      <c r="C849" s="37"/>
      <c r="D849" s="37"/>
      <c r="E849" s="37"/>
      <c r="F849" s="49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37"/>
      <c r="C850" s="37"/>
      <c r="D850" s="37"/>
      <c r="E850" s="37"/>
      <c r="F850" s="49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37"/>
      <c r="C851" s="37"/>
      <c r="D851" s="37"/>
      <c r="E851" s="37"/>
      <c r="F851" s="49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37"/>
      <c r="C852" s="37"/>
      <c r="D852" s="37"/>
      <c r="E852" s="37"/>
      <c r="F852" s="49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37"/>
      <c r="C853" s="37"/>
      <c r="D853" s="37"/>
      <c r="E853" s="37"/>
      <c r="F853" s="49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37"/>
      <c r="C854" s="37"/>
      <c r="D854" s="37"/>
      <c r="E854" s="37"/>
      <c r="F854" s="49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37"/>
      <c r="C855" s="37"/>
      <c r="D855" s="37"/>
      <c r="E855" s="37"/>
      <c r="F855" s="49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37"/>
      <c r="C856" s="37"/>
      <c r="D856" s="37"/>
      <c r="E856" s="37"/>
      <c r="F856" s="49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37"/>
      <c r="C857" s="37"/>
      <c r="D857" s="37"/>
      <c r="E857" s="37"/>
      <c r="F857" s="49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37"/>
      <c r="C858" s="37"/>
      <c r="D858" s="37"/>
      <c r="E858" s="37"/>
      <c r="F858" s="49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37"/>
      <c r="C859" s="37"/>
      <c r="D859" s="37"/>
      <c r="E859" s="37"/>
      <c r="F859" s="49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37"/>
      <c r="C860" s="37"/>
      <c r="D860" s="37"/>
      <c r="E860" s="37"/>
      <c r="F860" s="49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37"/>
      <c r="C861" s="37"/>
      <c r="D861" s="37"/>
      <c r="E861" s="37"/>
      <c r="F861" s="49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37"/>
      <c r="C862" s="37"/>
      <c r="D862" s="37"/>
      <c r="E862" s="37"/>
      <c r="F862" s="49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37"/>
      <c r="C863" s="37"/>
      <c r="D863" s="37"/>
      <c r="E863" s="37"/>
      <c r="F863" s="49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37"/>
      <c r="C864" s="37"/>
      <c r="D864" s="37"/>
      <c r="E864" s="37"/>
      <c r="F864" s="49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37"/>
      <c r="C865" s="37"/>
      <c r="D865" s="37"/>
      <c r="E865" s="37"/>
      <c r="F865" s="49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37"/>
      <c r="C866" s="37"/>
      <c r="D866" s="37"/>
      <c r="E866" s="37"/>
      <c r="F866" s="49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37"/>
      <c r="C867" s="37"/>
      <c r="D867" s="37"/>
      <c r="E867" s="37"/>
      <c r="F867" s="49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37"/>
      <c r="C868" s="37"/>
      <c r="D868" s="37"/>
      <c r="E868" s="37"/>
      <c r="F868" s="49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37"/>
      <c r="C869" s="37"/>
      <c r="D869" s="37"/>
      <c r="E869" s="37"/>
      <c r="F869" s="49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37"/>
      <c r="C870" s="37"/>
      <c r="D870" s="37"/>
      <c r="E870" s="37"/>
      <c r="F870" s="49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37"/>
      <c r="C871" s="37"/>
      <c r="D871" s="37"/>
      <c r="E871" s="37"/>
      <c r="F871" s="49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37"/>
      <c r="C872" s="37"/>
      <c r="D872" s="37"/>
      <c r="E872" s="37"/>
      <c r="F872" s="49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37"/>
      <c r="C873" s="37"/>
      <c r="D873" s="37"/>
      <c r="E873" s="37"/>
      <c r="F873" s="49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37"/>
      <c r="C874" s="37"/>
      <c r="D874" s="37"/>
      <c r="E874" s="37"/>
      <c r="F874" s="49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37"/>
      <c r="C875" s="37"/>
      <c r="D875" s="37"/>
      <c r="E875" s="37"/>
      <c r="F875" s="49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37"/>
      <c r="C876" s="37"/>
      <c r="D876" s="37"/>
      <c r="E876" s="37"/>
      <c r="F876" s="49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37"/>
      <c r="C877" s="37"/>
      <c r="D877" s="37"/>
      <c r="E877" s="37"/>
      <c r="F877" s="49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37"/>
      <c r="C878" s="37"/>
      <c r="D878" s="37"/>
      <c r="E878" s="37"/>
      <c r="F878" s="49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37"/>
      <c r="C879" s="37"/>
      <c r="D879" s="37"/>
      <c r="E879" s="37"/>
      <c r="F879" s="49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37"/>
      <c r="C880" s="37"/>
      <c r="D880" s="37"/>
      <c r="E880" s="37"/>
      <c r="F880" s="49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37"/>
      <c r="C881" s="37"/>
      <c r="D881" s="37"/>
      <c r="E881" s="37"/>
      <c r="F881" s="49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37"/>
      <c r="C882" s="37"/>
      <c r="D882" s="37"/>
      <c r="E882" s="37"/>
      <c r="F882" s="49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37"/>
      <c r="C883" s="37"/>
      <c r="D883" s="37"/>
      <c r="E883" s="37"/>
      <c r="F883" s="49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37"/>
      <c r="C884" s="37"/>
      <c r="D884" s="37"/>
      <c r="E884" s="37"/>
      <c r="F884" s="49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37"/>
      <c r="C885" s="37"/>
      <c r="D885" s="37"/>
      <c r="E885" s="37"/>
      <c r="F885" s="49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37"/>
      <c r="C886" s="37"/>
      <c r="D886" s="37"/>
      <c r="E886" s="37"/>
      <c r="F886" s="49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37"/>
      <c r="C887" s="37"/>
      <c r="D887" s="37"/>
      <c r="E887" s="37"/>
      <c r="F887" s="49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37"/>
      <c r="C888" s="37"/>
      <c r="D888" s="37"/>
      <c r="E888" s="37"/>
      <c r="F888" s="49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37"/>
      <c r="C889" s="37"/>
      <c r="D889" s="37"/>
      <c r="E889" s="37"/>
      <c r="F889" s="49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37"/>
      <c r="C890" s="37"/>
      <c r="D890" s="37"/>
      <c r="E890" s="37"/>
      <c r="F890" s="49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37"/>
      <c r="C891" s="37"/>
      <c r="D891" s="37"/>
      <c r="E891" s="37"/>
      <c r="F891" s="49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37"/>
      <c r="C892" s="37"/>
      <c r="D892" s="37"/>
      <c r="E892" s="37"/>
      <c r="F892" s="49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37"/>
      <c r="C893" s="37"/>
      <c r="D893" s="37"/>
      <c r="E893" s="37"/>
      <c r="F893" s="49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37"/>
      <c r="C894" s="37"/>
      <c r="D894" s="37"/>
      <c r="E894" s="37"/>
      <c r="F894" s="49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37"/>
      <c r="C895" s="37"/>
      <c r="D895" s="37"/>
      <c r="E895" s="37"/>
      <c r="F895" s="49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37"/>
      <c r="C896" s="37"/>
      <c r="D896" s="37"/>
      <c r="E896" s="37"/>
      <c r="F896" s="49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37"/>
      <c r="C897" s="37"/>
      <c r="D897" s="37"/>
      <c r="E897" s="37"/>
      <c r="F897" s="49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37"/>
      <c r="C898" s="37"/>
      <c r="D898" s="37"/>
      <c r="E898" s="37"/>
      <c r="F898" s="49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37"/>
      <c r="C899" s="37"/>
      <c r="D899" s="37"/>
      <c r="E899" s="37"/>
      <c r="F899" s="49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37"/>
      <c r="C900" s="37"/>
      <c r="D900" s="37"/>
      <c r="E900" s="37"/>
      <c r="F900" s="49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37"/>
      <c r="C901" s="37"/>
      <c r="D901" s="37"/>
      <c r="E901" s="37"/>
      <c r="F901" s="49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37"/>
      <c r="C902" s="37"/>
      <c r="D902" s="37"/>
      <c r="E902" s="37"/>
      <c r="F902" s="49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37"/>
      <c r="C903" s="37"/>
      <c r="D903" s="37"/>
      <c r="E903" s="37"/>
      <c r="F903" s="49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37"/>
      <c r="C904" s="37"/>
      <c r="D904" s="37"/>
      <c r="E904" s="37"/>
      <c r="F904" s="49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37"/>
      <c r="C905" s="37"/>
      <c r="D905" s="37"/>
      <c r="E905" s="37"/>
      <c r="F905" s="49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37"/>
      <c r="C906" s="37"/>
      <c r="D906" s="37"/>
      <c r="E906" s="37"/>
      <c r="F906" s="49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37"/>
      <c r="C907" s="37"/>
      <c r="D907" s="37"/>
      <c r="E907" s="37"/>
      <c r="F907" s="49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37"/>
      <c r="C908" s="37"/>
      <c r="D908" s="37"/>
      <c r="E908" s="37"/>
      <c r="F908" s="49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37"/>
      <c r="C909" s="37"/>
      <c r="D909" s="37"/>
      <c r="E909" s="37"/>
      <c r="F909" s="49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37"/>
      <c r="C910" s="37"/>
      <c r="D910" s="37"/>
      <c r="E910" s="37"/>
      <c r="F910" s="49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37"/>
      <c r="C911" s="37"/>
      <c r="D911" s="37"/>
      <c r="E911" s="37"/>
      <c r="F911" s="49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37"/>
      <c r="C912" s="37"/>
      <c r="D912" s="37"/>
      <c r="E912" s="37"/>
      <c r="F912" s="49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37"/>
      <c r="C913" s="37"/>
      <c r="D913" s="37"/>
      <c r="E913" s="37"/>
      <c r="F913" s="49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37"/>
      <c r="C914" s="37"/>
      <c r="D914" s="37"/>
      <c r="E914" s="37"/>
      <c r="F914" s="49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37"/>
      <c r="C915" s="37"/>
      <c r="D915" s="37"/>
      <c r="E915" s="37"/>
      <c r="F915" s="49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37"/>
      <c r="C916" s="37"/>
      <c r="D916" s="37"/>
      <c r="E916" s="37"/>
      <c r="F916" s="49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37"/>
      <c r="C917" s="37"/>
      <c r="D917" s="37"/>
      <c r="E917" s="37"/>
      <c r="F917" s="49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37"/>
      <c r="C918" s="37"/>
      <c r="D918" s="37"/>
      <c r="E918" s="37"/>
      <c r="F918" s="49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37"/>
      <c r="C919" s="37"/>
      <c r="D919" s="37"/>
      <c r="E919" s="37"/>
      <c r="F919" s="49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37"/>
      <c r="C920" s="37"/>
      <c r="D920" s="37"/>
      <c r="E920" s="37"/>
      <c r="F920" s="49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37"/>
      <c r="C921" s="37"/>
      <c r="D921" s="37"/>
      <c r="E921" s="37"/>
      <c r="F921" s="49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37"/>
      <c r="C922" s="37"/>
      <c r="D922" s="37"/>
      <c r="E922" s="37"/>
      <c r="F922" s="49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37"/>
      <c r="C923" s="37"/>
      <c r="D923" s="37"/>
      <c r="E923" s="37"/>
      <c r="F923" s="49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37"/>
      <c r="C924" s="37"/>
      <c r="D924" s="37"/>
      <c r="E924" s="37"/>
      <c r="F924" s="49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37"/>
      <c r="C925" s="37"/>
      <c r="D925" s="37"/>
      <c r="E925" s="37"/>
      <c r="F925" s="49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37"/>
      <c r="C926" s="37"/>
      <c r="D926" s="37"/>
      <c r="E926" s="37"/>
      <c r="F926" s="49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37"/>
      <c r="C927" s="37"/>
      <c r="D927" s="37"/>
      <c r="E927" s="37"/>
      <c r="F927" s="49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37"/>
      <c r="C928" s="37"/>
      <c r="D928" s="37"/>
      <c r="E928" s="37"/>
      <c r="F928" s="49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37"/>
      <c r="C929" s="37"/>
      <c r="D929" s="37"/>
      <c r="E929" s="37"/>
      <c r="F929" s="49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37"/>
      <c r="C930" s="37"/>
      <c r="D930" s="37"/>
      <c r="E930" s="37"/>
      <c r="F930" s="49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37"/>
      <c r="C931" s="37"/>
      <c r="D931" s="37"/>
      <c r="E931" s="37"/>
      <c r="F931" s="49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37"/>
      <c r="C932" s="37"/>
      <c r="D932" s="37"/>
      <c r="E932" s="37"/>
      <c r="F932" s="49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37"/>
      <c r="C933" s="37"/>
      <c r="D933" s="37"/>
      <c r="E933" s="37"/>
      <c r="F933" s="49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37"/>
      <c r="C934" s="37"/>
      <c r="D934" s="37"/>
      <c r="E934" s="37"/>
      <c r="F934" s="49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37"/>
      <c r="C935" s="37"/>
      <c r="D935" s="37"/>
      <c r="E935" s="37"/>
      <c r="F935" s="49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37"/>
      <c r="C936" s="37"/>
      <c r="D936" s="37"/>
      <c r="E936" s="37"/>
      <c r="F936" s="49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37"/>
      <c r="C937" s="37"/>
      <c r="D937" s="37"/>
      <c r="E937" s="37"/>
      <c r="F937" s="49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37"/>
      <c r="C938" s="37"/>
      <c r="D938" s="37"/>
      <c r="E938" s="37"/>
      <c r="F938" s="49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37"/>
      <c r="C939" s="37"/>
      <c r="D939" s="37"/>
      <c r="E939" s="37"/>
      <c r="F939" s="49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37"/>
      <c r="C940" s="37"/>
      <c r="D940" s="37"/>
      <c r="E940" s="37"/>
      <c r="F940" s="49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37"/>
      <c r="C941" s="37"/>
      <c r="D941" s="37"/>
      <c r="E941" s="37"/>
      <c r="F941" s="49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37"/>
      <c r="C942" s="37"/>
      <c r="D942" s="37"/>
      <c r="E942" s="37"/>
      <c r="F942" s="49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37"/>
      <c r="C943" s="37"/>
      <c r="D943" s="37"/>
      <c r="E943" s="37"/>
      <c r="F943" s="49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37"/>
      <c r="C944" s="37"/>
      <c r="D944" s="37"/>
      <c r="E944" s="37"/>
      <c r="F944" s="49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37"/>
      <c r="C945" s="37"/>
      <c r="D945" s="37"/>
      <c r="E945" s="37"/>
      <c r="F945" s="49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37"/>
      <c r="C946" s="37"/>
      <c r="D946" s="37"/>
      <c r="E946" s="37"/>
      <c r="F946" s="49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37"/>
      <c r="C947" s="37"/>
      <c r="D947" s="37"/>
      <c r="E947" s="37"/>
      <c r="F947" s="49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37"/>
      <c r="C948" s="37"/>
      <c r="D948" s="37"/>
      <c r="E948" s="37"/>
      <c r="F948" s="49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37"/>
      <c r="C949" s="37"/>
      <c r="D949" s="37"/>
      <c r="E949" s="37"/>
      <c r="F949" s="49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37"/>
      <c r="C950" s="37"/>
      <c r="D950" s="37"/>
      <c r="E950" s="37"/>
      <c r="F950" s="49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37"/>
      <c r="C951" s="37"/>
      <c r="D951" s="37"/>
      <c r="E951" s="37"/>
      <c r="F951" s="49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37"/>
      <c r="C952" s="37"/>
      <c r="D952" s="37"/>
      <c r="E952" s="37"/>
      <c r="F952" s="49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37"/>
      <c r="C953" s="37"/>
      <c r="D953" s="37"/>
      <c r="E953" s="37"/>
      <c r="F953" s="49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37"/>
      <c r="C954" s="37"/>
      <c r="D954" s="37"/>
      <c r="E954" s="37"/>
      <c r="F954" s="49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37"/>
      <c r="C955" s="37"/>
      <c r="D955" s="37"/>
      <c r="E955" s="37"/>
      <c r="F955" s="49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37"/>
      <c r="C956" s="37"/>
      <c r="D956" s="37"/>
      <c r="E956" s="37"/>
      <c r="F956" s="49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37"/>
      <c r="C957" s="37"/>
      <c r="D957" s="37"/>
      <c r="E957" s="37"/>
      <c r="F957" s="49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37"/>
      <c r="C958" s="37"/>
      <c r="D958" s="37"/>
      <c r="E958" s="37"/>
      <c r="F958" s="49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37"/>
      <c r="C959" s="37"/>
      <c r="D959" s="37"/>
      <c r="E959" s="37"/>
      <c r="F959" s="49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37"/>
      <c r="C960" s="37"/>
      <c r="D960" s="37"/>
      <c r="E960" s="37"/>
      <c r="F960" s="49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37"/>
      <c r="C961" s="37"/>
      <c r="D961" s="37"/>
      <c r="E961" s="37"/>
      <c r="F961" s="49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37"/>
      <c r="C962" s="37"/>
      <c r="D962" s="37"/>
      <c r="E962" s="37"/>
      <c r="F962" s="49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37"/>
      <c r="C963" s="37"/>
      <c r="D963" s="37"/>
      <c r="E963" s="37"/>
      <c r="F963" s="49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37"/>
      <c r="C964" s="37"/>
      <c r="D964" s="37"/>
      <c r="E964" s="37"/>
      <c r="F964" s="49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37"/>
      <c r="C965" s="37"/>
      <c r="D965" s="37"/>
      <c r="E965" s="37"/>
      <c r="F965" s="49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37"/>
      <c r="C966" s="37"/>
      <c r="D966" s="37"/>
      <c r="E966" s="37"/>
      <c r="F966" s="49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37"/>
      <c r="C967" s="37"/>
      <c r="D967" s="37"/>
      <c r="E967" s="37"/>
      <c r="F967" s="49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37"/>
      <c r="C968" s="37"/>
      <c r="D968" s="37"/>
      <c r="E968" s="37"/>
      <c r="F968" s="49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37"/>
      <c r="C969" s="37"/>
      <c r="D969" s="37"/>
      <c r="E969" s="37"/>
      <c r="F969" s="49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37"/>
      <c r="C970" s="37"/>
      <c r="D970" s="37"/>
      <c r="E970" s="37"/>
      <c r="F970" s="49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37"/>
      <c r="C971" s="37"/>
      <c r="D971" s="37"/>
      <c r="E971" s="37"/>
      <c r="F971" s="49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37"/>
      <c r="C972" s="37"/>
      <c r="D972" s="37"/>
      <c r="E972" s="37"/>
      <c r="F972" s="49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37"/>
      <c r="C973" s="37"/>
      <c r="D973" s="37"/>
      <c r="E973" s="37"/>
      <c r="F973" s="49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37"/>
      <c r="C974" s="37"/>
      <c r="D974" s="37"/>
      <c r="E974" s="37"/>
      <c r="F974" s="49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37"/>
      <c r="C975" s="37"/>
      <c r="D975" s="37"/>
      <c r="E975" s="37"/>
      <c r="F975" s="49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37"/>
      <c r="C976" s="37"/>
      <c r="D976" s="37"/>
      <c r="E976" s="37"/>
      <c r="F976" s="49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37"/>
      <c r="C977" s="37"/>
      <c r="D977" s="37"/>
      <c r="E977" s="37"/>
      <c r="F977" s="49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37"/>
      <c r="C978" s="37"/>
      <c r="D978" s="37"/>
      <c r="E978" s="37"/>
      <c r="F978" s="49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37"/>
      <c r="C979" s="37"/>
      <c r="D979" s="37"/>
      <c r="E979" s="37"/>
      <c r="F979" s="49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37"/>
      <c r="C980" s="37"/>
      <c r="D980" s="37"/>
      <c r="E980" s="37"/>
      <c r="F980" s="49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37"/>
      <c r="C981" s="37"/>
      <c r="D981" s="37"/>
      <c r="E981" s="37"/>
      <c r="F981" s="49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37"/>
      <c r="C982" s="37"/>
      <c r="D982" s="37"/>
      <c r="E982" s="37"/>
      <c r="F982" s="49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37"/>
      <c r="C983" s="37"/>
      <c r="D983" s="37"/>
      <c r="E983" s="37"/>
      <c r="F983" s="49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37"/>
      <c r="C984" s="37"/>
      <c r="D984" s="37"/>
      <c r="E984" s="37"/>
      <c r="F984" s="49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37"/>
      <c r="C985" s="37"/>
      <c r="D985" s="37"/>
      <c r="E985" s="37"/>
      <c r="F985" s="49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37"/>
      <c r="C986" s="37"/>
      <c r="D986" s="37"/>
      <c r="E986" s="37"/>
      <c r="F986" s="49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37"/>
      <c r="C987" s="37"/>
      <c r="D987" s="37"/>
      <c r="E987" s="37"/>
      <c r="F987" s="49"/>
    </row>
    <row r="988" spans="1:26">
      <c r="A988" s="37"/>
      <c r="B988" s="37"/>
      <c r="C988" s="37"/>
      <c r="D988" s="37"/>
      <c r="E988" s="37"/>
      <c r="F988" s="49"/>
    </row>
    <row r="989" spans="1:26">
      <c r="A989" s="37"/>
      <c r="B989" s="37"/>
      <c r="C989" s="37"/>
      <c r="D989" s="37"/>
      <c r="E989" s="37"/>
      <c r="F989" s="49"/>
    </row>
    <row r="990" spans="1:26">
      <c r="A990" s="37"/>
      <c r="B990" s="37"/>
      <c r="C990" s="37"/>
      <c r="D990" s="37"/>
      <c r="E990" s="37"/>
      <c r="F990" s="49"/>
    </row>
    <row r="991" spans="1:26">
      <c r="A991" s="37"/>
      <c r="B991" s="37"/>
      <c r="C991" s="37"/>
      <c r="D991" s="37"/>
      <c r="E991" s="37"/>
      <c r="F991" s="49"/>
    </row>
    <row r="992" spans="1:26">
      <c r="A992" s="37"/>
      <c r="B992" s="37"/>
      <c r="C992" s="37"/>
      <c r="D992" s="37"/>
      <c r="E992" s="37"/>
      <c r="F992" s="49"/>
    </row>
    <row r="993" spans="1:6">
      <c r="A993" s="37"/>
      <c r="B993" s="37"/>
      <c r="C993" s="37"/>
      <c r="D993" s="37"/>
      <c r="E993" s="37"/>
      <c r="F993" s="49"/>
    </row>
    <row r="994" spans="1:6">
      <c r="A994" s="37"/>
      <c r="B994" s="37"/>
      <c r="C994" s="37"/>
      <c r="D994" s="37"/>
      <c r="E994" s="37"/>
      <c r="F994" s="49"/>
    </row>
  </sheetData>
  <sheetProtection algorithmName="SHA-512" hashValue="LC8hRwZVZ5G/e3xvQ5ITM4rZtbQsGs3BdPs8BReCazU2DEKzEw0X1spq65Ii42QHIjZtr3x2ZnljZnMML9M60Q==" saltValue="gJlrUkrQHP84F70YtP7Iog==" spinCount="100000" sheet="1" objects="1" scenarios="1"/>
  <mergeCells count="7">
    <mergeCell ref="B23:E23"/>
    <mergeCell ref="B25:E25"/>
    <mergeCell ref="B27:E27"/>
    <mergeCell ref="C1:F1"/>
    <mergeCell ref="A2:F2"/>
    <mergeCell ref="A3:F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0"/>
  <sheetViews>
    <sheetView topLeftCell="A4" zoomScale="80" zoomScaleNormal="80" zoomScalePageLayoutView="70" workbookViewId="0">
      <selection activeCell="C28" sqref="C28"/>
    </sheetView>
  </sheetViews>
  <sheetFormatPr defaultColWidth="14.42578125" defaultRowHeight="15" customHeight="1"/>
  <cols>
    <col min="1" max="1" width="14.140625" style="38" customWidth="1"/>
    <col min="2" max="2" width="135.5703125" style="38" customWidth="1"/>
    <col min="3" max="3" width="26.140625" style="38" customWidth="1"/>
    <col min="4" max="4" width="12.140625" style="38" customWidth="1"/>
    <col min="5" max="24" width="9.140625" style="38" customWidth="1"/>
    <col min="25" max="16384" width="14.42578125" style="38"/>
  </cols>
  <sheetData>
    <row r="1" spans="1:24" ht="102.75" customHeight="1">
      <c r="A1" s="175"/>
      <c r="B1" s="175"/>
      <c r="C1" s="94" t="s">
        <v>112</v>
      </c>
      <c r="D1" s="17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5" customHeight="1">
      <c r="A3" s="177"/>
      <c r="B3" s="178" t="s">
        <v>43</v>
      </c>
      <c r="C3" s="179"/>
      <c r="D3" s="179"/>
      <c r="E3" s="179"/>
      <c r="F3" s="180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ht="15.75" thickBot="1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ht="15.75" thickBot="1">
      <c r="A6" s="181" t="s">
        <v>0</v>
      </c>
      <c r="B6" s="182" t="s">
        <v>1</v>
      </c>
      <c r="C6" s="182" t="s">
        <v>2</v>
      </c>
      <c r="D6" s="183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ht="15.75" customHeight="1" thickBot="1">
      <c r="A7" s="184">
        <v>1</v>
      </c>
      <c r="B7" s="185" t="s">
        <v>59</v>
      </c>
      <c r="C7" s="186">
        <f>'Tab. 1 - Špecifik. ceny'!F73</f>
        <v>0</v>
      </c>
      <c r="D7" s="18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ht="15.75" customHeight="1" thickBot="1">
      <c r="A8" s="184">
        <v>2</v>
      </c>
      <c r="B8" s="185" t="s">
        <v>55</v>
      </c>
      <c r="C8" s="186">
        <f>'Tab. 2 - Špecifik. ceny'!F40</f>
        <v>0</v>
      </c>
      <c r="D8" s="18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4" ht="15.75" customHeight="1" thickBot="1">
      <c r="A9" s="184">
        <v>3</v>
      </c>
      <c r="B9" s="185" t="s">
        <v>60</v>
      </c>
      <c r="C9" s="186">
        <f>'Tab. 3 - Špecifik. ceny'!F40</f>
        <v>0</v>
      </c>
      <c r="D9" s="18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ht="15.75" customHeight="1" thickBot="1">
      <c r="A10" s="184">
        <v>4</v>
      </c>
      <c r="B10" s="185" t="s">
        <v>46</v>
      </c>
      <c r="C10" s="186">
        <f>'Tab. 4 - Špecifik. ceny'!F22</f>
        <v>0</v>
      </c>
      <c r="D10" s="18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ht="15.75" customHeight="1" thickBot="1">
      <c r="A11" s="184">
        <v>5</v>
      </c>
      <c r="B11" s="185" t="s">
        <v>57</v>
      </c>
      <c r="C11" s="186">
        <f>'Tab. 5 - Špecifik. ceny'!F29</f>
        <v>0</v>
      </c>
      <c r="D11" s="18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ht="15" customHeight="1" thickBot="1">
      <c r="A12" s="184">
        <v>6</v>
      </c>
      <c r="B12" s="188" t="s">
        <v>58</v>
      </c>
      <c r="C12" s="186">
        <f>'Tab. 6 - Špecifik. ceny'!F37</f>
        <v>0</v>
      </c>
      <c r="D12" s="189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ht="15.75" customHeight="1" thickBot="1">
      <c r="A13" s="184">
        <v>7</v>
      </c>
      <c r="B13" s="188" t="s">
        <v>61</v>
      </c>
      <c r="C13" s="186">
        <f>'Tab. 7 - Špecifik. ceny'!F23</f>
        <v>0</v>
      </c>
      <c r="D13" s="189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ht="15.75" customHeight="1">
      <c r="A14" s="190"/>
      <c r="B14" s="191"/>
      <c r="C14" s="191"/>
      <c r="D14" s="191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ht="15.75" customHeight="1" thickBot="1">
      <c r="A15" s="192"/>
      <c r="B15" s="192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ht="15.75" customHeight="1" thickBot="1">
      <c r="A16" s="193"/>
      <c r="B16" s="194" t="s">
        <v>85</v>
      </c>
      <c r="C16" s="195">
        <f>SUM(C7:C13)</f>
        <v>0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5" ht="15.75" customHeight="1" thickBot="1">
      <c r="A17" s="196"/>
      <c r="B17" s="197"/>
      <c r="C17" s="19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5" ht="15.75" customHeight="1" thickBot="1">
      <c r="A18" s="193"/>
      <c r="B18" s="194" t="s">
        <v>86</v>
      </c>
      <c r="C18" s="199">
        <f>0.23*C16</f>
        <v>0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5" ht="15.75" customHeight="1" thickBot="1">
      <c r="A19" s="200"/>
      <c r="B19" s="197"/>
      <c r="C19" s="198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5" ht="15.75" customHeight="1" thickBot="1">
      <c r="A20" s="193"/>
      <c r="B20" s="194" t="s">
        <v>87</v>
      </c>
      <c r="C20" s="199">
        <f>C16+C18</f>
        <v>0</v>
      </c>
      <c r="D20" s="201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5" ht="15.7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5" ht="15.7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5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5" ht="15.75" customHeight="1">
      <c r="A24" s="202" t="s">
        <v>3</v>
      </c>
      <c r="B24" s="202"/>
      <c r="C24" s="203"/>
      <c r="D24" s="37"/>
      <c r="E24" s="204"/>
      <c r="F24" s="204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15.75" customHeight="1">
      <c r="A25" s="95" t="s">
        <v>4</v>
      </c>
      <c r="B25" s="202"/>
      <c r="C25" s="203"/>
      <c r="D25" s="37"/>
      <c r="E25" s="204"/>
      <c r="F25" s="204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5.75" customHeight="1">
      <c r="A26" s="205"/>
      <c r="B26" s="206"/>
      <c r="C26" s="206"/>
      <c r="D26" s="40"/>
      <c r="E26" s="207"/>
      <c r="F26" s="20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15.75" customHeight="1">
      <c r="A27" s="208"/>
      <c r="B27" s="208"/>
      <c r="C27" s="209"/>
      <c r="D27" s="40"/>
      <c r="E27" s="141"/>
      <c r="F27" s="141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ht="15.75" customHeight="1">
      <c r="A28" s="96" t="s">
        <v>5</v>
      </c>
      <c r="B28" s="96"/>
      <c r="C28" s="97" t="s">
        <v>6</v>
      </c>
      <c r="D28" s="40"/>
      <c r="E28" s="141"/>
      <c r="F28" s="141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15.75" customHeight="1">
      <c r="A29" s="208"/>
      <c r="B29" s="208"/>
      <c r="C29" s="97" t="s">
        <v>7</v>
      </c>
      <c r="D29" s="207"/>
      <c r="E29" s="207"/>
      <c r="F29" s="20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15.75" customHeight="1">
      <c r="A30" s="208"/>
      <c r="B30" s="208"/>
      <c r="C30" s="97" t="s">
        <v>9</v>
      </c>
      <c r="D30" s="210"/>
      <c r="E30" s="207"/>
      <c r="F30" s="20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15.75" customHeight="1">
      <c r="A31" s="208"/>
      <c r="B31" s="208"/>
      <c r="C31" s="214"/>
      <c r="D31" s="210"/>
      <c r="E31" s="141"/>
      <c r="F31" s="141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15.75" customHeight="1">
      <c r="A32" s="211" t="s">
        <v>8</v>
      </c>
      <c r="B32" s="211"/>
      <c r="D32" s="210"/>
      <c r="E32" s="207"/>
      <c r="F32" s="20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14.25" customHeight="1">
      <c r="A33" s="40" t="s">
        <v>10</v>
      </c>
      <c r="B33" s="233" t="s">
        <v>11</v>
      </c>
      <c r="C33" s="221"/>
      <c r="D33" s="141"/>
      <c r="E33" s="141"/>
      <c r="F33" s="14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4.25" customHeight="1">
      <c r="A34" s="212"/>
      <c r="B34" s="234" t="s">
        <v>12</v>
      </c>
      <c r="C34" s="221"/>
      <c r="D34" s="213"/>
      <c r="E34" s="213"/>
      <c r="F34" s="213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ht="15.75" customHeight="1">
      <c r="A35" s="40" t="s">
        <v>13</v>
      </c>
      <c r="B35" s="39" t="s">
        <v>14</v>
      </c>
      <c r="C35" s="39"/>
      <c r="D35" s="141"/>
      <c r="E35" s="141"/>
      <c r="F35" s="141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5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15.7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5" ht="15.7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5" ht="15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5" ht="15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5" ht="15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5" ht="15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5" ht="15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5" ht="15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5" ht="15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5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5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5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1:24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1:24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1:2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1:24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1:24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1:24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1:24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1:24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1:24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1:24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1:24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  <row r="122" spans="1:24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</row>
    <row r="123" spans="1:24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</row>
    <row r="124" spans="1: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</row>
    <row r="125" spans="1:24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</row>
    <row r="126" spans="1:24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</row>
    <row r="127" spans="1:24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</row>
    <row r="128" spans="1:24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</row>
    <row r="129" spans="1:24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</row>
    <row r="130" spans="1:24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</row>
    <row r="131" spans="1:24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</row>
    <row r="132" spans="1:24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</row>
    <row r="133" spans="1:24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</row>
    <row r="134" spans="1:2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</row>
    <row r="135" spans="1:24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</row>
    <row r="136" spans="1:24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</row>
    <row r="137" spans="1:24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</row>
    <row r="138" spans="1:24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</row>
    <row r="139" spans="1:24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</row>
    <row r="140" spans="1:24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</row>
    <row r="141" spans="1:24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</row>
    <row r="142" spans="1:24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</row>
    <row r="143" spans="1:24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</row>
    <row r="144" spans="1:2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</row>
    <row r="145" spans="1:24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</row>
    <row r="146" spans="1:24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</row>
    <row r="147" spans="1:24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</row>
    <row r="148" spans="1:24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</row>
    <row r="149" spans="1:24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</row>
    <row r="150" spans="1:24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</row>
    <row r="151" spans="1:24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</row>
    <row r="152" spans="1:24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</row>
    <row r="153" spans="1:24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</row>
    <row r="154" spans="1:2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</row>
    <row r="155" spans="1:24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</row>
    <row r="156" spans="1:24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</row>
    <row r="157" spans="1:24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</row>
    <row r="158" spans="1:24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</row>
    <row r="159" spans="1:24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</row>
    <row r="160" spans="1:24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</row>
    <row r="161" spans="1:24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</row>
    <row r="162" spans="1:24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</row>
    <row r="163" spans="1:24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</row>
    <row r="164" spans="1:2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</row>
    <row r="165" spans="1:24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</row>
    <row r="166" spans="1:24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</row>
    <row r="167" spans="1:24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</row>
    <row r="168" spans="1:24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</row>
    <row r="169" spans="1:24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</row>
    <row r="170" spans="1:24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</row>
    <row r="171" spans="1:24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</row>
    <row r="172" spans="1:24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1:24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1:2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</row>
    <row r="175" spans="1:24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</row>
    <row r="176" spans="1:24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</row>
    <row r="177" spans="1:24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</row>
    <row r="178" spans="1:24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</row>
    <row r="179" spans="1:24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</row>
    <row r="180" spans="1:24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</row>
    <row r="181" spans="1:24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</row>
    <row r="182" spans="1:24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</row>
    <row r="183" spans="1:24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</row>
    <row r="184" spans="1:2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</row>
    <row r="185" spans="1:24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</row>
    <row r="186" spans="1:24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</row>
    <row r="187" spans="1:24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</row>
    <row r="188" spans="1:24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</row>
    <row r="189" spans="1:24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</row>
    <row r="190" spans="1:24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</row>
    <row r="191" spans="1:24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</row>
    <row r="192" spans="1:24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</row>
    <row r="193" spans="1:24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</row>
    <row r="194" spans="1:2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</row>
    <row r="195" spans="1:24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</row>
    <row r="196" spans="1:24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</row>
    <row r="197" spans="1:24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</row>
    <row r="198" spans="1:24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</row>
    <row r="199" spans="1:24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</row>
    <row r="200" spans="1:24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</row>
    <row r="201" spans="1:24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</row>
    <row r="202" spans="1:24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</row>
    <row r="203" spans="1:24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</row>
    <row r="204" spans="1:2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</row>
    <row r="205" spans="1:24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</row>
    <row r="206" spans="1:24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</row>
    <row r="207" spans="1:24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</row>
    <row r="208" spans="1:24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</row>
    <row r="209" spans="1:24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</row>
    <row r="210" spans="1:24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</row>
    <row r="211" spans="1:24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</row>
    <row r="212" spans="1:24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</row>
    <row r="213" spans="1:24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</row>
    <row r="214" spans="1:2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</row>
    <row r="215" spans="1:24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</row>
    <row r="216" spans="1:24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</row>
    <row r="217" spans="1:24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</row>
    <row r="218" spans="1:24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</row>
    <row r="219" spans="1:24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</row>
    <row r="220" spans="1:24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</row>
    <row r="221" spans="1:24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</row>
    <row r="222" spans="1:24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</row>
    <row r="223" spans="1:24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</row>
    <row r="224" spans="1: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</row>
    <row r="225" spans="1:24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</row>
    <row r="226" spans="1:24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</row>
    <row r="227" spans="1:24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</row>
    <row r="228" spans="1:24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</row>
    <row r="229" spans="1:24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</row>
    <row r="230" spans="1:24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</row>
    <row r="231" spans="1:24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</row>
    <row r="232" spans="1:24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</row>
    <row r="233" spans="1:24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</row>
    <row r="234" spans="1:2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</row>
    <row r="235" spans="1:24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</row>
    <row r="236" spans="1:24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</row>
    <row r="237" spans="1:24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</row>
    <row r="238" spans="1:24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</row>
    <row r="239" spans="1:24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</row>
    <row r="240" spans="1:24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</row>
    <row r="241" spans="1:24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</row>
    <row r="242" spans="1:24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</row>
    <row r="243" spans="1:24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1:2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</row>
    <row r="245" spans="1:24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</row>
    <row r="246" spans="1:24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</row>
    <row r="247" spans="1:24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</row>
    <row r="248" spans="1:24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</row>
    <row r="249" spans="1:24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</row>
    <row r="250" spans="1:24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</row>
    <row r="251" spans="1:24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</row>
    <row r="252" spans="1:24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</row>
    <row r="253" spans="1:24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</row>
    <row r="254" spans="1:2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</row>
    <row r="255" spans="1:24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</row>
    <row r="256" spans="1:24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</row>
    <row r="257" spans="1:24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</row>
    <row r="258" spans="1:24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</row>
    <row r="259" spans="1:24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</row>
    <row r="260" spans="1:24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</row>
    <row r="261" spans="1:24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</row>
    <row r="262" spans="1:24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</row>
    <row r="263" spans="1:24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</row>
    <row r="264" spans="1:2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</row>
    <row r="265" spans="1:24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</row>
    <row r="266" spans="1:24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</row>
    <row r="267" spans="1:24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</row>
    <row r="268" spans="1:24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</row>
    <row r="269" spans="1:24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</row>
    <row r="270" spans="1:24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spans="1:24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</row>
    <row r="272" spans="1:24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</row>
    <row r="273" spans="1:24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</row>
    <row r="274" spans="1:2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</row>
    <row r="275" spans="1:24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spans="1:24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</row>
    <row r="277" spans="1:24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</row>
    <row r="278" spans="1:24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</row>
    <row r="279" spans="1:24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</row>
    <row r="280" spans="1:24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</row>
    <row r="281" spans="1:24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</row>
    <row r="282" spans="1:24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</row>
    <row r="283" spans="1:24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</row>
    <row r="284" spans="1:2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</row>
    <row r="285" spans="1:24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</row>
    <row r="286" spans="1:24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</row>
    <row r="287" spans="1:24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</row>
    <row r="288" spans="1:24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</row>
    <row r="289" spans="1:24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</row>
    <row r="290" spans="1:24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</row>
    <row r="291" spans="1:24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</row>
    <row r="292" spans="1:24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</row>
    <row r="293" spans="1:24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</row>
    <row r="294" spans="1:2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</row>
    <row r="295" spans="1:24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</row>
    <row r="296" spans="1:24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</row>
    <row r="297" spans="1:24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</row>
    <row r="298" spans="1:24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</row>
    <row r="299" spans="1:24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</row>
    <row r="300" spans="1:24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</row>
    <row r="301" spans="1:24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</row>
    <row r="302" spans="1:24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</row>
    <row r="303" spans="1:24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</row>
    <row r="304" spans="1:2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</row>
    <row r="305" spans="1:24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</row>
    <row r="306" spans="1:24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</row>
    <row r="307" spans="1:24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</row>
    <row r="308" spans="1:24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</row>
    <row r="309" spans="1:24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</row>
    <row r="310" spans="1:24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</row>
    <row r="311" spans="1:24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</row>
    <row r="312" spans="1:24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</row>
    <row r="313" spans="1:24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</row>
    <row r="314" spans="1:2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</row>
    <row r="315" spans="1:24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</row>
    <row r="316" spans="1:24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</row>
    <row r="317" spans="1:24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</row>
    <row r="318" spans="1:24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</row>
    <row r="319" spans="1:24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</row>
    <row r="320" spans="1:24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</row>
    <row r="321" spans="1:24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</row>
    <row r="322" spans="1:24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</row>
    <row r="323" spans="1:24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</row>
    <row r="324" spans="1: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</row>
    <row r="325" spans="1:24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</row>
    <row r="326" spans="1:24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</row>
    <row r="327" spans="1:24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</row>
    <row r="328" spans="1:24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</row>
    <row r="329" spans="1:24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</row>
    <row r="330" spans="1:24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</row>
    <row r="331" spans="1:24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</row>
    <row r="332" spans="1:24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</row>
    <row r="333" spans="1:24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</row>
    <row r="334" spans="1:2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</row>
    <row r="335" spans="1:24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</row>
    <row r="336" spans="1:24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</row>
    <row r="337" spans="1:24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</row>
    <row r="338" spans="1:24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</row>
    <row r="339" spans="1:24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</row>
    <row r="340" spans="1:24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</row>
    <row r="341" spans="1:24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</row>
    <row r="342" spans="1:24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</row>
    <row r="343" spans="1:24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</row>
    <row r="344" spans="1:2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</row>
    <row r="345" spans="1:24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</row>
    <row r="346" spans="1:24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</row>
    <row r="347" spans="1:24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</row>
    <row r="348" spans="1:24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</row>
    <row r="349" spans="1:24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</row>
    <row r="350" spans="1:24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</row>
    <row r="351" spans="1:24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</row>
    <row r="352" spans="1:24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</row>
    <row r="353" spans="1:24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</row>
    <row r="354" spans="1:2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</row>
    <row r="355" spans="1:24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</row>
    <row r="356" spans="1:24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</row>
    <row r="357" spans="1:24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</row>
    <row r="358" spans="1:24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</row>
    <row r="359" spans="1:24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</row>
    <row r="360" spans="1:24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</row>
    <row r="361" spans="1:24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</row>
    <row r="362" spans="1:24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</row>
    <row r="363" spans="1:24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</row>
    <row r="364" spans="1:2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</row>
    <row r="365" spans="1:24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</row>
    <row r="366" spans="1:24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</row>
    <row r="367" spans="1:24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</row>
    <row r="368" spans="1:24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</row>
    <row r="369" spans="1:24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</row>
    <row r="370" spans="1:24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</row>
    <row r="371" spans="1:24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</row>
    <row r="372" spans="1:24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</row>
    <row r="373" spans="1:24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</row>
    <row r="374" spans="1:2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</row>
    <row r="375" spans="1:24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</row>
    <row r="376" spans="1:24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</row>
    <row r="377" spans="1:24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</row>
    <row r="378" spans="1:24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</row>
    <row r="379" spans="1:24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</row>
    <row r="380" spans="1:24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</row>
    <row r="381" spans="1:24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</row>
    <row r="382" spans="1:24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</row>
    <row r="383" spans="1:24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</row>
    <row r="384" spans="1:2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</row>
    <row r="385" spans="1:24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</row>
    <row r="386" spans="1:24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</row>
    <row r="387" spans="1:24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</row>
    <row r="388" spans="1:24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</row>
    <row r="389" spans="1:24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</row>
    <row r="390" spans="1:24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</row>
    <row r="391" spans="1:24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</row>
    <row r="392" spans="1:24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</row>
    <row r="393" spans="1:24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</row>
    <row r="394" spans="1:2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</row>
    <row r="395" spans="1:24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</row>
    <row r="396" spans="1:24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</row>
    <row r="397" spans="1:24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</row>
    <row r="398" spans="1:24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</row>
    <row r="399" spans="1:24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</row>
    <row r="400" spans="1:24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</row>
    <row r="401" spans="1:24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</row>
    <row r="402" spans="1:24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</row>
    <row r="403" spans="1:24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</row>
    <row r="404" spans="1:2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</row>
    <row r="405" spans="1:24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</row>
    <row r="406" spans="1:24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</row>
    <row r="407" spans="1:24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</row>
    <row r="408" spans="1:24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</row>
    <row r="409" spans="1:24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</row>
    <row r="410" spans="1:24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</row>
    <row r="411" spans="1:24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</row>
    <row r="412" spans="1:24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</row>
    <row r="413" spans="1:24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</row>
    <row r="414" spans="1:2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</row>
    <row r="415" spans="1:24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</row>
    <row r="416" spans="1:24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</row>
    <row r="417" spans="1:24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</row>
    <row r="418" spans="1:24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</row>
    <row r="419" spans="1:24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</row>
    <row r="420" spans="1:24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</row>
    <row r="421" spans="1:24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</row>
    <row r="422" spans="1:24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</row>
    <row r="423" spans="1:24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</row>
    <row r="424" spans="1: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</row>
    <row r="425" spans="1:24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</row>
    <row r="426" spans="1:24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</row>
    <row r="427" spans="1:24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</row>
    <row r="428" spans="1:24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</row>
    <row r="429" spans="1:24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</row>
    <row r="430" spans="1:24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</row>
    <row r="431" spans="1:24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</row>
    <row r="432" spans="1:24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</row>
    <row r="433" spans="1:24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</row>
    <row r="434" spans="1:2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</row>
    <row r="435" spans="1:24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</row>
    <row r="436" spans="1:24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</row>
    <row r="437" spans="1:24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</row>
    <row r="438" spans="1:24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</row>
    <row r="439" spans="1:24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</row>
    <row r="440" spans="1:24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</row>
    <row r="441" spans="1:24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</row>
    <row r="442" spans="1:24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</row>
    <row r="443" spans="1:24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</row>
    <row r="444" spans="1:2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</row>
    <row r="445" spans="1:24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</row>
    <row r="446" spans="1:24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</row>
    <row r="447" spans="1:24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</row>
    <row r="448" spans="1:24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</row>
    <row r="449" spans="1:24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</row>
    <row r="450" spans="1:24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</row>
    <row r="451" spans="1:24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</row>
    <row r="452" spans="1:24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</row>
    <row r="453" spans="1:24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</row>
    <row r="454" spans="1:2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</row>
    <row r="455" spans="1:24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</row>
    <row r="456" spans="1:24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</row>
    <row r="457" spans="1:24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</row>
    <row r="458" spans="1:24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</row>
    <row r="459" spans="1:24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</row>
    <row r="460" spans="1:24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</row>
    <row r="461" spans="1:24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</row>
    <row r="462" spans="1:24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</row>
    <row r="463" spans="1:24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</row>
    <row r="464" spans="1:2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</row>
    <row r="465" spans="1:24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</row>
    <row r="466" spans="1:24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</row>
    <row r="467" spans="1:24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</row>
    <row r="468" spans="1:24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</row>
    <row r="469" spans="1:24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</row>
    <row r="470" spans="1:24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</row>
    <row r="471" spans="1:24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</row>
    <row r="472" spans="1:24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</row>
    <row r="473" spans="1:24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</row>
    <row r="474" spans="1:2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</row>
    <row r="475" spans="1:24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</row>
    <row r="476" spans="1:24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</row>
    <row r="477" spans="1:24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</row>
    <row r="478" spans="1:24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</row>
    <row r="479" spans="1:24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</row>
    <row r="480" spans="1:24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</row>
    <row r="481" spans="1:24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</row>
    <row r="482" spans="1:24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</row>
    <row r="483" spans="1:24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</row>
    <row r="484" spans="1:2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</row>
    <row r="485" spans="1:24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</row>
    <row r="486" spans="1:24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</row>
    <row r="487" spans="1:24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</row>
    <row r="488" spans="1:24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</row>
    <row r="489" spans="1:24" ht="15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</row>
    <row r="490" spans="1:24" ht="15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</row>
    <row r="491" spans="1:24" ht="15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</row>
    <row r="492" spans="1:24" ht="15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</row>
    <row r="493" spans="1:24" ht="15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</row>
    <row r="494" spans="1:24" ht="15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</row>
    <row r="495" spans="1:24" ht="15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</row>
    <row r="496" spans="1:24" ht="15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</row>
    <row r="497" spans="1:24" ht="15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</row>
    <row r="498" spans="1:24" ht="15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</row>
    <row r="499" spans="1:24" ht="15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</row>
    <row r="500" spans="1:24" ht="15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</row>
    <row r="501" spans="1:24" ht="15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</row>
    <row r="502" spans="1:24" ht="15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</row>
    <row r="503" spans="1:24" ht="15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</row>
    <row r="504" spans="1:24" ht="15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</row>
    <row r="505" spans="1:24" ht="15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</row>
    <row r="506" spans="1:24" ht="15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</row>
    <row r="507" spans="1:24" ht="15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</row>
    <row r="508" spans="1:24" ht="15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</row>
    <row r="509" spans="1:24" ht="15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</row>
    <row r="510" spans="1:24" ht="15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</row>
    <row r="511" spans="1:24" ht="15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</row>
    <row r="512" spans="1:24" ht="15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</row>
    <row r="513" spans="1:24" ht="15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</row>
    <row r="514" spans="1:24" ht="15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</row>
    <row r="515" spans="1:24" ht="15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</row>
    <row r="516" spans="1:24" ht="15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</row>
    <row r="517" spans="1:24" ht="15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</row>
    <row r="518" spans="1:24" ht="15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</row>
    <row r="519" spans="1:24" ht="15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</row>
    <row r="520" spans="1:24" ht="15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</row>
    <row r="521" spans="1:24" ht="15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</row>
    <row r="522" spans="1:24" ht="15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</row>
    <row r="523" spans="1:24" ht="15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</row>
    <row r="524" spans="1:24" ht="15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</row>
    <row r="525" spans="1:24" ht="15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</row>
    <row r="526" spans="1:24" ht="15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</row>
    <row r="527" spans="1:24" ht="15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</row>
    <row r="528" spans="1:24" ht="15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</row>
    <row r="529" spans="1:24" ht="15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</row>
    <row r="530" spans="1:24" ht="15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</row>
    <row r="531" spans="1:24" ht="15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</row>
    <row r="532" spans="1:24" ht="15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</row>
    <row r="533" spans="1:24" ht="15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</row>
    <row r="534" spans="1:24" ht="15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</row>
    <row r="535" spans="1:24" ht="15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</row>
    <row r="536" spans="1:24" ht="15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</row>
    <row r="537" spans="1:24" ht="15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</row>
    <row r="538" spans="1:24" ht="15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</row>
    <row r="539" spans="1:24" ht="15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</row>
    <row r="540" spans="1:24" ht="15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</row>
    <row r="541" spans="1:24" ht="15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</row>
    <row r="542" spans="1:24" ht="15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</row>
    <row r="543" spans="1:24" ht="15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</row>
    <row r="544" spans="1:24" ht="15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</row>
    <row r="545" spans="1:24" ht="15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</row>
    <row r="546" spans="1:24" ht="15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</row>
    <row r="547" spans="1:24" ht="15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</row>
    <row r="548" spans="1:24" ht="15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</row>
    <row r="549" spans="1:24" ht="15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</row>
    <row r="550" spans="1:24" ht="15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</row>
    <row r="551" spans="1:24" ht="15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</row>
    <row r="552" spans="1:24" ht="15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</row>
    <row r="553" spans="1:24" ht="15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</row>
    <row r="554" spans="1:24" ht="15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</row>
    <row r="555" spans="1:24" ht="15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</row>
    <row r="556" spans="1:24" ht="15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</row>
    <row r="557" spans="1:24" ht="15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</row>
    <row r="558" spans="1:24" ht="15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</row>
    <row r="559" spans="1:24" ht="15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</row>
    <row r="560" spans="1:24" ht="15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</row>
    <row r="561" spans="1:24" ht="15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</row>
    <row r="562" spans="1:24" ht="15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</row>
    <row r="563" spans="1:24" ht="15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</row>
    <row r="564" spans="1:24" ht="15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</row>
    <row r="565" spans="1:24" ht="15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</row>
    <row r="566" spans="1:24" ht="15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</row>
    <row r="567" spans="1:24" ht="15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</row>
    <row r="568" spans="1:24" ht="15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</row>
    <row r="569" spans="1:24" ht="15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</row>
    <row r="570" spans="1:24" ht="15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</row>
    <row r="571" spans="1:24" ht="15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</row>
    <row r="572" spans="1:24" ht="15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</row>
    <row r="573" spans="1:24" ht="15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</row>
    <row r="574" spans="1:24" ht="15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</row>
    <row r="575" spans="1:24" ht="15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</row>
    <row r="576" spans="1:24" ht="15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</row>
    <row r="577" spans="1:24" ht="15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</row>
    <row r="578" spans="1:24" ht="15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</row>
    <row r="579" spans="1:24" ht="15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</row>
    <row r="580" spans="1:24" ht="15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</row>
    <row r="581" spans="1:24" ht="15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</row>
    <row r="582" spans="1:24" ht="15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</row>
    <row r="583" spans="1:24" ht="15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</row>
    <row r="584" spans="1:24" ht="15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</row>
    <row r="585" spans="1:24" ht="15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</row>
    <row r="586" spans="1:24" ht="15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</row>
    <row r="587" spans="1:24" ht="15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</row>
    <row r="588" spans="1:24" ht="15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</row>
    <row r="589" spans="1:24" ht="15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</row>
    <row r="590" spans="1:24" ht="15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</row>
    <row r="591" spans="1:24" ht="15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</row>
    <row r="592" spans="1:24" ht="15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</row>
    <row r="593" spans="1:24" ht="15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</row>
    <row r="594" spans="1:24" ht="15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</row>
    <row r="595" spans="1:24" ht="15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</row>
    <row r="596" spans="1:24" ht="15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</row>
    <row r="597" spans="1:24" ht="15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</row>
    <row r="598" spans="1:24" ht="15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</row>
    <row r="599" spans="1:24" ht="15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</row>
    <row r="600" spans="1:24" ht="15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</row>
    <row r="601" spans="1:24" ht="15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</row>
    <row r="602" spans="1:24" ht="15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</row>
    <row r="603" spans="1:24" ht="15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</row>
    <row r="604" spans="1:24" ht="15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</row>
    <row r="605" spans="1:24" ht="15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</row>
    <row r="606" spans="1:24" ht="15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</row>
    <row r="607" spans="1:24" ht="15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</row>
    <row r="608" spans="1:24" ht="15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</row>
    <row r="609" spans="1:24" ht="15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</row>
    <row r="610" spans="1:24" ht="15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</row>
    <row r="611" spans="1:24" ht="15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</row>
    <row r="612" spans="1:24" ht="15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</row>
    <row r="613" spans="1:24" ht="15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</row>
    <row r="614" spans="1:24" ht="15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</row>
    <row r="615" spans="1:24" ht="15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</row>
    <row r="616" spans="1:24" ht="15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</row>
    <row r="617" spans="1:24" ht="15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</row>
    <row r="618" spans="1:24" ht="15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</row>
    <row r="619" spans="1:24" ht="15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</row>
    <row r="620" spans="1:24" ht="15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</row>
    <row r="621" spans="1:24" ht="15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</row>
    <row r="622" spans="1:24" ht="15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</row>
    <row r="623" spans="1:24" ht="15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</row>
    <row r="624" spans="1:24" ht="15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</row>
    <row r="625" spans="1:24" ht="15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</row>
    <row r="626" spans="1:24" ht="15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</row>
    <row r="627" spans="1:24" ht="15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</row>
    <row r="628" spans="1:24" ht="15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</row>
    <row r="629" spans="1:24" ht="15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</row>
    <row r="630" spans="1:24" ht="15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</row>
    <row r="631" spans="1:24" ht="15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</row>
    <row r="632" spans="1:24" ht="15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</row>
    <row r="633" spans="1:24" ht="15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</row>
    <row r="634" spans="1:24" ht="15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</row>
    <row r="635" spans="1:24" ht="15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</row>
    <row r="636" spans="1:24" ht="15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</row>
    <row r="637" spans="1:24" ht="15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</row>
    <row r="638" spans="1:24" ht="15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</row>
    <row r="639" spans="1:24" ht="15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</row>
    <row r="640" spans="1:24" ht="15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</row>
    <row r="641" spans="1:24" ht="15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</row>
    <row r="642" spans="1:24" ht="15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</row>
    <row r="643" spans="1:24" ht="15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</row>
    <row r="644" spans="1:24" ht="15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</row>
    <row r="645" spans="1:24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</row>
    <row r="646" spans="1:24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</row>
    <row r="647" spans="1:24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</row>
    <row r="648" spans="1:24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</row>
    <row r="649" spans="1:24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</row>
    <row r="650" spans="1:24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</row>
    <row r="651" spans="1:24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</row>
    <row r="652" spans="1:24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</row>
    <row r="653" spans="1:24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</row>
    <row r="654" spans="1:2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</row>
    <row r="655" spans="1:24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</row>
    <row r="656" spans="1:24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</row>
    <row r="657" spans="1:24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</row>
    <row r="658" spans="1:24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</row>
    <row r="659" spans="1:24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</row>
    <row r="660" spans="1:24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</row>
    <row r="661" spans="1:24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</row>
    <row r="662" spans="1:24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</row>
    <row r="663" spans="1:24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</row>
    <row r="664" spans="1:2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</row>
    <row r="665" spans="1:24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</row>
    <row r="666" spans="1:24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</row>
    <row r="667" spans="1:24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</row>
    <row r="668" spans="1:24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</row>
    <row r="669" spans="1:24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</row>
    <row r="670" spans="1:24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</row>
    <row r="671" spans="1:24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</row>
    <row r="672" spans="1:24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</row>
    <row r="673" spans="1:24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</row>
    <row r="674" spans="1:2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</row>
    <row r="675" spans="1:24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</row>
    <row r="676" spans="1:24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</row>
    <row r="677" spans="1:24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</row>
    <row r="678" spans="1:24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</row>
    <row r="679" spans="1:24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</row>
    <row r="680" spans="1:24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</row>
    <row r="681" spans="1:24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</row>
    <row r="682" spans="1:24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</row>
    <row r="683" spans="1:24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</row>
    <row r="684" spans="1:2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</row>
    <row r="685" spans="1:24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</row>
    <row r="686" spans="1:24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</row>
    <row r="687" spans="1:24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</row>
    <row r="688" spans="1:24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</row>
    <row r="689" spans="1:24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</row>
    <row r="690" spans="1:24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</row>
    <row r="691" spans="1:24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</row>
    <row r="692" spans="1:24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</row>
    <row r="693" spans="1:24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</row>
    <row r="694" spans="1:2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</row>
    <row r="695" spans="1:24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</row>
    <row r="696" spans="1:24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</row>
    <row r="697" spans="1:24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</row>
    <row r="698" spans="1:24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</row>
    <row r="699" spans="1:24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</row>
    <row r="700" spans="1:24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</row>
    <row r="701" spans="1:24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</row>
    <row r="702" spans="1:24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</row>
    <row r="703" spans="1:24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</row>
    <row r="704" spans="1:2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</row>
    <row r="705" spans="1:24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</row>
    <row r="706" spans="1:24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</row>
    <row r="707" spans="1:24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</row>
    <row r="708" spans="1:24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</row>
    <row r="709" spans="1:24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</row>
    <row r="710" spans="1:24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</row>
    <row r="711" spans="1:24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</row>
    <row r="712" spans="1:24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</row>
    <row r="713" spans="1:24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</row>
    <row r="714" spans="1:2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</row>
    <row r="715" spans="1:24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</row>
    <row r="716" spans="1:24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</row>
    <row r="717" spans="1:24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</row>
    <row r="718" spans="1:24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</row>
    <row r="719" spans="1:24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</row>
    <row r="720" spans="1:24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</row>
    <row r="721" spans="1:24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</row>
    <row r="722" spans="1:24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</row>
    <row r="723" spans="1:24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</row>
    <row r="724" spans="1: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</row>
    <row r="725" spans="1:24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</row>
    <row r="726" spans="1:24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</row>
    <row r="727" spans="1:24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</row>
    <row r="728" spans="1:24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</row>
    <row r="729" spans="1:24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</row>
    <row r="730" spans="1:24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</row>
    <row r="731" spans="1:24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</row>
    <row r="732" spans="1:24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</row>
    <row r="733" spans="1:24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</row>
    <row r="734" spans="1:2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</row>
    <row r="735" spans="1:24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</row>
    <row r="736" spans="1:24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</row>
    <row r="737" spans="1:24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</row>
    <row r="738" spans="1:24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</row>
    <row r="739" spans="1:24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</row>
    <row r="740" spans="1:24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</row>
    <row r="741" spans="1:24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</row>
    <row r="742" spans="1:24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</row>
    <row r="743" spans="1:24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</row>
    <row r="744" spans="1:2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</row>
    <row r="745" spans="1:24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</row>
    <row r="746" spans="1:24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</row>
    <row r="747" spans="1:24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</row>
    <row r="748" spans="1:24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</row>
    <row r="749" spans="1:24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</row>
    <row r="750" spans="1:24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</row>
    <row r="751" spans="1:24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</row>
    <row r="752" spans="1:24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</row>
    <row r="753" spans="1:24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</row>
    <row r="754" spans="1:2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</row>
    <row r="755" spans="1:24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</row>
    <row r="756" spans="1:24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</row>
    <row r="757" spans="1:24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</row>
    <row r="758" spans="1:24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</row>
    <row r="759" spans="1:24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</row>
    <row r="760" spans="1:24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</row>
    <row r="761" spans="1:24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</row>
    <row r="762" spans="1:24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</row>
    <row r="763" spans="1:24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</row>
    <row r="764" spans="1:2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</row>
    <row r="765" spans="1:24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</row>
    <row r="766" spans="1:24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</row>
    <row r="767" spans="1:24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</row>
    <row r="768" spans="1:24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</row>
    <row r="769" spans="1:24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</row>
    <row r="770" spans="1:24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</row>
    <row r="771" spans="1:24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</row>
    <row r="772" spans="1:24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</row>
    <row r="773" spans="1:24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</row>
    <row r="774" spans="1:2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</row>
    <row r="775" spans="1:24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</row>
    <row r="776" spans="1:24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</row>
    <row r="777" spans="1:24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</row>
    <row r="778" spans="1:24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</row>
    <row r="779" spans="1:24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</row>
    <row r="780" spans="1:24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</row>
    <row r="781" spans="1:24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</row>
    <row r="782" spans="1:24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</row>
    <row r="783" spans="1:24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</row>
    <row r="784" spans="1:2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</row>
    <row r="785" spans="1:24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</row>
    <row r="786" spans="1:24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</row>
    <row r="787" spans="1:24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</row>
    <row r="788" spans="1:24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</row>
    <row r="789" spans="1:24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</row>
    <row r="790" spans="1:24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</row>
    <row r="791" spans="1:24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</row>
    <row r="792" spans="1:24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</row>
    <row r="793" spans="1:24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</row>
    <row r="794" spans="1:2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</row>
    <row r="795" spans="1:24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</row>
    <row r="796" spans="1:24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</row>
    <row r="797" spans="1:24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</row>
    <row r="798" spans="1:24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</row>
    <row r="799" spans="1:24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</row>
    <row r="800" spans="1:24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</row>
    <row r="801" spans="1:24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</row>
    <row r="802" spans="1:24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</row>
    <row r="803" spans="1:24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</row>
    <row r="804" spans="1:2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</row>
    <row r="805" spans="1:24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</row>
    <row r="806" spans="1:24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</row>
    <row r="807" spans="1:24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</row>
    <row r="808" spans="1:24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</row>
    <row r="809" spans="1:24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</row>
    <row r="810" spans="1:24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</row>
    <row r="811" spans="1:24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</row>
    <row r="812" spans="1:24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</row>
    <row r="813" spans="1:24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</row>
    <row r="814" spans="1:2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</row>
    <row r="815" spans="1:24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</row>
    <row r="816" spans="1:24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</row>
    <row r="817" spans="1:24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</row>
    <row r="818" spans="1:24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</row>
    <row r="819" spans="1:24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</row>
    <row r="820" spans="1:24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</row>
    <row r="821" spans="1:24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</row>
    <row r="822" spans="1:24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</row>
    <row r="823" spans="1:24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</row>
    <row r="824" spans="1: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</row>
    <row r="825" spans="1:24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</row>
    <row r="826" spans="1:24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</row>
    <row r="827" spans="1:24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</row>
    <row r="828" spans="1:24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</row>
    <row r="829" spans="1:24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</row>
    <row r="830" spans="1:24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</row>
    <row r="831" spans="1:24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</row>
    <row r="832" spans="1:24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</row>
    <row r="833" spans="1:24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</row>
    <row r="834" spans="1:2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</row>
    <row r="835" spans="1:24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</row>
    <row r="836" spans="1:24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</row>
    <row r="837" spans="1:24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</row>
    <row r="838" spans="1:24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</row>
    <row r="839" spans="1:24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</row>
    <row r="840" spans="1:24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</row>
    <row r="841" spans="1:24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</row>
    <row r="842" spans="1:24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</row>
    <row r="843" spans="1:24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</row>
    <row r="844" spans="1:2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</row>
    <row r="845" spans="1:24" ht="15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</row>
    <row r="846" spans="1:24" ht="15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</row>
    <row r="847" spans="1:24" ht="15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</row>
    <row r="848" spans="1:24" ht="15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</row>
    <row r="849" spans="1:24" ht="15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</row>
    <row r="850" spans="1:24" ht="15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</row>
    <row r="851" spans="1:24" ht="15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</row>
    <row r="852" spans="1:24" ht="15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</row>
    <row r="853" spans="1:24" ht="15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</row>
    <row r="854" spans="1:24" ht="15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</row>
    <row r="855" spans="1:24" ht="15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</row>
    <row r="856" spans="1:24" ht="15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</row>
    <row r="857" spans="1:24" ht="15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</row>
    <row r="858" spans="1:24" ht="15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</row>
    <row r="859" spans="1:24" ht="15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</row>
    <row r="860" spans="1:24" ht="15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</row>
    <row r="861" spans="1:24" ht="15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</row>
    <row r="862" spans="1:24" ht="15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</row>
    <row r="863" spans="1:24" ht="15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</row>
    <row r="864" spans="1:24" ht="15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</row>
    <row r="865" spans="1:24" ht="15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</row>
    <row r="866" spans="1:24" ht="15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</row>
    <row r="867" spans="1:24" ht="15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</row>
    <row r="868" spans="1:24" ht="15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</row>
    <row r="869" spans="1:24" ht="15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</row>
    <row r="870" spans="1:24" ht="15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</row>
    <row r="871" spans="1:24" ht="15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</row>
    <row r="872" spans="1:24" ht="15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</row>
    <row r="873" spans="1:24" ht="15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</row>
    <row r="874" spans="1:24" ht="15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</row>
    <row r="875" spans="1:24" ht="15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</row>
    <row r="876" spans="1:24" ht="15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</row>
    <row r="877" spans="1:24" ht="15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</row>
    <row r="878" spans="1:24" ht="15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</row>
    <row r="879" spans="1:24" ht="15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</row>
    <row r="880" spans="1:24" ht="15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</row>
    <row r="881" spans="1:24" ht="15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</row>
    <row r="882" spans="1:24" ht="15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</row>
    <row r="883" spans="1:24" ht="15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</row>
    <row r="884" spans="1:24" ht="15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</row>
    <row r="885" spans="1:24" ht="15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</row>
    <row r="886" spans="1:24" ht="15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</row>
    <row r="887" spans="1:24" ht="15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</row>
    <row r="888" spans="1:24" ht="15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</row>
    <row r="889" spans="1:24" ht="15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</row>
    <row r="890" spans="1:24" ht="15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</row>
    <row r="891" spans="1:24" ht="15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</row>
    <row r="892" spans="1:24" ht="15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</row>
    <row r="893" spans="1:24" ht="15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</row>
    <row r="894" spans="1:24" ht="15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</row>
    <row r="895" spans="1:24" ht="15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</row>
    <row r="896" spans="1:24" ht="15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</row>
    <row r="897" spans="1:24" ht="15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</row>
    <row r="898" spans="1:24" ht="15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</row>
    <row r="899" spans="1:24" ht="15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</row>
    <row r="900" spans="1:24" ht="15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</row>
    <row r="901" spans="1:24" ht="15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</row>
    <row r="902" spans="1:24" ht="15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</row>
    <row r="903" spans="1:24" ht="15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</row>
    <row r="904" spans="1:24" ht="15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</row>
    <row r="905" spans="1:24" ht="15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</row>
    <row r="906" spans="1:24" ht="15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</row>
    <row r="907" spans="1:24" ht="15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</row>
    <row r="908" spans="1:24" ht="15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</row>
    <row r="909" spans="1:24" ht="15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</row>
    <row r="910" spans="1:24" ht="15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</row>
    <row r="911" spans="1:24" ht="15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</row>
    <row r="912" spans="1:24" ht="15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</row>
    <row r="913" spans="1:24" ht="15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</row>
    <row r="914" spans="1:24" ht="15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</row>
    <row r="915" spans="1:24" ht="15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</row>
    <row r="916" spans="1:24" ht="15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</row>
    <row r="917" spans="1:24" ht="15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</row>
    <row r="918" spans="1:24" ht="15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</row>
    <row r="919" spans="1:24" ht="15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</row>
    <row r="920" spans="1:24" ht="15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</row>
    <row r="921" spans="1:24" ht="15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</row>
    <row r="922" spans="1:24" ht="15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</row>
    <row r="923" spans="1:24" ht="15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</row>
    <row r="924" spans="1:24" ht="15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</row>
    <row r="925" spans="1:24" ht="15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</row>
    <row r="926" spans="1:24" ht="15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</row>
    <row r="927" spans="1:24" ht="15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</row>
    <row r="928" spans="1:24" ht="15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</row>
    <row r="929" spans="1:24" ht="15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</row>
    <row r="930" spans="1:24" ht="15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</row>
    <row r="931" spans="1:24" ht="15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</row>
    <row r="932" spans="1:24" ht="15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</row>
    <row r="933" spans="1:24" ht="15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</row>
    <row r="934" spans="1:24" ht="15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</row>
    <row r="935" spans="1:24" ht="15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</row>
    <row r="936" spans="1:24" ht="15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</row>
    <row r="937" spans="1:24" ht="15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</row>
    <row r="938" spans="1:24" ht="15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</row>
    <row r="939" spans="1:24" ht="15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</row>
    <row r="940" spans="1:24" ht="15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</row>
  </sheetData>
  <sheetProtection algorithmName="SHA-512" hashValue="lM32SBaOUPsX7784u96vHvVA4rrlgjpmqdlMJp/rA6gNfrYt/iRBN5DJqR8NxL13Gqb4gKkLNfLEC0EoB2CNQQ==" saltValue="nlV9eRr72HyghsthQ93v4Q==" spinCount="100000" sheet="1" objects="1" scenarios="1"/>
  <mergeCells count="2">
    <mergeCell ref="B33:C33"/>
    <mergeCell ref="B34:C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="70" zoomScaleNormal="70" zoomScalePageLayoutView="70" workbookViewId="0">
      <selection activeCell="P35" sqref="P35"/>
    </sheetView>
  </sheetViews>
  <sheetFormatPr defaultColWidth="8.85546875" defaultRowHeight="15"/>
  <cols>
    <col min="1" max="1" width="48.28515625" style="15" customWidth="1"/>
    <col min="2" max="2" width="27.42578125" style="15" customWidth="1"/>
    <col min="3" max="3" width="29.140625" style="15" customWidth="1"/>
    <col min="4" max="4" width="30.28515625" style="15" customWidth="1"/>
    <col min="5" max="16384" width="8.85546875" style="15"/>
  </cols>
  <sheetData>
    <row r="1" spans="1:4" ht="39">
      <c r="A1" s="13"/>
      <c r="B1" s="14"/>
      <c r="C1" s="14"/>
      <c r="D1" s="215" t="s">
        <v>104</v>
      </c>
    </row>
    <row r="2" spans="1:4">
      <c r="A2" s="13"/>
      <c r="B2" s="13"/>
      <c r="C2" s="13"/>
      <c r="D2" s="13"/>
    </row>
    <row r="3" spans="1:4" ht="18.75">
      <c r="A3" s="237" t="s">
        <v>63</v>
      </c>
      <c r="B3" s="237"/>
      <c r="C3" s="237"/>
      <c r="D3" s="237"/>
    </row>
    <row r="4" spans="1:4">
      <c r="A4" s="13"/>
      <c r="B4" s="13"/>
      <c r="C4" s="13"/>
      <c r="D4" s="13"/>
    </row>
    <row r="5" spans="1:4" ht="15.75">
      <c r="A5" s="16" t="s">
        <v>64</v>
      </c>
      <c r="B5" s="35" t="s">
        <v>43</v>
      </c>
      <c r="C5" s="13"/>
      <c r="D5" s="13"/>
    </row>
    <row r="6" spans="1:4">
      <c r="B6" s="13"/>
      <c r="C6" s="13"/>
      <c r="D6" s="13"/>
    </row>
    <row r="7" spans="1:4">
      <c r="A7" s="13"/>
      <c r="B7" s="13"/>
      <c r="C7" s="13"/>
      <c r="D7" s="13"/>
    </row>
    <row r="8" spans="1:4">
      <c r="A8" s="16" t="s">
        <v>65</v>
      </c>
      <c r="B8" s="238"/>
      <c r="C8" s="238"/>
      <c r="D8" s="238"/>
    </row>
    <row r="9" spans="1:4">
      <c r="A9" s="17" t="s">
        <v>66</v>
      </c>
      <c r="B9" s="239"/>
      <c r="C9" s="235"/>
      <c r="D9" s="235"/>
    </row>
    <row r="10" spans="1:4" ht="30" customHeight="1">
      <c r="A10" s="98" t="s">
        <v>67</v>
      </c>
      <c r="B10" s="240"/>
      <c r="C10" s="241"/>
      <c r="D10" s="241"/>
    </row>
    <row r="11" spans="1:4">
      <c r="A11" s="17" t="s">
        <v>68</v>
      </c>
      <c r="B11" s="235"/>
      <c r="C11" s="235"/>
      <c r="D11" s="235"/>
    </row>
    <row r="12" spans="1:4">
      <c r="A12" s="17" t="s">
        <v>69</v>
      </c>
      <c r="B12" s="235"/>
      <c r="C12" s="235"/>
      <c r="D12" s="235"/>
    </row>
    <row r="13" spans="1:4">
      <c r="A13" s="17" t="s">
        <v>70</v>
      </c>
      <c r="B13" s="235"/>
      <c r="C13" s="235"/>
      <c r="D13" s="235"/>
    </row>
    <row r="14" spans="1:4">
      <c r="A14" s="17" t="s">
        <v>71</v>
      </c>
      <c r="B14" s="235"/>
      <c r="C14" s="235"/>
      <c r="D14" s="235"/>
    </row>
    <row r="15" spans="1:4">
      <c r="A15" s="13"/>
      <c r="B15" s="13"/>
      <c r="C15" s="13"/>
      <c r="D15" s="13"/>
    </row>
    <row r="16" spans="1:4">
      <c r="A16" s="16" t="s">
        <v>72</v>
      </c>
      <c r="B16" s="13"/>
      <c r="C16" s="13"/>
      <c r="D16" s="13"/>
    </row>
    <row r="17" spans="1:4" ht="15.75" thickBot="1">
      <c r="A17" s="16"/>
      <c r="B17" s="13"/>
      <c r="C17" s="13"/>
      <c r="D17" s="13"/>
    </row>
    <row r="18" spans="1:4" ht="15.75" thickBot="1">
      <c r="A18" s="18" t="s">
        <v>73</v>
      </c>
      <c r="B18" s="18" t="s">
        <v>74</v>
      </c>
      <c r="C18" s="32" t="s">
        <v>88</v>
      </c>
      <c r="D18" s="19" t="s">
        <v>75</v>
      </c>
    </row>
    <row r="19" spans="1:4" ht="60.75" thickBot="1">
      <c r="A19" s="20" t="s">
        <v>76</v>
      </c>
      <c r="B19" s="31">
        <f>'Tab. 8 - Obsah'!C16</f>
        <v>0</v>
      </c>
      <c r="C19" s="23">
        <f>'Tab. 8 - Obsah'!C18</f>
        <v>0</v>
      </c>
      <c r="D19" s="21">
        <f>'Tab. 8 - Obsah'!C20</f>
        <v>0</v>
      </c>
    </row>
    <row r="20" spans="1:4">
      <c r="A20" s="13"/>
      <c r="B20" s="13"/>
      <c r="C20" s="13"/>
      <c r="D20" s="13"/>
    </row>
    <row r="21" spans="1:4">
      <c r="A21" s="16" t="s">
        <v>77</v>
      </c>
      <c r="B21" s="13"/>
      <c r="C21" s="13"/>
      <c r="D21" s="13"/>
    </row>
    <row r="22" spans="1:4">
      <c r="A22" s="15" t="s">
        <v>78</v>
      </c>
      <c r="B22" s="13"/>
      <c r="C22" s="13"/>
      <c r="D22" s="13"/>
    </row>
    <row r="23" spans="1:4">
      <c r="A23" s="33" t="s">
        <v>89</v>
      </c>
      <c r="B23" s="13"/>
      <c r="C23" s="13"/>
      <c r="D23" s="13"/>
    </row>
    <row r="24" spans="1:4">
      <c r="A24" s="99" t="s">
        <v>90</v>
      </c>
      <c r="B24" s="13"/>
      <c r="C24" s="13"/>
      <c r="D24" s="13"/>
    </row>
    <row r="25" spans="1:4">
      <c r="A25" s="34"/>
      <c r="B25" s="13"/>
      <c r="C25" s="13"/>
      <c r="D25" s="13"/>
    </row>
    <row r="26" spans="1:4">
      <c r="A26" s="34"/>
      <c r="B26" s="13"/>
      <c r="C26" s="13"/>
      <c r="D26" s="13"/>
    </row>
    <row r="27" spans="1:4">
      <c r="A27" s="13"/>
      <c r="B27" s="13"/>
      <c r="C27" s="13"/>
      <c r="D27" s="13"/>
    </row>
    <row r="28" spans="1:4">
      <c r="A28" s="100" t="s">
        <v>79</v>
      </c>
      <c r="B28" s="13"/>
      <c r="C28" s="13"/>
      <c r="D28" s="13"/>
    </row>
    <row r="29" spans="1:4">
      <c r="A29" s="13"/>
      <c r="B29" s="13"/>
      <c r="C29" s="13"/>
      <c r="D29" s="13"/>
    </row>
    <row r="30" spans="1:4">
      <c r="A30" s="13"/>
      <c r="B30" s="13"/>
      <c r="C30" s="13"/>
      <c r="D30" s="13"/>
    </row>
    <row r="31" spans="1:4" ht="33.75" customHeight="1">
      <c r="A31" s="13"/>
      <c r="B31" s="13"/>
      <c r="C31" s="236" t="s">
        <v>80</v>
      </c>
      <c r="D31" s="236"/>
    </row>
    <row r="32" spans="1:4">
      <c r="A32" s="13"/>
      <c r="B32" s="13"/>
      <c r="C32" s="13"/>
      <c r="D32" s="13"/>
    </row>
    <row r="34" spans="1:1">
      <c r="A34" s="22"/>
    </row>
  </sheetData>
  <sheetProtection algorithmName="SHA-512" hashValue="dImdIjhaVxIDKilBUNney4BMVqOckhJXMTuAAqe6XrLDhnvjxl+1Zo2s5JQF9W8R54sEpsLuMYAFO8+1jYyOvg==" saltValue="CIFljmP/VruhM7PJRnoIng==" spinCount="100000" sheet="1" objects="1" scenarios="1"/>
  <mergeCells count="9">
    <mergeCell ref="B12:D12"/>
    <mergeCell ref="B13:D13"/>
    <mergeCell ref="B14:D14"/>
    <mergeCell ref="C31:D31"/>
    <mergeCell ref="A3:D3"/>
    <mergeCell ref="B8:D8"/>
    <mergeCell ref="B9:D9"/>
    <mergeCell ref="B10:D10"/>
    <mergeCell ref="B11:D1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Tab. 1 - Špecifik. ceny</vt:lpstr>
      <vt:lpstr>Tab. 2 - Špecifik. ceny</vt:lpstr>
      <vt:lpstr>Tab. 3 - Špecifik. ceny</vt:lpstr>
      <vt:lpstr>Tab. 4 - Špecifik. ceny</vt:lpstr>
      <vt:lpstr>Tab. 5 - Špecifik. ceny</vt:lpstr>
      <vt:lpstr>Tab. 6 - Špecifik. ceny</vt:lpstr>
      <vt:lpstr>Tab. 7 - Špecifik. ceny</vt:lpstr>
      <vt:lpstr>Tab. 8 - Obsah</vt:lpstr>
      <vt:lpstr>Príloha č.2</vt:lpstr>
      <vt:lpstr>'Tab. 1 - Špecifik. ceny'!Názvy_tlače</vt:lpstr>
      <vt:lpstr>'Tab. 2 - Špecifik. ceny'!Názvy_tlače</vt:lpstr>
      <vt:lpstr>'Tab. 3 - Špecifik. ceny'!Názvy_tlače</vt:lpstr>
      <vt:lpstr>'Tab. 4 - Špecifik. ceny'!Názvy_tlače</vt:lpstr>
      <vt:lpstr>'Tab. 5 - Špecifik. ceny'!Názvy_tlače</vt:lpstr>
      <vt:lpstr>'Tab. 6 - Špecifik. ceny'!Názvy_tlače</vt:lpstr>
      <vt:lpstr>'Tab. 7 - Špecifik. ceny'!Názvy_tlače</vt:lpstr>
      <vt:lpstr>'Tab. 8 - Obsah'!Oblasť_tlače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Lőrinczová Barbora</dc:creator>
  <cp:lastModifiedBy>Babiaková Monika</cp:lastModifiedBy>
  <cp:lastPrinted>2025-03-07T09:59:39Z</cp:lastPrinted>
  <dcterms:created xsi:type="dcterms:W3CDTF">2024-10-01T13:09:26Z</dcterms:created>
  <dcterms:modified xsi:type="dcterms:W3CDTF">2025-11-17T08:49:39Z</dcterms:modified>
</cp:coreProperties>
</file>