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tislavskecentrumsluzieb-my.sharepoint.com/personal/jakub_horvath_bcs_bratislava_sk/Documents/Pracovná plocha/AKTÍVNE ZÁKAZKY/#94432425_DNS_Hygienické potreby/Výzva #2/SP/"/>
    </mc:Choice>
  </mc:AlternateContent>
  <xr:revisionPtr revIDLastSave="31" documentId="8_{FCCC8D01-6632-4C82-97D0-5A034B904E3D}" xr6:coauthVersionLast="47" xr6:coauthVersionMax="47" xr10:uidLastSave="{97126946-8084-42FA-9440-624BA39B45FC}"/>
  <workbookProtection workbookAlgorithmName="SHA-512" workbookHashValue="NjILXmgxXPZy8u2VcG0bO8wVT2OAIB9Vjz880bf6bvf/8uPHPz8hc+4fpEizwhXbIWiRLDJjt+kcGLypY/MsTw==" workbookSaltValue="MNRzZ7IxJpUnNE2d/vvI4w==" workbookSpinCount="100000" lockStructure="1"/>
  <bookViews>
    <workbookView xWindow="-120" yWindow="-120" windowWidth="29040" windowHeight="15720" firstSheet="1" activeTab="1" xr2:uid="{89D3062A-3E8C-407B-A16C-9D1AA0F43D56}"/>
  </bookViews>
  <sheets>
    <sheet name="Zákl. nastavenie" sheetId="7" state="hidden" r:id="rId1"/>
    <sheet name="Ponuka" sheetId="8" r:id="rId2"/>
    <sheet name="Osobné postavenie" sheetId="11" r:id="rId3"/>
    <sheet name="Koneční užívatelia výhod" sheetId="5" r:id="rId4"/>
    <sheet name="Medzinárodné sankcie" sheetId="2" r:id="rId5"/>
  </sheets>
  <definedNames>
    <definedName name="_xlnm.Print_Area" localSheetId="3">'Koneční užívatelia výhod'!$B$1:$B$28</definedName>
    <definedName name="_xlnm.Print_Area" localSheetId="4">'Medzinárodné sankcie'!$B$1:$B$22</definedName>
    <definedName name="_xlnm.Print_Area" localSheetId="2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7" l="1"/>
  <c r="E36" i="7"/>
  <c r="E50" i="7"/>
  <c r="E49" i="7"/>
  <c r="E37" i="7"/>
  <c r="G34" i="7"/>
  <c r="H34" i="7" s="1"/>
  <c r="K9" i="7"/>
  <c r="K10" i="7"/>
  <c r="K11" i="7"/>
  <c r="K12" i="7"/>
  <c r="K13" i="7"/>
  <c r="K4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H4" i="7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J49" i="7" l="1"/>
  <c r="F34" i="7"/>
  <c r="F49" i="7"/>
  <c r="H14" i="7" l="1"/>
  <c r="I7" i="7" s="1"/>
  <c r="H49" i="7"/>
  <c r="J52" i="7" l="1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I4" i="7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<sst xmlns="http://schemas.openxmlformats.org/spreadsheetml/2006/main" count="622" uniqueCount="256">
  <si>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</si>
  <si>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</si>
  <si>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</si>
  <si>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</si>
  <si>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</si>
  <si>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</si>
  <si>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</si>
  <si>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</si>
  <si>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</si>
  <si>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</si>
  <si>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</si>
  <si>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čím menej, tým lepšie</t>
  </si>
  <si>
    <t>...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</si>
  <si>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</si>
  <si>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</si>
  <si>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</si>
  <si>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</si>
  <si>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</si>
  <si>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</si>
  <si>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</si>
  <si>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</si>
  <si>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</si>
  <si>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</si>
  <si>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</si>
  <si>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</si>
  <si>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</si>
  <si>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>Počet kusov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</si>
  <si>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</si>
  <si>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</si>
  <si>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</si>
  <si>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</si>
  <si>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</si>
  <si>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</si>
  <si>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</si>
  <si>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</si>
  <si>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</si>
  <si>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</si>
  <si>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</si>
  <si>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</si>
  <si>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</si>
  <si>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</si>
  <si>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</si>
  <si>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</si>
  <si>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</si>
  <si>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</si>
  <si>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</si>
  <si>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</si>
  <si>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</si>
  <si>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</si>
  <si>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</si>
  <si>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</si>
  <si>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</si>
  <si>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</si>
  <si>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</si>
  <si>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Spôsob hodnotenia - peňažný malusový</t>
  </si>
  <si>
    <t>EUR s DPH</t>
  </si>
  <si>
    <t>žiadna</t>
  </si>
  <si>
    <t>Záruka navyše</t>
  </si>
  <si>
    <t>mesiace</t>
  </si>
  <si>
    <t>čím viac, tým lepšie</t>
  </si>
  <si>
    <t>Cena celkom</t>
  </si>
  <si>
    <t>Lehota dodania</t>
  </si>
  <si>
    <t>kalendárne dni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</si>
  <si>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</si>
  <si>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</si>
  <si>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</si>
  <si>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</si>
  <si>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</si>
  <si>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</si>
  <si>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</si>
  <si>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V prípade, že vyššie nie sú uvedené žiadne osoby, čestne prehlasujem, že žiadne takéto osoby v našej spoločnosti nepôsobia.</t>
  </si>
  <si>
    <t>merná jednotka</t>
  </si>
  <si>
    <t>P.č.</t>
  </si>
  <si>
    <t>Kategória</t>
  </si>
  <si>
    <t>hygiena</t>
  </si>
  <si>
    <t>kuchyňa</t>
  </si>
  <si>
    <t>papier</t>
  </si>
  <si>
    <t>upratovanie</t>
  </si>
  <si>
    <t>Krém ochranný premasťujúci na ruky s obsahom glycerínu v plastovej tube, balenie 100 g</t>
  </si>
  <si>
    <t>Mydlo antibakteriálne v plastovej nádobe s pumpou, balenie najmenej 250 ml</t>
  </si>
  <si>
    <t>Mydlo tekuté (náhradná náplň do dávkovača) vhodné do dávkovača v plastovej nádobe, balenie 1000 ml</t>
  </si>
  <si>
    <t>Mydlo tekuté (náhradná náplň do dávkovača) vhodné do dávkovača v plastovej nádobe, balenie 5000 ml</t>
  </si>
  <si>
    <t>Mydlo tekuté s pumpou v plastovej nádobe, balenie 500 ml</t>
  </si>
  <si>
    <t>Pasta na čistenie/umývanie znečistených rúk, balenie nejmenej 500 g</t>
  </si>
  <si>
    <t>Toaletný papier vlhčený, 60 kusov v balení</t>
  </si>
  <si>
    <t>Froté uterák - typ I; Zloženie:  froté uterák, rôzne farby
Funkcia: froté uterák na utieranie rúk na opakované pranie a použitie. Vyznačuje sa vysokou absorpciou vody (savosť) a dlhou životnosťou, odolnosťou pri opakovanom praní.
Rozmer: min. 50x100 cm</t>
  </si>
  <si>
    <t>Tekuté dezinfekčné mydlo; Mydlo: tekuté dezinfekčné mydlo 
Balenie: min. 5000 ml balenie</t>
  </si>
  <si>
    <t>Vonný difúzer; Charakteristika:  Vonný difúzer s paličkami, olejový. Vôňa - levanduľa.
Balenie: min.100ml</t>
  </si>
  <si>
    <t>Mucholapka; Charakteristika: Mucholapka ako lepiaca pasca proti komárom, muchám a inému lietajúcemu hmyzu, bez insekticídov a parfumovania.
Balenie: min. 4ks /bal
Požaduje sa: RAID, resp.ekvivalent* Pripúšťa sa predložiť ekvivalentný výrobok, ten však musí spĺňať tieto
minimálne požiadavky, resp. musí mať rovnaké alebo lepšie technické
vlastnosti.</t>
  </si>
  <si>
    <t>Zásobník na mydlo veľkokapacitný, objem 1000 ml, plast</t>
  </si>
  <si>
    <t>Dávkovač saponátu  s hubkou; Dávkovač saponátu (na umývanie riadu) pre funkciu použítia s hubkou. Min. požiadavka na dizajn - priesvitná plastová nádoba, na vrchu ktorej odnímateľná miska pod ktorou je integrovaný dávkovač saponátu - miesto pre položenie hubky a stlačením sa aktivuje  dávkovač saponátu priamo na hubku. objem min. 300ml.</t>
  </si>
  <si>
    <t>Nástenný zásobník na toaletný papier - typ I ; Charakteristika:Nástenný zásobník dvojitý na toaletný papier kompatibilný pre toaletný papier s priemerom min. 19 cm x 2, tvrdený plast, uzamykatelný.</t>
  </si>
  <si>
    <t>Nástenný zásobník na dámske hygienické odpadové vrecká ; Charakteristika: Nástenný zásobník na dámske hygienické odpadové vrecká.Romery: min. 9x13cm</t>
  </si>
  <si>
    <t>Odpadkový kôš nerezový, šlapací - typ I ; Charakteristika: interiérový nerezový nášľapný kôš, Farba koša: strieborná, lesklá
hygienické otváranie nožným pedálom
Objem: 5l
vybavený vnútornou vyberateľnou plastovou nádobou s možnosťou uchytenia plastového vrecka</t>
  </si>
  <si>
    <t>Odpadkový kôš nerezový, šlapací - typ II ; Charakteristika: interiérový nerezový nášľapný kôš, Farba koša: strieborná, lesklá
hygienické otváranie nožným pedálom
Objem: 12l
vybavený vnútornou vyberateľnou plastovou nádobou s možnosťou uchytenia plastového vrecka</t>
  </si>
  <si>
    <t>Odpadkový kôš nerezový, šlapací - typ III ; Charakteristika: interiérový nerezový nášľapný kôš, Farba koša: strieborná, lesklá
hygienické otváranie nožným pedálom
Objem: 30l
vybavený vnútornou vyberateľnou plastovou nádobou s možnosťou uchytenia plastového vrecka</t>
  </si>
  <si>
    <t>Alobal, hrúbka najmenej 16 µm, balenie 10 m/rolka</t>
  </si>
  <si>
    <t>Drôtenka na riad nerezová, balenie najmenej 3 ks</t>
  </si>
  <si>
    <t>Hubka na riad malá 2-vrstvová z hygienického molitanu, potiahnutá abrazívnym vláknom na odstraňovanie hrubých nečistôt, balenie 5 - 10 ks</t>
  </si>
  <si>
    <t>Hubka na riad profilovaná, 2-vrstvová na riad z hygienického molitanu, potiahnutá abrazívnym vláknom na odstraňovanie hrubých nečistôt, balenie 3 - 6 ks</t>
  </si>
  <si>
    <t>Papier na pečenie do 220 stupňov, šírka 38 cm, balenie najmenej 8 m / rolka</t>
  </si>
  <si>
    <t>Prostriedok čistiaci práškový na čistenie glazovaných a smaltovaných povrchov, balenie najmenej 500 g</t>
  </si>
  <si>
    <t>Prostriedok čistiaci tekutý na umývačky riadu proti mastnote a vodnému kameňu, balenie 250 ml</t>
  </si>
  <si>
    <t>Prostriedok umývanie riadu v plastovej nádobe, balenie najmenej 900 ml</t>
  </si>
  <si>
    <t>Čistiaci prostriedok na riad - typ II; Charakteristika:
Účinný a silný koncentrovaný prostriedok na umývanie riadu, odstraňujúci mastnotu. Účinné odstránenie mastnoty, množstvo aktívnych bubliniek, dlho trvajúca pena. Dobrý pre každodenné umývanie riadu (od pohárov po hrnce a panvice).
Balenie: min. 500 ml
Požaduje sa: vôňa: citrón resp. iné cítrusové plody</t>
  </si>
  <si>
    <t>Soľ do umývačky riadu, balenie 1 kg</t>
  </si>
  <si>
    <t>Tablety do umývačky riadu s obsahom soli a leštidla, balenie 50 - 100 ks</t>
  </si>
  <si>
    <t>Tableta gélová do umývačky riadu; Charakteristika: Tableta gélová do umývačky riadu,
Balenie: min. 100 ks/bal</t>
  </si>
  <si>
    <t>Utierka špongiová kuchynská, rozmer 150 x 150 mm, (tolerancia +30 mm), balenie 3 ks</t>
  </si>
  <si>
    <t>Utierka na riad - textilná; Charakteristika: Utierka na riad textilná
Rozmer: min. 50x70 cm</t>
  </si>
  <si>
    <t>Utierka univerzal; Charakteristika: utierka univerzal na profesionálne upratovanie
Rozmer: min. 40x35 cm</t>
  </si>
  <si>
    <t>Vôňa do umývačky riadu, pre najmenej 50 cyklov, cyklov, závesná, 1 ks v balení</t>
  </si>
  <si>
    <t>Vrecko mikroténové na zmrazovanie potravín, rozmer 20 x 30 cm, hrúbka najmenej 17 µm, balenie najmenej 40 ks</t>
  </si>
  <si>
    <t>Vrecko mikroténové, rozmer 30 x 40 cm, balenie 50 ks</t>
  </si>
  <si>
    <t>Vrecko rýchlouzatváracie ZIP s posuvným jazdcom, 150 x 200 mm, hrúbka 50 µm, ZIP vrecko s posuvným jazdcom, balenie 100 ks</t>
  </si>
  <si>
    <t>Vrecko rýchlouzatváracie ZIP s posuvným jazdcom, 30 x 320 mm, materiál: LDPE, hrúbka 70 µm, ZIP vrecko s posuvným jazdcom, balenie 50 ks</t>
  </si>
  <si>
    <t>Servítky papierové biele, rozmer 300 x 300 mm,(tolerancia rozmer +/- 30 mm) 1-vrstvové, balenie 100 ks</t>
  </si>
  <si>
    <t>Utierky papierové kuchynské v rolke 2-vrstvové, nerecyklovaný papier, balenie 4 - 8 kusov, dĺžka v rolke najmenej 11 m</t>
  </si>
  <si>
    <t>Utierky papierové kuchynské v rolke 3-vrstvové, nerecyklovaný papier, balenie 4 - 8 kusov, dĺžka v rolke najmenej 10 m</t>
  </si>
  <si>
    <t>Papierové utierky skladané Z-Z; Zloženie: 100% celulóza
Počet vrstiev: dvojvrstvové 
Zig Zag skladané
Farba: biele
Rozmer: min.20,6 x max. 8 cm  (3 krát zložené, čiže ide o prednostne požadovaný rozmer v nezloženom tvare 20,6 x24 cm)
Balenie: min.150 utierok,  
Požaduje sa: Papierové utierky Z-Folded Hand Towel Papernet resp. ekvivalent *Pripúšťa sa predložiť ekvivalentný výrobok, ten však musí spĺňať tieto minimálne požiadavky, resp. musí mať rovnaké alebo lepšie technické vlastnosti.</t>
  </si>
  <si>
    <t>Papierové utierky skladané Z-Z; Zloženie: celulóza, farba: biela
Počet vrstiev: dvojvrstvové 
Zig Zag skladané
Farba: biele
Rozmer: min. 20 x max.25 cm (2 krát zložené na dlhej strane)
Balenie: min.150 utierok,  
Požaduje sa: Papierové utierky Z-Folded Hand Towel Papernet resp. ekvivalent *Pripúšťa sa predložiť ekvivalentný výrobok, ten však musí spĺňať tieto minimálne požiadavky, resp. musí mať rovnaké alebo lepšie technické vlastnosti.</t>
  </si>
  <si>
    <t>Papierové utierky v kotúči (určené do zásobníka); Zloženie: celulóza, farba: biela
Počet vrstiev: min. dvojvrstvové
Farba: biele
Rozmer: min. 21,5cm x min.67m
Návin:  min.67 m</t>
  </si>
  <si>
    <t>Utierky papierové v rolke 2-vrstvové, šírka kotúča 190 - 210 mm, priemer kotúča 190 - 200 mm, dĺžka najmenej 120 m</t>
  </si>
  <si>
    <t>Vreckovky kozmetické papierové vyťahovacie, 2-vrstvové, krabica, balenie 100 ks</t>
  </si>
  <si>
    <t>Aviváž na všetky druhy prádla v plastovej nádobe, balenie 1000 ml</t>
  </si>
  <si>
    <t>Čistič odpadov tekutý na čistenie sifónov, odtokov umývadiel, výlevok, vaní, WC a kuchynských drezov, balenie 750 ml</t>
  </si>
  <si>
    <t>Čistič odpadov vo forme granúl na čistenie sifónov, odtokov umývadiel, výlevok, vaní, WC a kuchynských drezov, balenie 500 g, Sifo alebo ekvivalent</t>
  </si>
  <si>
    <t>Handra tkaná vaflová 60 x 50 cm, zloženie: bavlna najmenej 75%, PES, zmes vlákien</t>
  </si>
  <si>
    <t>Handra na podlahu; Charakteristika: handra na podlahu z mikrovlákna
Rozmer: min. 50x60 cm</t>
  </si>
  <si>
    <t>Handra viskózna 70 x 60 cm (alternatívne 60 x 50 cm), zloženie viskóza + polypropylén; gramáž najmenej 160 g/m2</t>
  </si>
  <si>
    <t>Ometač pavučín s teleskopickou tyčou</t>
  </si>
  <si>
    <t>Kefa ryžová na násadu, dĺžka 20 - 25 cm</t>
  </si>
  <si>
    <t>Kefa WC guľatá</t>
  </si>
  <si>
    <t>Leštiaci prostriedok na nábytok s obsahom včelieho vosku, balenie 250 ml</t>
  </si>
  <si>
    <t>Leštidlo tekuté do umývačky riadu v plastovej nádobe, balenie najmenej 750 ml</t>
  </si>
  <si>
    <t>Metla ciroková, šírka 30 - 35 cm, drevená násada</t>
  </si>
  <si>
    <t>Metla plastová šírka 20 - 30 cm, s násadou dĺžky 120 cm</t>
  </si>
  <si>
    <t xml:space="preserve">Metlička ručná + lopatka s gumenou lištou, súprava </t>
  </si>
  <si>
    <t>Mop plochý návlek náhrada 40 cm</t>
  </si>
  <si>
    <t>Mop plochý návlek náhrada 50 cm</t>
  </si>
  <si>
    <t>Mop plochý s teleskopickou tyčou</t>
  </si>
  <si>
    <t>Mop súprava, trojdielna tyč a vedro so žmýkacím košom, ovládanie nášľapným pedálom</t>
  </si>
  <si>
    <t>Násada drevená na zmeták/metlu/kefu bez závitu 120 cm</t>
  </si>
  <si>
    <t>Násada drevená na zmeták/metlu/kefu so závitom 120 cm</t>
  </si>
  <si>
    <t>Osviežovač vzduchu v spreji, balenie 300 ml</t>
  </si>
  <si>
    <t xml:space="preserve">Prachovka froté 30 (až 40) x 30 (až 40) cm </t>
  </si>
  <si>
    <t>Prostriedok čistiaci a dezinfekčný, antimikrobiálny, kvapalný koncentrovaný na povrchovú dezinfekciu a čistenie umývateľných plôch a predmetov: podlahy, steny, kachličky, nábytok a pod., účinná látka 35 g 2-propanolu, 25 g n-propanolu na 100 g, bez aldehydov, balenie 1000 ml</t>
  </si>
  <si>
    <t xml:space="preserve">Prostriedok čistiaci a dezinfekčný na podlahy, účinná látka: 5% katiónovo povrchovo aktívne látky, bez aldehydov; balenie 5000 ml  </t>
  </si>
  <si>
    <t>Prostriedok čistiaci a dezinfekčný na sanitu, účinná látka: kvartérne amónne zlúčeniny, benzyl-C12-16-alkyldimetyl, chloridy 70 g/kg; balenie najmenej 750 ml</t>
  </si>
  <si>
    <t>Prostriedok čistiaci a dezinfekčný na toalety, účinná látka: chlórnan sodný; balenie najmenej 750 ml</t>
  </si>
  <si>
    <t>Prostriedok čistiaci abrazívny krémový, balenie najmenej 500 ml</t>
  </si>
  <si>
    <t>Prostriedok čistiaci na bežné umývanie a čistenie silne znečistených plôch, vhodný na exponované chodbové a sociálne priestory a menej zaťažené časti výrobných priestorov, balenie 1000 ml</t>
  </si>
  <si>
    <t>Prostriedok čistiaci na leštenie a ošetrovanie nábytku proti prachu v spreji, balenie 400 ml</t>
  </si>
  <si>
    <t>Prostriedok čistiaci na okná a sklenené povrchy s rozprašovačom, balenie 500 ml</t>
  </si>
  <si>
    <t>Prostriedok čistiaci na povrchy z nehrdzavejúcej ocele, účinná látka: dipropylénglykol-monometyl éter 1-5%; balenie najmenej 500 ml</t>
  </si>
  <si>
    <t xml:space="preserve">Čistiaci sprej na nerez; Charakteristika: Čistiaci sprej s rozprašovačom na nerez čistí, leští, ošetruje a dlhodobo chráni nerezové povrchy v kuchyniach a pod.
Balenie: min. 500 ml </t>
  </si>
  <si>
    <t>Prostriedok čistiaci na sanitu na odstránenie vodného kameňa a iných usadenín, účiná látka: 5-15 % kyselina fosforečná, &lt; 5% aniónový tenzid; balenie sprej 750 ml</t>
  </si>
  <si>
    <t>Prostriedok čistiaci na sanitu na odstránenie vodného kameňa a iných usadenín, obsahuje menej ako 5% povrchovo aktívne látky, Savo alebo ekvivalent, balenie 500 ml</t>
  </si>
  <si>
    <t>Prostriedok čistiaci na sanitu na odstránenie vodného kameňa a iných usadenín, účiná látka: 5-15% kyselina fosforečná, menej ako 5% aniónový tenzid; Fixinela alebo ekviivalent, balenie 500 ml</t>
  </si>
  <si>
    <t>WC gél, balenie 5000 ml</t>
  </si>
  <si>
    <t>Prostriedok dezinfekčný fungicídny, účinná látka chlórnan sodný, bez aldehydov, balenie sprej 500 ml</t>
  </si>
  <si>
    <t>Prostriedok dezinfekčný na podlahy, plochy, predmety a hygienické náradie, účinná látka alkohol, balenie 5000 ml</t>
  </si>
  <si>
    <t>Prostriedok dezinfekčný na podlahy, plochy, predmety a hygienické náradie, účinná látka chlórnan sodný, balenie 1000 ml</t>
  </si>
  <si>
    <t>Prostriedok dezinfekčný na podlahy, plochy, predmety a hygienické náradie, účinná látka chlórnan sodný, balenie 5000 ml</t>
  </si>
  <si>
    <t xml:space="preserve">Prostriedok dezinfekčný univerzálny na báze chlóru, obsah aktívneho chlóru najmenej 25%, (Chloramin alebo ekvivalent), balenie 1 kg </t>
  </si>
  <si>
    <t>Prostriedok na odstraňovanie vodného kameňa v kanviciach, práčkach, obsahuje neiónové, povrchovo aktívne látky max. 5%; balenie 1000 ml</t>
  </si>
  <si>
    <t>Prostriedok na pranie, balenie 5 - 20 kg</t>
  </si>
  <si>
    <t>Prostriedok na pranie dezinfekčný, balenie 5 - 20 kg, (Ecodes, Eltra a pod.)</t>
  </si>
  <si>
    <t>Prostriedok na bielenie a odstraňovanie nečistôt pri praní prášok (Vanish Oxi Action alebo ekvivalent), balenie najmenej 500 g</t>
  </si>
  <si>
    <t>Prostriedok na bielenie a odstraňovanie nečistôt pri praní tekutý alebo gél (Vanish Oxi Action alebo ekvivalent), balenie 2000 ml</t>
  </si>
  <si>
    <t>Prostriedok na umývanie podláh, balenie 5000 ml, DEZI PRIM alebo ekvivalent</t>
  </si>
  <si>
    <t>Prostriedok na umývanie podláh, balenie 5000 ml, obsahuje 5 % aniónové povrchovo aktívne látky, neiónové povrchovo aktívne látky, Ajax alebo ekvivalent</t>
  </si>
  <si>
    <t>Prostriedok na umývanie podláh, balenie 5000 ml, Floor alebo ekvivalent</t>
  </si>
  <si>
    <t>Prostriedok proti plesni bez chlóru s rozprašovačom, balenie 500 ml</t>
  </si>
  <si>
    <t>Prostriedok umývací na plávajúce podlahy, univerzálny antistatický tekutý, balenie 1000 ml</t>
  </si>
  <si>
    <t>Roztok dezinfekčný 1% na dezinfekciu povrchov a predmetov rôznych materiálov so silným antibakteriálnym účinkom, (Ajatin alebo akvivalent), balenie 1000 ml</t>
  </si>
  <si>
    <t>Rukavice jednorazové latex veľkosť S, balenie 100 ks</t>
  </si>
  <si>
    <t>Rukavice jednorazové latex veľkosť M, balenie 100 ks</t>
  </si>
  <si>
    <t>Rukavice jednorazové latex veľkosť L, balenie 100 ks</t>
  </si>
  <si>
    <t>Rukavice jednorazové latex veľkosť XL, balenie 100 ks</t>
  </si>
  <si>
    <t>Rukavice jednorazové nelatex - nitril, veľkosť S, balenie 100 ks</t>
  </si>
  <si>
    <t>Rukavice jednorazové nelatex - nitril, veľkosť M, balenie 100 ks</t>
  </si>
  <si>
    <t>Rukavice jednorazové nelatex - nitril, veľkosť L, balenie 100 ks</t>
  </si>
  <si>
    <t>Rukavice jednorazové nelatex - nitril, veľkosť XL, balenie 100 ks</t>
  </si>
  <si>
    <t>Rukavice pracovné na upratovanie, chemicky odolné, veľkosť M</t>
  </si>
  <si>
    <t>Rukavice pracovné na upratovanie, chemicky odolné, veľkosť L</t>
  </si>
  <si>
    <t>Rýchlorozpúšťač vodného kameňa balenie 100 g, Luxon alebo ekvivalent</t>
  </si>
  <si>
    <t>Sitko do pisoára</t>
  </si>
  <si>
    <t>Sprej proti osám a sršňom, balenie 400 ml</t>
  </si>
  <si>
    <t>Sprej univerzálny proti lietajúcemu aj lezúcemu hmyzu, balenie 400 ml</t>
  </si>
  <si>
    <t>Stierka na okná s gumenou lištou, šírka lišty 25 - 30 cm</t>
  </si>
  <si>
    <t>Strojček proti hmyzu do elektrickej zásuvky s náplňou</t>
  </si>
  <si>
    <t>Šampón na čistenie kobercov a čalúnenia penivý v plastovej nádobe, balenie 500 ml</t>
  </si>
  <si>
    <t>Tyč teleskopická univerzálna, dĺžka 6 - 8 m</t>
  </si>
  <si>
    <t>Utierky vlhčené antibakteriálne , balenie najmenej 40 kusov</t>
  </si>
  <si>
    <t>Utierka z mikrovlákna, tzv. švédska utierka, rozmer 35 x 35 cm, gramáž najmenej 200 g/m2, alternatívne rozmery od 30 x 30 cm</t>
  </si>
  <si>
    <t>Utierka z mikrovlákna, tzv. švédska utierka, rozmer 50 x 60 cm, gramáž najmenej 200 g/m2</t>
  </si>
  <si>
    <t>Vedro plastové, 10 l, s kovovou rúčkou a výlevkou</t>
  </si>
  <si>
    <t>Vrece na odpad zaťahovacie extra silné 120 l, balenie 20 ks /rolka</t>
  </si>
  <si>
    <t>Vrece na odpad zaťahovacie extra silné 240 l, balenie 20 ks /rolka</t>
  </si>
  <si>
    <t>Vrece na odpad priesvitné ; Charakteristika: Priesvitné vrece zaťahovacie na odpad určené do košov, vrece z polyetylénu (materiál LDPE), min. 50x60cm, objem min. 30l,  hrúbka min. 30 mikrónov
Balenie: min.25 ks / rol</t>
  </si>
  <si>
    <t xml:space="preserve">Odpadové vrece - typ I ; Charakteristika: Odpadové vrece priesvitné vyrobené z PE, rozmer min.125cmx100cm/hr. min. 30mic, objem vreca 240l. </t>
  </si>
  <si>
    <t>Odpadové vrece - typ II ; Charakteristika: Odpadové vrece priesvitné vyrobené z PE, min. 70x110cm/hr. min. 80mic, objem vreca 120l.</t>
  </si>
  <si>
    <t>Odpadové vrece - typ III ; Charakteristika: Odpadové vrece priesvitné vyrobené z PE, min. 60x70cm/hr. min. 30mic, objem vreca 60l.</t>
  </si>
  <si>
    <t>Odpadové vrece kompostovateľné – typ I ; Charakteristika: Odpadové vrece kompostovateľné, biologicky odbúrateľné, min. rozmer: 43x45cm, objem vreca min. 30l.</t>
  </si>
  <si>
    <t>Odpadové vrece kompostovateľné – typ II  ; Charakteristika: Odpadové vrece kompostovateľné, biologicky odbúrateľné, min. rozmer: 70x100cm, objem vreca min. 80l.</t>
  </si>
  <si>
    <t>Vrece do odpadkového koša extra silné, 200 - 240 l, rolka najmenej 20 kusov</t>
  </si>
  <si>
    <t>Vrece do odpadkového koša extra silné, 50 - 60 l, rolka najmenej 30 kusov</t>
  </si>
  <si>
    <t>Vrece do odpadkového koša štandard, 100 - 120 l, rolka najmenej 20 kusov</t>
  </si>
  <si>
    <t>Vrece do odpadkového koša štandard, 30 - 35 l, rolka najmenej 30 kusov</t>
  </si>
  <si>
    <t>Vrece do odpadkového koša štandard, 50 - 60 l, rolka najmenej 30 kusov</t>
  </si>
  <si>
    <t>Vrecko hygienické na vložky balené v papierovej krabičke, balenie 30 ks/krabička</t>
  </si>
  <si>
    <t>WC blok s dezodoračným a čistiacim účinkom s košíkom na zavesenie na okraj záchodovej misy, kus 45 - 55 g, balene 1 - 3 ks</t>
  </si>
  <si>
    <t>WC súprava - WC kefa s nádobou na odkvapkávanie z plastu</t>
  </si>
  <si>
    <t>Zmeták drevený šírka 40 cm so závitom, bez násady, rozmer +/- 5 cm</t>
  </si>
  <si>
    <t>Zvon gumový na čistenie odpadových rúr s drevenou rúčkou</t>
  </si>
  <si>
    <t>Zásobník na toaletný papier veľkokapacitný, nerez, priemer 200 mm, uzamykateľný, montáž na stenu</t>
  </si>
  <si>
    <t>Zásobník na toaletný papier veľkokapacitný, nerez, priemer 260 mm, uzamykateľný, montáž na stenu</t>
  </si>
  <si>
    <t>Nástenný zásobník na papierové utierky - typ I ; Charakteristika: Nástenný zásobník na skladané zik-zag papierové utierky, kompatibilný s min. rozmermi predloženej položky č. 4, pevný plast.</t>
  </si>
  <si>
    <t>Nástenný zásobník na papierové utierky - typ II ; Charakteristika: Nástenný zásobník na skladané zik-zag papierové utierky, kompatibilný s min. rozmerny predloženej položky č. 5, pevný plast.</t>
  </si>
  <si>
    <t>Papier toaletný kotúč do veľkokapacitného zásobníka, Zloženie: celulóza, farba: biela 2-vrstvový, priemer 190 mm, návin najmenej 150 m, balenie 3 - 6 ks</t>
  </si>
  <si>
    <t>Papier toaletný kotúč do veľkokapacitného zásobníka, celulóza, farba: biela, 2-vrstvový, priemer 280 mm, návin najmenej 250 m, balenie 3 - 6 ks</t>
  </si>
  <si>
    <t>Papier toaletný kotúč, 100% celulóza 3-vrstvový, Priemer kotúča: 11 - 12 cm najmenej 150 útržkov, balenie 16 ks (alternatívne balenie 8 - 24 ks)</t>
  </si>
  <si>
    <t>ks</t>
  </si>
  <si>
    <t>bal</t>
  </si>
  <si>
    <t>rolka</t>
  </si>
  <si>
    <t>balenie</t>
  </si>
  <si>
    <t>kus</t>
  </si>
  <si>
    <t>kotúč</t>
  </si>
  <si>
    <t>súprava</t>
  </si>
  <si>
    <t>kg</t>
  </si>
  <si>
    <t>pár</t>
  </si>
  <si>
    <t>rol</t>
  </si>
  <si>
    <t>krabička</t>
  </si>
  <si>
    <t>Položka</t>
  </si>
  <si>
    <t>Mydlo toaletné s glycerínom, 100 g</t>
  </si>
  <si>
    <t>Pasta na čistenie/umývanie znečistených rúk s pH 6,5, balenie najmenej 200 g</t>
  </si>
  <si>
    <t>Utierky papierové skladané 2-vrstvové typ ZZ bielej farby, nerecyklovaný papier, rozmer 250 x 230 mm, 150 ks v jednom balíku</t>
  </si>
  <si>
    <t>Kôš plastový na papier, okrúhly 15 l</t>
  </si>
  <si>
    <t>Rukavice pracovné na upratovanie, chemicky odolné, veľkosť S</t>
  </si>
  <si>
    <t>Veľká umývacia špongia 195x135x70mm</t>
  </si>
  <si>
    <t>Hubková utierka, extra savá absorbčná, nežmolkuje sa, 5 kusov v balení, recyklovateľná, biologicky rozložiteľná</t>
  </si>
  <si>
    <t>WC set – plastový stojan  a kefa</t>
  </si>
  <si>
    <t>Prostriedok na laminátové podlahy s obsahom pomarančového oleja, 1l</t>
  </si>
  <si>
    <t>Prostriedok na pranie, na farebné prádlo min 9 kg, prášok, zloženie: 5-15% aniónové tenzídy, &lt;5% neaniónové tenzídy, fosfonát, 
Polycarboxylate, zeolit, enzýmy, aromatické látky, Hexyl cinnamal., ARIEL Professional Colour prášok na farebné prádlo alebo ekvivalent</t>
  </si>
  <si>
    <t>Čierne vrecia PVC LPDE, veľké po 50 ks/bal., 55x100cm</t>
  </si>
  <si>
    <t>Lopatka kovová, robustná kovová lopatka vhodná napr. na zber ťažšieho odpadového materiálu (napr. uhlie, popol a pod.).</t>
  </si>
  <si>
    <t>Kefka, mazačka na obuv, drevená, dĺžka cca 16 cm.</t>
  </si>
  <si>
    <t>Krém na obuv čierny, 250 ml (g)</t>
  </si>
  <si>
    <t>Konzervačný a mazací olejový prípravok na kovy 200 ml, Recyklovateľný obal, Coyote Konkor 101 200 ml alebo ekvivalent</t>
  </si>
  <si>
    <t>Nemrznúca zmes do ostrekovačov účinná do -20 °C, 5 L</t>
  </si>
  <si>
    <t>Letná zmes do ostrekovačov, 5 L</t>
  </si>
  <si>
    <t>Sprej na čistenie a ochranu plastov interiéru vozidla, min. 400ml</t>
  </si>
  <si>
    <t>Škrabka na sklo s metličkou, konštrukcia z masívneho plastu. s mäkkou rukoväťou na odmetanie snehu a škrabanie ľadu</t>
  </si>
  <si>
    <t>údržba vozidiel</t>
  </si>
  <si>
    <t>03_Zoznam položiek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</si>
</sst>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rgb="FF006100"/>
      <name val="Museo Sans 300"/>
      <family val="3"/>
    </font>
    <font>
      <sz val="11"/>
      <name val="Museo Sans 300"/>
      <family val="3"/>
    </font>
    <font>
      <sz val="11"/>
      <color theme="1"/>
      <name val="Museo Sans 300"/>
      <family val="3"/>
    </font>
    <font>
      <b/>
      <sz val="11"/>
      <name val="Museo Sans 300"/>
      <family val="3"/>
    </font>
    <font>
      <b/>
      <sz val="16"/>
      <color rgb="FF5346ED"/>
      <name val="Museo Sans 900"/>
      <family val="3"/>
    </font>
    <font>
      <sz val="9"/>
      <name val="Museo Sans 300"/>
      <family val="3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4FC3F7"/>
        <bgColor indexed="64"/>
      </patternFill>
    </fill>
    <fill>
      <patternFill patternType="solid">
        <fgColor rgb="FF66BB6A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BC02D"/>
        <bgColor indexed="64"/>
      </patternFill>
    </fill>
    <fill>
      <patternFill patternType="solid">
        <fgColor rgb="FFFF0000"/>
        <bgColor indexed="64"/>
      </patternFill>
    </fill>
  </fills>
  <borders count="5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thin">
        <color theme="2" tint="-9.9948118533890809E-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theme="2" tint="-9.9948118533890809E-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82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3" fillId="0" borderId="46" xfId="0" applyFont="1" applyBorder="1" applyAlignment="1">
      <alignment horizontal="center" vertical="center"/>
    </xf>
    <xf numFmtId="0" fontId="4" fillId="0" borderId="27" xfId="0" applyFont="1" applyBorder="1" applyAlignment="1">
      <alignment horizontal="justify" vertical="center"/>
    </xf>
    <xf numFmtId="0" fontId="0" fillId="0" borderId="27" xfId="0" applyBorder="1" applyAlignment="1">
      <alignment horizontal="left" vertical="center" wrapText="1" indent="1"/>
    </xf>
    <xf numFmtId="0" fontId="4" fillId="0" borderId="27" xfId="0" applyFont="1" applyBorder="1" applyAlignment="1">
      <alignment horizontal="left" vertical="center" wrapText="1" indent="1"/>
    </xf>
    <xf numFmtId="0" fontId="2" fillId="0" borderId="27" xfId="0" applyFont="1" applyBorder="1" applyAlignment="1">
      <alignment horizontal="center" vertical="center" wrapText="1"/>
    </xf>
    <xf numFmtId="0" fontId="0" fillId="0" borderId="27" xfId="0" applyBorder="1" applyAlignment="1">
      <alignment horizontal="left" wrapText="1" indent="1"/>
    </xf>
    <xf numFmtId="0" fontId="4" fillId="0" borderId="28" xfId="0" applyFont="1" applyBorder="1" applyAlignment="1">
      <alignment vertical="center"/>
    </xf>
    <xf numFmtId="0" fontId="0" fillId="0" borderId="27" xfId="0" applyBorder="1" applyAlignment="1">
      <alignment horizontal="left" vertical="center" indent="1"/>
    </xf>
    <xf numFmtId="0" fontId="2" fillId="0" borderId="27" xfId="0" applyFont="1" applyBorder="1" applyAlignment="1">
      <alignment horizontal="center" vertical="center"/>
    </xf>
    <xf numFmtId="0" fontId="0" fillId="0" borderId="27" xfId="0" applyBorder="1" applyAlignment="1">
      <alignment horizontal="justify" vertical="center"/>
    </xf>
    <xf numFmtId="0" fontId="0" fillId="0" borderId="28" xfId="0" applyBorder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3" borderId="32" xfId="0" applyFill="1" applyBorder="1" applyAlignment="1" applyProtection="1">
      <alignment horizontal="center" wrapText="1"/>
      <protection hidden="1"/>
    </xf>
    <xf numFmtId="0" fontId="2" fillId="3" borderId="33" xfId="0" applyFont="1" applyFill="1" applyBorder="1" applyAlignment="1" applyProtection="1">
      <alignment wrapText="1"/>
      <protection hidden="1"/>
    </xf>
    <xf numFmtId="0" fontId="2" fillId="3" borderId="34" xfId="0" applyFont="1" applyFill="1" applyBorder="1" applyAlignment="1" applyProtection="1">
      <alignment wrapText="1"/>
      <protection hidden="1"/>
    </xf>
    <xf numFmtId="0" fontId="2" fillId="3" borderId="35" xfId="0" applyFont="1" applyFill="1" applyBorder="1" applyAlignment="1" applyProtection="1">
      <alignment wrapText="1"/>
      <protection hidden="1"/>
    </xf>
    <xf numFmtId="0" fontId="2" fillId="3" borderId="30" xfId="0" applyFont="1" applyFill="1" applyBorder="1" applyAlignment="1" applyProtection="1">
      <alignment wrapText="1"/>
      <protection hidden="1"/>
    </xf>
    <xf numFmtId="0" fontId="2" fillId="3" borderId="32" xfId="0" applyFont="1" applyFill="1" applyBorder="1" applyAlignment="1" applyProtection="1">
      <alignment wrapText="1"/>
      <protection hidden="1"/>
    </xf>
    <xf numFmtId="0" fontId="0" fillId="3" borderId="27" xfId="0" applyFill="1" applyBorder="1" applyAlignment="1" applyProtection="1">
      <alignment horizontal="center"/>
      <protection hidden="1"/>
    </xf>
    <xf numFmtId="0" fontId="0" fillId="0" borderId="20" xfId="0" applyBorder="1" applyAlignment="1" applyProtection="1">
      <alignment wrapText="1"/>
      <protection locked="0" hidden="1"/>
    </xf>
    <xf numFmtId="0" fontId="0" fillId="0" borderId="21" xfId="0" applyBorder="1" applyAlignment="1" applyProtection="1">
      <alignment wrapText="1"/>
      <protection locked="0" hidden="1"/>
    </xf>
    <xf numFmtId="2" fontId="0" fillId="0" borderId="21" xfId="2" applyNumberFormat="1" applyFont="1" applyFill="1" applyBorder="1" applyAlignment="1" applyProtection="1">
      <alignment wrapText="1"/>
      <protection locked="0" hidden="1"/>
    </xf>
    <xf numFmtId="0" fontId="1" fillId="0" borderId="21" xfId="1" applyFont="1" applyFill="1" applyBorder="1" applyProtection="1">
      <protection locked="0" hidden="1"/>
    </xf>
    <xf numFmtId="2" fontId="0" fillId="0" borderId="37" xfId="2" applyNumberFormat="1" applyFont="1" applyFill="1" applyBorder="1" applyAlignment="1" applyProtection="1">
      <alignment wrapText="1"/>
      <protection locked="0" hidden="1"/>
    </xf>
    <xf numFmtId="2" fontId="0" fillId="3" borderId="37" xfId="0" applyNumberFormat="1" applyFill="1" applyBorder="1" applyProtection="1">
      <protection hidden="1"/>
    </xf>
    <xf numFmtId="2" fontId="0" fillId="3" borderId="10" xfId="0" applyNumberFormat="1" applyFill="1" applyBorder="1" applyProtection="1">
      <protection hidden="1"/>
    </xf>
    <xf numFmtId="2" fontId="0" fillId="3" borderId="44" xfId="0" applyNumberFormat="1" applyFill="1" applyBorder="1" applyProtection="1">
      <protection hidden="1"/>
    </xf>
    <xf numFmtId="0" fontId="0" fillId="0" borderId="11" xfId="0" applyBorder="1" applyAlignment="1" applyProtection="1">
      <alignment wrapText="1"/>
      <protection locked="0" hidden="1"/>
    </xf>
    <xf numFmtId="0" fontId="0" fillId="0" borderId="10" xfId="0" applyBorder="1" applyAlignment="1" applyProtection="1">
      <alignment wrapText="1"/>
      <protection locked="0" hidden="1"/>
    </xf>
    <xf numFmtId="2" fontId="0" fillId="0" borderId="10" xfId="2" applyNumberFormat="1" applyFont="1" applyFill="1" applyBorder="1" applyAlignment="1" applyProtection="1">
      <alignment wrapText="1"/>
      <protection locked="0" hidden="1"/>
    </xf>
    <xf numFmtId="2" fontId="0" fillId="0" borderId="24" xfId="2" applyNumberFormat="1" applyFont="1" applyFill="1" applyBorder="1" applyAlignment="1" applyProtection="1">
      <alignment wrapText="1"/>
      <protection locked="0" hidden="1"/>
    </xf>
    <xf numFmtId="2" fontId="0" fillId="3" borderId="24" xfId="0" applyNumberFormat="1" applyFill="1" applyBorder="1" applyProtection="1">
      <protection hidden="1"/>
    </xf>
    <xf numFmtId="0" fontId="0" fillId="0" borderId="18" xfId="0" applyBorder="1" applyAlignment="1" applyProtection="1">
      <alignment wrapText="1"/>
      <protection locked="0" hidden="1"/>
    </xf>
    <xf numFmtId="0" fontId="0" fillId="0" borderId="19" xfId="0" applyBorder="1" applyAlignment="1" applyProtection="1">
      <alignment wrapText="1"/>
      <protection locked="0" hidden="1"/>
    </xf>
    <xf numFmtId="2" fontId="0" fillId="0" borderId="19" xfId="2" applyNumberFormat="1" applyFont="1" applyFill="1" applyBorder="1" applyAlignment="1" applyProtection="1">
      <alignment wrapText="1"/>
      <protection locked="0" hidden="1"/>
    </xf>
    <xf numFmtId="2" fontId="0" fillId="0" borderId="36" xfId="2" applyNumberFormat="1" applyFont="1" applyFill="1" applyBorder="1" applyAlignment="1" applyProtection="1">
      <alignment wrapText="1"/>
      <protection locked="0" hidden="1"/>
    </xf>
    <xf numFmtId="0" fontId="0" fillId="3" borderId="28" xfId="0" applyFill="1" applyBorder="1" applyProtection="1">
      <protection hidden="1"/>
    </xf>
    <xf numFmtId="0" fontId="0" fillId="3" borderId="13" xfId="0" applyFill="1" applyBorder="1" applyAlignment="1" applyProtection="1">
      <alignment wrapText="1"/>
      <protection hidden="1"/>
    </xf>
    <xf numFmtId="0" fontId="0" fillId="3" borderId="14" xfId="0" applyFill="1" applyBorder="1" applyAlignment="1" applyProtection="1">
      <alignment wrapText="1"/>
      <protection hidden="1"/>
    </xf>
    <xf numFmtId="2" fontId="0" fillId="3" borderId="38" xfId="0" applyNumberFormat="1" applyFill="1" applyBorder="1" applyAlignment="1" applyProtection="1">
      <alignment wrapText="1"/>
      <protection hidden="1"/>
    </xf>
    <xf numFmtId="2" fontId="0" fillId="3" borderId="38" xfId="0" applyNumberFormat="1" applyFill="1" applyBorder="1" applyProtection="1">
      <protection hidden="1"/>
    </xf>
    <xf numFmtId="2" fontId="0" fillId="3" borderId="14" xfId="0" applyNumberFormat="1" applyFill="1" applyBorder="1" applyProtection="1">
      <protection hidden="1"/>
    </xf>
    <xf numFmtId="0" fontId="0" fillId="3" borderId="45" xfId="0" applyFill="1" applyBorder="1" applyProtection="1">
      <protection hidden="1"/>
    </xf>
    <xf numFmtId="0" fontId="0" fillId="4" borderId="11" xfId="0" applyFill="1" applyBorder="1" applyProtection="1">
      <protection hidden="1"/>
    </xf>
    <xf numFmtId="0" fontId="0" fillId="4" borderId="12" xfId="0" applyFill="1" applyBorder="1" applyProtection="1">
      <protection hidden="1"/>
    </xf>
    <xf numFmtId="0" fontId="0" fillId="3" borderId="11" xfId="0" applyFill="1" applyBorder="1" applyProtection="1">
      <protection hidden="1"/>
    </xf>
    <xf numFmtId="0" fontId="0" fillId="3" borderId="12" xfId="0" applyFill="1" applyBorder="1" applyProtection="1">
      <protection hidden="1"/>
    </xf>
    <xf numFmtId="0" fontId="0" fillId="4" borderId="23" xfId="0" applyFill="1" applyBorder="1" applyProtection="1">
      <protection hidden="1"/>
    </xf>
    <xf numFmtId="0" fontId="0" fillId="3" borderId="10" xfId="0" applyFill="1" applyBorder="1" applyProtection="1">
      <protection hidden="1"/>
    </xf>
    <xf numFmtId="0" fontId="0" fillId="3" borderId="24" xfId="0" applyFill="1" applyBorder="1" applyAlignment="1" applyProtection="1">
      <alignment horizontal="center"/>
      <protection hidden="1"/>
    </xf>
    <xf numFmtId="2" fontId="0" fillId="0" borderId="11" xfId="0" applyNumberFormat="1" applyBorder="1" applyProtection="1">
      <protection locked="0" hidden="1"/>
    </xf>
    <xf numFmtId="2" fontId="0" fillId="4" borderId="12" xfId="0" applyNumberFormat="1" applyFill="1" applyBorder="1" applyProtection="1">
      <protection hidden="1"/>
    </xf>
    <xf numFmtId="2" fontId="0" fillId="3" borderId="12" xfId="0" applyNumberFormat="1" applyFill="1" applyBorder="1" applyProtection="1">
      <protection hidden="1"/>
    </xf>
    <xf numFmtId="0" fontId="0" fillId="4" borderId="13" xfId="0" applyFill="1" applyBorder="1" applyProtection="1">
      <protection hidden="1"/>
    </xf>
    <xf numFmtId="0" fontId="0" fillId="3" borderId="14" xfId="0" applyFill="1" applyBorder="1" applyProtection="1">
      <protection hidden="1"/>
    </xf>
    <xf numFmtId="0" fontId="0" fillId="3" borderId="38" xfId="0" applyFill="1" applyBorder="1" applyAlignment="1" applyProtection="1">
      <alignment horizontal="center"/>
      <protection hidden="1"/>
    </xf>
    <xf numFmtId="0" fontId="0" fillId="4" borderId="33" xfId="0" applyFill="1" applyBorder="1" applyProtection="1">
      <protection hidden="1"/>
    </xf>
    <xf numFmtId="0" fontId="0" fillId="4" borderId="34" xfId="0" applyFill="1" applyBorder="1" applyAlignment="1" applyProtection="1">
      <alignment wrapText="1"/>
      <protection hidden="1"/>
    </xf>
    <xf numFmtId="0" fontId="0" fillId="4" borderId="34" xfId="0" applyFill="1" applyBorder="1" applyAlignment="1" applyProtection="1">
      <alignment horizontal="center" wrapText="1"/>
      <protection hidden="1"/>
    </xf>
    <xf numFmtId="164" fontId="2" fillId="4" borderId="34" xfId="0" applyNumberFormat="1" applyFont="1" applyFill="1" applyBorder="1" applyAlignment="1" applyProtection="1">
      <alignment wrapText="1"/>
      <protection hidden="1"/>
    </xf>
    <xf numFmtId="2" fontId="2" fillId="4" borderId="34" xfId="0" applyNumberFormat="1" applyFont="1" applyFill="1" applyBorder="1" applyAlignment="1" applyProtection="1">
      <alignment wrapText="1"/>
      <protection hidden="1"/>
    </xf>
    <xf numFmtId="164" fontId="2" fillId="4" borderId="35" xfId="0" applyNumberFormat="1" applyFont="1" applyFill="1" applyBorder="1" applyAlignment="1" applyProtection="1">
      <alignment wrapText="1"/>
      <protection hidden="1"/>
    </xf>
    <xf numFmtId="0" fontId="0" fillId="7" borderId="11" xfId="0" applyFill="1" applyBorder="1" applyAlignment="1" applyProtection="1">
      <alignment wrapText="1"/>
      <protection hidden="1"/>
    </xf>
    <xf numFmtId="0" fontId="0" fillId="7" borderId="12" xfId="0" applyFill="1" applyBorder="1" applyAlignment="1" applyProtection="1">
      <alignment wrapText="1"/>
      <protection hidden="1"/>
    </xf>
    <xf numFmtId="0" fontId="0" fillId="6" borderId="11" xfId="0" applyFill="1" applyBorder="1" applyAlignment="1" applyProtection="1">
      <alignment wrapText="1"/>
      <protection hidden="1"/>
    </xf>
    <xf numFmtId="0" fontId="0" fillId="6" borderId="12" xfId="0" applyFill="1" applyBorder="1" applyAlignment="1" applyProtection="1">
      <alignment wrapText="1"/>
      <protection hidden="1"/>
    </xf>
    <xf numFmtId="0" fontId="0" fillId="7" borderId="23" xfId="0" applyFill="1" applyBorder="1" applyProtection="1">
      <protection hidden="1"/>
    </xf>
    <xf numFmtId="0" fontId="0" fillId="7" borderId="12" xfId="0" applyFill="1" applyBorder="1" applyProtection="1">
      <protection hidden="1"/>
    </xf>
    <xf numFmtId="0" fontId="0" fillId="7" borderId="11" xfId="0" applyFill="1" applyBorder="1" applyProtection="1">
      <protection hidden="1"/>
    </xf>
    <xf numFmtId="0" fontId="0" fillId="6" borderId="10" xfId="0" applyFill="1" applyBorder="1" applyProtection="1">
      <protection hidden="1"/>
    </xf>
    <xf numFmtId="0" fontId="0" fillId="6" borderId="24" xfId="0" applyFill="1" applyBorder="1" applyAlignment="1" applyProtection="1">
      <alignment wrapText="1"/>
      <protection hidden="1"/>
    </xf>
    <xf numFmtId="2" fontId="0" fillId="5" borderId="11" xfId="0" applyNumberFormat="1" applyFill="1" applyBorder="1" applyProtection="1">
      <protection hidden="1"/>
    </xf>
    <xf numFmtId="2" fontId="0" fillId="7" borderId="12" xfId="0" applyNumberFormat="1" applyFill="1" applyBorder="1" applyAlignment="1" applyProtection="1">
      <alignment wrapText="1"/>
      <protection hidden="1"/>
    </xf>
    <xf numFmtId="2" fontId="0" fillId="6" borderId="12" xfId="0" applyNumberFormat="1" applyFill="1" applyBorder="1" applyAlignment="1" applyProtection="1">
      <alignment wrapText="1"/>
      <protection hidden="1"/>
    </xf>
    <xf numFmtId="2" fontId="0" fillId="7" borderId="12" xfId="0" applyNumberFormat="1" applyFill="1" applyBorder="1" applyProtection="1">
      <protection hidden="1"/>
    </xf>
    <xf numFmtId="0" fontId="0" fillId="7" borderId="18" xfId="0" applyFill="1" applyBorder="1" applyProtection="1">
      <protection hidden="1"/>
    </xf>
    <xf numFmtId="0" fontId="0" fillId="6" borderId="19" xfId="0" applyFill="1" applyBorder="1" applyProtection="1">
      <protection hidden="1"/>
    </xf>
    <xf numFmtId="0" fontId="0" fillId="6" borderId="36" xfId="0" applyFill="1" applyBorder="1" applyAlignment="1" applyProtection="1">
      <alignment wrapText="1"/>
      <protection hidden="1"/>
    </xf>
    <xf numFmtId="0" fontId="0" fillId="7" borderId="33" xfId="0" applyFill="1" applyBorder="1" applyProtection="1">
      <protection hidden="1"/>
    </xf>
    <xf numFmtId="0" fontId="0" fillId="7" borderId="34" xfId="0" applyFill="1" applyBorder="1" applyAlignment="1" applyProtection="1">
      <alignment wrapText="1"/>
      <protection hidden="1"/>
    </xf>
    <xf numFmtId="2" fontId="0" fillId="7" borderId="34" xfId="0" applyNumberFormat="1" applyFill="1" applyBorder="1" applyAlignment="1" applyProtection="1">
      <alignment wrapText="1"/>
      <protection hidden="1"/>
    </xf>
    <xf numFmtId="2" fontId="0" fillId="7" borderId="35" xfId="0" applyNumberFormat="1" applyFill="1" applyBorder="1" applyAlignment="1" applyProtection="1">
      <alignment wrapText="1"/>
      <protection hidden="1"/>
    </xf>
    <xf numFmtId="0" fontId="0" fillId="8" borderId="11" xfId="0" applyFill="1" applyBorder="1" applyAlignment="1" applyProtection="1">
      <alignment wrapText="1"/>
      <protection hidden="1"/>
    </xf>
    <xf numFmtId="0" fontId="0" fillId="8" borderId="12" xfId="0" applyFill="1" applyBorder="1" applyAlignment="1" applyProtection="1">
      <alignment wrapText="1"/>
      <protection hidden="1"/>
    </xf>
    <xf numFmtId="0" fontId="0" fillId="9" borderId="11" xfId="0" applyFill="1" applyBorder="1" applyAlignment="1" applyProtection="1">
      <alignment wrapText="1"/>
      <protection hidden="1"/>
    </xf>
    <xf numFmtId="0" fontId="0" fillId="9" borderId="12" xfId="0" applyFill="1" applyBorder="1" applyAlignment="1" applyProtection="1">
      <alignment wrapText="1"/>
      <protection hidden="1"/>
    </xf>
    <xf numFmtId="0" fontId="0" fillId="8" borderId="23" xfId="0" applyFill="1" applyBorder="1" applyProtection="1">
      <protection hidden="1"/>
    </xf>
    <xf numFmtId="0" fontId="0" fillId="8" borderId="12" xfId="0" applyFill="1" applyBorder="1" applyProtection="1">
      <protection hidden="1"/>
    </xf>
    <xf numFmtId="0" fontId="0" fillId="8" borderId="11" xfId="0" applyFill="1" applyBorder="1" applyProtection="1">
      <protection hidden="1"/>
    </xf>
    <xf numFmtId="0" fontId="0" fillId="9" borderId="10" xfId="0" applyFill="1" applyBorder="1" applyProtection="1">
      <protection hidden="1"/>
    </xf>
    <xf numFmtId="0" fontId="0" fillId="9" borderId="24" xfId="0" applyFill="1" applyBorder="1" applyAlignment="1" applyProtection="1">
      <alignment wrapText="1"/>
      <protection hidden="1"/>
    </xf>
    <xf numFmtId="2" fontId="0" fillId="8" borderId="12" xfId="0" applyNumberFormat="1" applyFill="1" applyBorder="1" applyAlignment="1" applyProtection="1">
      <alignment wrapText="1"/>
      <protection hidden="1"/>
    </xf>
    <xf numFmtId="2" fontId="0" fillId="9" borderId="12" xfId="0" applyNumberFormat="1" applyFill="1" applyBorder="1" applyAlignment="1" applyProtection="1">
      <alignment wrapText="1"/>
      <protection hidden="1"/>
    </xf>
    <xf numFmtId="2" fontId="0" fillId="8" borderId="12" xfId="0" applyNumberFormat="1" applyFill="1" applyBorder="1" applyProtection="1">
      <protection hidden="1"/>
    </xf>
    <xf numFmtId="0" fontId="0" fillId="8" borderId="13" xfId="0" applyFill="1" applyBorder="1" applyProtection="1">
      <protection hidden="1"/>
    </xf>
    <xf numFmtId="0" fontId="0" fillId="9" borderId="14" xfId="0" applyFill="1" applyBorder="1" applyProtection="1">
      <protection hidden="1"/>
    </xf>
    <xf numFmtId="0" fontId="0" fillId="9" borderId="38" xfId="0" applyFill="1" applyBorder="1" applyAlignment="1" applyProtection="1">
      <alignment wrapText="1"/>
      <protection hidden="1"/>
    </xf>
    <xf numFmtId="0" fontId="0" fillId="8" borderId="33" xfId="0" applyFill="1" applyBorder="1" applyProtection="1">
      <protection hidden="1"/>
    </xf>
    <xf numFmtId="0" fontId="0" fillId="8" borderId="34" xfId="0" applyFill="1" applyBorder="1" applyAlignment="1" applyProtection="1">
      <alignment wrapText="1"/>
      <protection hidden="1"/>
    </xf>
    <xf numFmtId="2" fontId="0" fillId="8" borderId="34" xfId="0" applyNumberFormat="1" applyFill="1" applyBorder="1" applyAlignment="1" applyProtection="1">
      <alignment wrapText="1"/>
      <protection hidden="1"/>
    </xf>
    <xf numFmtId="2" fontId="0" fillId="8" borderId="35" xfId="0" applyNumberFormat="1" applyFill="1" applyBorder="1" applyAlignment="1" applyProtection="1">
      <alignment wrapText="1"/>
      <protection hidden="1"/>
    </xf>
    <xf numFmtId="0" fontId="8" fillId="0" borderId="27" xfId="3" applyBorder="1" applyAlignment="1">
      <alignment horizontal="left" vertical="center" wrapText="1" indent="1"/>
    </xf>
    <xf numFmtId="0" fontId="0" fillId="0" borderId="27" xfId="0" applyBorder="1" applyAlignment="1" applyProtection="1">
      <alignment horizontal="left" vertical="center" wrapText="1" indent="1"/>
      <protection locked="0"/>
    </xf>
    <xf numFmtId="0" fontId="12" fillId="0" borderId="47" xfId="1" applyFont="1" applyFill="1" applyBorder="1" applyAlignment="1" applyProtection="1">
      <alignment horizontal="center" vertical="center" wrapText="1"/>
      <protection hidden="1"/>
    </xf>
    <xf numFmtId="0" fontId="12" fillId="0" borderId="49" xfId="1" applyFont="1" applyFill="1" applyBorder="1" applyAlignment="1" applyProtection="1">
      <alignment horizontal="center" vertical="center" wrapText="1"/>
      <protection hidden="1"/>
    </xf>
    <xf numFmtId="0" fontId="12" fillId="0" borderId="52" xfId="1" applyFont="1" applyFill="1" applyBorder="1" applyAlignment="1" applyProtection="1">
      <alignment horizontal="center" vertical="center" wrapText="1"/>
      <protection hidden="1"/>
    </xf>
    <xf numFmtId="0" fontId="12" fillId="0" borderId="50" xfId="1" applyFont="1" applyFill="1" applyBorder="1" applyAlignment="1" applyProtection="1">
      <alignment horizontal="center" vertical="center" wrapText="1"/>
      <protection hidden="1"/>
    </xf>
    <xf numFmtId="0" fontId="12" fillId="0" borderId="48" xfId="1" applyFont="1" applyFill="1" applyBorder="1" applyAlignment="1" applyProtection="1">
      <alignment horizontal="center" vertical="center" wrapText="1"/>
      <protection hidden="1"/>
    </xf>
    <xf numFmtId="0" fontId="11" fillId="0" borderId="0" xfId="0" applyFont="1" applyProtection="1">
      <protection hidden="1"/>
    </xf>
    <xf numFmtId="0" fontId="11" fillId="0" borderId="0" xfId="0" applyFont="1" applyAlignment="1" applyProtection="1">
      <alignment wrapText="1"/>
      <protection hidden="1"/>
    </xf>
    <xf numFmtId="0" fontId="14" fillId="0" borderId="4" xfId="1" applyFont="1" applyFill="1" applyBorder="1" applyAlignment="1" applyProtection="1">
      <alignment horizontal="center" vertical="center"/>
      <protection locked="0" hidden="1"/>
    </xf>
    <xf numFmtId="0" fontId="14" fillId="10" borderId="8" xfId="1" applyFont="1" applyFill="1" applyBorder="1" applyAlignment="1" applyProtection="1">
      <alignment horizontal="center" vertical="center"/>
      <protection locked="0" hidden="1"/>
    </xf>
    <xf numFmtId="0" fontId="14" fillId="0" borderId="53" xfId="1" applyFont="1" applyFill="1" applyBorder="1" applyAlignment="1" applyProtection="1">
      <alignment horizontal="left" vertical="center" wrapText="1" shrinkToFit="1"/>
      <protection locked="0" hidden="1"/>
    </xf>
    <xf numFmtId="0" fontId="14" fillId="0" borderId="8" xfId="1" applyFont="1" applyFill="1" applyBorder="1" applyAlignment="1" applyProtection="1">
      <alignment horizontal="center" vertical="center"/>
      <protection locked="0" hidden="1"/>
    </xf>
    <xf numFmtId="0" fontId="14" fillId="0" borderId="8" xfId="1" applyFont="1" applyFill="1" applyBorder="1" applyAlignment="1" applyProtection="1">
      <alignment horizontal="left" vertical="center" wrapText="1" shrinkToFit="1"/>
      <protection locked="0" hidden="1"/>
    </xf>
    <xf numFmtId="0" fontId="14" fillId="11" borderId="8" xfId="1" applyFont="1" applyFill="1" applyBorder="1" applyAlignment="1" applyProtection="1">
      <alignment horizontal="center" vertical="center"/>
      <protection locked="0" hidden="1"/>
    </xf>
    <xf numFmtId="0" fontId="14" fillId="12" borderId="8" xfId="1" applyFont="1" applyFill="1" applyBorder="1" applyAlignment="1" applyProtection="1">
      <alignment horizontal="center" vertical="center"/>
      <protection locked="0" hidden="1"/>
    </xf>
    <xf numFmtId="0" fontId="14" fillId="13" borderId="8" xfId="1" applyFont="1" applyFill="1" applyBorder="1" applyAlignment="1" applyProtection="1">
      <alignment horizontal="center" vertical="center"/>
      <protection locked="0" hidden="1"/>
    </xf>
    <xf numFmtId="0" fontId="14" fillId="0" borderId="55" xfId="1" applyFont="1" applyFill="1" applyBorder="1" applyAlignment="1" applyProtection="1">
      <alignment horizontal="left" vertical="center" wrapText="1" shrinkToFit="1"/>
      <protection locked="0" hidden="1"/>
    </xf>
    <xf numFmtId="0" fontId="14" fillId="0" borderId="55" xfId="1" applyFont="1" applyFill="1" applyBorder="1" applyAlignment="1" applyProtection="1">
      <alignment horizontal="center" vertical="center"/>
      <protection locked="0" hidden="1"/>
    </xf>
    <xf numFmtId="0" fontId="14" fillId="14" borderId="0" xfId="1" applyFont="1" applyFill="1" applyBorder="1" applyAlignment="1" applyProtection="1">
      <alignment horizontal="center" vertical="center"/>
      <protection locked="0" hidden="1"/>
    </xf>
    <xf numFmtId="0" fontId="9" fillId="0" borderId="3" xfId="1" applyFont="1" applyFill="1" applyBorder="1" applyAlignment="1" applyProtection="1">
      <alignment horizontal="center"/>
      <protection hidden="1"/>
    </xf>
    <xf numFmtId="0" fontId="13" fillId="0" borderId="30" xfId="1" applyFont="1" applyFill="1" applyBorder="1" applyAlignment="1" applyProtection="1">
      <alignment horizontal="center" vertical="center" wrapText="1"/>
      <protection hidden="1"/>
    </xf>
    <xf numFmtId="0" fontId="13" fillId="0" borderId="9" xfId="1" applyFont="1" applyFill="1" applyBorder="1" applyAlignment="1" applyProtection="1">
      <alignment horizontal="center" vertical="center" wrapText="1"/>
      <protection hidden="1"/>
    </xf>
    <xf numFmtId="0" fontId="7" fillId="4" borderId="30" xfId="0" applyFont="1" applyFill="1" applyBorder="1" applyAlignment="1" applyProtection="1">
      <alignment horizontal="center" vertical="center"/>
      <protection hidden="1"/>
    </xf>
    <xf numFmtId="0" fontId="7" fillId="4" borderId="9" xfId="0" applyFont="1" applyFill="1" applyBorder="1" applyAlignment="1" applyProtection="1">
      <alignment horizontal="center" vertical="center"/>
      <protection hidden="1"/>
    </xf>
    <xf numFmtId="0" fontId="7" fillId="4" borderId="31" xfId="0" applyFont="1" applyFill="1" applyBorder="1" applyAlignment="1" applyProtection="1">
      <alignment horizontal="center" vertical="center"/>
      <protection hidden="1"/>
    </xf>
    <xf numFmtId="0" fontId="0" fillId="3" borderId="42" xfId="0" applyFill="1" applyBorder="1" applyAlignment="1" applyProtection="1">
      <alignment horizontal="center" vertical="center"/>
      <protection hidden="1"/>
    </xf>
    <xf numFmtId="0" fontId="0" fillId="3" borderId="24" xfId="0" applyFill="1" applyBorder="1" applyAlignment="1" applyProtection="1">
      <alignment horizontal="center" vertical="center"/>
      <protection hidden="1"/>
    </xf>
    <xf numFmtId="0" fontId="2" fillId="3" borderId="16" xfId="0" applyFont="1" applyFill="1" applyBorder="1" applyAlignment="1" applyProtection="1">
      <alignment horizontal="left" vertical="center" wrapText="1"/>
      <protection hidden="1"/>
    </xf>
    <xf numFmtId="0" fontId="2" fillId="3" borderId="10" xfId="0" applyFont="1" applyFill="1" applyBorder="1" applyAlignment="1" applyProtection="1">
      <alignment horizontal="left" vertical="center" wrapText="1"/>
      <protection hidden="1"/>
    </xf>
    <xf numFmtId="0" fontId="7" fillId="7" borderId="33" xfId="0" applyFont="1" applyFill="1" applyBorder="1" applyAlignment="1" applyProtection="1">
      <alignment horizontal="center" vertical="center"/>
      <protection hidden="1"/>
    </xf>
    <xf numFmtId="0" fontId="7" fillId="7" borderId="34" xfId="0" applyFont="1" applyFill="1" applyBorder="1" applyAlignment="1" applyProtection="1">
      <alignment horizontal="center" vertical="center"/>
      <protection hidden="1"/>
    </xf>
    <xf numFmtId="0" fontId="7" fillId="7" borderId="35" xfId="0" applyFont="1" applyFill="1" applyBorder="1" applyAlignment="1" applyProtection="1">
      <alignment horizontal="center" vertical="center"/>
      <protection hidden="1"/>
    </xf>
    <xf numFmtId="0" fontId="0" fillId="7" borderId="20" xfId="0" applyFill="1" applyBorder="1" applyAlignment="1" applyProtection="1">
      <alignment horizontal="center" wrapText="1"/>
      <protection hidden="1"/>
    </xf>
    <xf numFmtId="0" fontId="0" fillId="7" borderId="11" xfId="0" applyFill="1" applyBorder="1" applyAlignment="1" applyProtection="1">
      <alignment horizontal="center" wrapText="1"/>
      <protection hidden="1"/>
    </xf>
    <xf numFmtId="0" fontId="2" fillId="6" borderId="21" xfId="0" applyFont="1" applyFill="1" applyBorder="1" applyAlignment="1" applyProtection="1">
      <alignment horizontal="left" vertical="center" wrapText="1"/>
      <protection hidden="1"/>
    </xf>
    <xf numFmtId="0" fontId="2" fillId="6" borderId="37" xfId="0" applyFont="1" applyFill="1" applyBorder="1" applyAlignment="1" applyProtection="1">
      <alignment horizontal="left" vertical="center" wrapText="1"/>
      <protection hidden="1"/>
    </xf>
    <xf numFmtId="0" fontId="2" fillId="6" borderId="10" xfId="0" applyFont="1" applyFill="1" applyBorder="1" applyAlignment="1" applyProtection="1">
      <alignment horizontal="left" vertical="center" wrapText="1"/>
      <protection hidden="1"/>
    </xf>
    <xf numFmtId="0" fontId="2" fillId="6" borderId="24" xfId="0" applyFont="1" applyFill="1" applyBorder="1" applyAlignment="1" applyProtection="1">
      <alignment horizontal="left" vertical="center" wrapText="1"/>
      <protection hidden="1"/>
    </xf>
    <xf numFmtId="0" fontId="0" fillId="7" borderId="29" xfId="0" applyFill="1" applyBorder="1" applyAlignment="1" applyProtection="1">
      <alignment horizontal="center"/>
      <protection hidden="1"/>
    </xf>
    <xf numFmtId="0" fontId="0" fillId="7" borderId="22" xfId="0" applyFill="1" applyBorder="1" applyAlignment="1" applyProtection="1">
      <alignment horizontal="center"/>
      <protection hidden="1"/>
    </xf>
    <xf numFmtId="0" fontId="0" fillId="6" borderId="15" xfId="0" applyFill="1" applyBorder="1" applyAlignment="1" applyProtection="1">
      <alignment horizontal="center" wrapText="1"/>
      <protection hidden="1"/>
    </xf>
    <xf numFmtId="0" fontId="0" fillId="6" borderId="17" xfId="0" applyFill="1" applyBorder="1" applyAlignment="1" applyProtection="1">
      <alignment horizontal="center" wrapText="1"/>
      <protection hidden="1"/>
    </xf>
    <xf numFmtId="0" fontId="0" fillId="7" borderId="15" xfId="0" applyFill="1" applyBorder="1" applyAlignment="1" applyProtection="1">
      <alignment horizontal="center" wrapText="1"/>
      <protection hidden="1"/>
    </xf>
    <xf numFmtId="0" fontId="0" fillId="7" borderId="17" xfId="0" applyFill="1" applyBorder="1" applyAlignment="1" applyProtection="1">
      <alignment horizontal="center" wrapText="1"/>
      <protection hidden="1"/>
    </xf>
    <xf numFmtId="0" fontId="2" fillId="9" borderId="16" xfId="0" applyFont="1" applyFill="1" applyBorder="1" applyAlignment="1" applyProtection="1">
      <alignment horizontal="left" vertical="center" wrapText="1"/>
      <protection hidden="1"/>
    </xf>
    <xf numFmtId="0" fontId="2" fillId="9" borderId="42" xfId="0" applyFont="1" applyFill="1" applyBorder="1" applyAlignment="1" applyProtection="1">
      <alignment horizontal="left" vertical="center" wrapText="1"/>
      <protection hidden="1"/>
    </xf>
    <xf numFmtId="0" fontId="2" fillId="9" borderId="10" xfId="0" applyFont="1" applyFill="1" applyBorder="1" applyAlignment="1" applyProtection="1">
      <alignment horizontal="left" vertical="center" wrapText="1"/>
      <protection hidden="1"/>
    </xf>
    <xf numFmtId="0" fontId="2" fillId="9" borderId="24" xfId="0" applyFont="1" applyFill="1" applyBorder="1" applyAlignment="1" applyProtection="1">
      <alignment horizontal="left" vertical="center" wrapText="1"/>
      <protection hidden="1"/>
    </xf>
    <xf numFmtId="0" fontId="0" fillId="8" borderId="15" xfId="0" applyFill="1" applyBorder="1" applyAlignment="1" applyProtection="1">
      <alignment horizontal="center" wrapText="1"/>
      <protection hidden="1"/>
    </xf>
    <xf numFmtId="0" fontId="0" fillId="8" borderId="17" xfId="0" applyFill="1" applyBorder="1" applyAlignment="1" applyProtection="1">
      <alignment horizontal="center" wrapText="1"/>
      <protection hidden="1"/>
    </xf>
    <xf numFmtId="0" fontId="0" fillId="9" borderId="15" xfId="0" applyFill="1" applyBorder="1" applyAlignment="1" applyProtection="1">
      <alignment horizontal="center" wrapText="1"/>
      <protection hidden="1"/>
    </xf>
    <xf numFmtId="0" fontId="0" fillId="9" borderId="17" xfId="0" applyFill="1" applyBorder="1" applyAlignment="1" applyProtection="1">
      <alignment horizontal="center" wrapText="1"/>
      <protection hidden="1"/>
    </xf>
    <xf numFmtId="0" fontId="0" fillId="8" borderId="43" xfId="0" applyFill="1" applyBorder="1" applyAlignment="1" applyProtection="1">
      <alignment horizontal="center"/>
      <protection hidden="1"/>
    </xf>
    <xf numFmtId="0" fontId="0" fillId="8" borderId="17" xfId="0" applyFill="1" applyBorder="1" applyAlignment="1" applyProtection="1">
      <alignment horizontal="center"/>
      <protection hidden="1"/>
    </xf>
    <xf numFmtId="0" fontId="7" fillId="4" borderId="40" xfId="0" applyFont="1" applyFill="1" applyBorder="1" applyAlignment="1" applyProtection="1">
      <alignment horizontal="center" vertical="center"/>
      <protection hidden="1"/>
    </xf>
    <xf numFmtId="0" fontId="7" fillId="4" borderId="41" xfId="0" applyFont="1" applyFill="1" applyBorder="1" applyAlignment="1" applyProtection="1">
      <alignment horizontal="center" vertical="center"/>
      <protection hidden="1"/>
    </xf>
    <xf numFmtId="0" fontId="7" fillId="4" borderId="39" xfId="0" applyFont="1" applyFill="1" applyBorder="1" applyAlignment="1" applyProtection="1">
      <alignment horizontal="center" vertical="center"/>
      <protection hidden="1"/>
    </xf>
    <xf numFmtId="0" fontId="0" fillId="4" borderId="15" xfId="0" applyFill="1" applyBorder="1" applyAlignment="1" applyProtection="1">
      <alignment horizontal="center" wrapText="1"/>
      <protection hidden="1"/>
    </xf>
    <xf numFmtId="0" fontId="0" fillId="4" borderId="11" xfId="0" applyFill="1" applyBorder="1" applyAlignment="1" applyProtection="1">
      <alignment horizontal="center" wrapText="1"/>
      <protection hidden="1"/>
    </xf>
    <xf numFmtId="0" fontId="0" fillId="4" borderId="15" xfId="0" applyFill="1" applyBorder="1" applyAlignment="1" applyProtection="1">
      <alignment horizontal="center"/>
      <protection hidden="1"/>
    </xf>
    <xf numFmtId="0" fontId="0" fillId="4" borderId="17" xfId="0" applyFill="1" applyBorder="1" applyAlignment="1" applyProtection="1">
      <alignment horizontal="center"/>
      <protection hidden="1"/>
    </xf>
    <xf numFmtId="0" fontId="0" fillId="3" borderId="15" xfId="0" applyFill="1" applyBorder="1" applyAlignment="1" applyProtection="1">
      <alignment horizontal="center"/>
      <protection hidden="1"/>
    </xf>
    <xf numFmtId="0" fontId="0" fillId="3" borderId="17" xfId="0" applyFill="1" applyBorder="1" applyAlignment="1" applyProtection="1">
      <alignment horizontal="center"/>
      <protection hidden="1"/>
    </xf>
    <xf numFmtId="0" fontId="0" fillId="4" borderId="43" xfId="0" applyFill="1" applyBorder="1" applyAlignment="1" applyProtection="1">
      <alignment horizontal="center"/>
      <protection hidden="1"/>
    </xf>
    <xf numFmtId="0" fontId="7" fillId="8" borderId="26" xfId="0" applyFont="1" applyFill="1" applyBorder="1" applyAlignment="1" applyProtection="1">
      <alignment horizontal="center" vertical="center"/>
      <protection hidden="1"/>
    </xf>
    <xf numFmtId="0" fontId="7" fillId="8" borderId="1" xfId="0" applyFont="1" applyFill="1" applyBorder="1" applyAlignment="1" applyProtection="1">
      <alignment horizontal="center" vertical="center"/>
      <protection hidden="1"/>
    </xf>
    <xf numFmtId="0" fontId="7" fillId="8" borderId="25" xfId="0" applyFont="1" applyFill="1" applyBorder="1" applyAlignment="1" applyProtection="1">
      <alignment horizontal="center" vertical="center"/>
      <protection hidden="1"/>
    </xf>
    <xf numFmtId="0" fontId="0" fillId="8" borderId="11" xfId="0" applyFill="1" applyBorder="1" applyAlignment="1" applyProtection="1">
      <alignment horizontal="center" wrapText="1"/>
      <protection hidden="1"/>
    </xf>
    <xf numFmtId="0" fontId="13" fillId="0" borderId="31" xfId="1" applyFont="1" applyFill="1" applyBorder="1" applyAlignment="1" applyProtection="1">
      <alignment horizontal="center" vertical="center" wrapText="1"/>
      <protection hidden="1"/>
    </xf>
    <xf numFmtId="0" fontId="10" fillId="0" borderId="5" xfId="1" applyFont="1" applyFill="1" applyBorder="1" applyAlignment="1" applyProtection="1">
      <alignment horizontal="center" vertical="center"/>
      <protection locked="0" hidden="1"/>
    </xf>
    <xf numFmtId="0" fontId="10" fillId="0" borderId="56" xfId="1" applyFont="1" applyFill="1" applyBorder="1" applyAlignment="1" applyProtection="1">
      <alignment horizontal="center" vertical="center"/>
      <protection locked="0" hidden="1"/>
    </xf>
    <xf numFmtId="0" fontId="14" fillId="0" borderId="6" xfId="1" applyFont="1" applyFill="1" applyBorder="1" applyAlignment="1" applyProtection="1">
      <alignment horizontal="center" vertical="center"/>
      <protection locked="0" hidden="1"/>
    </xf>
    <xf numFmtId="0" fontId="14" fillId="14" borderId="51" xfId="1" applyFont="1" applyFill="1" applyBorder="1" applyAlignment="1" applyProtection="1">
      <alignment horizontal="center" vertical="center"/>
      <protection locked="0" hidden="1"/>
    </xf>
    <xf numFmtId="0" fontId="14" fillId="0" borderId="54" xfId="1" applyFont="1" applyFill="1" applyBorder="1" applyAlignment="1" applyProtection="1">
      <alignment horizontal="left" vertical="center" wrapText="1" shrinkToFit="1"/>
      <protection locked="0" hidden="1"/>
    </xf>
    <xf numFmtId="0" fontId="14" fillId="0" borderId="54" xfId="1" applyFont="1" applyFill="1" applyBorder="1" applyAlignment="1" applyProtection="1">
      <alignment horizontal="center" vertical="center"/>
      <protection locked="0" hidden="1"/>
    </xf>
    <xf numFmtId="0" fontId="10" fillId="0" borderId="7" xfId="1" applyFont="1" applyFill="1" applyBorder="1" applyAlignment="1" applyProtection="1">
      <alignment horizontal="center" vertical="center"/>
      <protection locked="0" hidden="1"/>
    </xf>
  </cellXfs>
  <cellStyles count="4">
    <cellStyle name="Čiarka" xfId="2" builtinId="3"/>
    <cellStyle name="Hypertextové prepojenie" xfId="3" builtinId="8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BC02D"/>
      <color rgb="FFE0E0E0"/>
      <color rgb="FF66BB6A"/>
      <color rgb="FF26C6DA"/>
      <color rgb="FF4FC3F7"/>
      <color rgb="FF5346ED"/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topLeftCell="C17" zoomScaleNormal="100" workbookViewId="0">
      <selection activeCell="E36" sqref="E36"/>
    </sheetView>
  </sheetViews>
  <sheetFormatPr defaultColWidth="9.140625" defaultRowHeight="15" x14ac:dyDescent="0.25"/>
  <cols>
    <col min="1" max="1" width="3" style="14" customWidth="1"/>
    <col min="2" max="2" width="4.7109375" style="14" customWidth="1"/>
    <col min="3" max="3" width="38" style="15" customWidth="1"/>
    <col min="4" max="4" width="19" style="15" customWidth="1"/>
    <col min="5" max="5" width="15.7109375" style="15" customWidth="1"/>
    <col min="6" max="6" width="14.85546875" style="15" customWidth="1"/>
    <col min="7" max="7" width="19.85546875" style="15" customWidth="1"/>
    <col min="8" max="8" width="18.7109375" style="15" customWidth="1"/>
    <col min="9" max="9" width="14" style="14" customWidth="1"/>
    <col min="10" max="10" width="14.7109375" style="14" customWidth="1"/>
    <col min="11" max="11" width="12.85546875" style="14" bestFit="1" customWidth="1"/>
    <col min="12" max="12" width="15" style="14" bestFit="1" customWidth="1"/>
    <col min="13" max="13" width="16.85546875" style="14" customWidth="1"/>
    <col min="14" max="14" width="12.28515625" style="14" customWidth="1"/>
    <col min="15" max="15" width="15.42578125" style="14" bestFit="1" customWidth="1"/>
    <col min="16" max="16" width="12.7109375" style="14" customWidth="1"/>
    <col min="17" max="17" width="15.42578125" style="14" bestFit="1" customWidth="1"/>
    <col min="18" max="18" width="12.28515625" style="14" bestFit="1" customWidth="1"/>
    <col min="19" max="19" width="15" style="14" bestFit="1" customWidth="1"/>
    <col min="20" max="20" width="12.85546875" style="14" bestFit="1" customWidth="1"/>
    <col min="21" max="21" width="15" style="14" bestFit="1" customWidth="1"/>
    <col min="22" max="16384" width="9.140625" style="14"/>
  </cols>
  <sheetData>
    <row r="1" spans="2:11" ht="15.75" thickBot="1" x14ac:dyDescent="0.3"/>
    <row r="2" spans="2:11" ht="36.75" customHeight="1" thickBot="1" x14ac:dyDescent="0.3">
      <c r="B2" s="128" t="s">
        <v>0</v>
      </c>
      <c r="C2" s="129"/>
      <c r="D2" s="129"/>
      <c r="E2" s="129"/>
      <c r="F2" s="129"/>
      <c r="G2" s="129"/>
      <c r="H2" s="129"/>
      <c r="I2" s="129"/>
      <c r="J2" s="129"/>
      <c r="K2" s="130"/>
    </row>
    <row r="3" spans="2:11" ht="45.75" thickBot="1" x14ac:dyDescent="0.3">
      <c r="B3" s="16" t="s">
        <v>1</v>
      </c>
      <c r="C3" s="17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9" t="s">
        <v>7</v>
      </c>
      <c r="I3" s="20" t="s">
        <v>8</v>
      </c>
      <c r="J3" s="21" t="s">
        <v>9</v>
      </c>
      <c r="K3" s="21" t="s">
        <v>10</v>
      </c>
    </row>
    <row r="4" spans="2:11" x14ac:dyDescent="0.25">
      <c r="B4" s="22">
        <v>1</v>
      </c>
      <c r="C4" s="23" t="s">
        <v>60</v>
      </c>
      <c r="D4" s="24" t="s">
        <v>55</v>
      </c>
      <c r="E4" s="25">
        <v>30000</v>
      </c>
      <c r="F4" s="25">
        <v>0</v>
      </c>
      <c r="G4" s="26" t="s">
        <v>11</v>
      </c>
      <c r="H4" s="27">
        <f>E4</f>
        <v>30000</v>
      </c>
      <c r="I4" s="28">
        <f>H4/H$14*100</f>
        <v>33.333333333333329</v>
      </c>
      <c r="J4" s="29">
        <f t="shared" ref="J4:J6" si="0">IF(I4=0,0,(E4-F4)/I4)</f>
        <v>900.00000000000011</v>
      </c>
      <c r="K4" s="30">
        <f t="shared" ref="K4:K5" si="1">IF((E4-F4)=0,0,H4/(E4-F4))</f>
        <v>1</v>
      </c>
    </row>
    <row r="5" spans="2:11" x14ac:dyDescent="0.25">
      <c r="B5" s="22">
        <v>2</v>
      </c>
      <c r="C5" s="31" t="s">
        <v>57</v>
      </c>
      <c r="D5" s="32" t="s">
        <v>58</v>
      </c>
      <c r="E5" s="33">
        <v>36</v>
      </c>
      <c r="F5" s="33">
        <v>0</v>
      </c>
      <c r="G5" s="26" t="s">
        <v>59</v>
      </c>
      <c r="H5" s="34">
        <v>30000</v>
      </c>
      <c r="I5" s="35">
        <f t="shared" ref="I5:I13" si="2">H5/H$14*100</f>
        <v>33.333333333333329</v>
      </c>
      <c r="J5" s="29">
        <f t="shared" si="0"/>
        <v>1.08</v>
      </c>
      <c r="K5" s="30">
        <f t="shared" si="1"/>
        <v>833.33333333333337</v>
      </c>
    </row>
    <row r="6" spans="2:11" x14ac:dyDescent="0.25">
      <c r="B6" s="22">
        <v>3</v>
      </c>
      <c r="C6" s="31" t="s">
        <v>61</v>
      </c>
      <c r="D6" s="32" t="s">
        <v>62</v>
      </c>
      <c r="E6" s="33">
        <v>100</v>
      </c>
      <c r="F6" s="33">
        <v>50</v>
      </c>
      <c r="G6" s="26" t="s">
        <v>11</v>
      </c>
      <c r="H6" s="34">
        <v>30000</v>
      </c>
      <c r="I6" s="35">
        <f t="shared" si="2"/>
        <v>33.333333333333329</v>
      </c>
      <c r="J6" s="29">
        <f t="shared" si="0"/>
        <v>1.5000000000000002</v>
      </c>
      <c r="K6" s="30">
        <f>IF((E6-F6)=0,0,H6/(E6-F6))</f>
        <v>600</v>
      </c>
    </row>
    <row r="7" spans="2:11" x14ac:dyDescent="0.25">
      <c r="B7" s="22">
        <v>4</v>
      </c>
      <c r="C7" s="31" t="s">
        <v>12</v>
      </c>
      <c r="D7" s="32" t="s">
        <v>12</v>
      </c>
      <c r="E7" s="33">
        <v>0</v>
      </c>
      <c r="F7" s="33">
        <v>0</v>
      </c>
      <c r="G7" s="26" t="s">
        <v>56</v>
      </c>
      <c r="H7" s="34">
        <v>0</v>
      </c>
      <c r="I7" s="35">
        <f t="shared" si="2"/>
        <v>0</v>
      </c>
      <c r="J7" s="29">
        <f>IF(I7=0,0,(E7-F7)/I7)</f>
        <v>0</v>
      </c>
      <c r="K7" s="30">
        <f>IF((E7-F7)=0,0,H7/(E7-F7))</f>
        <v>0</v>
      </c>
    </row>
    <row r="8" spans="2:11" x14ac:dyDescent="0.25">
      <c r="B8" s="22">
        <v>5</v>
      </c>
      <c r="C8" s="36" t="s">
        <v>12</v>
      </c>
      <c r="D8" s="37" t="s">
        <v>12</v>
      </c>
      <c r="E8" s="38">
        <v>0</v>
      </c>
      <c r="F8" s="33">
        <v>0</v>
      </c>
      <c r="G8" s="26" t="s">
        <v>56</v>
      </c>
      <c r="H8" s="39">
        <v>0</v>
      </c>
      <c r="I8" s="35">
        <f t="shared" si="2"/>
        <v>0</v>
      </c>
      <c r="J8" s="29">
        <f>IF(I8=0,0,(E8-F8)/I8)</f>
        <v>0</v>
      </c>
      <c r="K8" s="30">
        <f>IF((E8-F8)=0,0,H8/(E8-F8))</f>
        <v>0</v>
      </c>
    </row>
    <row r="9" spans="2:11" x14ac:dyDescent="0.25">
      <c r="B9" s="22">
        <v>6</v>
      </c>
      <c r="C9" s="36" t="s">
        <v>12</v>
      </c>
      <c r="D9" s="37" t="s">
        <v>12</v>
      </c>
      <c r="E9" s="38">
        <v>0</v>
      </c>
      <c r="F9" s="33">
        <v>0</v>
      </c>
      <c r="G9" s="26" t="s">
        <v>56</v>
      </c>
      <c r="H9" s="39">
        <v>0</v>
      </c>
      <c r="I9" s="35">
        <f t="shared" si="2"/>
        <v>0</v>
      </c>
      <c r="J9" s="29">
        <f t="shared" ref="J9:J13" si="3">IF(I9=0,0,(E9-F9)/I9)</f>
        <v>0</v>
      </c>
      <c r="K9" s="30">
        <f t="shared" ref="K9:K13" si="4">IF((E9-F9)=0,0,H9/(E9-F9))</f>
        <v>0</v>
      </c>
    </row>
    <row r="10" spans="2:11" x14ac:dyDescent="0.25">
      <c r="B10" s="22">
        <v>7</v>
      </c>
      <c r="C10" s="36" t="s">
        <v>12</v>
      </c>
      <c r="D10" s="37" t="s">
        <v>12</v>
      </c>
      <c r="E10" s="38">
        <v>0</v>
      </c>
      <c r="F10" s="33">
        <v>0</v>
      </c>
      <c r="G10" s="26" t="s">
        <v>56</v>
      </c>
      <c r="H10" s="39">
        <v>0</v>
      </c>
      <c r="I10" s="35">
        <f t="shared" si="2"/>
        <v>0</v>
      </c>
      <c r="J10" s="29">
        <f t="shared" si="3"/>
        <v>0</v>
      </c>
      <c r="K10" s="30">
        <f t="shared" si="4"/>
        <v>0</v>
      </c>
    </row>
    <row r="11" spans="2:11" x14ac:dyDescent="0.25">
      <c r="B11" s="22">
        <v>8</v>
      </c>
      <c r="C11" s="36" t="s">
        <v>12</v>
      </c>
      <c r="D11" s="37" t="s">
        <v>12</v>
      </c>
      <c r="E11" s="38">
        <v>0</v>
      </c>
      <c r="F11" s="33">
        <v>0</v>
      </c>
      <c r="G11" s="26" t="s">
        <v>56</v>
      </c>
      <c r="H11" s="39">
        <v>0</v>
      </c>
      <c r="I11" s="35">
        <f t="shared" si="2"/>
        <v>0</v>
      </c>
      <c r="J11" s="29">
        <f t="shared" si="3"/>
        <v>0</v>
      </c>
      <c r="K11" s="30">
        <f t="shared" si="4"/>
        <v>0</v>
      </c>
    </row>
    <row r="12" spans="2:11" x14ac:dyDescent="0.25">
      <c r="B12" s="22">
        <v>9</v>
      </c>
      <c r="C12" s="36" t="s">
        <v>12</v>
      </c>
      <c r="D12" s="37" t="s">
        <v>12</v>
      </c>
      <c r="E12" s="38">
        <v>0</v>
      </c>
      <c r="F12" s="33">
        <v>0</v>
      </c>
      <c r="G12" s="26" t="s">
        <v>56</v>
      </c>
      <c r="H12" s="39">
        <v>0</v>
      </c>
      <c r="I12" s="35">
        <f t="shared" si="2"/>
        <v>0</v>
      </c>
      <c r="J12" s="29">
        <f t="shared" si="3"/>
        <v>0</v>
      </c>
      <c r="K12" s="30">
        <f t="shared" si="4"/>
        <v>0</v>
      </c>
    </row>
    <row r="13" spans="2:11" x14ac:dyDescent="0.25">
      <c r="B13" s="22">
        <v>10</v>
      </c>
      <c r="C13" s="36" t="s">
        <v>12</v>
      </c>
      <c r="D13" s="37" t="s">
        <v>12</v>
      </c>
      <c r="E13" s="38">
        <v>0</v>
      </c>
      <c r="F13" s="33">
        <v>0</v>
      </c>
      <c r="G13" s="26" t="s">
        <v>56</v>
      </c>
      <c r="H13" s="39">
        <v>0</v>
      </c>
      <c r="I13" s="35">
        <f t="shared" si="2"/>
        <v>0</v>
      </c>
      <c r="J13" s="29">
        <f t="shared" si="3"/>
        <v>0</v>
      </c>
      <c r="K13" s="30">
        <f t="shared" si="4"/>
        <v>0</v>
      </c>
    </row>
    <row r="14" spans="2:11" ht="15.75" customHeight="1" thickBot="1" x14ac:dyDescent="0.3">
      <c r="B14" s="40"/>
      <c r="C14" s="41" t="s">
        <v>13</v>
      </c>
      <c r="D14" s="42"/>
      <c r="E14" s="42"/>
      <c r="F14" s="42"/>
      <c r="G14" s="42"/>
      <c r="H14" s="43">
        <f>SUM(H4:H13)</f>
        <v>90000</v>
      </c>
      <c r="I14" s="44">
        <f>SUM(I4:I13)</f>
        <v>99.999999999999986</v>
      </c>
      <c r="J14" s="45"/>
      <c r="K14" s="46"/>
    </row>
    <row r="15" spans="2:11" ht="15.75" thickBot="1" x14ac:dyDescent="0.3"/>
    <row r="16" spans="2:11" ht="35.25" customHeight="1" x14ac:dyDescent="0.25">
      <c r="B16" s="160" t="s">
        <v>14</v>
      </c>
      <c r="C16" s="161"/>
      <c r="D16" s="161"/>
      <c r="E16" s="161"/>
      <c r="F16" s="161"/>
      <c r="G16" s="161"/>
      <c r="H16" s="161"/>
      <c r="I16" s="161"/>
      <c r="J16" s="162"/>
    </row>
    <row r="17" spans="2:10" x14ac:dyDescent="0.25">
      <c r="B17" s="163" t="s">
        <v>1</v>
      </c>
      <c r="C17" s="133" t="s">
        <v>2</v>
      </c>
      <c r="D17" s="131" t="s">
        <v>15</v>
      </c>
      <c r="E17" s="165" t="s">
        <v>16</v>
      </c>
      <c r="F17" s="166"/>
      <c r="G17" s="167" t="s">
        <v>17</v>
      </c>
      <c r="H17" s="168"/>
      <c r="I17" s="169" t="s">
        <v>18</v>
      </c>
      <c r="J17" s="166"/>
    </row>
    <row r="18" spans="2:10" x14ac:dyDescent="0.25">
      <c r="B18" s="164"/>
      <c r="C18" s="134"/>
      <c r="D18" s="132"/>
      <c r="E18" s="47" t="s">
        <v>16</v>
      </c>
      <c r="F18" s="48" t="s">
        <v>19</v>
      </c>
      <c r="G18" s="49" t="s">
        <v>17</v>
      </c>
      <c r="H18" s="50" t="s">
        <v>20</v>
      </c>
      <c r="I18" s="51" t="s">
        <v>18</v>
      </c>
      <c r="J18" s="48" t="s">
        <v>21</v>
      </c>
    </row>
    <row r="19" spans="2:10" x14ac:dyDescent="0.25">
      <c r="B19" s="47" cm="1">
        <f t="array" ref="B19:B28">B4:B13</f>
        <v>1</v>
      </c>
      <c r="C19" s="52" t="str" cm="1">
        <f t="array" ref="C19:C28">C4:C13</f>
        <v>Cena celkom</v>
      </c>
      <c r="D19" s="53" cm="1">
        <f t="array" ref="D19:D28">I4:I13</f>
        <v>33.333333333333329</v>
      </c>
      <c r="E19" s="54">
        <v>30000</v>
      </c>
      <c r="F19" s="55">
        <f>IF(I4=100,"0",IF((E4-F4)=0,0,(IF(G4="čím menej, tým lepšie",(I4*(E4-E19)/(E4-F4)),(I4*(E19-F4)/(E4-F4))))))</f>
        <v>0</v>
      </c>
      <c r="G19" s="54">
        <v>15000</v>
      </c>
      <c r="H19" s="56">
        <f>IF(I4=100,"0",IF((E4-F4)=0,0,IF(G4="čím menej, tým lepšie",(I4*(E4-G19)/(E4-F4)),(I4*(G19-F4)/(E4-F4)))))</f>
        <v>16.666666666666664</v>
      </c>
      <c r="I19" s="54">
        <v>0</v>
      </c>
      <c r="J19" s="55">
        <f>IF(I4=100,"0",IF((E4-F4)=0,0,IF(G4="čím menej, tým lepšie",(I4*(E4-I19)/(E4-F4)),(I4*(I19-F4)/(E4-F4)))))</f>
        <v>33.333333333333329</v>
      </c>
    </row>
    <row r="20" spans="2:10" ht="15" customHeight="1" x14ac:dyDescent="0.25">
      <c r="B20" s="47">
        <v>2</v>
      </c>
      <c r="C20" s="52" t="str">
        <v>Záruka navyše</v>
      </c>
      <c r="D20" s="53">
        <v>33.333333333333329</v>
      </c>
      <c r="E20" s="54">
        <v>36</v>
      </c>
      <c r="F20" s="55">
        <f>IF(I5=100,"0",IF((E5-F5)=0,0,(IF(G5="čím menej, tým lepšie",(I5*(E5-E20)/(E5-F5)),(I5*(E20-F5)/(E5-F5))))))</f>
        <v>33.333333333333329</v>
      </c>
      <c r="G20" s="54">
        <v>18</v>
      </c>
      <c r="H20" s="56">
        <f t="shared" ref="H20:H28" si="5">IF(I5=100,"0",IF((E5-F5)=0,0,IF(G5="čím menej, tým lepšie",(I5*(E5-G20)/(E5-F5)),(I5*(G20-F5)/(E5-F5)))))</f>
        <v>16.666666666666664</v>
      </c>
      <c r="I20" s="54">
        <v>0</v>
      </c>
      <c r="J20" s="55">
        <f t="shared" ref="J20:J28" si="6">IF(I5=100,"0",IF((E5-F5)=0,0,IF(G5="čím menej, tým lepšie",(I5*(E5-I20)/(E5-F5)),(I5*(I20-F5)/(E5-F5)))))</f>
        <v>0</v>
      </c>
    </row>
    <row r="21" spans="2:10" ht="15.75" customHeight="1" x14ac:dyDescent="0.25">
      <c r="B21" s="47">
        <v>3</v>
      </c>
      <c r="C21" s="52" t="str">
        <v>Lehota dodania</v>
      </c>
      <c r="D21" s="53">
        <v>33.333333333333329</v>
      </c>
      <c r="E21" s="54">
        <v>50</v>
      </c>
      <c r="F21" s="55">
        <f>IF(I6=100,"0",IF((E6-F6)=0,0,(IF(G6="čím menej, tým lepšie",(I6*(E6-E21)/(E6-F6)),(I6*(E21-F6)/(E6-F6))))))</f>
        <v>33.333333333333329</v>
      </c>
      <c r="G21" s="54">
        <v>75</v>
      </c>
      <c r="H21" s="56">
        <f t="shared" si="5"/>
        <v>16.666666666666664</v>
      </c>
      <c r="I21" s="54">
        <v>100</v>
      </c>
      <c r="J21" s="55">
        <f t="shared" si="6"/>
        <v>0</v>
      </c>
    </row>
    <row r="22" spans="2:10" x14ac:dyDescent="0.25">
      <c r="B22" s="47">
        <v>4</v>
      </c>
      <c r="C22" s="52" t="str">
        <v>...</v>
      </c>
      <c r="D22" s="53">
        <v>0</v>
      </c>
      <c r="E22" s="54">
        <v>0</v>
      </c>
      <c r="F22" s="55">
        <f>IF(I7=100,"0",IF((E7-F7)=0,0,(IF(G7="čím menej, tým lepšie",(I7*(E7-E22)/(E7-F7)),(I7*(E22-F7)/(E7-F7))))))</f>
        <v>0</v>
      </c>
      <c r="G22" s="54">
        <v>0</v>
      </c>
      <c r="H22" s="56">
        <f t="shared" si="5"/>
        <v>0</v>
      </c>
      <c r="I22" s="54">
        <v>0</v>
      </c>
      <c r="J22" s="55">
        <f t="shared" si="6"/>
        <v>0</v>
      </c>
    </row>
    <row r="23" spans="2:10" x14ac:dyDescent="0.25">
      <c r="B23" s="47">
        <v>5</v>
      </c>
      <c r="C23" s="52" t="str">
        <v>...</v>
      </c>
      <c r="D23" s="53">
        <v>0</v>
      </c>
      <c r="E23" s="54">
        <v>0</v>
      </c>
      <c r="F23" s="55">
        <f>IF(I8=100,"0",IF((E8-F8)=0,0,(IF(G8="čím menej, tým lepšie",(I8*(E8-E23)/(E8-F8)),(I8*(E23-F8)/(E8-F8))))))</f>
        <v>0</v>
      </c>
      <c r="G23" s="54">
        <v>0</v>
      </c>
      <c r="H23" s="56">
        <f t="shared" si="5"/>
        <v>0</v>
      </c>
      <c r="I23" s="54">
        <v>0</v>
      </c>
      <c r="J23" s="55">
        <f t="shared" si="6"/>
        <v>0</v>
      </c>
    </row>
    <row r="24" spans="2:10" x14ac:dyDescent="0.25">
      <c r="B24" s="47">
        <v>6</v>
      </c>
      <c r="C24" s="52" t="str">
        <v>...</v>
      </c>
      <c r="D24" s="53">
        <v>0</v>
      </c>
      <c r="E24" s="54">
        <v>0</v>
      </c>
      <c r="F24" s="55">
        <f t="shared" ref="F24:F28" si="7">IF(I9=100,"0",IF((E9-F9)=0,0,(IF(G9="čím menej, tým lepšie",(I9*(E9-E24)/(E9-F9)),(I9*(E24-F9)/(E9-F9))))))</f>
        <v>0</v>
      </c>
      <c r="G24" s="54">
        <v>0</v>
      </c>
      <c r="H24" s="56">
        <f t="shared" si="5"/>
        <v>0</v>
      </c>
      <c r="I24" s="54">
        <v>0</v>
      </c>
      <c r="J24" s="55">
        <f t="shared" si="6"/>
        <v>0</v>
      </c>
    </row>
    <row r="25" spans="2:10" x14ac:dyDescent="0.25">
      <c r="B25" s="47">
        <v>7</v>
      </c>
      <c r="C25" s="52" t="str">
        <v>...</v>
      </c>
      <c r="D25" s="53">
        <v>0</v>
      </c>
      <c r="E25" s="54">
        <v>0</v>
      </c>
      <c r="F25" s="55">
        <f t="shared" si="7"/>
        <v>0</v>
      </c>
      <c r="G25" s="54">
        <v>0</v>
      </c>
      <c r="H25" s="56">
        <f t="shared" si="5"/>
        <v>0</v>
      </c>
      <c r="I25" s="54">
        <v>0</v>
      </c>
      <c r="J25" s="55">
        <f t="shared" si="6"/>
        <v>0</v>
      </c>
    </row>
    <row r="26" spans="2:10" x14ac:dyDescent="0.25">
      <c r="B26" s="47">
        <v>8</v>
      </c>
      <c r="C26" s="52" t="str">
        <v>...</v>
      </c>
      <c r="D26" s="53">
        <v>0</v>
      </c>
      <c r="E26" s="54">
        <v>0</v>
      </c>
      <c r="F26" s="55">
        <f t="shared" si="7"/>
        <v>0</v>
      </c>
      <c r="G26" s="54">
        <v>0</v>
      </c>
      <c r="H26" s="56">
        <f t="shared" si="5"/>
        <v>0</v>
      </c>
      <c r="I26" s="54">
        <v>0</v>
      </c>
      <c r="J26" s="55">
        <f t="shared" si="6"/>
        <v>0</v>
      </c>
    </row>
    <row r="27" spans="2:10" x14ac:dyDescent="0.25">
      <c r="B27" s="47">
        <v>9</v>
      </c>
      <c r="C27" s="52" t="str">
        <v>...</v>
      </c>
      <c r="D27" s="53">
        <v>0</v>
      </c>
      <c r="E27" s="54">
        <v>0</v>
      </c>
      <c r="F27" s="55">
        <f t="shared" si="7"/>
        <v>0</v>
      </c>
      <c r="G27" s="54">
        <v>0</v>
      </c>
      <c r="H27" s="56">
        <f t="shared" si="5"/>
        <v>0</v>
      </c>
      <c r="I27" s="54">
        <v>0</v>
      </c>
      <c r="J27" s="55">
        <f t="shared" si="6"/>
        <v>0</v>
      </c>
    </row>
    <row r="28" spans="2:10" ht="15.75" thickBot="1" x14ac:dyDescent="0.3">
      <c r="B28" s="57">
        <v>10</v>
      </c>
      <c r="C28" s="58" t="str">
        <v>...</v>
      </c>
      <c r="D28" s="59">
        <v>0</v>
      </c>
      <c r="E28" s="54">
        <v>0</v>
      </c>
      <c r="F28" s="55">
        <f t="shared" si="7"/>
        <v>0</v>
      </c>
      <c r="G28" s="54">
        <v>0</v>
      </c>
      <c r="H28" s="56">
        <f t="shared" si="5"/>
        <v>0</v>
      </c>
      <c r="I28" s="54">
        <v>0</v>
      </c>
      <c r="J28" s="55">
        <f t="shared" si="6"/>
        <v>0</v>
      </c>
    </row>
    <row r="29" spans="2:10" ht="15.75" thickBot="1" x14ac:dyDescent="0.3">
      <c r="B29" s="60"/>
      <c r="C29" s="61" t="s">
        <v>22</v>
      </c>
      <c r="D29" s="62">
        <f>SUM(_xlfn.ANCHORARRAY(D19))</f>
        <v>99.999999999999986</v>
      </c>
      <c r="E29" s="61"/>
      <c r="F29" s="63">
        <f>SUM(F19:F28)</f>
        <v>66.666666666666657</v>
      </c>
      <c r="G29" s="64"/>
      <c r="H29" s="63">
        <f t="shared" ref="H29:J29" si="8">SUM(H19:H28)</f>
        <v>49.999999999999993</v>
      </c>
      <c r="I29" s="64"/>
      <c r="J29" s="65">
        <f t="shared" si="8"/>
        <v>33.333333333333329</v>
      </c>
    </row>
    <row r="31" spans="2:10" ht="36.75" customHeight="1" x14ac:dyDescent="0.25">
      <c r="B31" s="135" t="s">
        <v>23</v>
      </c>
      <c r="C31" s="136"/>
      <c r="D31" s="136"/>
      <c r="E31" s="136"/>
      <c r="F31" s="136"/>
      <c r="G31" s="136"/>
      <c r="H31" s="136"/>
      <c r="I31" s="136"/>
      <c r="J31" s="137"/>
    </row>
    <row r="32" spans="2:10" x14ac:dyDescent="0.25">
      <c r="B32" s="138" t="s">
        <v>1</v>
      </c>
      <c r="C32" s="140" t="s">
        <v>2</v>
      </c>
      <c r="D32" s="141"/>
      <c r="E32" s="148" t="s">
        <v>16</v>
      </c>
      <c r="F32" s="149"/>
      <c r="G32" s="146" t="s">
        <v>17</v>
      </c>
      <c r="H32" s="147"/>
      <c r="I32" s="144" t="s">
        <v>18</v>
      </c>
      <c r="J32" s="145"/>
    </row>
    <row r="33" spans="2:10" x14ac:dyDescent="0.25">
      <c r="B33" s="139"/>
      <c r="C33" s="142"/>
      <c r="D33" s="143"/>
      <c r="E33" s="66" t="s">
        <v>16</v>
      </c>
      <c r="F33" s="67" t="s">
        <v>24</v>
      </c>
      <c r="G33" s="68" t="s">
        <v>17</v>
      </c>
      <c r="H33" s="69" t="s">
        <v>25</v>
      </c>
      <c r="I33" s="70" t="s">
        <v>18</v>
      </c>
      <c r="J33" s="71" t="s">
        <v>21</v>
      </c>
    </row>
    <row r="34" spans="2:10" x14ac:dyDescent="0.25">
      <c r="B34" s="72" cm="1">
        <f t="array" ref="B34:B43">B19:B28</f>
        <v>1</v>
      </c>
      <c r="C34" s="73" t="str" cm="1">
        <f t="array" ref="C34:C43">C19:C28</f>
        <v>Cena celkom</v>
      </c>
      <c r="D34" s="74"/>
      <c r="E34" s="75">
        <f>E19</f>
        <v>30000</v>
      </c>
      <c r="F34" s="76">
        <f>E34</f>
        <v>30000</v>
      </c>
      <c r="G34" s="75">
        <f>G19</f>
        <v>15000</v>
      </c>
      <c r="H34" s="77">
        <f>G34</f>
        <v>15000</v>
      </c>
      <c r="I34" s="75">
        <f>I19</f>
        <v>0</v>
      </c>
      <c r="J34" s="78">
        <f>I34</f>
        <v>0</v>
      </c>
    </row>
    <row r="35" spans="2:10" x14ac:dyDescent="0.25">
      <c r="B35" s="72">
        <v>2</v>
      </c>
      <c r="C35" s="73" t="str">
        <v>Záruka navyše</v>
      </c>
      <c r="D35" s="74"/>
      <c r="E35" s="75">
        <f>E20</f>
        <v>36</v>
      </c>
      <c r="F35" s="76">
        <f>IF(I5=100,"0",IF((E5-F5)=0,0,IF(G5="čím menej, tým lepšie",(-(E5-E35)*(H5/(E5-F5))),-(E35-F5)*(H5/(E5-F5)))))</f>
        <v>-30000</v>
      </c>
      <c r="G35" s="75">
        <f t="shared" ref="G35:G43" si="9">G20</f>
        <v>18</v>
      </c>
      <c r="H35" s="77">
        <f>IF(I5=100,"0",IF((E5-F5)=0,0,IF(G5="čím menej, tým lepšie",(-(E5-G35)*(H5/(E5-F5))),-(G35-F5)*(H5/(E5-F5)))))</f>
        <v>-15000</v>
      </c>
      <c r="I35" s="75">
        <f t="shared" ref="I35:I43" si="10">I20</f>
        <v>0</v>
      </c>
      <c r="J35" s="78">
        <f>IF(I5=100,"0",IF((E5-F5)=0,0,IF(G5="čím menej, tým lepšie",(-(E5-I35)*(H5/(E5-F5))),-(I35-F5)*(H5/(E5-F5)))))</f>
        <v>0</v>
      </c>
    </row>
    <row r="36" spans="2:10" x14ac:dyDescent="0.25">
      <c r="B36" s="72">
        <v>3</v>
      </c>
      <c r="C36" s="73" t="str">
        <v>Lehota dodania</v>
      </c>
      <c r="D36" s="74"/>
      <c r="E36" s="75">
        <f t="shared" ref="E36:E43" si="11">E21</f>
        <v>50</v>
      </c>
      <c r="F36" s="76">
        <f t="shared" ref="F36:F43" si="12">IF(I6=100,"0",IF((E6-F6)=0,0,IF(G6="čím menej, tým lepšie",(-(E6-E36)*(H6/(E6-F6))),-(E36-F6)*(H6/(E6-F6)))))</f>
        <v>-30000</v>
      </c>
      <c r="G36" s="75">
        <f t="shared" si="9"/>
        <v>75</v>
      </c>
      <c r="H36" s="77">
        <f t="shared" ref="H36:H43" si="13">IF(I6=100,"0",IF((E6-F6)=0,0,IF(G6="čím menej, tým lepšie",(-(E6-G36)*(H6/(E6-F6))),-(G36-F6)*(H6/(E6-F6)))))</f>
        <v>-15000</v>
      </c>
      <c r="I36" s="75">
        <f>I21</f>
        <v>100</v>
      </c>
      <c r="J36" s="78">
        <f t="shared" ref="J36:J43" si="14">IF(I6=100,"0",IF((E6-F6)=0,0,IF(G6="čím menej, tým lepšie",(-(E6-I36)*(H6/(E6-F6))),-(I36-F6)*(H6/(E6-F6)))))</f>
        <v>0</v>
      </c>
    </row>
    <row r="37" spans="2:10" x14ac:dyDescent="0.25">
      <c r="B37" s="72">
        <v>4</v>
      </c>
      <c r="C37" s="73" t="str">
        <v>...</v>
      </c>
      <c r="D37" s="74"/>
      <c r="E37" s="75">
        <f t="shared" si="11"/>
        <v>0</v>
      </c>
      <c r="F37" s="76">
        <f t="shared" si="12"/>
        <v>0</v>
      </c>
      <c r="G37" s="75">
        <f t="shared" si="9"/>
        <v>0</v>
      </c>
      <c r="H37" s="77">
        <f t="shared" si="13"/>
        <v>0</v>
      </c>
      <c r="I37" s="75">
        <f t="shared" si="10"/>
        <v>0</v>
      </c>
      <c r="J37" s="78">
        <f t="shared" si="14"/>
        <v>0</v>
      </c>
    </row>
    <row r="38" spans="2:10" x14ac:dyDescent="0.25">
      <c r="B38" s="72">
        <v>5</v>
      </c>
      <c r="C38" s="73" t="str">
        <v>...</v>
      </c>
      <c r="D38" s="74"/>
      <c r="E38" s="75">
        <f t="shared" si="11"/>
        <v>0</v>
      </c>
      <c r="F38" s="76">
        <f t="shared" si="12"/>
        <v>0</v>
      </c>
      <c r="G38" s="75">
        <f t="shared" si="9"/>
        <v>0</v>
      </c>
      <c r="H38" s="77">
        <f t="shared" si="13"/>
        <v>0</v>
      </c>
      <c r="I38" s="75">
        <f t="shared" si="10"/>
        <v>0</v>
      </c>
      <c r="J38" s="78">
        <f t="shared" si="14"/>
        <v>0</v>
      </c>
    </row>
    <row r="39" spans="2:10" x14ac:dyDescent="0.25">
      <c r="B39" s="72">
        <v>6</v>
      </c>
      <c r="C39" s="73" t="str">
        <v>...</v>
      </c>
      <c r="D39" s="74"/>
      <c r="E39" s="75">
        <f t="shared" si="11"/>
        <v>0</v>
      </c>
      <c r="F39" s="76">
        <f t="shared" si="12"/>
        <v>0</v>
      </c>
      <c r="G39" s="75">
        <f t="shared" si="9"/>
        <v>0</v>
      </c>
      <c r="H39" s="77">
        <f t="shared" si="13"/>
        <v>0</v>
      </c>
      <c r="I39" s="75">
        <f t="shared" si="10"/>
        <v>0</v>
      </c>
      <c r="J39" s="78">
        <f t="shared" si="14"/>
        <v>0</v>
      </c>
    </row>
    <row r="40" spans="2:10" x14ac:dyDescent="0.25">
      <c r="B40" s="72">
        <v>7</v>
      </c>
      <c r="C40" s="73" t="str">
        <v>...</v>
      </c>
      <c r="D40" s="74"/>
      <c r="E40" s="75">
        <f t="shared" si="11"/>
        <v>0</v>
      </c>
      <c r="F40" s="76">
        <f t="shared" si="12"/>
        <v>0</v>
      </c>
      <c r="G40" s="75">
        <f t="shared" si="9"/>
        <v>0</v>
      </c>
      <c r="H40" s="77">
        <f t="shared" si="13"/>
        <v>0</v>
      </c>
      <c r="I40" s="75">
        <f t="shared" si="10"/>
        <v>0</v>
      </c>
      <c r="J40" s="78">
        <f t="shared" si="14"/>
        <v>0</v>
      </c>
    </row>
    <row r="41" spans="2:10" ht="15.75" customHeight="1" x14ac:dyDescent="0.25">
      <c r="B41" s="72">
        <v>8</v>
      </c>
      <c r="C41" s="73" t="str">
        <v>...</v>
      </c>
      <c r="D41" s="74"/>
      <c r="E41" s="75">
        <f t="shared" si="11"/>
        <v>0</v>
      </c>
      <c r="F41" s="76">
        <f t="shared" si="12"/>
        <v>0</v>
      </c>
      <c r="G41" s="75">
        <f t="shared" si="9"/>
        <v>0</v>
      </c>
      <c r="H41" s="77">
        <f t="shared" si="13"/>
        <v>0</v>
      </c>
      <c r="I41" s="75">
        <f t="shared" si="10"/>
        <v>0</v>
      </c>
      <c r="J41" s="78">
        <f t="shared" si="14"/>
        <v>0</v>
      </c>
    </row>
    <row r="42" spans="2:10" x14ac:dyDescent="0.25">
      <c r="B42" s="72">
        <v>9</v>
      </c>
      <c r="C42" s="73" t="str">
        <v>...</v>
      </c>
      <c r="D42" s="74"/>
      <c r="E42" s="75">
        <f t="shared" si="11"/>
        <v>0</v>
      </c>
      <c r="F42" s="76">
        <f t="shared" si="12"/>
        <v>0</v>
      </c>
      <c r="G42" s="75">
        <f t="shared" si="9"/>
        <v>0</v>
      </c>
      <c r="H42" s="77">
        <f t="shared" si="13"/>
        <v>0</v>
      </c>
      <c r="I42" s="75">
        <f t="shared" si="10"/>
        <v>0</v>
      </c>
      <c r="J42" s="78">
        <f t="shared" si="14"/>
        <v>0</v>
      </c>
    </row>
    <row r="43" spans="2:10" ht="15.75" thickBot="1" x14ac:dyDescent="0.3">
      <c r="B43" s="79">
        <v>10</v>
      </c>
      <c r="C43" s="80" t="str">
        <v>...</v>
      </c>
      <c r="D43" s="81"/>
      <c r="E43" s="75">
        <f t="shared" si="11"/>
        <v>0</v>
      </c>
      <c r="F43" s="76">
        <f t="shared" si="12"/>
        <v>0</v>
      </c>
      <c r="G43" s="75">
        <f t="shared" si="9"/>
        <v>0</v>
      </c>
      <c r="H43" s="77">
        <f t="shared" si="13"/>
        <v>0</v>
      </c>
      <c r="I43" s="75">
        <f t="shared" si="10"/>
        <v>0</v>
      </c>
      <c r="J43" s="78">
        <f t="shared" si="14"/>
        <v>0</v>
      </c>
    </row>
    <row r="44" spans="2:10" ht="15.75" thickBot="1" x14ac:dyDescent="0.3">
      <c r="B44" s="82"/>
      <c r="C44" s="83" t="s">
        <v>22</v>
      </c>
      <c r="D44" s="83"/>
      <c r="E44" s="83"/>
      <c r="F44" s="84">
        <f>SUM(F34:F43)</f>
        <v>-30000</v>
      </c>
      <c r="G44" s="84"/>
      <c r="H44" s="84">
        <f t="shared" ref="H44:J44" si="15">SUM(H34:H43)</f>
        <v>-15000</v>
      </c>
      <c r="I44" s="84"/>
      <c r="J44" s="85">
        <f t="shared" si="15"/>
        <v>0</v>
      </c>
    </row>
    <row r="45" spans="2:10" ht="15.75" thickBot="1" x14ac:dyDescent="0.3"/>
    <row r="46" spans="2:10" ht="36" customHeight="1" thickBot="1" x14ac:dyDescent="0.3">
      <c r="B46" s="170" t="s">
        <v>54</v>
      </c>
      <c r="C46" s="171"/>
      <c r="D46" s="171"/>
      <c r="E46" s="171"/>
      <c r="F46" s="171"/>
      <c r="G46" s="171"/>
      <c r="H46" s="171"/>
      <c r="I46" s="171"/>
      <c r="J46" s="172"/>
    </row>
    <row r="47" spans="2:10" ht="15.75" customHeight="1" x14ac:dyDescent="0.25">
      <c r="B47" s="154" t="s">
        <v>1</v>
      </c>
      <c r="C47" s="150" t="s">
        <v>2</v>
      </c>
      <c r="D47" s="151"/>
      <c r="E47" s="154" t="s">
        <v>16</v>
      </c>
      <c r="F47" s="155"/>
      <c r="G47" s="156" t="s">
        <v>17</v>
      </c>
      <c r="H47" s="157"/>
      <c r="I47" s="158" t="s">
        <v>18</v>
      </c>
      <c r="J47" s="159"/>
    </row>
    <row r="48" spans="2:10" x14ac:dyDescent="0.25">
      <c r="B48" s="173"/>
      <c r="C48" s="152"/>
      <c r="D48" s="153"/>
      <c r="E48" s="86" t="s">
        <v>16</v>
      </c>
      <c r="F48" s="87" t="s">
        <v>24</v>
      </c>
      <c r="G48" s="88" t="s">
        <v>17</v>
      </c>
      <c r="H48" s="89" t="s">
        <v>25</v>
      </c>
      <c r="I48" s="90" t="s">
        <v>18</v>
      </c>
      <c r="J48" s="91" t="s">
        <v>21</v>
      </c>
    </row>
    <row r="49" spans="2:10" x14ac:dyDescent="0.25">
      <c r="B49" s="92" cm="1">
        <f t="array" ref="B49:B58">B34:B43</f>
        <v>1</v>
      </c>
      <c r="C49" s="93" t="str" cm="1">
        <f t="array" ref="C49:C58">C34:C43</f>
        <v>Cena celkom</v>
      </c>
      <c r="D49" s="94"/>
      <c r="E49" s="75">
        <f>E19</f>
        <v>30000</v>
      </c>
      <c r="F49" s="95">
        <f>E49</f>
        <v>30000</v>
      </c>
      <c r="G49" s="75">
        <f>G19</f>
        <v>15000</v>
      </c>
      <c r="H49" s="96">
        <f>G49</f>
        <v>15000</v>
      </c>
      <c r="I49" s="75">
        <f>I19</f>
        <v>0</v>
      </c>
      <c r="J49" s="97">
        <f>I49</f>
        <v>0</v>
      </c>
    </row>
    <row r="50" spans="2:10" x14ac:dyDescent="0.25">
      <c r="B50" s="92">
        <v>2</v>
      </c>
      <c r="C50" s="93" t="str">
        <v>Záruka navyše</v>
      </c>
      <c r="D50" s="94"/>
      <c r="E50" s="75">
        <f t="shared" ref="E50:E58" si="16">E20</f>
        <v>36</v>
      </c>
      <c r="F50" s="95">
        <f>IF(I5=100,"0",IF((E5-F5)=0,0,IF(G5="čím menej, tým lepšie",((E50-F5)*H5/(E5-F5)),(E5-E50)*(H5/(E5-F5)))))</f>
        <v>0</v>
      </c>
      <c r="G50" s="75">
        <f t="shared" ref="G50:G58" si="17">G20</f>
        <v>18</v>
      </c>
      <c r="H50" s="96">
        <f>IF(I5=100,"0",IF((E5-F5)=0,0,IF(G5="čím menej, tým lepšie",((G50-F5)*H5/(E5-F5)),(E5-G50)*(H5/(E5-F5)))))</f>
        <v>15000</v>
      </c>
      <c r="I50" s="75">
        <f t="shared" ref="I50:I58" si="18">I20</f>
        <v>0</v>
      </c>
      <c r="J50" s="97">
        <f>IF(I5=100,"0",IF((E5-F5)=0,0,IF(G5="čím menej, tým lepšie",((I50-F5)*H5/(E5-F5)),(E5-I50)*(H5/(E5-F5)))))</f>
        <v>30000</v>
      </c>
    </row>
    <row r="51" spans="2:10" x14ac:dyDescent="0.25">
      <c r="B51" s="92">
        <v>3</v>
      </c>
      <c r="C51" s="93" t="str">
        <v>Lehota dodania</v>
      </c>
      <c r="D51" s="94"/>
      <c r="E51" s="75">
        <f t="shared" si="16"/>
        <v>50</v>
      </c>
      <c r="F51" s="95">
        <f t="shared" ref="F51:F58" si="19">IF(I6=100,"0",IF((E6-F6)=0,0,IF(G6="čím menej, tým lepšie",((E51-F6)*H6/(E6-F6)),(E6-E51)*(H6/(E6-F6)))))</f>
        <v>0</v>
      </c>
      <c r="G51" s="75">
        <f t="shared" si="17"/>
        <v>75</v>
      </c>
      <c r="H51" s="96">
        <f t="shared" ref="H51:H58" si="20">IF(I6=100,"0",IF((E6-F6)=0,0,IF(G6="čím menej, tým lepšie",((G51-F6)*H6/(E6-F6)),(E6-G51)*(H6/(E6-F6)))))</f>
        <v>15000</v>
      </c>
      <c r="I51" s="75">
        <f t="shared" si="18"/>
        <v>100</v>
      </c>
      <c r="J51" s="97">
        <f t="shared" ref="J51:J58" si="21">IF(I6=100,"0",IF((E6-F6)=0,0,IF(G6="čím menej, tým lepšie",((I51-F6)*H6/(E6-F6)),(E6-I51)*(H6/(E6-F6)))))</f>
        <v>30000</v>
      </c>
    </row>
    <row r="52" spans="2:10" ht="15.75" customHeight="1" x14ac:dyDescent="0.25">
      <c r="B52" s="92">
        <v>4</v>
      </c>
      <c r="C52" s="93" t="str">
        <v>...</v>
      </c>
      <c r="D52" s="94"/>
      <c r="E52" s="75">
        <f t="shared" si="16"/>
        <v>0</v>
      </c>
      <c r="F52" s="95">
        <f t="shared" si="19"/>
        <v>0</v>
      </c>
      <c r="G52" s="75">
        <f t="shared" si="17"/>
        <v>0</v>
      </c>
      <c r="H52" s="96">
        <f t="shared" si="20"/>
        <v>0</v>
      </c>
      <c r="I52" s="75">
        <f t="shared" si="18"/>
        <v>0</v>
      </c>
      <c r="J52" s="97">
        <f t="shared" si="21"/>
        <v>0</v>
      </c>
    </row>
    <row r="53" spans="2:10" x14ac:dyDescent="0.25">
      <c r="B53" s="92">
        <v>5</v>
      </c>
      <c r="C53" s="93" t="str">
        <v>...</v>
      </c>
      <c r="D53" s="94"/>
      <c r="E53" s="75">
        <f t="shared" si="16"/>
        <v>0</v>
      </c>
      <c r="F53" s="95">
        <f t="shared" si="19"/>
        <v>0</v>
      </c>
      <c r="G53" s="75">
        <f t="shared" si="17"/>
        <v>0</v>
      </c>
      <c r="H53" s="96">
        <f t="shared" si="20"/>
        <v>0</v>
      </c>
      <c r="I53" s="75">
        <f t="shared" si="18"/>
        <v>0</v>
      </c>
      <c r="J53" s="97">
        <f t="shared" si="21"/>
        <v>0</v>
      </c>
    </row>
    <row r="54" spans="2:10" x14ac:dyDescent="0.25">
      <c r="B54" s="92">
        <v>6</v>
      </c>
      <c r="C54" s="93" t="str">
        <v>...</v>
      </c>
      <c r="D54" s="94"/>
      <c r="E54" s="75">
        <f t="shared" si="16"/>
        <v>0</v>
      </c>
      <c r="F54" s="95">
        <f t="shared" si="19"/>
        <v>0</v>
      </c>
      <c r="G54" s="75">
        <f t="shared" si="17"/>
        <v>0</v>
      </c>
      <c r="H54" s="96">
        <f t="shared" si="20"/>
        <v>0</v>
      </c>
      <c r="I54" s="75">
        <f t="shared" si="18"/>
        <v>0</v>
      </c>
      <c r="J54" s="97">
        <f t="shared" si="21"/>
        <v>0</v>
      </c>
    </row>
    <row r="55" spans="2:10" x14ac:dyDescent="0.25">
      <c r="B55" s="92">
        <v>7</v>
      </c>
      <c r="C55" s="93" t="str">
        <v>...</v>
      </c>
      <c r="D55" s="94"/>
      <c r="E55" s="75">
        <f t="shared" si="16"/>
        <v>0</v>
      </c>
      <c r="F55" s="95">
        <f t="shared" si="19"/>
        <v>0</v>
      </c>
      <c r="G55" s="75">
        <f t="shared" si="17"/>
        <v>0</v>
      </c>
      <c r="H55" s="96">
        <f t="shared" si="20"/>
        <v>0</v>
      </c>
      <c r="I55" s="75">
        <f t="shared" si="18"/>
        <v>0</v>
      </c>
      <c r="J55" s="97">
        <f t="shared" si="21"/>
        <v>0</v>
      </c>
    </row>
    <row r="56" spans="2:10" x14ac:dyDescent="0.25">
      <c r="B56" s="92">
        <v>8</v>
      </c>
      <c r="C56" s="93" t="str">
        <v>...</v>
      </c>
      <c r="D56" s="94"/>
      <c r="E56" s="75">
        <f t="shared" si="16"/>
        <v>0</v>
      </c>
      <c r="F56" s="95">
        <f t="shared" si="19"/>
        <v>0</v>
      </c>
      <c r="G56" s="75">
        <f t="shared" si="17"/>
        <v>0</v>
      </c>
      <c r="H56" s="96">
        <f t="shared" si="20"/>
        <v>0</v>
      </c>
      <c r="I56" s="75">
        <f t="shared" si="18"/>
        <v>0</v>
      </c>
      <c r="J56" s="97">
        <f t="shared" si="21"/>
        <v>0</v>
      </c>
    </row>
    <row r="57" spans="2:10" x14ac:dyDescent="0.25">
      <c r="B57" s="92">
        <v>9</v>
      </c>
      <c r="C57" s="93" t="str">
        <v>...</v>
      </c>
      <c r="D57" s="94"/>
      <c r="E57" s="75">
        <f t="shared" si="16"/>
        <v>0</v>
      </c>
      <c r="F57" s="95">
        <f t="shared" si="19"/>
        <v>0</v>
      </c>
      <c r="G57" s="75">
        <f t="shared" si="17"/>
        <v>0</v>
      </c>
      <c r="H57" s="96">
        <f t="shared" si="20"/>
        <v>0</v>
      </c>
      <c r="I57" s="75">
        <f t="shared" si="18"/>
        <v>0</v>
      </c>
      <c r="J57" s="97">
        <f t="shared" si="21"/>
        <v>0</v>
      </c>
    </row>
    <row r="58" spans="2:10" ht="15.75" thickBot="1" x14ac:dyDescent="0.3">
      <c r="B58" s="98">
        <v>10</v>
      </c>
      <c r="C58" s="99" t="str">
        <v>...</v>
      </c>
      <c r="D58" s="100"/>
      <c r="E58" s="75">
        <f t="shared" si="16"/>
        <v>0</v>
      </c>
      <c r="F58" s="95">
        <f t="shared" si="19"/>
        <v>0</v>
      </c>
      <c r="G58" s="75">
        <f t="shared" si="17"/>
        <v>0</v>
      </c>
      <c r="H58" s="96">
        <f t="shared" si="20"/>
        <v>0</v>
      </c>
      <c r="I58" s="75">
        <f t="shared" si="18"/>
        <v>0</v>
      </c>
      <c r="J58" s="97">
        <f t="shared" si="21"/>
        <v>0</v>
      </c>
    </row>
    <row r="59" spans="2:10" ht="15.75" thickBot="1" x14ac:dyDescent="0.3">
      <c r="B59" s="101"/>
      <c r="C59" s="102" t="s">
        <v>22</v>
      </c>
      <c r="D59" s="102"/>
      <c r="E59" s="102"/>
      <c r="F59" s="103">
        <f>SUM(F49:F58)</f>
        <v>30000</v>
      </c>
      <c r="G59" s="103"/>
      <c r="H59" s="103">
        <f t="shared" ref="H59:J59" si="22">SUM(H49:H58)</f>
        <v>45000</v>
      </c>
      <c r="I59" s="103"/>
      <c r="J59" s="104">
        <f t="shared" si="22"/>
        <v>60000</v>
      </c>
    </row>
    <row r="61" spans="2:10" x14ac:dyDescent="0.25">
      <c r="C61" s="14"/>
      <c r="D61" s="14"/>
      <c r="E61" s="14"/>
      <c r="F61" s="14"/>
      <c r="G61" s="14"/>
      <c r="H61" s="14"/>
    </row>
    <row r="62" spans="2:10" ht="30.75" customHeight="1" x14ac:dyDescent="0.25">
      <c r="C62" s="14"/>
      <c r="D62" s="14"/>
      <c r="E62" s="14"/>
      <c r="F62" s="14"/>
      <c r="G62" s="14"/>
      <c r="H62" s="14"/>
    </row>
    <row r="63" spans="2:10" x14ac:dyDescent="0.25">
      <c r="C63" s="14"/>
      <c r="D63" s="14"/>
      <c r="E63" s="14"/>
      <c r="F63" s="14"/>
      <c r="G63" s="14"/>
      <c r="H63" s="14"/>
    </row>
    <row r="64" spans="2:10" x14ac:dyDescent="0.25">
      <c r="C64" s="14"/>
      <c r="D64" s="14"/>
      <c r="E64" s="14"/>
      <c r="F64" s="14"/>
      <c r="G64" s="14"/>
      <c r="H64" s="14"/>
    </row>
    <row r="65" s="14" customFormat="1" x14ac:dyDescent="0.25"/>
    <row r="66" s="14" customFormat="1" x14ac:dyDescent="0.25"/>
    <row r="67" s="14" customFormat="1" x14ac:dyDescent="0.25"/>
    <row r="68" s="14" customFormat="1" x14ac:dyDescent="0.25"/>
    <row r="69" s="14" customFormat="1" x14ac:dyDescent="0.25"/>
    <row r="70" s="14" customFormat="1" x14ac:dyDescent="0.25"/>
    <row r="71" s="14" customFormat="1" x14ac:dyDescent="0.25"/>
    <row r="72" s="14" customFormat="1" ht="15.75" customHeight="1" x14ac:dyDescent="0.25"/>
    <row r="73" s="14" customFormat="1" ht="15.75" customHeight="1" x14ac:dyDescent="0.25"/>
    <row r="74" s="14" customFormat="1" x14ac:dyDescent="0.25"/>
    <row r="75" s="14" customFormat="1" x14ac:dyDescent="0.25"/>
    <row r="76" s="14" customFormat="1" x14ac:dyDescent="0.25"/>
    <row r="77" s="14" customFormat="1" x14ac:dyDescent="0.25"/>
    <row r="78" s="14" customFormat="1" x14ac:dyDescent="0.25"/>
    <row r="79" s="14" customFormat="1" x14ac:dyDescent="0.25"/>
    <row r="80" s="14" customFormat="1" x14ac:dyDescent="0.25"/>
    <row r="81" s="14" customFormat="1" x14ac:dyDescent="0.25"/>
    <row r="82" s="14" customFormat="1" x14ac:dyDescent="0.25"/>
    <row r="83" s="14" customFormat="1" x14ac:dyDescent="0.25"/>
    <row r="84" s="14" customFormat="1" x14ac:dyDescent="0.25"/>
    <row r="85" s="14" customFormat="1" x14ac:dyDescent="0.25"/>
    <row r="86" s="14" customFormat="1" x14ac:dyDescent="0.25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  <ignoredError sqref="H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1:F188"/>
  <sheetViews>
    <sheetView tabSelected="1" zoomScale="115" zoomScaleNormal="115" workbookViewId="0">
      <selection activeCell="F145" sqref="F145"/>
    </sheetView>
  </sheetViews>
  <sheetFormatPr defaultColWidth="9.140625" defaultRowHeight="15" x14ac:dyDescent="0.25"/>
  <cols>
    <col min="1" max="1" width="4.7109375" style="14" customWidth="1"/>
    <col min="2" max="2" width="10" style="14" customWidth="1"/>
    <col min="3" max="3" width="13.85546875" style="14" customWidth="1"/>
    <col min="4" max="4" width="85.42578125" style="15" customWidth="1"/>
    <col min="5" max="5" width="10" style="14" customWidth="1"/>
    <col min="6" max="6" width="7.42578125" style="14" customWidth="1"/>
    <col min="7" max="16384" width="9.140625" style="14"/>
  </cols>
  <sheetData>
    <row r="1" spans="2:6" ht="15.75" thickBot="1" x14ac:dyDescent="0.3">
      <c r="B1" s="125"/>
      <c r="C1" s="125"/>
      <c r="D1" s="125"/>
      <c r="E1" s="125"/>
      <c r="F1" s="125"/>
    </row>
    <row r="2" spans="2:6" ht="28.5" customHeight="1" thickBot="1" x14ac:dyDescent="0.3">
      <c r="B2" s="126" t="s">
        <v>255</v>
      </c>
      <c r="C2" s="127"/>
      <c r="D2" s="127"/>
      <c r="E2" s="127"/>
      <c r="F2" s="174"/>
    </row>
    <row r="3" spans="2:6" ht="39" customHeight="1" x14ac:dyDescent="0.25">
      <c r="B3" s="107" t="s">
        <v>72</v>
      </c>
      <c r="C3" s="108" t="s">
        <v>73</v>
      </c>
      <c r="D3" s="109" t="s">
        <v>234</v>
      </c>
      <c r="E3" s="110" t="s">
        <v>71</v>
      </c>
      <c r="F3" s="111" t="s">
        <v>26</v>
      </c>
    </row>
    <row r="4" spans="2:6" x14ac:dyDescent="0.25">
      <c r="B4" s="114">
        <v>1</v>
      </c>
      <c r="C4" s="115" t="s">
        <v>74</v>
      </c>
      <c r="D4" s="116" t="s">
        <v>78</v>
      </c>
      <c r="E4" s="117" t="s">
        <v>223</v>
      </c>
      <c r="F4" s="175">
        <v>250</v>
      </c>
    </row>
    <row r="5" spans="2:6" x14ac:dyDescent="0.25">
      <c r="B5" s="114">
        <v>2</v>
      </c>
      <c r="C5" s="115" t="s">
        <v>74</v>
      </c>
      <c r="D5" s="118" t="s">
        <v>79</v>
      </c>
      <c r="E5" s="117" t="s">
        <v>223</v>
      </c>
      <c r="F5" s="175">
        <v>70</v>
      </c>
    </row>
    <row r="6" spans="2:6" x14ac:dyDescent="0.25">
      <c r="B6" s="114">
        <v>3</v>
      </c>
      <c r="C6" s="115" t="s">
        <v>74</v>
      </c>
      <c r="D6" s="118" t="s">
        <v>80</v>
      </c>
      <c r="E6" s="117" t="s">
        <v>223</v>
      </c>
      <c r="F6" s="175">
        <v>10</v>
      </c>
    </row>
    <row r="7" spans="2:6" x14ac:dyDescent="0.25">
      <c r="B7" s="114">
        <v>4</v>
      </c>
      <c r="C7" s="115" t="s">
        <v>74</v>
      </c>
      <c r="D7" s="118" t="s">
        <v>81</v>
      </c>
      <c r="E7" s="117" t="s">
        <v>223</v>
      </c>
      <c r="F7" s="175">
        <v>210</v>
      </c>
    </row>
    <row r="8" spans="2:6" x14ac:dyDescent="0.25">
      <c r="B8" s="114">
        <v>5</v>
      </c>
      <c r="C8" s="115" t="s">
        <v>74</v>
      </c>
      <c r="D8" s="118" t="s">
        <v>82</v>
      </c>
      <c r="E8" s="117" t="s">
        <v>223</v>
      </c>
      <c r="F8" s="175">
        <v>170</v>
      </c>
    </row>
    <row r="9" spans="2:6" x14ac:dyDescent="0.25">
      <c r="B9" s="114">
        <v>6</v>
      </c>
      <c r="C9" s="115" t="s">
        <v>74</v>
      </c>
      <c r="D9" s="118" t="s">
        <v>235</v>
      </c>
      <c r="E9" s="117" t="s">
        <v>223</v>
      </c>
      <c r="F9" s="175">
        <v>150</v>
      </c>
    </row>
    <row r="10" spans="2:6" x14ac:dyDescent="0.25">
      <c r="B10" s="114">
        <v>7</v>
      </c>
      <c r="C10" s="115" t="s">
        <v>74</v>
      </c>
      <c r="D10" s="118" t="s">
        <v>236</v>
      </c>
      <c r="E10" s="117" t="s">
        <v>223</v>
      </c>
      <c r="F10" s="175">
        <v>10</v>
      </c>
    </row>
    <row r="11" spans="2:6" x14ac:dyDescent="0.25">
      <c r="B11" s="114">
        <v>8</v>
      </c>
      <c r="C11" s="115" t="s">
        <v>74</v>
      </c>
      <c r="D11" s="118" t="s">
        <v>83</v>
      </c>
      <c r="E11" s="117" t="s">
        <v>223</v>
      </c>
      <c r="F11" s="175">
        <v>160</v>
      </c>
    </row>
    <row r="12" spans="2:6" x14ac:dyDescent="0.25">
      <c r="B12" s="114">
        <v>9</v>
      </c>
      <c r="C12" s="115" t="s">
        <v>74</v>
      </c>
      <c r="D12" s="118" t="s">
        <v>84</v>
      </c>
      <c r="E12" s="117" t="s">
        <v>223</v>
      </c>
      <c r="F12" s="175">
        <v>50</v>
      </c>
    </row>
    <row r="13" spans="2:6" ht="48" x14ac:dyDescent="0.25">
      <c r="B13" s="114">
        <v>10</v>
      </c>
      <c r="C13" s="115" t="s">
        <v>74</v>
      </c>
      <c r="D13" s="118" t="s">
        <v>85</v>
      </c>
      <c r="E13" s="117" t="s">
        <v>223</v>
      </c>
      <c r="F13" s="175">
        <v>410</v>
      </c>
    </row>
    <row r="14" spans="2:6" ht="48" x14ac:dyDescent="0.25">
      <c r="B14" s="114">
        <v>11</v>
      </c>
      <c r="C14" s="115" t="s">
        <v>74</v>
      </c>
      <c r="D14" s="118" t="s">
        <v>85</v>
      </c>
      <c r="E14" s="117" t="s">
        <v>223</v>
      </c>
      <c r="F14" s="175">
        <v>440</v>
      </c>
    </row>
    <row r="15" spans="2:6" ht="24" x14ac:dyDescent="0.25">
      <c r="B15" s="114">
        <v>12</v>
      </c>
      <c r="C15" s="115" t="s">
        <v>74</v>
      </c>
      <c r="D15" s="118" t="s">
        <v>86</v>
      </c>
      <c r="E15" s="117" t="s">
        <v>223</v>
      </c>
      <c r="F15" s="175">
        <v>180</v>
      </c>
    </row>
    <row r="16" spans="2:6" ht="24" x14ac:dyDescent="0.25">
      <c r="B16" s="114">
        <v>13</v>
      </c>
      <c r="C16" s="115" t="s">
        <v>74</v>
      </c>
      <c r="D16" s="118" t="s">
        <v>87</v>
      </c>
      <c r="E16" s="117" t="s">
        <v>223</v>
      </c>
      <c r="F16" s="175">
        <v>60</v>
      </c>
    </row>
    <row r="17" spans="2:6" ht="72" x14ac:dyDescent="0.25">
      <c r="B17" s="114">
        <v>14</v>
      </c>
      <c r="C17" s="115" t="s">
        <v>74</v>
      </c>
      <c r="D17" s="118" t="s">
        <v>88</v>
      </c>
      <c r="E17" s="117" t="s">
        <v>224</v>
      </c>
      <c r="F17" s="175">
        <v>10</v>
      </c>
    </row>
    <row r="18" spans="2:6" x14ac:dyDescent="0.25">
      <c r="B18" s="114">
        <v>15</v>
      </c>
      <c r="C18" s="115" t="s">
        <v>74</v>
      </c>
      <c r="D18" s="118" t="s">
        <v>89</v>
      </c>
      <c r="E18" s="117" t="s">
        <v>223</v>
      </c>
      <c r="F18" s="175">
        <v>20</v>
      </c>
    </row>
    <row r="19" spans="2:6" x14ac:dyDescent="0.25">
      <c r="B19" s="114">
        <v>16</v>
      </c>
      <c r="C19" s="115" t="s">
        <v>74</v>
      </c>
      <c r="D19" s="118" t="s">
        <v>216</v>
      </c>
      <c r="E19" s="117" t="s">
        <v>223</v>
      </c>
      <c r="F19" s="175">
        <v>20</v>
      </c>
    </row>
    <row r="20" spans="2:6" x14ac:dyDescent="0.25">
      <c r="B20" s="114">
        <v>17</v>
      </c>
      <c r="C20" s="115" t="s">
        <v>74</v>
      </c>
      <c r="D20" s="118" t="s">
        <v>217</v>
      </c>
      <c r="E20" s="117" t="s">
        <v>223</v>
      </c>
      <c r="F20" s="175">
        <v>20</v>
      </c>
    </row>
    <row r="21" spans="2:6" ht="24" x14ac:dyDescent="0.25">
      <c r="B21" s="114">
        <v>18</v>
      </c>
      <c r="C21" s="115" t="s">
        <v>74</v>
      </c>
      <c r="D21" s="118" t="s">
        <v>218</v>
      </c>
      <c r="E21" s="117" t="s">
        <v>223</v>
      </c>
      <c r="F21" s="175">
        <v>20</v>
      </c>
    </row>
    <row r="22" spans="2:6" ht="24" x14ac:dyDescent="0.25">
      <c r="B22" s="114">
        <v>19</v>
      </c>
      <c r="C22" s="115" t="s">
        <v>74</v>
      </c>
      <c r="D22" s="118" t="s">
        <v>219</v>
      </c>
      <c r="E22" s="117" t="s">
        <v>223</v>
      </c>
      <c r="F22" s="175">
        <v>20</v>
      </c>
    </row>
    <row r="23" spans="2:6" ht="48" x14ac:dyDescent="0.25">
      <c r="B23" s="114">
        <v>20</v>
      </c>
      <c r="C23" s="115" t="s">
        <v>74</v>
      </c>
      <c r="D23" s="118" t="s">
        <v>90</v>
      </c>
      <c r="E23" s="117" t="s">
        <v>223</v>
      </c>
      <c r="F23" s="175">
        <v>20</v>
      </c>
    </row>
    <row r="24" spans="2:6" ht="24" x14ac:dyDescent="0.25">
      <c r="B24" s="114">
        <v>21</v>
      </c>
      <c r="C24" s="115" t="s">
        <v>74</v>
      </c>
      <c r="D24" s="118" t="s">
        <v>91</v>
      </c>
      <c r="E24" s="117" t="s">
        <v>223</v>
      </c>
      <c r="F24" s="175">
        <v>20</v>
      </c>
    </row>
    <row r="25" spans="2:6" ht="24" x14ac:dyDescent="0.25">
      <c r="B25" s="114">
        <v>22</v>
      </c>
      <c r="C25" s="115" t="s">
        <v>74</v>
      </c>
      <c r="D25" s="118" t="s">
        <v>92</v>
      </c>
      <c r="E25" s="117" t="s">
        <v>223</v>
      </c>
      <c r="F25" s="175">
        <v>20</v>
      </c>
    </row>
    <row r="26" spans="2:6" ht="60" x14ac:dyDescent="0.25">
      <c r="B26" s="114">
        <v>23</v>
      </c>
      <c r="C26" s="115" t="s">
        <v>74</v>
      </c>
      <c r="D26" s="118" t="s">
        <v>93</v>
      </c>
      <c r="E26" s="117" t="s">
        <v>223</v>
      </c>
      <c r="F26" s="175">
        <v>20</v>
      </c>
    </row>
    <row r="27" spans="2:6" ht="60" x14ac:dyDescent="0.25">
      <c r="B27" s="114">
        <v>24</v>
      </c>
      <c r="C27" s="115" t="s">
        <v>74</v>
      </c>
      <c r="D27" s="118" t="s">
        <v>94</v>
      </c>
      <c r="E27" s="117" t="s">
        <v>223</v>
      </c>
      <c r="F27" s="175">
        <v>20</v>
      </c>
    </row>
    <row r="28" spans="2:6" ht="60" x14ac:dyDescent="0.25">
      <c r="B28" s="114">
        <v>25</v>
      </c>
      <c r="C28" s="115" t="s">
        <v>74</v>
      </c>
      <c r="D28" s="118" t="s">
        <v>95</v>
      </c>
      <c r="E28" s="117" t="s">
        <v>223</v>
      </c>
      <c r="F28" s="175">
        <v>40</v>
      </c>
    </row>
    <row r="29" spans="2:6" x14ac:dyDescent="0.25">
      <c r="B29" s="114">
        <v>26</v>
      </c>
      <c r="C29" s="115" t="s">
        <v>74</v>
      </c>
      <c r="D29" s="118" t="s">
        <v>240</v>
      </c>
      <c r="E29" s="117" t="s">
        <v>227</v>
      </c>
      <c r="F29" s="175">
        <v>10</v>
      </c>
    </row>
    <row r="30" spans="2:6" ht="24" x14ac:dyDescent="0.25">
      <c r="B30" s="114">
        <v>27</v>
      </c>
      <c r="C30" s="115" t="s">
        <v>74</v>
      </c>
      <c r="D30" s="118" t="s">
        <v>241</v>
      </c>
      <c r="E30" s="117" t="s">
        <v>224</v>
      </c>
      <c r="F30" s="175">
        <v>150</v>
      </c>
    </row>
    <row r="31" spans="2:6" x14ac:dyDescent="0.25">
      <c r="B31" s="114">
        <v>28</v>
      </c>
      <c r="C31" s="119" t="s">
        <v>75</v>
      </c>
      <c r="D31" s="118" t="s">
        <v>96</v>
      </c>
      <c r="E31" s="117" t="s">
        <v>225</v>
      </c>
      <c r="F31" s="175">
        <v>10</v>
      </c>
    </row>
    <row r="32" spans="2:6" x14ac:dyDescent="0.25">
      <c r="B32" s="114">
        <v>29</v>
      </c>
      <c r="C32" s="119" t="s">
        <v>75</v>
      </c>
      <c r="D32" s="118" t="s">
        <v>97</v>
      </c>
      <c r="E32" s="117" t="s">
        <v>226</v>
      </c>
      <c r="F32" s="175">
        <v>10</v>
      </c>
    </row>
    <row r="33" spans="2:6" ht="24" x14ac:dyDescent="0.25">
      <c r="B33" s="114">
        <v>30</v>
      </c>
      <c r="C33" s="119" t="s">
        <v>75</v>
      </c>
      <c r="D33" s="118" t="s">
        <v>98</v>
      </c>
      <c r="E33" s="117" t="s">
        <v>227</v>
      </c>
      <c r="F33" s="175">
        <v>300</v>
      </c>
    </row>
    <row r="34" spans="2:6" ht="24" x14ac:dyDescent="0.25">
      <c r="B34" s="114">
        <v>31</v>
      </c>
      <c r="C34" s="119" t="s">
        <v>75</v>
      </c>
      <c r="D34" s="118" t="s">
        <v>99</v>
      </c>
      <c r="E34" s="117" t="s">
        <v>227</v>
      </c>
      <c r="F34" s="175">
        <v>220</v>
      </c>
    </row>
    <row r="35" spans="2:6" x14ac:dyDescent="0.25">
      <c r="B35" s="114">
        <v>32</v>
      </c>
      <c r="C35" s="119" t="s">
        <v>75</v>
      </c>
      <c r="D35" s="118" t="s">
        <v>100</v>
      </c>
      <c r="E35" s="117" t="s">
        <v>225</v>
      </c>
      <c r="F35" s="175">
        <v>10</v>
      </c>
    </row>
    <row r="36" spans="2:6" x14ac:dyDescent="0.25">
      <c r="B36" s="114">
        <v>33</v>
      </c>
      <c r="C36" s="119" t="s">
        <v>75</v>
      </c>
      <c r="D36" s="118" t="s">
        <v>101</v>
      </c>
      <c r="E36" s="117" t="s">
        <v>223</v>
      </c>
      <c r="F36" s="175">
        <v>10</v>
      </c>
    </row>
    <row r="37" spans="2:6" x14ac:dyDescent="0.25">
      <c r="B37" s="114">
        <v>34</v>
      </c>
      <c r="C37" s="119" t="s">
        <v>75</v>
      </c>
      <c r="D37" s="118" t="s">
        <v>102</v>
      </c>
      <c r="E37" s="117" t="s">
        <v>223</v>
      </c>
      <c r="F37" s="175">
        <v>10</v>
      </c>
    </row>
    <row r="38" spans="2:6" x14ac:dyDescent="0.25">
      <c r="B38" s="114">
        <v>35</v>
      </c>
      <c r="C38" s="119" t="s">
        <v>75</v>
      </c>
      <c r="D38" s="118" t="s">
        <v>103</v>
      </c>
      <c r="E38" s="117" t="s">
        <v>223</v>
      </c>
      <c r="F38" s="175">
        <v>530</v>
      </c>
    </row>
    <row r="39" spans="2:6" ht="72" x14ac:dyDescent="0.25">
      <c r="B39" s="114">
        <v>36</v>
      </c>
      <c r="C39" s="119" t="s">
        <v>75</v>
      </c>
      <c r="D39" s="118" t="s">
        <v>104</v>
      </c>
      <c r="E39" s="117" t="s">
        <v>223</v>
      </c>
      <c r="F39" s="175">
        <v>160</v>
      </c>
    </row>
    <row r="40" spans="2:6" x14ac:dyDescent="0.25">
      <c r="B40" s="114">
        <v>37</v>
      </c>
      <c r="C40" s="119" t="s">
        <v>75</v>
      </c>
      <c r="D40" s="118" t="s">
        <v>105</v>
      </c>
      <c r="E40" s="117" t="s">
        <v>226</v>
      </c>
      <c r="F40" s="175">
        <v>30</v>
      </c>
    </row>
    <row r="41" spans="2:6" x14ac:dyDescent="0.25">
      <c r="B41" s="114">
        <v>38</v>
      </c>
      <c r="C41" s="119" t="s">
        <v>75</v>
      </c>
      <c r="D41" s="118" t="s">
        <v>106</v>
      </c>
      <c r="E41" s="117" t="s">
        <v>227</v>
      </c>
      <c r="F41" s="175">
        <v>80</v>
      </c>
    </row>
    <row r="42" spans="2:6" ht="24" x14ac:dyDescent="0.25">
      <c r="B42" s="114">
        <v>39</v>
      </c>
      <c r="C42" s="119" t="s">
        <v>75</v>
      </c>
      <c r="D42" s="118" t="s">
        <v>107</v>
      </c>
      <c r="E42" s="117" t="s">
        <v>224</v>
      </c>
      <c r="F42" s="175">
        <v>40</v>
      </c>
    </row>
    <row r="43" spans="2:6" x14ac:dyDescent="0.25">
      <c r="B43" s="114">
        <v>40</v>
      </c>
      <c r="C43" s="119" t="s">
        <v>75</v>
      </c>
      <c r="D43" s="118" t="s">
        <v>108</v>
      </c>
      <c r="E43" s="117" t="s">
        <v>226</v>
      </c>
      <c r="F43" s="175">
        <v>20</v>
      </c>
    </row>
    <row r="44" spans="2:6" ht="24" x14ac:dyDescent="0.25">
      <c r="B44" s="114">
        <v>41</v>
      </c>
      <c r="C44" s="119" t="s">
        <v>75</v>
      </c>
      <c r="D44" s="118" t="s">
        <v>109</v>
      </c>
      <c r="E44" s="117" t="s">
        <v>223</v>
      </c>
      <c r="F44" s="175">
        <v>290</v>
      </c>
    </row>
    <row r="45" spans="2:6" ht="24" x14ac:dyDescent="0.25">
      <c r="B45" s="114">
        <v>42</v>
      </c>
      <c r="C45" s="119" t="s">
        <v>75</v>
      </c>
      <c r="D45" s="118" t="s">
        <v>110</v>
      </c>
      <c r="E45" s="117" t="s">
        <v>223</v>
      </c>
      <c r="F45" s="175">
        <v>120</v>
      </c>
    </row>
    <row r="46" spans="2:6" x14ac:dyDescent="0.25">
      <c r="B46" s="114">
        <v>43</v>
      </c>
      <c r="C46" s="119" t="s">
        <v>75</v>
      </c>
      <c r="D46" s="118" t="s">
        <v>111</v>
      </c>
      <c r="E46" s="117" t="s">
        <v>223</v>
      </c>
      <c r="F46" s="175">
        <v>20</v>
      </c>
    </row>
    <row r="47" spans="2:6" ht="24" x14ac:dyDescent="0.25">
      <c r="B47" s="114">
        <v>44</v>
      </c>
      <c r="C47" s="119" t="s">
        <v>75</v>
      </c>
      <c r="D47" s="118" t="s">
        <v>112</v>
      </c>
      <c r="E47" s="117" t="s">
        <v>226</v>
      </c>
      <c r="F47" s="175">
        <v>5</v>
      </c>
    </row>
    <row r="48" spans="2:6" x14ac:dyDescent="0.25">
      <c r="B48" s="114">
        <v>45</v>
      </c>
      <c r="C48" s="119" t="s">
        <v>75</v>
      </c>
      <c r="D48" s="118" t="s">
        <v>113</v>
      </c>
      <c r="E48" s="117" t="s">
        <v>226</v>
      </c>
      <c r="F48" s="175">
        <v>10</v>
      </c>
    </row>
    <row r="49" spans="2:6" ht="24" x14ac:dyDescent="0.25">
      <c r="B49" s="114">
        <v>46</v>
      </c>
      <c r="C49" s="119" t="s">
        <v>75</v>
      </c>
      <c r="D49" s="118" t="s">
        <v>114</v>
      </c>
      <c r="E49" s="117" t="s">
        <v>226</v>
      </c>
      <c r="F49" s="175">
        <v>5</v>
      </c>
    </row>
    <row r="50" spans="2:6" ht="24" x14ac:dyDescent="0.25">
      <c r="B50" s="114">
        <v>47</v>
      </c>
      <c r="C50" s="119" t="s">
        <v>75</v>
      </c>
      <c r="D50" s="118" t="s">
        <v>115</v>
      </c>
      <c r="E50" s="117" t="s">
        <v>226</v>
      </c>
      <c r="F50" s="175">
        <v>5</v>
      </c>
    </row>
    <row r="51" spans="2:6" ht="24" x14ac:dyDescent="0.25">
      <c r="B51" s="114">
        <v>48</v>
      </c>
      <c r="C51" s="120" t="s">
        <v>76</v>
      </c>
      <c r="D51" s="118" t="s">
        <v>220</v>
      </c>
      <c r="E51" s="117" t="s">
        <v>223</v>
      </c>
      <c r="F51" s="175">
        <v>1400</v>
      </c>
    </row>
    <row r="52" spans="2:6" ht="24" x14ac:dyDescent="0.25">
      <c r="B52" s="114">
        <v>49</v>
      </c>
      <c r="C52" s="120" t="s">
        <v>76</v>
      </c>
      <c r="D52" s="118" t="s">
        <v>221</v>
      </c>
      <c r="E52" s="117" t="s">
        <v>223</v>
      </c>
      <c r="F52" s="175">
        <v>3000</v>
      </c>
    </row>
    <row r="53" spans="2:6" ht="24" x14ac:dyDescent="0.25">
      <c r="B53" s="114">
        <v>50</v>
      </c>
      <c r="C53" s="120" t="s">
        <v>76</v>
      </c>
      <c r="D53" s="118" t="s">
        <v>222</v>
      </c>
      <c r="E53" s="117" t="s">
        <v>223</v>
      </c>
      <c r="F53" s="175">
        <v>15200</v>
      </c>
    </row>
    <row r="54" spans="2:6" x14ac:dyDescent="0.25">
      <c r="B54" s="114">
        <v>51</v>
      </c>
      <c r="C54" s="120" t="s">
        <v>76</v>
      </c>
      <c r="D54" s="118" t="s">
        <v>116</v>
      </c>
      <c r="E54" s="117" t="s">
        <v>226</v>
      </c>
      <c r="F54" s="175">
        <v>100</v>
      </c>
    </row>
    <row r="55" spans="2:6" ht="24" x14ac:dyDescent="0.25">
      <c r="B55" s="114">
        <v>52</v>
      </c>
      <c r="C55" s="120" t="s">
        <v>76</v>
      </c>
      <c r="D55" s="118" t="s">
        <v>117</v>
      </c>
      <c r="E55" s="117" t="s">
        <v>225</v>
      </c>
      <c r="F55" s="175">
        <v>50</v>
      </c>
    </row>
    <row r="56" spans="2:6" ht="24" x14ac:dyDescent="0.25">
      <c r="B56" s="114">
        <v>53</v>
      </c>
      <c r="C56" s="120" t="s">
        <v>76</v>
      </c>
      <c r="D56" s="118" t="s">
        <v>118</v>
      </c>
      <c r="E56" s="117" t="s">
        <v>225</v>
      </c>
      <c r="F56" s="175">
        <v>480</v>
      </c>
    </row>
    <row r="57" spans="2:6" ht="24" x14ac:dyDescent="0.25">
      <c r="B57" s="114">
        <v>54</v>
      </c>
      <c r="C57" s="120" t="s">
        <v>76</v>
      </c>
      <c r="D57" s="118" t="s">
        <v>237</v>
      </c>
      <c r="E57" s="117" t="s">
        <v>226</v>
      </c>
      <c r="F57" s="175">
        <v>7000</v>
      </c>
    </row>
    <row r="58" spans="2:6" ht="120" x14ac:dyDescent="0.25">
      <c r="B58" s="114">
        <v>55</v>
      </c>
      <c r="C58" s="120" t="s">
        <v>76</v>
      </c>
      <c r="D58" s="118" t="s">
        <v>119</v>
      </c>
      <c r="E58" s="117" t="s">
        <v>226</v>
      </c>
      <c r="F58" s="175">
        <v>2000</v>
      </c>
    </row>
    <row r="59" spans="2:6" ht="108" x14ac:dyDescent="0.25">
      <c r="B59" s="114">
        <v>56</v>
      </c>
      <c r="C59" s="120" t="s">
        <v>76</v>
      </c>
      <c r="D59" s="118" t="s">
        <v>120</v>
      </c>
      <c r="E59" s="117" t="s">
        <v>226</v>
      </c>
      <c r="F59" s="175">
        <v>3500</v>
      </c>
    </row>
    <row r="60" spans="2:6" ht="60" x14ac:dyDescent="0.25">
      <c r="B60" s="114">
        <v>57</v>
      </c>
      <c r="C60" s="120" t="s">
        <v>76</v>
      </c>
      <c r="D60" s="118" t="s">
        <v>121</v>
      </c>
      <c r="E60" s="117" t="s">
        <v>228</v>
      </c>
      <c r="F60" s="175">
        <v>90</v>
      </c>
    </row>
    <row r="61" spans="2:6" ht="24" x14ac:dyDescent="0.25">
      <c r="B61" s="114">
        <v>58</v>
      </c>
      <c r="C61" s="120" t="s">
        <v>76</v>
      </c>
      <c r="D61" s="118" t="s">
        <v>122</v>
      </c>
      <c r="E61" s="117" t="s">
        <v>225</v>
      </c>
      <c r="F61" s="175">
        <v>10</v>
      </c>
    </row>
    <row r="62" spans="2:6" x14ac:dyDescent="0.25">
      <c r="B62" s="114">
        <v>59</v>
      </c>
      <c r="C62" s="120" t="s">
        <v>76</v>
      </c>
      <c r="D62" s="118" t="s">
        <v>123</v>
      </c>
      <c r="E62" s="117" t="s">
        <v>226</v>
      </c>
      <c r="F62" s="175">
        <v>240</v>
      </c>
    </row>
    <row r="63" spans="2:6" x14ac:dyDescent="0.25">
      <c r="B63" s="114">
        <v>60</v>
      </c>
      <c r="C63" s="121" t="s">
        <v>77</v>
      </c>
      <c r="D63" s="118" t="s">
        <v>124</v>
      </c>
      <c r="E63" s="117" t="s">
        <v>223</v>
      </c>
      <c r="F63" s="175">
        <v>10</v>
      </c>
    </row>
    <row r="64" spans="2:6" ht="24" x14ac:dyDescent="0.25">
      <c r="B64" s="114">
        <v>61</v>
      </c>
      <c r="C64" s="121" t="s">
        <v>77</v>
      </c>
      <c r="D64" s="118" t="s">
        <v>125</v>
      </c>
      <c r="E64" s="117" t="s">
        <v>223</v>
      </c>
      <c r="F64" s="175">
        <v>230</v>
      </c>
    </row>
    <row r="65" spans="2:6" ht="24" x14ac:dyDescent="0.25">
      <c r="B65" s="114">
        <v>62</v>
      </c>
      <c r="C65" s="121" t="s">
        <v>77</v>
      </c>
      <c r="D65" s="118" t="s">
        <v>126</v>
      </c>
      <c r="E65" s="117" t="s">
        <v>223</v>
      </c>
      <c r="F65" s="175">
        <v>30</v>
      </c>
    </row>
    <row r="66" spans="2:6" x14ac:dyDescent="0.25">
      <c r="B66" s="114">
        <v>63</v>
      </c>
      <c r="C66" s="121" t="s">
        <v>77</v>
      </c>
      <c r="D66" s="118" t="s">
        <v>127</v>
      </c>
      <c r="E66" s="117" t="s">
        <v>223</v>
      </c>
      <c r="F66" s="175">
        <v>10</v>
      </c>
    </row>
    <row r="67" spans="2:6" ht="46.5" customHeight="1" x14ac:dyDescent="0.25">
      <c r="B67" s="114">
        <v>64</v>
      </c>
      <c r="C67" s="121" t="s">
        <v>77</v>
      </c>
      <c r="D67" s="118" t="s">
        <v>128</v>
      </c>
      <c r="E67" s="117" t="s">
        <v>223</v>
      </c>
      <c r="F67" s="175">
        <v>200</v>
      </c>
    </row>
    <row r="68" spans="2:6" ht="24" x14ac:dyDescent="0.25">
      <c r="B68" s="114">
        <v>65</v>
      </c>
      <c r="C68" s="121" t="s">
        <v>77</v>
      </c>
      <c r="D68" s="118" t="s">
        <v>129</v>
      </c>
      <c r="E68" s="117" t="s">
        <v>223</v>
      </c>
      <c r="F68" s="175">
        <v>120</v>
      </c>
    </row>
    <row r="69" spans="2:6" x14ac:dyDescent="0.25">
      <c r="B69" s="114">
        <v>66</v>
      </c>
      <c r="C69" s="121" t="s">
        <v>77</v>
      </c>
      <c r="D69" s="118" t="s">
        <v>130</v>
      </c>
      <c r="E69" s="117" t="s">
        <v>223</v>
      </c>
      <c r="F69" s="175">
        <v>5</v>
      </c>
    </row>
    <row r="70" spans="2:6" x14ac:dyDescent="0.25">
      <c r="B70" s="114">
        <v>67</v>
      </c>
      <c r="C70" s="121" t="s">
        <v>77</v>
      </c>
      <c r="D70" s="118" t="s">
        <v>131</v>
      </c>
      <c r="E70" s="117" t="s">
        <v>223</v>
      </c>
      <c r="F70" s="175">
        <v>10</v>
      </c>
    </row>
    <row r="71" spans="2:6" x14ac:dyDescent="0.25">
      <c r="B71" s="114">
        <v>68</v>
      </c>
      <c r="C71" s="121" t="s">
        <v>77</v>
      </c>
      <c r="D71" s="118" t="s">
        <v>132</v>
      </c>
      <c r="E71" s="117" t="s">
        <v>223</v>
      </c>
      <c r="F71" s="175">
        <v>20</v>
      </c>
    </row>
    <row r="72" spans="2:6" x14ac:dyDescent="0.25">
      <c r="B72" s="114">
        <v>69</v>
      </c>
      <c r="C72" s="121" t="s">
        <v>77</v>
      </c>
      <c r="D72" s="118" t="s">
        <v>242</v>
      </c>
      <c r="E72" s="117" t="s">
        <v>223</v>
      </c>
      <c r="F72" s="175">
        <v>30</v>
      </c>
    </row>
    <row r="73" spans="2:6" x14ac:dyDescent="0.25">
      <c r="B73" s="114">
        <v>70</v>
      </c>
      <c r="C73" s="121" t="s">
        <v>77</v>
      </c>
      <c r="D73" s="118" t="s">
        <v>238</v>
      </c>
      <c r="E73" s="117" t="s">
        <v>223</v>
      </c>
      <c r="F73" s="175">
        <v>50</v>
      </c>
    </row>
    <row r="74" spans="2:6" x14ac:dyDescent="0.25">
      <c r="B74" s="114">
        <v>71</v>
      </c>
      <c r="C74" s="121" t="s">
        <v>77</v>
      </c>
      <c r="D74" s="118" t="s">
        <v>133</v>
      </c>
      <c r="E74" s="117" t="s">
        <v>223</v>
      </c>
      <c r="F74" s="175">
        <v>120</v>
      </c>
    </row>
    <row r="75" spans="2:6" x14ac:dyDescent="0.25">
      <c r="B75" s="114">
        <v>72</v>
      </c>
      <c r="C75" s="121" t="s">
        <v>77</v>
      </c>
      <c r="D75" s="118" t="s">
        <v>134</v>
      </c>
      <c r="E75" s="117" t="s">
        <v>223</v>
      </c>
      <c r="F75" s="175">
        <v>20</v>
      </c>
    </row>
    <row r="76" spans="2:6" x14ac:dyDescent="0.25">
      <c r="B76" s="114">
        <v>73</v>
      </c>
      <c r="C76" s="121" t="s">
        <v>77</v>
      </c>
      <c r="D76" s="118" t="s">
        <v>135</v>
      </c>
      <c r="E76" s="117" t="s">
        <v>223</v>
      </c>
      <c r="F76" s="175">
        <v>60</v>
      </c>
    </row>
    <row r="77" spans="2:6" x14ac:dyDescent="0.25">
      <c r="B77" s="114">
        <v>74</v>
      </c>
      <c r="C77" s="121" t="s">
        <v>77</v>
      </c>
      <c r="D77" s="118" t="s">
        <v>136</v>
      </c>
      <c r="E77" s="117" t="s">
        <v>223</v>
      </c>
      <c r="F77" s="175">
        <v>30</v>
      </c>
    </row>
    <row r="78" spans="2:6" x14ac:dyDescent="0.25">
      <c r="B78" s="114">
        <v>75</v>
      </c>
      <c r="C78" s="121" t="s">
        <v>77</v>
      </c>
      <c r="D78" s="118" t="s">
        <v>137</v>
      </c>
      <c r="E78" s="117" t="s">
        <v>229</v>
      </c>
      <c r="F78" s="175">
        <v>110</v>
      </c>
    </row>
    <row r="79" spans="2:6" x14ac:dyDescent="0.25">
      <c r="B79" s="114">
        <v>76</v>
      </c>
      <c r="C79" s="121" t="s">
        <v>77</v>
      </c>
      <c r="D79" s="118" t="s">
        <v>138</v>
      </c>
      <c r="E79" s="117" t="s">
        <v>223</v>
      </c>
      <c r="F79" s="175">
        <v>320</v>
      </c>
    </row>
    <row r="80" spans="2:6" x14ac:dyDescent="0.25">
      <c r="B80" s="114">
        <v>77</v>
      </c>
      <c r="C80" s="121" t="s">
        <v>77</v>
      </c>
      <c r="D80" s="118" t="s">
        <v>139</v>
      </c>
      <c r="E80" s="117" t="s">
        <v>223</v>
      </c>
      <c r="F80" s="175">
        <v>100</v>
      </c>
    </row>
    <row r="81" spans="2:6" x14ac:dyDescent="0.25">
      <c r="B81" s="114">
        <v>78</v>
      </c>
      <c r="C81" s="121" t="s">
        <v>77</v>
      </c>
      <c r="D81" s="118" t="s">
        <v>140</v>
      </c>
      <c r="E81" s="117" t="s">
        <v>229</v>
      </c>
      <c r="F81" s="175">
        <v>60</v>
      </c>
    </row>
    <row r="82" spans="2:6" x14ac:dyDescent="0.25">
      <c r="B82" s="114">
        <v>79</v>
      </c>
      <c r="C82" s="121" t="s">
        <v>77</v>
      </c>
      <c r="D82" s="118" t="s">
        <v>141</v>
      </c>
      <c r="E82" s="117" t="s">
        <v>229</v>
      </c>
      <c r="F82" s="175">
        <v>5</v>
      </c>
    </row>
    <row r="83" spans="2:6" x14ac:dyDescent="0.25">
      <c r="B83" s="114">
        <v>80</v>
      </c>
      <c r="C83" s="121" t="s">
        <v>77</v>
      </c>
      <c r="D83" s="118" t="s">
        <v>142</v>
      </c>
      <c r="E83" s="117" t="s">
        <v>223</v>
      </c>
      <c r="F83" s="175">
        <v>10</v>
      </c>
    </row>
    <row r="84" spans="2:6" x14ac:dyDescent="0.25">
      <c r="B84" s="114">
        <v>81</v>
      </c>
      <c r="C84" s="121" t="s">
        <v>77</v>
      </c>
      <c r="D84" s="118" t="s">
        <v>143</v>
      </c>
      <c r="E84" s="117" t="s">
        <v>223</v>
      </c>
      <c r="F84" s="175">
        <v>15</v>
      </c>
    </row>
    <row r="85" spans="2:6" x14ac:dyDescent="0.25">
      <c r="B85" s="114">
        <v>82</v>
      </c>
      <c r="C85" s="121" t="s">
        <v>77</v>
      </c>
      <c r="D85" s="118" t="s">
        <v>144</v>
      </c>
      <c r="E85" s="117" t="s">
        <v>223</v>
      </c>
      <c r="F85" s="175">
        <v>600</v>
      </c>
    </row>
    <row r="86" spans="2:6" x14ac:dyDescent="0.25">
      <c r="B86" s="114">
        <v>83</v>
      </c>
      <c r="C86" s="121" t="s">
        <v>77</v>
      </c>
      <c r="D86" s="118" t="s">
        <v>145</v>
      </c>
      <c r="E86" s="117" t="s">
        <v>223</v>
      </c>
      <c r="F86" s="175">
        <v>410</v>
      </c>
    </row>
    <row r="87" spans="2:6" ht="36" x14ac:dyDescent="0.25">
      <c r="B87" s="114">
        <v>84</v>
      </c>
      <c r="C87" s="121" t="s">
        <v>77</v>
      </c>
      <c r="D87" s="118" t="s">
        <v>146</v>
      </c>
      <c r="E87" s="117" t="s">
        <v>223</v>
      </c>
      <c r="F87" s="175">
        <v>10</v>
      </c>
    </row>
    <row r="88" spans="2:6" ht="24" x14ac:dyDescent="0.25">
      <c r="B88" s="114">
        <v>85</v>
      </c>
      <c r="C88" s="121" t="s">
        <v>77</v>
      </c>
      <c r="D88" s="118" t="s">
        <v>147</v>
      </c>
      <c r="E88" s="117" t="s">
        <v>223</v>
      </c>
      <c r="F88" s="175">
        <v>125</v>
      </c>
    </row>
    <row r="89" spans="2:6" ht="24" x14ac:dyDescent="0.25">
      <c r="B89" s="114">
        <v>86</v>
      </c>
      <c r="C89" s="121" t="s">
        <v>77</v>
      </c>
      <c r="D89" s="118" t="s">
        <v>148</v>
      </c>
      <c r="E89" s="117" t="s">
        <v>223</v>
      </c>
      <c r="F89" s="175">
        <v>130</v>
      </c>
    </row>
    <row r="90" spans="2:6" x14ac:dyDescent="0.25">
      <c r="B90" s="114">
        <v>87</v>
      </c>
      <c r="C90" s="121" t="s">
        <v>77</v>
      </c>
      <c r="D90" s="118" t="s">
        <v>149</v>
      </c>
      <c r="E90" s="117" t="s">
        <v>223</v>
      </c>
      <c r="F90" s="175">
        <v>100</v>
      </c>
    </row>
    <row r="91" spans="2:6" x14ac:dyDescent="0.25">
      <c r="B91" s="114">
        <v>88</v>
      </c>
      <c r="C91" s="121" t="s">
        <v>77</v>
      </c>
      <c r="D91" s="118" t="s">
        <v>150</v>
      </c>
      <c r="E91" s="117" t="s">
        <v>223</v>
      </c>
      <c r="F91" s="175">
        <v>90</v>
      </c>
    </row>
    <row r="92" spans="2:6" ht="24" x14ac:dyDescent="0.25">
      <c r="B92" s="114">
        <v>89</v>
      </c>
      <c r="C92" s="121" t="s">
        <v>77</v>
      </c>
      <c r="D92" s="118" t="s">
        <v>151</v>
      </c>
      <c r="E92" s="117" t="s">
        <v>223</v>
      </c>
      <c r="F92" s="175">
        <v>180</v>
      </c>
    </row>
    <row r="93" spans="2:6" x14ac:dyDescent="0.25">
      <c r="B93" s="114">
        <v>90</v>
      </c>
      <c r="C93" s="121" t="s">
        <v>77</v>
      </c>
      <c r="D93" s="118" t="s">
        <v>152</v>
      </c>
      <c r="E93" s="117" t="s">
        <v>223</v>
      </c>
      <c r="F93" s="175">
        <v>150</v>
      </c>
    </row>
    <row r="94" spans="2:6" x14ac:dyDescent="0.25">
      <c r="B94" s="114">
        <v>91</v>
      </c>
      <c r="C94" s="121" t="s">
        <v>77</v>
      </c>
      <c r="D94" s="118" t="s">
        <v>153</v>
      </c>
      <c r="E94" s="117" t="s">
        <v>223</v>
      </c>
      <c r="F94" s="175">
        <v>200</v>
      </c>
    </row>
    <row r="95" spans="2:6" ht="24" x14ac:dyDescent="0.25">
      <c r="B95" s="114">
        <v>92</v>
      </c>
      <c r="C95" s="121" t="s">
        <v>77</v>
      </c>
      <c r="D95" s="118" t="s">
        <v>154</v>
      </c>
      <c r="E95" s="117" t="s">
        <v>223</v>
      </c>
      <c r="F95" s="175">
        <v>40</v>
      </c>
    </row>
    <row r="96" spans="2:6" ht="36" x14ac:dyDescent="0.25">
      <c r="B96" s="114">
        <v>93</v>
      </c>
      <c r="C96" s="121" t="s">
        <v>77</v>
      </c>
      <c r="D96" s="118" t="s">
        <v>155</v>
      </c>
      <c r="E96" s="117" t="s">
        <v>223</v>
      </c>
      <c r="F96" s="175">
        <v>150</v>
      </c>
    </row>
    <row r="97" spans="2:6" ht="24" x14ac:dyDescent="0.25">
      <c r="B97" s="114">
        <v>94</v>
      </c>
      <c r="C97" s="121" t="s">
        <v>77</v>
      </c>
      <c r="D97" s="118" t="s">
        <v>156</v>
      </c>
      <c r="E97" s="117" t="s">
        <v>223</v>
      </c>
      <c r="F97" s="175">
        <v>30</v>
      </c>
    </row>
    <row r="98" spans="2:6" ht="24" x14ac:dyDescent="0.25">
      <c r="B98" s="114">
        <v>95</v>
      </c>
      <c r="C98" s="121" t="s">
        <v>77</v>
      </c>
      <c r="D98" s="118" t="s">
        <v>157</v>
      </c>
      <c r="E98" s="117" t="s">
        <v>223</v>
      </c>
      <c r="F98" s="175">
        <v>240</v>
      </c>
    </row>
    <row r="99" spans="2:6" ht="24" x14ac:dyDescent="0.25">
      <c r="B99" s="114">
        <v>96</v>
      </c>
      <c r="C99" s="121" t="s">
        <v>77</v>
      </c>
      <c r="D99" s="118" t="s">
        <v>158</v>
      </c>
      <c r="E99" s="117" t="s">
        <v>223</v>
      </c>
      <c r="F99" s="175">
        <v>20</v>
      </c>
    </row>
    <row r="100" spans="2:6" x14ac:dyDescent="0.25">
      <c r="B100" s="114">
        <v>97</v>
      </c>
      <c r="C100" s="121" t="s">
        <v>77</v>
      </c>
      <c r="D100" s="118" t="s">
        <v>159</v>
      </c>
      <c r="E100" s="117" t="s">
        <v>223</v>
      </c>
      <c r="F100" s="175">
        <v>260</v>
      </c>
    </row>
    <row r="101" spans="2:6" x14ac:dyDescent="0.25">
      <c r="B101" s="114">
        <v>98</v>
      </c>
      <c r="C101" s="121" t="s">
        <v>77</v>
      </c>
      <c r="D101" s="118" t="s">
        <v>160</v>
      </c>
      <c r="E101" s="117" t="s">
        <v>223</v>
      </c>
      <c r="F101" s="175">
        <v>170</v>
      </c>
    </row>
    <row r="102" spans="2:6" ht="24" x14ac:dyDescent="0.25">
      <c r="B102" s="114">
        <v>99</v>
      </c>
      <c r="C102" s="121" t="s">
        <v>77</v>
      </c>
      <c r="D102" s="118" t="s">
        <v>161</v>
      </c>
      <c r="E102" s="117" t="s">
        <v>223</v>
      </c>
      <c r="F102" s="175">
        <v>12</v>
      </c>
    </row>
    <row r="103" spans="2:6" ht="24" x14ac:dyDescent="0.25">
      <c r="B103" s="114">
        <v>100</v>
      </c>
      <c r="C103" s="121" t="s">
        <v>77</v>
      </c>
      <c r="D103" s="118" t="s">
        <v>162</v>
      </c>
      <c r="E103" s="117" t="s">
        <v>223</v>
      </c>
      <c r="F103" s="175">
        <v>180</v>
      </c>
    </row>
    <row r="104" spans="2:6" ht="24" x14ac:dyDescent="0.25">
      <c r="B104" s="114">
        <v>101</v>
      </c>
      <c r="C104" s="121" t="s">
        <v>77</v>
      </c>
      <c r="D104" s="118" t="s">
        <v>163</v>
      </c>
      <c r="E104" s="117" t="s">
        <v>223</v>
      </c>
      <c r="F104" s="175">
        <v>12</v>
      </c>
    </row>
    <row r="105" spans="2:6" x14ac:dyDescent="0.25">
      <c r="B105" s="114">
        <v>102</v>
      </c>
      <c r="C105" s="121" t="s">
        <v>77</v>
      </c>
      <c r="D105" s="118" t="s">
        <v>243</v>
      </c>
      <c r="E105" s="117" t="s">
        <v>223</v>
      </c>
      <c r="F105" s="175">
        <v>30</v>
      </c>
    </row>
    <row r="106" spans="2:6" ht="24" x14ac:dyDescent="0.25">
      <c r="B106" s="114">
        <v>103</v>
      </c>
      <c r="C106" s="121" t="s">
        <v>77</v>
      </c>
      <c r="D106" s="118" t="s">
        <v>164</v>
      </c>
      <c r="E106" s="117" t="s">
        <v>223</v>
      </c>
      <c r="F106" s="175">
        <v>140</v>
      </c>
    </row>
    <row r="107" spans="2:6" ht="24" x14ac:dyDescent="0.25">
      <c r="B107" s="114">
        <v>104</v>
      </c>
      <c r="C107" s="121" t="s">
        <v>77</v>
      </c>
      <c r="D107" s="118" t="s">
        <v>165</v>
      </c>
      <c r="E107" s="117" t="s">
        <v>223</v>
      </c>
      <c r="F107" s="175">
        <v>30</v>
      </c>
    </row>
    <row r="108" spans="2:6" x14ac:dyDescent="0.25">
      <c r="B108" s="114">
        <v>105</v>
      </c>
      <c r="C108" s="121" t="s">
        <v>77</v>
      </c>
      <c r="D108" s="118" t="s">
        <v>166</v>
      </c>
      <c r="E108" s="117" t="s">
        <v>230</v>
      </c>
      <c r="F108" s="175">
        <v>25</v>
      </c>
    </row>
    <row r="109" spans="2:6" x14ac:dyDescent="0.25">
      <c r="B109" s="114">
        <v>106</v>
      </c>
      <c r="C109" s="121" t="s">
        <v>77</v>
      </c>
      <c r="D109" s="118" t="s">
        <v>167</v>
      </c>
      <c r="E109" s="117" t="s">
        <v>230</v>
      </c>
      <c r="F109" s="175">
        <v>161</v>
      </c>
    </row>
    <row r="110" spans="2:6" ht="24" x14ac:dyDescent="0.25">
      <c r="B110" s="114">
        <v>107</v>
      </c>
      <c r="C110" s="121" t="s">
        <v>77</v>
      </c>
      <c r="D110" s="118" t="s">
        <v>168</v>
      </c>
      <c r="E110" s="117" t="s">
        <v>223</v>
      </c>
      <c r="F110" s="175">
        <v>20</v>
      </c>
    </row>
    <row r="111" spans="2:6" ht="48" x14ac:dyDescent="0.25">
      <c r="B111" s="114">
        <v>108</v>
      </c>
      <c r="C111" s="121" t="s">
        <v>77</v>
      </c>
      <c r="D111" s="118" t="s">
        <v>244</v>
      </c>
      <c r="E111" s="117" t="s">
        <v>223</v>
      </c>
      <c r="F111" s="175">
        <v>10</v>
      </c>
    </row>
    <row r="112" spans="2:6" ht="24" x14ac:dyDescent="0.25">
      <c r="B112" s="114">
        <v>109</v>
      </c>
      <c r="C112" s="121" t="s">
        <v>77</v>
      </c>
      <c r="D112" s="118" t="s">
        <v>169</v>
      </c>
      <c r="E112" s="117" t="s">
        <v>223</v>
      </c>
      <c r="F112" s="175">
        <v>20</v>
      </c>
    </row>
    <row r="113" spans="2:6" x14ac:dyDescent="0.25">
      <c r="B113" s="114">
        <v>110</v>
      </c>
      <c r="C113" s="121" t="s">
        <v>77</v>
      </c>
      <c r="D113" s="118" t="s">
        <v>170</v>
      </c>
      <c r="E113" s="117" t="s">
        <v>223</v>
      </c>
      <c r="F113" s="175">
        <v>16</v>
      </c>
    </row>
    <row r="114" spans="2:6" ht="24" x14ac:dyDescent="0.25">
      <c r="B114" s="114">
        <v>111</v>
      </c>
      <c r="C114" s="121" t="s">
        <v>77</v>
      </c>
      <c r="D114" s="118" t="s">
        <v>171</v>
      </c>
      <c r="E114" s="117" t="s">
        <v>223</v>
      </c>
      <c r="F114" s="175">
        <v>70</v>
      </c>
    </row>
    <row r="115" spans="2:6" x14ac:dyDescent="0.25">
      <c r="B115" s="114">
        <v>112</v>
      </c>
      <c r="C115" s="121" t="s">
        <v>77</v>
      </c>
      <c r="D115" s="118" t="s">
        <v>172</v>
      </c>
      <c r="E115" s="117" t="s">
        <v>223</v>
      </c>
      <c r="F115" s="175">
        <v>6</v>
      </c>
    </row>
    <row r="116" spans="2:6" x14ac:dyDescent="0.25">
      <c r="B116" s="114">
        <v>113</v>
      </c>
      <c r="C116" s="121" t="s">
        <v>77</v>
      </c>
      <c r="D116" s="118" t="s">
        <v>173</v>
      </c>
      <c r="E116" s="117" t="s">
        <v>223</v>
      </c>
      <c r="F116" s="175">
        <v>65</v>
      </c>
    </row>
    <row r="117" spans="2:6" x14ac:dyDescent="0.25">
      <c r="B117" s="114">
        <v>114</v>
      </c>
      <c r="C117" s="121" t="s">
        <v>77</v>
      </c>
      <c r="D117" s="118" t="s">
        <v>174</v>
      </c>
      <c r="E117" s="117" t="s">
        <v>223</v>
      </c>
      <c r="F117" s="175">
        <v>10</v>
      </c>
    </row>
    <row r="118" spans="2:6" ht="24" x14ac:dyDescent="0.25">
      <c r="B118" s="114">
        <v>115</v>
      </c>
      <c r="C118" s="121" t="s">
        <v>77</v>
      </c>
      <c r="D118" s="118" t="s">
        <v>175</v>
      </c>
      <c r="E118" s="117" t="s">
        <v>223</v>
      </c>
      <c r="F118" s="175">
        <v>20</v>
      </c>
    </row>
    <row r="119" spans="2:6" x14ac:dyDescent="0.25">
      <c r="B119" s="114">
        <v>116</v>
      </c>
      <c r="C119" s="121" t="s">
        <v>77</v>
      </c>
      <c r="D119" s="118" t="s">
        <v>176</v>
      </c>
      <c r="E119" s="117" t="s">
        <v>226</v>
      </c>
      <c r="F119" s="175">
        <v>25</v>
      </c>
    </row>
    <row r="120" spans="2:6" x14ac:dyDescent="0.25">
      <c r="B120" s="114">
        <v>117</v>
      </c>
      <c r="C120" s="121" t="s">
        <v>77</v>
      </c>
      <c r="D120" s="118" t="s">
        <v>177</v>
      </c>
      <c r="E120" s="117" t="s">
        <v>226</v>
      </c>
      <c r="F120" s="175">
        <v>100</v>
      </c>
    </row>
    <row r="121" spans="2:6" x14ac:dyDescent="0.25">
      <c r="B121" s="114">
        <v>118</v>
      </c>
      <c r="C121" s="121" t="s">
        <v>77</v>
      </c>
      <c r="D121" s="118" t="s">
        <v>178</v>
      </c>
      <c r="E121" s="117" t="s">
        <v>226</v>
      </c>
      <c r="F121" s="175">
        <v>100</v>
      </c>
    </row>
    <row r="122" spans="2:6" x14ac:dyDescent="0.25">
      <c r="B122" s="114">
        <v>119</v>
      </c>
      <c r="C122" s="121" t="s">
        <v>77</v>
      </c>
      <c r="D122" s="118" t="s">
        <v>179</v>
      </c>
      <c r="E122" s="117" t="s">
        <v>226</v>
      </c>
      <c r="F122" s="175">
        <v>40</v>
      </c>
    </row>
    <row r="123" spans="2:6" x14ac:dyDescent="0.25">
      <c r="B123" s="114">
        <v>120</v>
      </c>
      <c r="C123" s="121" t="s">
        <v>77</v>
      </c>
      <c r="D123" s="118" t="s">
        <v>180</v>
      </c>
      <c r="E123" s="117" t="s">
        <v>226</v>
      </c>
      <c r="F123" s="175">
        <v>45</v>
      </c>
    </row>
    <row r="124" spans="2:6" x14ac:dyDescent="0.25">
      <c r="B124" s="114">
        <v>121</v>
      </c>
      <c r="C124" s="121" t="s">
        <v>77</v>
      </c>
      <c r="D124" s="118" t="s">
        <v>181</v>
      </c>
      <c r="E124" s="117" t="s">
        <v>226</v>
      </c>
      <c r="F124" s="175">
        <v>155</v>
      </c>
    </row>
    <row r="125" spans="2:6" x14ac:dyDescent="0.25">
      <c r="B125" s="114">
        <v>122</v>
      </c>
      <c r="C125" s="121" t="s">
        <v>77</v>
      </c>
      <c r="D125" s="118" t="s">
        <v>182</v>
      </c>
      <c r="E125" s="117" t="s">
        <v>226</v>
      </c>
      <c r="F125" s="175">
        <v>135</v>
      </c>
    </row>
    <row r="126" spans="2:6" x14ac:dyDescent="0.25">
      <c r="B126" s="114">
        <v>123</v>
      </c>
      <c r="C126" s="121" t="s">
        <v>77</v>
      </c>
      <c r="D126" s="118" t="s">
        <v>183</v>
      </c>
      <c r="E126" s="117" t="s">
        <v>226</v>
      </c>
      <c r="F126" s="175">
        <v>70</v>
      </c>
    </row>
    <row r="127" spans="2:6" x14ac:dyDescent="0.25">
      <c r="B127" s="114">
        <v>124</v>
      </c>
      <c r="C127" s="121" t="s">
        <v>77</v>
      </c>
      <c r="D127" s="118" t="s">
        <v>239</v>
      </c>
      <c r="E127" s="117" t="s">
        <v>231</v>
      </c>
      <c r="F127" s="175">
        <v>50</v>
      </c>
    </row>
    <row r="128" spans="2:6" x14ac:dyDescent="0.25">
      <c r="B128" s="114">
        <v>125</v>
      </c>
      <c r="C128" s="121" t="s">
        <v>77</v>
      </c>
      <c r="D128" s="118" t="s">
        <v>184</v>
      </c>
      <c r="E128" s="117" t="s">
        <v>231</v>
      </c>
      <c r="F128" s="175">
        <v>65</v>
      </c>
    </row>
    <row r="129" spans="2:6" x14ac:dyDescent="0.25">
      <c r="B129" s="114">
        <v>126</v>
      </c>
      <c r="C129" s="121" t="s">
        <v>77</v>
      </c>
      <c r="D129" s="118" t="s">
        <v>185</v>
      </c>
      <c r="E129" s="117" t="s">
        <v>231</v>
      </c>
      <c r="F129" s="175">
        <v>65</v>
      </c>
    </row>
    <row r="130" spans="2:6" x14ac:dyDescent="0.25">
      <c r="B130" s="114">
        <v>127</v>
      </c>
      <c r="C130" s="121" t="s">
        <v>77</v>
      </c>
      <c r="D130" s="118" t="s">
        <v>186</v>
      </c>
      <c r="E130" s="117" t="s">
        <v>223</v>
      </c>
      <c r="F130" s="175">
        <v>10</v>
      </c>
    </row>
    <row r="131" spans="2:6" x14ac:dyDescent="0.25">
      <c r="B131" s="114">
        <v>128</v>
      </c>
      <c r="C131" s="121" t="s">
        <v>77</v>
      </c>
      <c r="D131" s="118" t="s">
        <v>187</v>
      </c>
      <c r="E131" s="117" t="s">
        <v>223</v>
      </c>
      <c r="F131" s="175">
        <v>700</v>
      </c>
    </row>
    <row r="132" spans="2:6" x14ac:dyDescent="0.25">
      <c r="B132" s="114">
        <v>129</v>
      </c>
      <c r="C132" s="121" t="s">
        <v>77</v>
      </c>
      <c r="D132" s="118" t="s">
        <v>188</v>
      </c>
      <c r="E132" s="117" t="s">
        <v>223</v>
      </c>
      <c r="F132" s="175">
        <v>75</v>
      </c>
    </row>
    <row r="133" spans="2:6" x14ac:dyDescent="0.25">
      <c r="B133" s="114">
        <v>130</v>
      </c>
      <c r="C133" s="121" t="s">
        <v>77</v>
      </c>
      <c r="D133" s="118" t="s">
        <v>189</v>
      </c>
      <c r="E133" s="117" t="s">
        <v>223</v>
      </c>
      <c r="F133" s="175">
        <v>90</v>
      </c>
    </row>
    <row r="134" spans="2:6" x14ac:dyDescent="0.25">
      <c r="B134" s="114">
        <v>131</v>
      </c>
      <c r="C134" s="121" t="s">
        <v>77</v>
      </c>
      <c r="D134" s="118" t="s">
        <v>190</v>
      </c>
      <c r="E134" s="117" t="s">
        <v>223</v>
      </c>
      <c r="F134" s="175">
        <v>10</v>
      </c>
    </row>
    <row r="135" spans="2:6" x14ac:dyDescent="0.25">
      <c r="B135" s="114">
        <v>132</v>
      </c>
      <c r="C135" s="121" t="s">
        <v>77</v>
      </c>
      <c r="D135" s="118" t="s">
        <v>191</v>
      </c>
      <c r="E135" s="117" t="s">
        <v>229</v>
      </c>
      <c r="F135" s="175">
        <v>15</v>
      </c>
    </row>
    <row r="136" spans="2:6" x14ac:dyDescent="0.25">
      <c r="B136" s="114">
        <v>133</v>
      </c>
      <c r="C136" s="121" t="s">
        <v>77</v>
      </c>
      <c r="D136" s="118" t="s">
        <v>192</v>
      </c>
      <c r="E136" s="117" t="s">
        <v>223</v>
      </c>
      <c r="F136" s="175">
        <v>5</v>
      </c>
    </row>
    <row r="137" spans="2:6" x14ac:dyDescent="0.25">
      <c r="B137" s="114">
        <v>134</v>
      </c>
      <c r="C137" s="121" t="s">
        <v>77</v>
      </c>
      <c r="D137" s="118" t="s">
        <v>193</v>
      </c>
      <c r="E137" s="117" t="s">
        <v>223</v>
      </c>
      <c r="F137" s="175">
        <v>10</v>
      </c>
    </row>
    <row r="138" spans="2:6" x14ac:dyDescent="0.25">
      <c r="B138" s="114">
        <v>135</v>
      </c>
      <c r="C138" s="121" t="s">
        <v>77</v>
      </c>
      <c r="D138" s="118" t="s">
        <v>194</v>
      </c>
      <c r="E138" s="117" t="s">
        <v>223</v>
      </c>
      <c r="F138" s="175">
        <v>150</v>
      </c>
    </row>
    <row r="139" spans="2:6" ht="24" x14ac:dyDescent="0.25">
      <c r="B139" s="114">
        <v>136</v>
      </c>
      <c r="C139" s="121" t="s">
        <v>77</v>
      </c>
      <c r="D139" s="118" t="s">
        <v>195</v>
      </c>
      <c r="E139" s="117" t="s">
        <v>223</v>
      </c>
      <c r="F139" s="175">
        <v>420</v>
      </c>
    </row>
    <row r="140" spans="2:6" x14ac:dyDescent="0.25">
      <c r="B140" s="114">
        <v>137</v>
      </c>
      <c r="C140" s="121" t="s">
        <v>77</v>
      </c>
      <c r="D140" s="118" t="s">
        <v>196</v>
      </c>
      <c r="E140" s="117" t="s">
        <v>223</v>
      </c>
      <c r="F140" s="175">
        <v>60</v>
      </c>
    </row>
    <row r="141" spans="2:6" x14ac:dyDescent="0.25">
      <c r="B141" s="114">
        <v>138</v>
      </c>
      <c r="C141" s="121" t="s">
        <v>77</v>
      </c>
      <c r="D141" s="118" t="s">
        <v>197</v>
      </c>
      <c r="E141" s="117" t="s">
        <v>223</v>
      </c>
      <c r="F141" s="175">
        <v>60</v>
      </c>
    </row>
    <row r="142" spans="2:6" x14ac:dyDescent="0.25">
      <c r="B142" s="114">
        <v>139</v>
      </c>
      <c r="C142" s="121" t="s">
        <v>77</v>
      </c>
      <c r="D142" s="118" t="s">
        <v>198</v>
      </c>
      <c r="E142" s="117" t="s">
        <v>225</v>
      </c>
      <c r="F142" s="175">
        <v>115</v>
      </c>
    </row>
    <row r="143" spans="2:6" x14ac:dyDescent="0.25">
      <c r="B143" s="114">
        <v>140</v>
      </c>
      <c r="C143" s="121" t="s">
        <v>77</v>
      </c>
      <c r="D143" s="118" t="s">
        <v>199</v>
      </c>
      <c r="E143" s="117" t="s">
        <v>225</v>
      </c>
      <c r="F143" s="175">
        <v>20</v>
      </c>
    </row>
    <row r="144" spans="2:6" ht="36" x14ac:dyDescent="0.25">
      <c r="B144" s="114">
        <v>141</v>
      </c>
      <c r="C144" s="121" t="s">
        <v>77</v>
      </c>
      <c r="D144" s="118" t="s">
        <v>200</v>
      </c>
      <c r="E144" s="117" t="s">
        <v>232</v>
      </c>
      <c r="F144" s="175">
        <v>830</v>
      </c>
    </row>
    <row r="145" spans="2:6" ht="24" x14ac:dyDescent="0.25">
      <c r="B145" s="114">
        <v>142</v>
      </c>
      <c r="C145" s="121" t="s">
        <v>77</v>
      </c>
      <c r="D145" s="118" t="s">
        <v>201</v>
      </c>
      <c r="E145" s="117" t="s">
        <v>223</v>
      </c>
      <c r="F145" s="175">
        <v>550</v>
      </c>
    </row>
    <row r="146" spans="2:6" ht="24" x14ac:dyDescent="0.25">
      <c r="B146" s="114">
        <v>143</v>
      </c>
      <c r="C146" s="121" t="s">
        <v>77</v>
      </c>
      <c r="D146" s="118" t="s">
        <v>202</v>
      </c>
      <c r="E146" s="117" t="s">
        <v>223</v>
      </c>
      <c r="F146" s="175">
        <v>2500</v>
      </c>
    </row>
    <row r="147" spans="2:6" ht="24" x14ac:dyDescent="0.25">
      <c r="B147" s="114">
        <v>144</v>
      </c>
      <c r="C147" s="121" t="s">
        <v>77</v>
      </c>
      <c r="D147" s="118" t="s">
        <v>203</v>
      </c>
      <c r="E147" s="117" t="s">
        <v>223</v>
      </c>
      <c r="F147" s="175">
        <v>1300</v>
      </c>
    </row>
    <row r="148" spans="2:6" ht="24" x14ac:dyDescent="0.25">
      <c r="B148" s="114">
        <v>145</v>
      </c>
      <c r="C148" s="121" t="s">
        <v>77</v>
      </c>
      <c r="D148" s="118" t="s">
        <v>204</v>
      </c>
      <c r="E148" s="117" t="s">
        <v>223</v>
      </c>
      <c r="F148" s="175">
        <v>750</v>
      </c>
    </row>
    <row r="149" spans="2:6" ht="24" x14ac:dyDescent="0.25">
      <c r="B149" s="114">
        <v>146</v>
      </c>
      <c r="C149" s="121" t="s">
        <v>77</v>
      </c>
      <c r="D149" s="118" t="s">
        <v>205</v>
      </c>
      <c r="E149" s="117" t="s">
        <v>223</v>
      </c>
      <c r="F149" s="175">
        <v>750</v>
      </c>
    </row>
    <row r="150" spans="2:6" x14ac:dyDescent="0.25">
      <c r="B150" s="114">
        <v>147</v>
      </c>
      <c r="C150" s="121" t="s">
        <v>77</v>
      </c>
      <c r="D150" s="118" t="s">
        <v>206</v>
      </c>
      <c r="E150" s="117" t="s">
        <v>225</v>
      </c>
      <c r="F150" s="175">
        <v>50</v>
      </c>
    </row>
    <row r="151" spans="2:6" x14ac:dyDescent="0.25">
      <c r="B151" s="114">
        <v>148</v>
      </c>
      <c r="C151" s="121" t="s">
        <v>77</v>
      </c>
      <c r="D151" s="118" t="s">
        <v>207</v>
      </c>
      <c r="E151" s="117" t="s">
        <v>225</v>
      </c>
      <c r="F151" s="175">
        <v>25</v>
      </c>
    </row>
    <row r="152" spans="2:6" x14ac:dyDescent="0.25">
      <c r="B152" s="114">
        <v>149</v>
      </c>
      <c r="C152" s="121" t="s">
        <v>77</v>
      </c>
      <c r="D152" s="118" t="s">
        <v>208</v>
      </c>
      <c r="E152" s="117" t="s">
        <v>225</v>
      </c>
      <c r="F152" s="175">
        <v>25</v>
      </c>
    </row>
    <row r="153" spans="2:6" x14ac:dyDescent="0.25">
      <c r="B153" s="114">
        <v>150</v>
      </c>
      <c r="C153" s="121" t="s">
        <v>77</v>
      </c>
      <c r="D153" s="118" t="s">
        <v>209</v>
      </c>
      <c r="E153" s="117" t="s">
        <v>225</v>
      </c>
      <c r="F153" s="175">
        <v>90</v>
      </c>
    </row>
    <row r="154" spans="2:6" x14ac:dyDescent="0.25">
      <c r="B154" s="114">
        <v>151</v>
      </c>
      <c r="C154" s="121" t="s">
        <v>77</v>
      </c>
      <c r="D154" s="118" t="s">
        <v>210</v>
      </c>
      <c r="E154" s="117" t="s">
        <v>225</v>
      </c>
      <c r="F154" s="175">
        <v>190</v>
      </c>
    </row>
    <row r="155" spans="2:6" x14ac:dyDescent="0.25">
      <c r="B155" s="114">
        <v>152</v>
      </c>
      <c r="C155" s="121" t="s">
        <v>77</v>
      </c>
      <c r="D155" s="118" t="s">
        <v>245</v>
      </c>
      <c r="E155" s="117" t="s">
        <v>224</v>
      </c>
      <c r="F155" s="175">
        <v>10</v>
      </c>
    </row>
    <row r="156" spans="2:6" x14ac:dyDescent="0.25">
      <c r="B156" s="114">
        <v>153</v>
      </c>
      <c r="C156" s="121" t="s">
        <v>77</v>
      </c>
      <c r="D156" s="118" t="s">
        <v>211</v>
      </c>
      <c r="E156" s="117" t="s">
        <v>233</v>
      </c>
      <c r="F156" s="175">
        <v>510</v>
      </c>
    </row>
    <row r="157" spans="2:6" ht="24" x14ac:dyDescent="0.25">
      <c r="B157" s="114">
        <v>154</v>
      </c>
      <c r="C157" s="121" t="s">
        <v>77</v>
      </c>
      <c r="D157" s="118" t="s">
        <v>212</v>
      </c>
      <c r="E157" s="117" t="s">
        <v>223</v>
      </c>
      <c r="F157" s="175">
        <v>825</v>
      </c>
    </row>
    <row r="158" spans="2:6" x14ac:dyDescent="0.25">
      <c r="B158" s="114">
        <v>155</v>
      </c>
      <c r="C158" s="121" t="s">
        <v>77</v>
      </c>
      <c r="D158" s="118" t="s">
        <v>213</v>
      </c>
      <c r="E158" s="117" t="s">
        <v>223</v>
      </c>
      <c r="F158" s="175">
        <v>60</v>
      </c>
    </row>
    <row r="159" spans="2:6" x14ac:dyDescent="0.25">
      <c r="B159" s="114">
        <v>156</v>
      </c>
      <c r="C159" s="121" t="s">
        <v>77</v>
      </c>
      <c r="D159" s="118" t="s">
        <v>214</v>
      </c>
      <c r="E159" s="117" t="s">
        <v>223</v>
      </c>
      <c r="F159" s="175">
        <v>45</v>
      </c>
    </row>
    <row r="160" spans="2:6" ht="24" customHeight="1" x14ac:dyDescent="0.25">
      <c r="B160" s="114">
        <v>157</v>
      </c>
      <c r="C160" s="121" t="s">
        <v>77</v>
      </c>
      <c r="D160" s="122" t="s">
        <v>246</v>
      </c>
      <c r="E160" s="123" t="s">
        <v>223</v>
      </c>
      <c r="F160" s="176">
        <v>5</v>
      </c>
    </row>
    <row r="161" spans="2:6" x14ac:dyDescent="0.25">
      <c r="B161" s="114">
        <v>158</v>
      </c>
      <c r="C161" s="121" t="s">
        <v>77</v>
      </c>
      <c r="D161" s="122" t="s">
        <v>215</v>
      </c>
      <c r="E161" s="123" t="s">
        <v>223</v>
      </c>
      <c r="F161" s="176">
        <v>15</v>
      </c>
    </row>
    <row r="162" spans="2:6" x14ac:dyDescent="0.25">
      <c r="B162" s="114">
        <v>159</v>
      </c>
      <c r="C162" s="121" t="s">
        <v>77</v>
      </c>
      <c r="D162" s="122" t="s">
        <v>247</v>
      </c>
      <c r="E162" s="123" t="s">
        <v>223</v>
      </c>
      <c r="F162" s="176">
        <v>5</v>
      </c>
    </row>
    <row r="163" spans="2:6" x14ac:dyDescent="0.25">
      <c r="B163" s="114">
        <v>160</v>
      </c>
      <c r="C163" s="121" t="s">
        <v>77</v>
      </c>
      <c r="D163" s="122" t="s">
        <v>248</v>
      </c>
      <c r="E163" s="123" t="s">
        <v>223</v>
      </c>
      <c r="F163" s="176">
        <v>5</v>
      </c>
    </row>
    <row r="164" spans="2:6" ht="24" x14ac:dyDescent="0.25">
      <c r="B164" s="114">
        <v>161</v>
      </c>
      <c r="C164" s="121" t="s">
        <v>77</v>
      </c>
      <c r="D164" s="122" t="s">
        <v>249</v>
      </c>
      <c r="E164" s="123" t="s">
        <v>223</v>
      </c>
      <c r="F164" s="176">
        <v>10</v>
      </c>
    </row>
    <row r="165" spans="2:6" x14ac:dyDescent="0.25">
      <c r="B165" s="114">
        <v>162</v>
      </c>
      <c r="C165" s="124" t="s">
        <v>254</v>
      </c>
      <c r="D165" s="122" t="s">
        <v>250</v>
      </c>
      <c r="E165" s="123" t="s">
        <v>223</v>
      </c>
      <c r="F165" s="176">
        <v>90</v>
      </c>
    </row>
    <row r="166" spans="2:6" x14ac:dyDescent="0.25">
      <c r="B166" s="114">
        <v>163</v>
      </c>
      <c r="C166" s="124" t="s">
        <v>254</v>
      </c>
      <c r="D166" s="122" t="s">
        <v>251</v>
      </c>
      <c r="E166" s="123" t="s">
        <v>223</v>
      </c>
      <c r="F166" s="176">
        <v>90</v>
      </c>
    </row>
    <row r="167" spans="2:6" x14ac:dyDescent="0.25">
      <c r="B167" s="114">
        <v>164</v>
      </c>
      <c r="C167" s="124" t="s">
        <v>254</v>
      </c>
      <c r="D167" s="122" t="s">
        <v>252</v>
      </c>
      <c r="E167" s="123" t="s">
        <v>223</v>
      </c>
      <c r="F167" s="176">
        <v>30</v>
      </c>
    </row>
    <row r="168" spans="2:6" ht="24.75" thickBot="1" x14ac:dyDescent="0.3">
      <c r="B168" s="177">
        <v>165</v>
      </c>
      <c r="C168" s="178" t="s">
        <v>254</v>
      </c>
      <c r="D168" s="179" t="s">
        <v>253</v>
      </c>
      <c r="E168" s="180" t="s">
        <v>223</v>
      </c>
      <c r="F168" s="181">
        <v>40</v>
      </c>
    </row>
    <row r="169" spans="2:6" x14ac:dyDescent="0.25">
      <c r="B169" s="112"/>
      <c r="C169" s="112"/>
      <c r="D169" s="113"/>
      <c r="E169" s="112"/>
      <c r="F169" s="112"/>
    </row>
    <row r="170" spans="2:6" x14ac:dyDescent="0.25">
      <c r="B170" s="112"/>
      <c r="C170" s="112"/>
      <c r="D170" s="113"/>
      <c r="E170" s="112"/>
      <c r="F170" s="112"/>
    </row>
    <row r="171" spans="2:6" x14ac:dyDescent="0.25">
      <c r="B171" s="112"/>
      <c r="C171" s="112"/>
      <c r="D171" s="113"/>
      <c r="E171" s="112"/>
      <c r="F171" s="112"/>
    </row>
    <row r="172" spans="2:6" x14ac:dyDescent="0.25">
      <c r="B172" s="112"/>
      <c r="C172" s="112"/>
      <c r="D172" s="113"/>
      <c r="E172" s="112"/>
      <c r="F172" s="112"/>
    </row>
    <row r="173" spans="2:6" x14ac:dyDescent="0.25">
      <c r="B173" s="112"/>
      <c r="C173" s="112"/>
      <c r="D173" s="113"/>
      <c r="E173" s="112"/>
      <c r="F173" s="112"/>
    </row>
    <row r="174" spans="2:6" x14ac:dyDescent="0.25">
      <c r="B174" s="112"/>
      <c r="C174" s="112"/>
      <c r="D174" s="113"/>
      <c r="E174" s="112"/>
      <c r="F174" s="112"/>
    </row>
    <row r="175" spans="2:6" x14ac:dyDescent="0.25">
      <c r="B175" s="112"/>
      <c r="C175" s="112"/>
      <c r="D175" s="113"/>
      <c r="E175" s="112"/>
      <c r="F175" s="112"/>
    </row>
    <row r="176" spans="2:6" x14ac:dyDescent="0.25">
      <c r="B176" s="112"/>
      <c r="C176" s="112"/>
      <c r="D176" s="113"/>
      <c r="E176" s="112"/>
      <c r="F176" s="112"/>
    </row>
    <row r="177" spans="2:6" x14ac:dyDescent="0.25">
      <c r="B177" s="112"/>
      <c r="C177" s="112"/>
      <c r="D177" s="113"/>
      <c r="E177" s="112"/>
      <c r="F177" s="112"/>
    </row>
    <row r="178" spans="2:6" x14ac:dyDescent="0.25">
      <c r="B178" s="112"/>
      <c r="C178" s="112"/>
      <c r="D178" s="113"/>
      <c r="E178" s="112"/>
      <c r="F178" s="112"/>
    </row>
    <row r="179" spans="2:6" x14ac:dyDescent="0.25">
      <c r="B179" s="112"/>
      <c r="C179" s="112"/>
      <c r="D179" s="113"/>
      <c r="E179" s="112"/>
      <c r="F179" s="112"/>
    </row>
    <row r="180" spans="2:6" x14ac:dyDescent="0.25">
      <c r="B180" s="112"/>
      <c r="C180" s="112"/>
      <c r="D180" s="113"/>
      <c r="E180" s="112"/>
      <c r="F180" s="112"/>
    </row>
    <row r="181" spans="2:6" x14ac:dyDescent="0.25">
      <c r="B181" s="112"/>
      <c r="C181" s="112"/>
      <c r="D181" s="113"/>
      <c r="E181" s="112"/>
      <c r="F181" s="112"/>
    </row>
    <row r="182" spans="2:6" x14ac:dyDescent="0.25">
      <c r="B182" s="112"/>
      <c r="C182" s="112"/>
      <c r="D182" s="113"/>
      <c r="E182" s="112"/>
      <c r="F182" s="112"/>
    </row>
    <row r="183" spans="2:6" x14ac:dyDescent="0.25">
      <c r="B183" s="112"/>
      <c r="C183" s="112"/>
      <c r="D183" s="113"/>
      <c r="E183" s="112"/>
      <c r="F183" s="112"/>
    </row>
    <row r="184" spans="2:6" x14ac:dyDescent="0.25">
      <c r="B184" s="112"/>
      <c r="C184" s="112"/>
      <c r="D184" s="113"/>
      <c r="E184" s="112"/>
      <c r="F184" s="112"/>
    </row>
    <row r="185" spans="2:6" x14ac:dyDescent="0.25">
      <c r="B185" s="112"/>
      <c r="C185" s="112"/>
      <c r="D185" s="113"/>
      <c r="E185" s="112"/>
      <c r="F185" s="112"/>
    </row>
    <row r="186" spans="2:6" x14ac:dyDescent="0.25">
      <c r="B186" s="112"/>
      <c r="C186" s="112"/>
      <c r="D186" s="113"/>
      <c r="E186" s="112"/>
      <c r="F186" s="112"/>
    </row>
    <row r="187" spans="2:6" x14ac:dyDescent="0.25">
      <c r="B187" s="112"/>
      <c r="C187" s="112"/>
      <c r="D187" s="113"/>
      <c r="E187" s="112"/>
      <c r="F187" s="112"/>
    </row>
    <row r="188" spans="2:6" x14ac:dyDescent="0.25">
      <c r="B188" s="112"/>
      <c r="C188" s="112"/>
      <c r="D188" s="113"/>
      <c r="E188" s="112"/>
      <c r="F188" s="112"/>
    </row>
  </sheetData>
  <mergeCells count="2">
    <mergeCell ref="B1:F1"/>
    <mergeCell ref="B2:F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I15" sqref="I15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63</v>
      </c>
    </row>
    <row r="3" spans="2:2" x14ac:dyDescent="0.25">
      <c r="B3" s="4"/>
    </row>
    <row r="4" spans="2:2" x14ac:dyDescent="0.25">
      <c r="B4" s="5" t="s">
        <v>28</v>
      </c>
    </row>
    <row r="5" spans="2:2" x14ac:dyDescent="0.25">
      <c r="B5" s="6"/>
    </row>
    <row r="6" spans="2:2" x14ac:dyDescent="0.25">
      <c r="B6" s="7" t="s">
        <v>29</v>
      </c>
    </row>
    <row r="7" spans="2:2" x14ac:dyDescent="0.25">
      <c r="B7" s="5"/>
    </row>
    <row r="8" spans="2:2" x14ac:dyDescent="0.25">
      <c r="B8" s="105" t="s">
        <v>64</v>
      </c>
    </row>
    <row r="9" spans="2:2" x14ac:dyDescent="0.25">
      <c r="B9" s="105"/>
    </row>
    <row r="10" spans="2:2" x14ac:dyDescent="0.25">
      <c r="B10" s="106" t="s">
        <v>66</v>
      </c>
    </row>
    <row r="11" spans="2:2" x14ac:dyDescent="0.25">
      <c r="B11" s="106" t="s">
        <v>67</v>
      </c>
    </row>
    <row r="12" spans="2:2" x14ac:dyDescent="0.25">
      <c r="B12" s="106" t="s">
        <v>68</v>
      </c>
    </row>
    <row r="13" spans="2:2" x14ac:dyDescent="0.25">
      <c r="B13" s="106" t="s">
        <v>69</v>
      </c>
    </row>
    <row r="14" spans="2:2" ht="16.5" customHeight="1" x14ac:dyDescent="0.25">
      <c r="B14" s="5"/>
    </row>
    <row r="15" spans="2:2" ht="30" x14ac:dyDescent="0.25">
      <c r="B15" s="105" t="s">
        <v>65</v>
      </c>
    </row>
    <row r="16" spans="2:2" x14ac:dyDescent="0.25">
      <c r="B16" s="8"/>
    </row>
    <row r="17" spans="2:2" ht="30" x14ac:dyDescent="0.25">
      <c r="B17" s="5" t="s">
        <v>70</v>
      </c>
    </row>
    <row r="18" spans="2:2" ht="15.75" thickBot="1" x14ac:dyDescent="0.3">
      <c r="B18" s="9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ht="13.5" customHeight="1" x14ac:dyDescent="0.25">
      <c r="B22" s="1"/>
    </row>
    <row r="23" spans="2:2" ht="15.75" x14ac:dyDescent="0.25">
      <c r="B23" s="2"/>
    </row>
  </sheetData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topLeftCell="A12" workbookViewId="0">
      <selection activeCell="E6" sqref="E6"/>
    </sheetView>
  </sheetViews>
  <sheetFormatPr defaultRowHeight="15" x14ac:dyDescent="0.25"/>
  <cols>
    <col min="1" max="1" width="3.710937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27</v>
      </c>
    </row>
    <row r="3" spans="2:2" x14ac:dyDescent="0.25">
      <c r="B3" s="4"/>
    </row>
    <row r="4" spans="2:2" x14ac:dyDescent="0.25">
      <c r="B4" s="10" t="s">
        <v>28</v>
      </c>
    </row>
    <row r="5" spans="2:2" x14ac:dyDescent="0.25">
      <c r="B5" s="4"/>
    </row>
    <row r="6" spans="2:2" x14ac:dyDescent="0.25">
      <c r="B6" s="11" t="s">
        <v>29</v>
      </c>
    </row>
    <row r="7" spans="2:2" x14ac:dyDescent="0.25">
      <c r="B7" s="12"/>
    </row>
    <row r="8" spans="2:2" ht="60.75" customHeight="1" x14ac:dyDescent="0.25">
      <c r="B8" s="5" t="s">
        <v>30</v>
      </c>
    </row>
    <row r="9" spans="2:2" x14ac:dyDescent="0.25">
      <c r="B9" s="5"/>
    </row>
    <row r="10" spans="2:2" x14ac:dyDescent="0.25">
      <c r="B10" s="5" t="s">
        <v>31</v>
      </c>
    </row>
    <row r="11" spans="2:2" x14ac:dyDescent="0.25">
      <c r="B11" s="5" t="s">
        <v>32</v>
      </c>
    </row>
    <row r="12" spans="2:2" x14ac:dyDescent="0.25">
      <c r="B12" s="5" t="s">
        <v>33</v>
      </c>
    </row>
    <row r="13" spans="2:2" x14ac:dyDescent="0.25">
      <c r="B13" s="5" t="s">
        <v>34</v>
      </c>
    </row>
    <row r="14" spans="2:2" x14ac:dyDescent="0.25">
      <c r="B14" s="5" t="s">
        <v>35</v>
      </c>
    </row>
    <row r="15" spans="2:2" x14ac:dyDescent="0.25">
      <c r="B15" s="5" t="s">
        <v>36</v>
      </c>
    </row>
    <row r="16" spans="2:2" x14ac:dyDescent="0.25">
      <c r="B16" s="5" t="s">
        <v>37</v>
      </c>
    </row>
    <row r="17" spans="2:2" ht="30" x14ac:dyDescent="0.25">
      <c r="B17" s="5" t="s">
        <v>38</v>
      </c>
    </row>
    <row r="18" spans="2:2" x14ac:dyDescent="0.25">
      <c r="B18" s="5" t="s">
        <v>39</v>
      </c>
    </row>
    <row r="19" spans="2:2" x14ac:dyDescent="0.25">
      <c r="B19" s="5" t="s">
        <v>40</v>
      </c>
    </row>
    <row r="20" spans="2:2" x14ac:dyDescent="0.25">
      <c r="B20" s="5" t="s">
        <v>41</v>
      </c>
    </row>
    <row r="21" spans="2:2" ht="30" x14ac:dyDescent="0.25">
      <c r="B21" s="5" t="s">
        <v>42</v>
      </c>
    </row>
    <row r="22" spans="2:2" x14ac:dyDescent="0.25">
      <c r="B22" s="5" t="s">
        <v>43</v>
      </c>
    </row>
    <row r="23" spans="2:2" x14ac:dyDescent="0.25">
      <c r="B23" s="6"/>
    </row>
    <row r="24" spans="2:2" ht="60" x14ac:dyDescent="0.25">
      <c r="B24" s="5" t="s">
        <v>44</v>
      </c>
    </row>
    <row r="25" spans="2:2" ht="13.5" customHeight="1" x14ac:dyDescent="0.25">
      <c r="B25" s="5"/>
    </row>
    <row r="26" spans="2:2" ht="30" x14ac:dyDescent="0.25">
      <c r="B26" s="5" t="s">
        <v>45</v>
      </c>
    </row>
    <row r="27" spans="2:2" ht="15.75" thickBot="1" x14ac:dyDescent="0.3">
      <c r="B27" s="13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>
      <selection activeCell="B19" sqref="B19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46</v>
      </c>
    </row>
    <row r="3" spans="2:2" x14ac:dyDescent="0.25">
      <c r="B3" s="4"/>
    </row>
    <row r="4" spans="2:2" x14ac:dyDescent="0.25">
      <c r="B4" s="5" t="s">
        <v>28</v>
      </c>
    </row>
    <row r="5" spans="2:2" x14ac:dyDescent="0.25">
      <c r="B5" s="6"/>
    </row>
    <row r="6" spans="2:2" x14ac:dyDescent="0.25">
      <c r="B6" s="7" t="s">
        <v>29</v>
      </c>
    </row>
    <row r="7" spans="2:2" x14ac:dyDescent="0.25">
      <c r="B7" s="5"/>
    </row>
    <row r="8" spans="2:2" ht="60.75" customHeight="1" x14ac:dyDescent="0.25">
      <c r="B8" s="5" t="s">
        <v>47</v>
      </c>
    </row>
    <row r="9" spans="2:2" x14ac:dyDescent="0.25">
      <c r="B9" s="5" t="s">
        <v>48</v>
      </c>
    </row>
    <row r="10" spans="2:2" x14ac:dyDescent="0.25">
      <c r="B10" s="8"/>
    </row>
    <row r="11" spans="2:2" ht="30" x14ac:dyDescent="0.25">
      <c r="B11" s="5" t="s">
        <v>49</v>
      </c>
    </row>
    <row r="12" spans="2:2" x14ac:dyDescent="0.25">
      <c r="B12" s="5"/>
    </row>
    <row r="13" spans="2:2" ht="45" x14ac:dyDescent="0.25">
      <c r="B13" s="5" t="s">
        <v>50</v>
      </c>
    </row>
    <row r="14" spans="2:2" x14ac:dyDescent="0.25">
      <c r="B14" s="5"/>
    </row>
    <row r="15" spans="2:2" ht="45" x14ac:dyDescent="0.25">
      <c r="B15" s="5" t="s">
        <v>51</v>
      </c>
    </row>
    <row r="16" spans="2:2" x14ac:dyDescent="0.25">
      <c r="B16" s="5"/>
    </row>
    <row r="17" spans="2:2" ht="60" x14ac:dyDescent="0.25">
      <c r="B17" s="5" t="s">
        <v>52</v>
      </c>
    </row>
    <row r="18" spans="2:2" x14ac:dyDescent="0.25">
      <c r="B18" s="5"/>
    </row>
    <row r="19" spans="2:2" ht="75" x14ac:dyDescent="0.25">
      <c r="B19" s="5" t="s">
        <v>53</v>
      </c>
    </row>
    <row r="20" spans="2:2" ht="15.75" thickBot="1" x14ac:dyDescent="0.3">
      <c r="B20" s="9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ht="13.5" customHeight="1" x14ac:dyDescent="0.25">
      <c r="B25" s="1"/>
    </row>
    <row r="26" spans="2:2" ht="15.75" x14ac:dyDescent="0.25">
      <c r="B26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3</vt:i4>
      </vt:variant>
    </vt:vector>
  </HeadingPairs>
  <TitlesOfParts>
    <vt:vector size="8" baseType="lpstr">
      <vt:lpstr>Zákl. nastavenie</vt:lpstr>
      <vt:lpstr>Ponuka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Jakub Horváth</cp:lastModifiedBy>
  <cp:revision/>
  <dcterms:created xsi:type="dcterms:W3CDTF">2022-09-22T09:41:16Z</dcterms:created>
  <dcterms:modified xsi:type="dcterms:W3CDTF">2026-02-18T16:12:17Z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