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file01\cenari\5300\R3 Martin - Mosovce\Vypracovanie štúdie uskutočniteľnosti\"/>
    </mc:Choice>
  </mc:AlternateContent>
  <xr:revisionPtr revIDLastSave="0" documentId="13_ncr:1_{27071C47-F605-4BAE-986A-C5B0C97BAACE}" xr6:coauthVersionLast="36" xr6:coauthVersionMax="47" xr10:uidLastSave="{00000000-0000-0000-0000-000000000000}"/>
  <bookViews>
    <workbookView xWindow="28680" yWindow="795" windowWidth="29040" windowHeight="15840" tabRatio="816" xr2:uid="{00000000-000D-0000-FFFF-FFFF00000000}"/>
  </bookViews>
  <sheets>
    <sheet name="Príloha č.1 k B.2 a k Zmluve" sheetId="2" r:id="rId1"/>
    <sheet name="Príloha č. 1 k A.2" sheetId="4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2" l="1"/>
  <c r="H16" i="2"/>
  <c r="H28" i="2"/>
  <c r="H27" i="2" s="1"/>
  <c r="H15" i="2" l="1"/>
  <c r="H14" i="2"/>
  <c r="H26" i="2"/>
  <c r="H25" i="2"/>
  <c r="H24" i="2"/>
  <c r="H23" i="2"/>
  <c r="H22" i="2"/>
  <c r="H21" i="2"/>
  <c r="H20" i="2"/>
  <c r="H30" i="2"/>
  <c r="H18" i="2"/>
  <c r="H12" i="2"/>
  <c r="H11" i="2"/>
  <c r="H9" i="2"/>
  <c r="H19" i="2" l="1"/>
  <c r="H17" i="2" s="1"/>
  <c r="H10" i="2"/>
  <c r="H13" i="2"/>
  <c r="H8" i="2"/>
  <c r="H31" i="2" l="1"/>
  <c r="B19" i="4" s="1"/>
  <c r="H32" i="2" l="1"/>
  <c r="C19" i="4" s="1"/>
  <c r="H33" i="2" l="1"/>
  <c r="D19" i="4" s="1"/>
</calcChain>
</file>

<file path=xl/sharedStrings.xml><?xml version="1.0" encoding="utf-8"?>
<sst xmlns="http://schemas.openxmlformats.org/spreadsheetml/2006/main" count="100" uniqueCount="73">
  <si>
    <t>Špecifikácia ceny prác</t>
  </si>
  <si>
    <t>Cena celkom</t>
  </si>
  <si>
    <t>Navrhovaná cena bez DPH</t>
  </si>
  <si>
    <t>Navrhovaná cena s DPH</t>
  </si>
  <si>
    <t>Poznámky:</t>
  </si>
  <si>
    <t xml:space="preserve"> - Uchádzač vypĺňa žltou farbou označené bunky.</t>
  </si>
  <si>
    <t xml:space="preserve"> - Uchádzač zadáva sadzby na 2 desatinné miesta, počet hodín zadáva na celé čísla.</t>
  </si>
  <si>
    <t>sadzba € / h</t>
  </si>
  <si>
    <t>Potrebný počet hodín</t>
  </si>
  <si>
    <t>A</t>
  </si>
  <si>
    <t>Sprievodná správa</t>
  </si>
  <si>
    <t>B</t>
  </si>
  <si>
    <t>C</t>
  </si>
  <si>
    <t>D</t>
  </si>
  <si>
    <t>E</t>
  </si>
  <si>
    <t>–</t>
  </si>
  <si>
    <t>Grafická časť</t>
  </si>
  <si>
    <t>Príloha č. 1 k časti B.2</t>
  </si>
  <si>
    <t>zároveň Príloha č. 1 k Zmluve</t>
  </si>
  <si>
    <t>F</t>
  </si>
  <si>
    <t>Prieskumy a štúdie</t>
  </si>
  <si>
    <t>Dopravno-inžinierske prieskumy a štúdie</t>
  </si>
  <si>
    <t>G</t>
  </si>
  <si>
    <t xml:space="preserve">Zhrnutie v anglickom jazyku </t>
  </si>
  <si>
    <t>Rozptylová štúdia</t>
  </si>
  <si>
    <t>Hluková štúdia</t>
  </si>
  <si>
    <t>Vibračná štúdia</t>
  </si>
  <si>
    <t>Migračná štúdia</t>
  </si>
  <si>
    <t>Pedologický prieskum</t>
  </si>
  <si>
    <t xml:space="preserve">Doklady </t>
  </si>
  <si>
    <t>Činnosť</t>
  </si>
  <si>
    <t>Technická časť sprievodnej správy</t>
  </si>
  <si>
    <t>Ekonomická časť sprievodnej správy</t>
  </si>
  <si>
    <t>Náklady</t>
  </si>
  <si>
    <t>H</t>
  </si>
  <si>
    <t>Celkové vyhodnotenie jednotlivých variantov</t>
  </si>
  <si>
    <t>DPH 23 %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</si>
  <si>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</si>
  <si>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</si>
  <si>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</si>
  <si>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</si>
  <si>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</si>
  <si>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</si>
  <si>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</si>
  <si>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</si>
  <si>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</si>
  <si>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</si>
  <si>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</si>
  <si>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</si>
  <si>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23% DPH v €</t>
  </si>
  <si>
    <t>Cena celkom v € s 23% DPH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</si>
  <si>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</si>
  <si>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</si>
  <si>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</si>
  <si>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</si>
  <si>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</si>
  <si>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</si>
  <si>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Podpis oprávnenej osoby uchádzača</t>
  </si>
  <si>
    <t>*uchádzač označí či je alebo nie je platcom DPH.</t>
  </si>
  <si>
    <t>Nákladová - výnosová analýza (CBA)</t>
  </si>
  <si>
    <t>Enviromentálne prieskumy a štúdie</t>
  </si>
  <si>
    <t>1.</t>
  </si>
  <si>
    <t>2.</t>
  </si>
  <si>
    <t>Všeobecné výkresy a písomnosti (vrátane 3D animácie odporúčaného variantu a informačného bulletinu)</t>
  </si>
  <si>
    <t>Výkresy a písomnosti objektov</t>
  </si>
  <si>
    <t>Geologické prieskumy a štúdie</t>
  </si>
  <si>
    <t>3.</t>
  </si>
  <si>
    <t>Príloha č.1 k časti A.2</t>
  </si>
  <si>
    <t>Hodnotenie vplyvov na zmeny klímy</t>
  </si>
  <si>
    <t>Inventarizácia a spoločenské ohodnotenie biotopov európskeho a národného významu (NATURA 2000)</t>
  </si>
  <si>
    <t>ŠTÚDIA USKUTOČNITEĽNOSTI</t>
  </si>
  <si>
    <t>Vypracovanie štúdie uskutočniteľnosti R3 Martin - Mošovce</t>
  </si>
  <si>
    <t>Inžinierskogeologická a hydrogeologická štúdia (IGHS)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</si>
</sst>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22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6" fillId="0" borderId="1" xfId="1" applyFont="1" applyFill="1" applyBorder="1" applyProtection="1"/>
    <xf numFmtId="0" fontId="6" fillId="0" borderId="21" xfId="1" applyFont="1" applyFill="1" applyBorder="1" applyProtection="1"/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Protection="1"/>
    <xf numFmtId="4" fontId="5" fillId="2" borderId="7" xfId="1" applyNumberFormat="1" applyFont="1" applyFill="1" applyBorder="1" applyAlignment="1" applyProtection="1">
      <alignment vertical="center"/>
      <protection locked="0"/>
    </xf>
    <xf numFmtId="4" fontId="5" fillId="2" borderId="8" xfId="1" applyNumberFormat="1" applyFont="1" applyFill="1" applyBorder="1" applyAlignment="1" applyProtection="1">
      <alignment vertical="center"/>
      <protection locked="0"/>
    </xf>
    <xf numFmtId="4" fontId="5" fillId="2" borderId="9" xfId="1" applyNumberFormat="1" applyFont="1" applyFill="1" applyBorder="1" applyAlignment="1" applyProtection="1">
      <alignment vertical="center"/>
      <protection locked="0"/>
    </xf>
    <xf numFmtId="0" fontId="6" fillId="0" borderId="11" xfId="1" applyFont="1" applyFill="1" applyBorder="1" applyProtection="1"/>
    <xf numFmtId="0" fontId="6" fillId="0" borderId="23" xfId="1" applyFont="1" applyFill="1" applyBorder="1" applyProtection="1"/>
    <xf numFmtId="0" fontId="5" fillId="0" borderId="17" xfId="1" applyFont="1" applyFill="1" applyBorder="1" applyAlignment="1" applyProtection="1">
      <alignment horizontal="center" vertical="center"/>
    </xf>
    <xf numFmtId="3" fontId="6" fillId="2" borderId="19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Protection="1"/>
    <xf numFmtId="0" fontId="3" fillId="0" borderId="21" xfId="1" applyFont="1" applyFill="1" applyBorder="1" applyProtection="1"/>
    <xf numFmtId="0" fontId="3" fillId="0" borderId="5" xfId="1" applyFont="1" applyFill="1" applyBorder="1" applyProtection="1"/>
    <xf numFmtId="0" fontId="3" fillId="0" borderId="0" xfId="1" applyFont="1" applyFill="1" applyBorder="1" applyProtection="1"/>
    <xf numFmtId="0" fontId="3" fillId="0" borderId="11" xfId="1" applyFont="1" applyFill="1" applyBorder="1" applyProtection="1"/>
    <xf numFmtId="0" fontId="3" fillId="0" borderId="23" xfId="1" applyFont="1" applyFill="1" applyBorder="1" applyProtection="1"/>
    <xf numFmtId="0" fontId="6" fillId="0" borderId="0" xfId="1" applyFont="1" applyProtection="1"/>
    <xf numFmtId="0" fontId="0" fillId="0" borderId="0" xfId="0" applyProtection="1"/>
    <xf numFmtId="0" fontId="6" fillId="0" borderId="0" xfId="1" applyFont="1" applyFill="1" applyBorder="1" applyAlignment="1" applyProtection="1"/>
    <xf numFmtId="164" fontId="6" fillId="3" borderId="16" xfId="1" applyNumberFormat="1" applyFont="1" applyFill="1" applyBorder="1" applyAlignment="1" applyProtection="1">
      <alignment vertical="center"/>
    </xf>
    <xf numFmtId="164" fontId="6" fillId="3" borderId="10" xfId="1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6" fillId="0" borderId="0" xfId="1" applyFont="1" applyAlignment="1" applyProtection="1"/>
    <xf numFmtId="3" fontId="6" fillId="2" borderId="15" xfId="1" applyNumberFormat="1" applyFont="1" applyFill="1" applyBorder="1" applyAlignment="1" applyProtection="1">
      <alignment vertical="center" wrapText="1"/>
      <protection locked="0"/>
    </xf>
    <xf numFmtId="3" fontId="6" fillId="2" borderId="34" xfId="1" applyNumberFormat="1" applyFont="1" applyFill="1" applyBorder="1" applyAlignment="1" applyProtection="1">
      <alignment vertical="center" wrapText="1"/>
      <protection locked="0"/>
    </xf>
    <xf numFmtId="164" fontId="6" fillId="3" borderId="31" xfId="1" applyNumberFormat="1" applyFont="1" applyFill="1" applyBorder="1" applyAlignment="1" applyProtection="1">
      <alignment vertical="center"/>
    </xf>
    <xf numFmtId="3" fontId="6" fillId="2" borderId="29" xfId="1" applyNumberFormat="1" applyFont="1" applyFill="1" applyBorder="1" applyAlignment="1" applyProtection="1">
      <alignment vertical="center" wrapText="1"/>
      <protection locked="0"/>
    </xf>
    <xf numFmtId="3" fontId="6" fillId="2" borderId="28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3" fontId="6" fillId="2" borderId="26" xfId="1" applyNumberFormat="1" applyFont="1" applyFill="1" applyBorder="1" applyAlignment="1" applyProtection="1">
      <alignment vertical="center" wrapText="1"/>
      <protection locked="0"/>
    </xf>
    <xf numFmtId="3" fontId="6" fillId="2" borderId="35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Protection="1"/>
    <xf numFmtId="0" fontId="3" fillId="0" borderId="2" xfId="1" applyFont="1" applyFill="1" applyBorder="1" applyProtection="1"/>
    <xf numFmtId="9" fontId="3" fillId="0" borderId="5" xfId="1" applyNumberFormat="1" applyFont="1" applyFill="1" applyBorder="1" applyProtection="1"/>
    <xf numFmtId="0" fontId="3" fillId="0" borderId="6" xfId="1" applyFont="1" applyFill="1" applyBorder="1" applyProtection="1"/>
    <xf numFmtId="0" fontId="3" fillId="0" borderId="12" xfId="1" applyFont="1" applyFill="1" applyBorder="1" applyProtection="1"/>
    <xf numFmtId="164" fontId="4" fillId="4" borderId="22" xfId="1" applyNumberFormat="1" applyFont="1" applyFill="1" applyBorder="1" applyAlignment="1" applyProtection="1">
      <alignment vertical="center"/>
    </xf>
    <xf numFmtId="164" fontId="4" fillId="4" borderId="10" xfId="1" applyNumberFormat="1" applyFont="1" applyFill="1" applyBorder="1" applyAlignment="1" applyProtection="1">
      <alignment vertical="center"/>
    </xf>
    <xf numFmtId="164" fontId="4" fillId="4" borderId="24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6" fillId="0" borderId="40" xfId="1" applyFont="1" applyFill="1" applyBorder="1" applyAlignment="1" applyProtection="1">
      <alignment horizontal="center" vertical="center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 applyProtection="1">
      <alignment horizontal="center" vertical="center"/>
    </xf>
    <xf numFmtId="0" fontId="6" fillId="0" borderId="41" xfId="1" applyFont="1" applyFill="1" applyBorder="1" applyAlignment="1" applyProtection="1">
      <alignment horizontal="center" vertical="center"/>
    </xf>
    <xf numFmtId="3" fontId="6" fillId="2" borderId="40" xfId="1" applyNumberFormat="1" applyFont="1" applyFill="1" applyBorder="1" applyAlignment="1" applyProtection="1">
      <alignment vertical="center" wrapText="1"/>
      <protection locked="0"/>
    </xf>
    <xf numFmtId="3" fontId="6" fillId="2" borderId="41" xfId="1" applyNumberFormat="1" applyFont="1" applyFill="1" applyBorder="1" applyAlignment="1" applyProtection="1">
      <alignment vertical="center" wrapText="1"/>
      <protection locked="0"/>
    </xf>
    <xf numFmtId="0" fontId="6" fillId="0" borderId="21" xfId="1" applyFont="1" applyFill="1" applyBorder="1" applyAlignment="1" applyProtection="1">
      <alignment wrapText="1"/>
    </xf>
    <xf numFmtId="0" fontId="5" fillId="0" borderId="23" xfId="1" applyFont="1" applyFill="1" applyBorder="1" applyAlignment="1" applyProtection="1">
      <alignment horizontal="center" wrapText="1"/>
    </xf>
    <xf numFmtId="0" fontId="6" fillId="0" borderId="44" xfId="1" applyFont="1" applyFill="1" applyBorder="1" applyAlignment="1" applyProtection="1">
      <alignment horizontal="left" vertical="center" wrapText="1"/>
    </xf>
    <xf numFmtId="0" fontId="5" fillId="0" borderId="46" xfId="1" applyFont="1" applyFill="1" applyBorder="1" applyAlignment="1" applyProtection="1">
      <alignment horizontal="left" vertical="center" wrapText="1"/>
    </xf>
    <xf numFmtId="0" fontId="6" fillId="0" borderId="46" xfId="1" applyFont="1" applyFill="1" applyBorder="1" applyAlignment="1" applyProtection="1">
      <alignment horizontal="left" vertical="center" wrapText="1"/>
    </xf>
    <xf numFmtId="0" fontId="9" fillId="0" borderId="45" xfId="1" applyFont="1" applyFill="1" applyBorder="1" applyAlignment="1" applyProtection="1">
      <alignment horizontal="left" vertical="center" wrapText="1"/>
    </xf>
    <xf numFmtId="0" fontId="6" fillId="0" borderId="48" xfId="1" applyFont="1" applyFill="1" applyBorder="1" applyAlignment="1" applyProtection="1">
      <alignment horizontal="center" vertical="center"/>
    </xf>
    <xf numFmtId="3" fontId="6" fillId="2" borderId="39" xfId="1" applyNumberFormat="1" applyFont="1" applyFill="1" applyBorder="1" applyAlignment="1" applyProtection="1">
      <alignment vertical="center" wrapText="1"/>
      <protection locked="0"/>
    </xf>
    <xf numFmtId="3" fontId="6" fillId="2" borderId="38" xfId="1" applyNumberFormat="1" applyFont="1" applyFill="1" applyBorder="1" applyAlignment="1" applyProtection="1">
      <alignment vertical="center" wrapText="1"/>
      <protection locked="0"/>
    </xf>
    <xf numFmtId="3" fontId="6" fillId="2" borderId="37" xfId="1" applyNumberFormat="1" applyFont="1" applyFill="1" applyBorder="1" applyAlignment="1" applyProtection="1">
      <alignment vertical="center" wrapText="1"/>
      <protection locked="0"/>
    </xf>
    <xf numFmtId="164" fontId="6" fillId="5" borderId="31" xfId="1" applyNumberFormat="1" applyFont="1" applyFill="1" applyBorder="1" applyAlignment="1" applyProtection="1">
      <alignment vertical="center"/>
    </xf>
    <xf numFmtId="164" fontId="6" fillId="5" borderId="10" xfId="1" applyNumberFormat="1" applyFont="1" applyFill="1" applyBorder="1" applyAlignment="1" applyProtection="1">
      <alignment vertical="center"/>
    </xf>
    <xf numFmtId="164" fontId="6" fillId="5" borderId="16" xfId="1" applyNumberFormat="1" applyFont="1" applyFill="1" applyBorder="1" applyAlignment="1" applyProtection="1">
      <alignment vertical="center"/>
    </xf>
    <xf numFmtId="0" fontId="0" fillId="0" borderId="0" xfId="0" applyFill="1" applyProtection="1">
      <protection locked="0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0" fontId="10" fillId="0" borderId="0" xfId="0" applyFont="1" applyProtection="1"/>
    <xf numFmtId="0" fontId="0" fillId="0" borderId="19" xfId="0" applyBorder="1" applyProtection="1"/>
    <xf numFmtId="0" fontId="0" fillId="0" borderId="43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8" borderId="11" xfId="0" applyFill="1" applyBorder="1" applyAlignment="1" applyProtection="1">
      <alignment horizontal="left" vertical="center" wrapText="1"/>
    </xf>
    <xf numFmtId="44" fontId="14" fillId="9" borderId="43" xfId="0" applyNumberFormat="1" applyFont="1" applyFill="1" applyBorder="1" applyAlignment="1" applyProtection="1">
      <alignment vertical="center"/>
    </xf>
    <xf numFmtId="44" fontId="14" fillId="9" borderId="42" xfId="0" applyNumberFormat="1" applyFont="1" applyFill="1" applyBorder="1" applyAlignment="1" applyProtection="1">
      <alignment vertical="center"/>
    </xf>
    <xf numFmtId="44" fontId="14" fillId="0" borderId="42" xfId="0" applyNumberFormat="1" applyFont="1" applyBorder="1" applyAlignment="1" applyProtection="1">
      <alignment vertical="center"/>
    </xf>
    <xf numFmtId="0" fontId="0" fillId="0" borderId="0" xfId="0" applyFill="1" applyProtection="1"/>
    <xf numFmtId="0" fontId="15" fillId="0" borderId="0" xfId="0" applyFont="1" applyAlignment="1" applyProtection="1">
      <alignment wrapText="1"/>
    </xf>
    <xf numFmtId="0" fontId="11" fillId="0" borderId="0" xfId="0" applyFont="1" applyFill="1" applyAlignment="1" applyProtection="1">
      <alignment horizontal="left" vertical="center"/>
    </xf>
    <xf numFmtId="0" fontId="5" fillId="0" borderId="3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center" vertical="center"/>
    </xf>
    <xf numFmtId="16" fontId="6" fillId="0" borderId="19" xfId="1" applyNumberFormat="1" applyFont="1" applyFill="1" applyBorder="1" applyAlignment="1" applyProtection="1">
      <alignment horizontal="center" vertical="center"/>
    </xf>
    <xf numFmtId="164" fontId="6" fillId="4" borderId="16" xfId="1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right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27" xfId="1" applyFont="1" applyFill="1" applyBorder="1" applyAlignment="1" applyProtection="1">
      <alignment horizontal="left" vertical="center" wrapText="1"/>
    </xf>
    <xf numFmtId="0" fontId="5" fillId="0" borderId="36" xfId="1" applyFont="1" applyFill="1" applyBorder="1" applyAlignment="1" applyProtection="1">
      <alignment horizontal="left" vertical="center" wrapText="1"/>
    </xf>
    <xf numFmtId="0" fontId="5" fillId="0" borderId="50" xfId="1" applyFont="1" applyFill="1" applyBorder="1" applyAlignment="1" applyProtection="1">
      <alignment horizontal="left" vertical="center" wrapText="1"/>
    </xf>
    <xf numFmtId="0" fontId="8" fillId="0" borderId="4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4" fillId="0" borderId="36" xfId="0" applyFont="1" applyFill="1" applyBorder="1" applyAlignment="1" applyProtection="1">
      <alignment horizontal="left" wrapText="1"/>
    </xf>
    <xf numFmtId="0" fontId="4" fillId="0" borderId="47" xfId="0" applyFont="1" applyFill="1" applyBorder="1" applyAlignment="1" applyProtection="1">
      <alignment horizontal="left" wrapText="1"/>
    </xf>
    <xf numFmtId="0" fontId="5" fillId="0" borderId="37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horizontal="center" vertical="center"/>
    </xf>
    <xf numFmtId="0" fontId="5" fillId="0" borderId="39" xfId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wrapText="1"/>
    </xf>
    <xf numFmtId="0" fontId="4" fillId="0" borderId="30" xfId="0" applyFont="1" applyFill="1" applyBorder="1" applyAlignment="1" applyProtection="1">
      <alignment horizontal="left" wrapText="1"/>
    </xf>
    <xf numFmtId="0" fontId="4" fillId="0" borderId="32" xfId="0" applyFont="1" applyFill="1" applyBorder="1" applyAlignment="1" applyProtection="1">
      <alignment horizontal="left" wrapText="1"/>
    </xf>
    <xf numFmtId="0" fontId="5" fillId="0" borderId="30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22" xfId="1" applyFont="1" applyFill="1" applyBorder="1" applyAlignment="1" applyProtection="1">
      <alignment horizontal="center" vertical="center" wrapText="1"/>
    </xf>
    <xf numFmtId="0" fontId="6" fillId="0" borderId="25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/>
    </xf>
    <xf numFmtId="0" fontId="5" fillId="0" borderId="43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1" applyFont="1" applyFill="1" applyBorder="1" applyAlignment="1" applyProtection="1">
      <alignment wrapText="1"/>
    </xf>
    <xf numFmtId="0" fontId="3" fillId="0" borderId="0" xfId="1" applyFont="1" applyAlignment="1" applyProtection="1">
      <alignment wrapText="1"/>
    </xf>
    <xf numFmtId="0" fontId="2" fillId="0" borderId="2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/>
    </xf>
    <xf numFmtId="0" fontId="0" fillId="7" borderId="19" xfId="0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center" vertical="top" wrapText="1"/>
    </xf>
    <xf numFmtId="0" fontId="15" fillId="0" borderId="0" xfId="0" applyFont="1" applyAlignment="1" applyProtection="1">
      <alignment horizontal="center" wrapText="1"/>
    </xf>
  </cellXfs>
  <cellStyles count="7">
    <cellStyle name="Normálna" xfId="0" builtinId="0"/>
    <cellStyle name="normálne 2" xfId="5" xr:uid="{00000000-0005-0000-0000-000001000000}"/>
    <cellStyle name="normálne 2 2" xfId="6" xr:uid="{00000000-0005-0000-0000-000002000000}"/>
    <cellStyle name="normálne 3 2" xfId="3" xr:uid="{00000000-0005-0000-0000-000003000000}"/>
    <cellStyle name="normálne 3 2 2 2" xfId="2" xr:uid="{00000000-0005-0000-0000-000004000000}"/>
    <cellStyle name="normálne 4" xfId="4" xr:uid="{00000000-0005-0000-0000-000005000000}"/>
    <cellStyle name="normální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workbookViewId="0">
      <selection activeCell="A2" sqref="A2:C2"/>
    </sheetView>
  </sheetViews>
  <sheetFormatPr defaultColWidth="9.140625" defaultRowHeight="15" x14ac:dyDescent="0.25"/>
  <cols>
    <col min="1" max="1" width="5.140625" style="21" customWidth="1"/>
    <col min="2" max="2" width="5.42578125" style="21" customWidth="1"/>
    <col min="3" max="3" width="73.7109375" style="21" customWidth="1"/>
    <col min="4" max="7" width="15.140625" style="21" customWidth="1"/>
    <col min="8" max="8" width="22.140625" style="21" customWidth="1"/>
    <col min="9" max="9" width="13.140625" style="21" customWidth="1"/>
    <col min="10" max="14" width="9.140625" style="21"/>
    <col min="15" max="15" width="11.85546875" style="21" bestFit="1" customWidth="1"/>
    <col min="16" max="16384" width="9.140625" style="21"/>
  </cols>
  <sheetData>
    <row r="1" spans="1:8" x14ac:dyDescent="0.25">
      <c r="A1" s="115" t="s">
        <v>71</v>
      </c>
      <c r="B1" s="115"/>
      <c r="C1" s="115"/>
      <c r="D1" s="109" t="s">
        <v>0</v>
      </c>
      <c r="E1" s="110"/>
      <c r="F1" s="110"/>
      <c r="G1" s="110"/>
      <c r="H1" s="32" t="s">
        <v>17</v>
      </c>
    </row>
    <row r="2" spans="1:8" x14ac:dyDescent="0.25">
      <c r="A2" s="111"/>
      <c r="B2" s="112"/>
      <c r="C2" s="112"/>
      <c r="D2" s="110"/>
      <c r="E2" s="110"/>
      <c r="F2" s="110"/>
      <c r="G2" s="110"/>
      <c r="H2" s="26" t="s">
        <v>18</v>
      </c>
    </row>
    <row r="3" spans="1:8" ht="15.75" thickBot="1" x14ac:dyDescent="0.3">
      <c r="A3" s="113"/>
      <c r="B3" s="113"/>
      <c r="C3" s="113"/>
      <c r="D3" s="22"/>
      <c r="E3" s="26"/>
      <c r="F3" s="26"/>
      <c r="G3" s="26"/>
      <c r="H3" s="26"/>
    </row>
    <row r="4" spans="1:8" ht="15" customHeight="1" x14ac:dyDescent="0.25">
      <c r="A4" s="2"/>
      <c r="B4" s="3"/>
      <c r="C4" s="51"/>
      <c r="D4" s="57" t="s">
        <v>7</v>
      </c>
      <c r="E4" s="4" t="s">
        <v>7</v>
      </c>
      <c r="F4" s="4" t="s">
        <v>7</v>
      </c>
      <c r="G4" s="5" t="s">
        <v>7</v>
      </c>
      <c r="H4" s="103" t="s">
        <v>1</v>
      </c>
    </row>
    <row r="5" spans="1:8" ht="15" customHeight="1" thickBot="1" x14ac:dyDescent="0.3">
      <c r="A5" s="6"/>
      <c r="B5" s="114" t="s">
        <v>30</v>
      </c>
      <c r="C5" s="114"/>
      <c r="D5" s="7"/>
      <c r="E5" s="8"/>
      <c r="F5" s="8"/>
      <c r="G5" s="9"/>
      <c r="H5" s="104"/>
    </row>
    <row r="6" spans="1:8" ht="15" customHeight="1" thickBot="1" x14ac:dyDescent="0.3">
      <c r="A6" s="10"/>
      <c r="B6" s="11"/>
      <c r="C6" s="52"/>
      <c r="D6" s="106" t="s">
        <v>8</v>
      </c>
      <c r="E6" s="107"/>
      <c r="F6" s="107"/>
      <c r="G6" s="108"/>
      <c r="H6" s="105"/>
    </row>
    <row r="7" spans="1:8" ht="15" customHeight="1" thickBot="1" x14ac:dyDescent="0.3">
      <c r="A7" s="89" t="s">
        <v>70</v>
      </c>
      <c r="B7" s="90"/>
      <c r="C7" s="90"/>
      <c r="D7" s="90"/>
      <c r="E7" s="90"/>
      <c r="F7" s="90"/>
      <c r="G7" s="90"/>
      <c r="H7" s="91"/>
    </row>
    <row r="8" spans="1:8" ht="15" customHeight="1" x14ac:dyDescent="0.25">
      <c r="A8" s="80" t="s">
        <v>9</v>
      </c>
      <c r="B8" s="101" t="s">
        <v>10</v>
      </c>
      <c r="C8" s="102"/>
      <c r="D8" s="58"/>
      <c r="E8" s="27"/>
      <c r="F8" s="27"/>
      <c r="G8" s="28"/>
      <c r="H8" s="61">
        <f>($D$5*D8)+($E$5*E8)+($F$5*F8)+($G$5*G8)</f>
        <v>0</v>
      </c>
    </row>
    <row r="9" spans="1:8" ht="15" customHeight="1" x14ac:dyDescent="0.25">
      <c r="A9" s="80" t="s">
        <v>11</v>
      </c>
      <c r="B9" s="85" t="s">
        <v>31</v>
      </c>
      <c r="C9" s="86"/>
      <c r="D9" s="59"/>
      <c r="E9" s="33"/>
      <c r="F9" s="33"/>
      <c r="G9" s="34"/>
      <c r="H9" s="61">
        <f>($D$5*D9)+($E$5*E9)+($F$5*F9)+($G$5*G9)</f>
        <v>0</v>
      </c>
    </row>
    <row r="10" spans="1:8" ht="15" customHeight="1" x14ac:dyDescent="0.25">
      <c r="A10" s="94" t="s">
        <v>12</v>
      </c>
      <c r="B10" s="85" t="s">
        <v>32</v>
      </c>
      <c r="C10" s="86"/>
      <c r="D10" s="44" t="s">
        <v>15</v>
      </c>
      <c r="E10" s="45" t="s">
        <v>15</v>
      </c>
      <c r="F10" s="45" t="s">
        <v>15</v>
      </c>
      <c r="G10" s="46" t="s">
        <v>15</v>
      </c>
      <c r="H10" s="61">
        <f>SUM(H11:H12)</f>
        <v>0</v>
      </c>
    </row>
    <row r="11" spans="1:8" ht="15" customHeight="1" x14ac:dyDescent="0.25">
      <c r="A11" s="95"/>
      <c r="B11" s="81" t="s">
        <v>61</v>
      </c>
      <c r="C11" s="53" t="s">
        <v>33</v>
      </c>
      <c r="D11" s="58"/>
      <c r="E11" s="27"/>
      <c r="F11" s="27"/>
      <c r="G11" s="28"/>
      <c r="H11" s="29">
        <f>($D$5*D11)+($E$5*E11)+($F$5*F11)+($G$5*G11)</f>
        <v>0</v>
      </c>
    </row>
    <row r="12" spans="1:8" ht="15" customHeight="1" x14ac:dyDescent="0.25">
      <c r="A12" s="96"/>
      <c r="B12" s="81" t="s">
        <v>62</v>
      </c>
      <c r="C12" s="53" t="s">
        <v>59</v>
      </c>
      <c r="D12" s="58"/>
      <c r="E12" s="27"/>
      <c r="F12" s="27"/>
      <c r="G12" s="28"/>
      <c r="H12" s="29">
        <f>($D$5*D12)+($E$5*E12)+($F$5*F12)+($G$5*G12)</f>
        <v>0</v>
      </c>
    </row>
    <row r="13" spans="1:8" ht="15" customHeight="1" x14ac:dyDescent="0.25">
      <c r="A13" s="94" t="s">
        <v>13</v>
      </c>
      <c r="B13" s="85" t="s">
        <v>16</v>
      </c>
      <c r="C13" s="86"/>
      <c r="D13" s="44" t="s">
        <v>15</v>
      </c>
      <c r="E13" s="47" t="s">
        <v>15</v>
      </c>
      <c r="F13" s="47" t="s">
        <v>15</v>
      </c>
      <c r="G13" s="48" t="s">
        <v>15</v>
      </c>
      <c r="H13" s="62">
        <f>SUM(H14:H15)</f>
        <v>0</v>
      </c>
    </row>
    <row r="14" spans="1:8" ht="15" customHeight="1" x14ac:dyDescent="0.25">
      <c r="A14" s="95"/>
      <c r="B14" s="47" t="s">
        <v>61</v>
      </c>
      <c r="C14" s="56" t="s">
        <v>63</v>
      </c>
      <c r="D14" s="60"/>
      <c r="E14" s="30"/>
      <c r="F14" s="30"/>
      <c r="G14" s="31"/>
      <c r="H14" s="24">
        <f>($D$5*D14)+($E$5*E14)+($F$5*F14)+($G$5*G14)</f>
        <v>0</v>
      </c>
    </row>
    <row r="15" spans="1:8" ht="15" customHeight="1" x14ac:dyDescent="0.25">
      <c r="A15" s="96"/>
      <c r="B15" s="47" t="s">
        <v>62</v>
      </c>
      <c r="C15" s="56" t="s">
        <v>64</v>
      </c>
      <c r="D15" s="60"/>
      <c r="E15" s="30"/>
      <c r="F15" s="30"/>
      <c r="G15" s="31"/>
      <c r="H15" s="24">
        <f>($D$5*D15)+($E$5*E15)+($F$5*F15)+($G$5*G15)</f>
        <v>0</v>
      </c>
    </row>
    <row r="16" spans="1:8" ht="15" customHeight="1" x14ac:dyDescent="0.25">
      <c r="A16" s="12" t="s">
        <v>14</v>
      </c>
      <c r="B16" s="85" t="s">
        <v>29</v>
      </c>
      <c r="C16" s="86"/>
      <c r="D16" s="49"/>
      <c r="E16" s="13"/>
      <c r="F16" s="13"/>
      <c r="G16" s="50"/>
      <c r="H16" s="62">
        <f>($D$5*D16)+($E$5*E16)+($F$5*F16)+($G$5*G16)</f>
        <v>0</v>
      </c>
    </row>
    <row r="17" spans="1:9" ht="15" customHeight="1" x14ac:dyDescent="0.25">
      <c r="A17" s="94" t="s">
        <v>19</v>
      </c>
      <c r="B17" s="85" t="s">
        <v>20</v>
      </c>
      <c r="C17" s="86"/>
      <c r="D17" s="44" t="s">
        <v>15</v>
      </c>
      <c r="E17" s="45" t="s">
        <v>15</v>
      </c>
      <c r="F17" s="45" t="s">
        <v>15</v>
      </c>
      <c r="G17" s="46" t="s">
        <v>15</v>
      </c>
      <c r="H17" s="62">
        <f>H18+H19+H27</f>
        <v>0</v>
      </c>
    </row>
    <row r="18" spans="1:9" ht="15" customHeight="1" x14ac:dyDescent="0.25">
      <c r="A18" s="95"/>
      <c r="B18" s="43" t="s">
        <v>61</v>
      </c>
      <c r="C18" s="54" t="s">
        <v>21</v>
      </c>
      <c r="D18" s="49"/>
      <c r="E18" s="13"/>
      <c r="F18" s="13"/>
      <c r="G18" s="50"/>
      <c r="H18" s="83">
        <f>($D$5*D18)+($E$5*E18)+($F$5*F18)+($G$5*G18)</f>
        <v>0</v>
      </c>
    </row>
    <row r="19" spans="1:9" ht="15" customHeight="1" x14ac:dyDescent="0.25">
      <c r="A19" s="95"/>
      <c r="B19" s="43" t="s">
        <v>62</v>
      </c>
      <c r="C19" s="54" t="s">
        <v>60</v>
      </c>
      <c r="D19" s="44" t="s">
        <v>15</v>
      </c>
      <c r="E19" s="45" t="s">
        <v>15</v>
      </c>
      <c r="F19" s="45" t="s">
        <v>15</v>
      </c>
      <c r="G19" s="46" t="s">
        <v>15</v>
      </c>
      <c r="H19" s="83">
        <f>SUM(H20:H26)</f>
        <v>0</v>
      </c>
    </row>
    <row r="20" spans="1:9" ht="15" customHeight="1" x14ac:dyDescent="0.25">
      <c r="A20" s="95"/>
      <c r="B20" s="82">
        <v>45659</v>
      </c>
      <c r="C20" s="55" t="s">
        <v>24</v>
      </c>
      <c r="D20" s="60"/>
      <c r="E20" s="30"/>
      <c r="F20" s="30"/>
      <c r="G20" s="31"/>
      <c r="H20" s="23">
        <f t="shared" ref="H20:H30" si="0">($D$5*D20)+($E$5*E20)+($F$5*F20)+($G$5*G20)</f>
        <v>0</v>
      </c>
    </row>
    <row r="21" spans="1:9" ht="15" customHeight="1" x14ac:dyDescent="0.25">
      <c r="A21" s="95"/>
      <c r="B21" s="82">
        <v>45690</v>
      </c>
      <c r="C21" s="55" t="s">
        <v>25</v>
      </c>
      <c r="D21" s="60"/>
      <c r="E21" s="30"/>
      <c r="F21" s="30"/>
      <c r="G21" s="31"/>
      <c r="H21" s="23">
        <f t="shared" si="0"/>
        <v>0</v>
      </c>
    </row>
    <row r="22" spans="1:9" ht="15" customHeight="1" x14ac:dyDescent="0.25">
      <c r="A22" s="95"/>
      <c r="B22" s="82">
        <v>45718</v>
      </c>
      <c r="C22" s="55" t="s">
        <v>26</v>
      </c>
      <c r="D22" s="60"/>
      <c r="E22" s="30"/>
      <c r="F22" s="30"/>
      <c r="G22" s="31"/>
      <c r="H22" s="23">
        <f t="shared" si="0"/>
        <v>0</v>
      </c>
    </row>
    <row r="23" spans="1:9" ht="15" customHeight="1" x14ac:dyDescent="0.25">
      <c r="A23" s="95"/>
      <c r="B23" s="82">
        <v>45749</v>
      </c>
      <c r="C23" s="55" t="s">
        <v>69</v>
      </c>
      <c r="D23" s="60"/>
      <c r="E23" s="30"/>
      <c r="F23" s="30"/>
      <c r="G23" s="31"/>
      <c r="H23" s="23">
        <f t="shared" si="0"/>
        <v>0</v>
      </c>
    </row>
    <row r="24" spans="1:9" ht="15" customHeight="1" x14ac:dyDescent="0.25">
      <c r="A24" s="95"/>
      <c r="B24" s="82">
        <v>45779</v>
      </c>
      <c r="C24" s="55" t="s">
        <v>27</v>
      </c>
      <c r="D24" s="60"/>
      <c r="E24" s="30"/>
      <c r="F24" s="30"/>
      <c r="G24" s="31"/>
      <c r="H24" s="23">
        <f t="shared" si="0"/>
        <v>0</v>
      </c>
    </row>
    <row r="25" spans="1:9" ht="15" customHeight="1" x14ac:dyDescent="0.25">
      <c r="A25" s="95"/>
      <c r="B25" s="82">
        <v>45810</v>
      </c>
      <c r="C25" s="55" t="s">
        <v>68</v>
      </c>
      <c r="D25" s="60"/>
      <c r="E25" s="30"/>
      <c r="F25" s="30"/>
      <c r="G25" s="31"/>
      <c r="H25" s="23">
        <f t="shared" si="0"/>
        <v>0</v>
      </c>
    </row>
    <row r="26" spans="1:9" ht="15" customHeight="1" x14ac:dyDescent="0.25">
      <c r="A26" s="95"/>
      <c r="B26" s="82">
        <v>45840</v>
      </c>
      <c r="C26" s="55" t="s">
        <v>28</v>
      </c>
      <c r="D26" s="60"/>
      <c r="E26" s="30"/>
      <c r="F26" s="30"/>
      <c r="G26" s="31"/>
      <c r="H26" s="23">
        <f t="shared" si="0"/>
        <v>0</v>
      </c>
    </row>
    <row r="27" spans="1:9" ht="15" customHeight="1" x14ac:dyDescent="0.25">
      <c r="A27" s="95"/>
      <c r="B27" s="43" t="s">
        <v>66</v>
      </c>
      <c r="C27" s="54" t="s">
        <v>65</v>
      </c>
      <c r="D27" s="44" t="s">
        <v>15</v>
      </c>
      <c r="E27" s="45" t="s">
        <v>15</v>
      </c>
      <c r="F27" s="45" t="s">
        <v>15</v>
      </c>
      <c r="G27" s="46" t="s">
        <v>15</v>
      </c>
      <c r="H27" s="83">
        <f>H28</f>
        <v>0</v>
      </c>
    </row>
    <row r="28" spans="1:9" ht="15" customHeight="1" x14ac:dyDescent="0.25">
      <c r="A28" s="96"/>
      <c r="B28" s="82">
        <v>45660</v>
      </c>
      <c r="C28" s="55" t="s">
        <v>72</v>
      </c>
      <c r="D28" s="60"/>
      <c r="E28" s="30"/>
      <c r="F28" s="30"/>
      <c r="G28" s="31"/>
      <c r="H28" s="23">
        <f>($D$5*D28)+($E$5*E28)+($F$5*F28)+($G$5*G28)</f>
        <v>0</v>
      </c>
    </row>
    <row r="29" spans="1:9" ht="15" customHeight="1" x14ac:dyDescent="0.25">
      <c r="A29" s="43" t="s">
        <v>22</v>
      </c>
      <c r="B29" s="85" t="s">
        <v>35</v>
      </c>
      <c r="C29" s="86"/>
      <c r="D29" s="60"/>
      <c r="E29" s="30"/>
      <c r="F29" s="30"/>
      <c r="G29" s="31"/>
      <c r="H29" s="62">
        <f>($D$5*D29)+($E$5*E29)+($F$5*F29)+($G$5*G29)</f>
        <v>0</v>
      </c>
    </row>
    <row r="30" spans="1:9" ht="15" customHeight="1" thickBot="1" x14ac:dyDescent="0.3">
      <c r="A30" s="43" t="s">
        <v>34</v>
      </c>
      <c r="B30" s="87" t="s">
        <v>23</v>
      </c>
      <c r="C30" s="88"/>
      <c r="D30" s="60"/>
      <c r="E30" s="30"/>
      <c r="F30" s="30"/>
      <c r="G30" s="31"/>
      <c r="H30" s="63">
        <f t="shared" si="0"/>
        <v>0</v>
      </c>
    </row>
    <row r="31" spans="1:9" ht="15" customHeight="1" x14ac:dyDescent="0.25">
      <c r="A31" s="14"/>
      <c r="B31" s="99" t="s">
        <v>2</v>
      </c>
      <c r="C31" s="100"/>
      <c r="D31" s="35"/>
      <c r="E31" s="15"/>
      <c r="F31" s="15"/>
      <c r="G31" s="36"/>
      <c r="H31" s="40">
        <f>H8+H9+H10+H13+H16+H17+H29+H30</f>
        <v>0</v>
      </c>
      <c r="I31" s="25"/>
    </row>
    <row r="32" spans="1:9" ht="15" customHeight="1" x14ac:dyDescent="0.25">
      <c r="A32" s="16"/>
      <c r="B32" s="97" t="s">
        <v>36</v>
      </c>
      <c r="C32" s="98"/>
      <c r="D32" s="37"/>
      <c r="E32" s="17"/>
      <c r="F32" s="17"/>
      <c r="G32" s="38"/>
      <c r="H32" s="41">
        <f>H31*0.23</f>
        <v>0</v>
      </c>
    </row>
    <row r="33" spans="1:8" ht="15" customHeight="1" thickBot="1" x14ac:dyDescent="0.3">
      <c r="A33" s="18"/>
      <c r="B33" s="92" t="s">
        <v>3</v>
      </c>
      <c r="C33" s="93"/>
      <c r="D33" s="18"/>
      <c r="E33" s="19"/>
      <c r="F33" s="19"/>
      <c r="G33" s="39"/>
      <c r="H33" s="42">
        <f>H31+H32</f>
        <v>0</v>
      </c>
    </row>
    <row r="34" spans="1:8" x14ac:dyDescent="0.25">
      <c r="A34" s="20"/>
      <c r="B34" s="20"/>
      <c r="C34" s="20"/>
      <c r="D34" s="20"/>
      <c r="E34" s="20"/>
      <c r="F34" s="20"/>
      <c r="G34" s="20"/>
      <c r="H34" s="20"/>
    </row>
    <row r="35" spans="1:8" x14ac:dyDescent="0.25">
      <c r="A35" s="20"/>
      <c r="B35" s="20"/>
      <c r="C35" s="20"/>
      <c r="D35" s="20"/>
      <c r="E35" s="20"/>
      <c r="F35" s="20"/>
      <c r="G35" s="20"/>
      <c r="H35" s="20"/>
    </row>
    <row r="36" spans="1:8" x14ac:dyDescent="0.25">
      <c r="A36" s="1" t="s">
        <v>4</v>
      </c>
      <c r="B36" s="20"/>
      <c r="C36" s="20"/>
      <c r="D36" s="20"/>
      <c r="E36" s="20"/>
      <c r="F36" s="20"/>
      <c r="G36" s="20"/>
      <c r="H36" s="20"/>
    </row>
    <row r="37" spans="1:8" x14ac:dyDescent="0.25">
      <c r="A37" s="1" t="s">
        <v>5</v>
      </c>
      <c r="B37" s="20"/>
      <c r="C37" s="20"/>
      <c r="D37" s="20"/>
      <c r="E37" s="20"/>
      <c r="F37" s="20"/>
      <c r="G37" s="20"/>
      <c r="H37" s="20"/>
    </row>
    <row r="38" spans="1:8" x14ac:dyDescent="0.25">
      <c r="A38" s="1" t="s">
        <v>6</v>
      </c>
      <c r="B38" s="20"/>
      <c r="C38" s="20"/>
      <c r="D38" s="20"/>
      <c r="E38" s="20"/>
      <c r="F38" s="20"/>
      <c r="G38" s="20"/>
      <c r="H38" s="20"/>
    </row>
  </sheetData>
  <sheetProtection algorithmName="SHA-512" hashValue="Cs5GkOzZc/oKn0SNwAMsORJX3PbdFLHlk9XHuhVGEnMKAd80dv1KTUvLiS+TCuNiXJJmK8AejuVp085iDoVYgA==" saltValue="JnjWj3p8qAboENyVxkWS9Q==" spinCount="100000" sheet="1" objects="1" scenarios="1"/>
  <mergeCells count="22">
    <mergeCell ref="H4:H6"/>
    <mergeCell ref="D6:G6"/>
    <mergeCell ref="D1:G2"/>
    <mergeCell ref="A2:C2"/>
    <mergeCell ref="A3:C3"/>
    <mergeCell ref="B5:C5"/>
    <mergeCell ref="A1:C1"/>
    <mergeCell ref="B29:C29"/>
    <mergeCell ref="B30:C30"/>
    <mergeCell ref="A7:H7"/>
    <mergeCell ref="B16:C16"/>
    <mergeCell ref="B33:C33"/>
    <mergeCell ref="A13:A15"/>
    <mergeCell ref="A10:A12"/>
    <mergeCell ref="A17:A28"/>
    <mergeCell ref="B32:C32"/>
    <mergeCell ref="B31:C31"/>
    <mergeCell ref="B8:C8"/>
    <mergeCell ref="B9:C9"/>
    <mergeCell ref="B10:C10"/>
    <mergeCell ref="B13:C13"/>
    <mergeCell ref="B17:C17"/>
  </mergeCells>
  <pageMargins left="0.7" right="0.7" top="0.75" bottom="0.75" header="0.3" footer="0.3"/>
  <pageSetup paperSize="9" scale="78" orientation="landscape" r:id="rId1"/>
  <ignoredErrors>
    <ignoredError sqref="H10 H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D82C-9D30-4B5C-BA54-A8AFF70B9013}">
  <sheetPr>
    <tabColor rgb="FF92D050"/>
    <pageSetUpPr fitToPage="1"/>
  </sheetPr>
  <dimension ref="A1:H34"/>
  <sheetViews>
    <sheetView workbookViewId="0">
      <selection activeCell="E19" sqref="E19"/>
    </sheetView>
  </sheetViews>
  <sheetFormatPr defaultColWidth="9.140625" defaultRowHeight="15" x14ac:dyDescent="0.25"/>
  <cols>
    <col min="1" max="1" width="31.5703125" style="21" customWidth="1"/>
    <col min="2" max="4" width="25.85546875" style="21" customWidth="1"/>
    <col min="5" max="16384" width="9.140625" style="21"/>
  </cols>
  <sheetData>
    <row r="1" spans="1:8" ht="24.95" customHeight="1" x14ac:dyDescent="0.25">
      <c r="A1" s="65"/>
      <c r="B1" s="66"/>
      <c r="C1" s="66"/>
      <c r="D1" s="84" t="s">
        <v>67</v>
      </c>
      <c r="E1" s="67"/>
      <c r="F1" s="67"/>
      <c r="G1" s="67"/>
      <c r="H1" s="67"/>
    </row>
    <row r="2" spans="1:8" x14ac:dyDescent="0.25">
      <c r="C2" s="68"/>
      <c r="D2" s="68"/>
    </row>
    <row r="3" spans="1:8" ht="18.75" x14ac:dyDescent="0.25">
      <c r="A3" s="117" t="s">
        <v>37</v>
      </c>
      <c r="B3" s="117"/>
      <c r="C3" s="117"/>
      <c r="D3" s="117"/>
    </row>
    <row r="5" spans="1:8" x14ac:dyDescent="0.25">
      <c r="A5" s="69" t="s">
        <v>38</v>
      </c>
    </row>
    <row r="6" spans="1:8" ht="21" x14ac:dyDescent="0.25">
      <c r="A6" s="118" t="s">
        <v>71</v>
      </c>
      <c r="B6" s="118"/>
      <c r="C6" s="118"/>
      <c r="D6" s="118"/>
    </row>
    <row r="8" spans="1:8" x14ac:dyDescent="0.25">
      <c r="A8" s="69" t="s">
        <v>39</v>
      </c>
      <c r="B8" s="119"/>
      <c r="C8" s="119"/>
      <c r="D8" s="119"/>
    </row>
    <row r="9" spans="1:8" ht="16.5" customHeight="1" x14ac:dyDescent="0.25">
      <c r="A9" s="70" t="s">
        <v>40</v>
      </c>
      <c r="B9" s="116"/>
      <c r="C9" s="116"/>
      <c r="D9" s="116"/>
    </row>
    <row r="10" spans="1:8" ht="16.5" customHeight="1" x14ac:dyDescent="0.25">
      <c r="A10" s="70" t="s">
        <v>41</v>
      </c>
      <c r="B10" s="116"/>
      <c r="C10" s="116"/>
      <c r="D10" s="116"/>
    </row>
    <row r="11" spans="1:8" ht="16.5" customHeight="1" x14ac:dyDescent="0.25">
      <c r="A11" s="70" t="s">
        <v>42</v>
      </c>
      <c r="B11" s="116"/>
      <c r="C11" s="116"/>
      <c r="D11" s="116"/>
    </row>
    <row r="12" spans="1:8" ht="16.5" customHeight="1" x14ac:dyDescent="0.25">
      <c r="A12" s="70" t="s">
        <v>43</v>
      </c>
      <c r="B12" s="116"/>
      <c r="C12" s="116"/>
      <c r="D12" s="116"/>
    </row>
    <row r="13" spans="1:8" ht="16.5" customHeight="1" x14ac:dyDescent="0.25">
      <c r="A13" s="70" t="s">
        <v>44</v>
      </c>
      <c r="B13" s="116"/>
      <c r="C13" s="116"/>
      <c r="D13" s="116"/>
    </row>
    <row r="14" spans="1:8" ht="16.5" customHeight="1" x14ac:dyDescent="0.25">
      <c r="A14" s="70" t="s">
        <v>45</v>
      </c>
      <c r="B14" s="116"/>
      <c r="C14" s="116"/>
      <c r="D14" s="116"/>
    </row>
    <row r="16" spans="1:8" x14ac:dyDescent="0.25">
      <c r="A16" s="69" t="s">
        <v>46</v>
      </c>
    </row>
    <row r="17" spans="1:6" ht="15.75" thickBot="1" x14ac:dyDescent="0.3">
      <c r="A17" s="69"/>
    </row>
    <row r="18" spans="1:6" ht="15.75" thickBot="1" x14ac:dyDescent="0.3">
      <c r="A18" s="71" t="s">
        <v>47</v>
      </c>
      <c r="B18" s="71" t="s">
        <v>48</v>
      </c>
      <c r="C18" s="72" t="s">
        <v>49</v>
      </c>
      <c r="D18" s="72" t="s">
        <v>50</v>
      </c>
    </row>
    <row r="19" spans="1:6" ht="75.75" thickBot="1" x14ac:dyDescent="0.3">
      <c r="A19" s="73" t="s">
        <v>51</v>
      </c>
      <c r="B19" s="74">
        <f>'Príloha č.1 k B.2 a k Zmluve'!H31</f>
        <v>0</v>
      </c>
      <c r="C19" s="75">
        <f>'Príloha č.1 k B.2 a k Zmluve'!H32</f>
        <v>0</v>
      </c>
      <c r="D19" s="76">
        <f>'Príloha č.1 k B.2 a k Zmluve'!H33</f>
        <v>0</v>
      </c>
    </row>
    <row r="21" spans="1:6" x14ac:dyDescent="0.25">
      <c r="A21" s="69" t="s">
        <v>52</v>
      </c>
    </row>
    <row r="22" spans="1:6" x14ac:dyDescent="0.25">
      <c r="A22" s="77" t="s">
        <v>53</v>
      </c>
    </row>
    <row r="23" spans="1:6" x14ac:dyDescent="0.25">
      <c r="A23" s="64" t="s">
        <v>54</v>
      </c>
    </row>
    <row r="28" spans="1:6" x14ac:dyDescent="0.25">
      <c r="A28" s="64" t="s">
        <v>55</v>
      </c>
    </row>
    <row r="31" spans="1:6" ht="15" customHeight="1" x14ac:dyDescent="0.25">
      <c r="C31" s="120" t="s">
        <v>56</v>
      </c>
      <c r="D31" s="120"/>
    </row>
    <row r="32" spans="1:6" ht="15" customHeight="1" x14ac:dyDescent="0.25">
      <c r="C32" s="121" t="s">
        <v>57</v>
      </c>
      <c r="D32" s="121"/>
      <c r="E32" s="78"/>
      <c r="F32" s="78"/>
    </row>
    <row r="34" spans="1:1" x14ac:dyDescent="0.25">
      <c r="A34" s="79" t="s">
        <v>58</v>
      </c>
    </row>
  </sheetData>
  <sheetProtection algorithmName="SHA-512" hashValue="CPDdLy1AGCdTrYapnx2OJ0EWZQ2KPerdh/Avc5wC5O4+zq2HH3SMIH2wSDsgcwfJ/UmKk7ke+LOZIjbnnvd4JQ==" saltValue="f+Th9uuwKPVp9+hkUhFG1Q==" spinCount="100000" sheet="1" objects="1" scenarios="1"/>
  <mergeCells count="11">
    <mergeCell ref="B12:D12"/>
    <mergeCell ref="B13:D13"/>
    <mergeCell ref="B14:D14"/>
    <mergeCell ref="C31:D31"/>
    <mergeCell ref="C32:D32"/>
    <mergeCell ref="B11:D11"/>
    <mergeCell ref="A3:D3"/>
    <mergeCell ref="A6:D6"/>
    <mergeCell ref="B8:D8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B.2 a k Zmluve</vt:lpstr>
      <vt:lpstr>Príloha č. 1 k A.2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Sobolová Viera</dc:creator>
  <cp:lastModifiedBy>Vytřísalová Kristína</cp:lastModifiedBy>
  <cp:lastPrinted>2025-09-17T13:04:18Z</cp:lastPrinted>
  <dcterms:created xsi:type="dcterms:W3CDTF">2016-12-10T19:29:34Z</dcterms:created>
  <dcterms:modified xsi:type="dcterms:W3CDTF">2025-11-06T08:51:51Z</dcterms:modified>
</cp:coreProperties>
</file>