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SI zariadenia a licencie/licencie/"/>
    </mc:Choice>
  </mc:AlternateContent>
  <xr:revisionPtr revIDLastSave="0" documentId="8_{BD290415-8A24-4EBC-860E-5DF8791FED80}" xr6:coauthVersionLast="47" xr6:coauthVersionMax="47" xr10:uidLastSave="{00000000-0000-0000-0000-000000000000}"/>
  <bookViews>
    <workbookView xWindow="57480" yWindow="-120" windowWidth="29040" windowHeight="15720" firstSheet="1" activeTab="1" xr2:uid="{89D3062A-3E8C-407B-A16C-9D1AA0F43D56}"/>
  </bookViews>
  <sheets>
    <sheet name="Zákl. nastavenie" sheetId="7" state="hidden" r:id="rId1"/>
    <sheet name="Ponuka výzvy č. 28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8" l="1"/>
  <c r="F24" i="8" s="1"/>
  <c r="E25" i="8"/>
  <c r="F25" i="8" s="1"/>
  <c r="E26" i="8"/>
  <c r="F26" i="8" s="1"/>
  <c r="E27" i="8"/>
  <c r="F27" i="8" s="1"/>
  <c r="E23" i="8"/>
  <c r="F23" i="8" s="1"/>
  <c r="E35" i="7" l="1"/>
  <c r="E36" i="7"/>
  <c r="E50" i="7"/>
  <c r="E49" i="7"/>
  <c r="E37" i="7"/>
  <c r="G34" i="7"/>
  <c r="H34" i="7" s="1"/>
  <c r="E21" i="8"/>
  <c r="F21" i="8"/>
  <c r="F28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C29" i="8" l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<sst xmlns="http://schemas.openxmlformats.org/spreadsheetml/2006/main" count="159" uniqueCount="102">
  <si>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</si>
  <si>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</si>
  <si>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</si>
  <si>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</si>
  <si>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</si>
  <si>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</si>
  <si>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</si>
  <si>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</si>
  <si>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</si>
  <si>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</si>
  <si>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</si>
  <si>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</si>
  <si>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</si>
  <si>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</si>
  <si>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</si>
  <si>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</si>
  <si>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</si>
  <si>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</si>
  <si>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</si>
  <si>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</si>
  <si>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</si>
  <si>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</si>
  <si>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</si>
  <si>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</si>
  <si>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</si>
  <si>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</si>
  <si>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</si>
  <si>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</si>
  <si>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</si>
  <si>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</si>
  <si>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</si>
  <si>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</si>
  <si>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</si>
  <si>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</si>
  <si>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</si>
  <si>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</si>
  <si>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</si>
  <si>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</si>
  <si>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</si>
  <si>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</si>
  <si>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</si>
  <si>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</si>
  <si>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</si>
  <si>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</si>
  <si>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</si>
  <si>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</si>
  <si>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</si>
  <si>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</si>
  <si>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</si>
  <si>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</si>
  <si>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</si>
  <si>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</si>
  <si>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</si>
  <si>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</si>
  <si>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</si>
  <si>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</si>
  <si>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</si>
  <si>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</si>
  <si>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</si>
  <si>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</si>
  <si>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</si>
  <si>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</si>
  <si>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</si>
  <si>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</si>
  <si>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</si>
  <si>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</si>
  <si>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</si>
  <si>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</si>
  <si>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</si>
  <si>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</si>
  <si>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</si>
  <si>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</si>
  <si>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</si>
  <si>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</si>
  <si>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Logika kritéria:</t>
  </si>
  <si>
    <t>Minimálna hodnota:</t>
  </si>
  <si>
    <t>Maximálna hodnota:</t>
  </si>
  <si>
    <t>Kritérium č. 1:</t>
  </si>
  <si>
    <t>žiadna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</si>
  <si>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</si>
  <si>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</si>
  <si>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</si>
  <si>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</si>
  <si>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</si>
  <si>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</si>
  <si>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</si>
  <si>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</si>
  <si>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</si>
  <si>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</si>
  <si>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</si>
  <si>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t xml:space="preserve">Cena za Licencia č. 1 - FAZ-VM-GB100 </t>
  </si>
  <si>
    <t xml:space="preserve">Cena za Licencia č. 2 - FTM-ELIC-10 </t>
  </si>
  <si>
    <t xml:space="preserve">Cena za Licencia č. 3 - FC5-10-LV0VM-1118-02-36 </t>
  </si>
  <si>
    <t xml:space="preserve">Cena za Licencia č. 4 - FC5-10-LV0VM-248-02-36 </t>
  </si>
  <si>
    <t xml:space="preserve">Cena za Licencia č. 5 - FC-10-F200F-950-02-36 </t>
  </si>
  <si>
    <t>Podpis:</t>
  </si>
  <si>
    <t>Pomocné kritérium v prípade rovnosti ponúk</t>
  </si>
  <si>
    <r>
      <rPr>
        <b/>
        <sz val="11"/>
        <rFont val="Calibri"/>
        <family val="2"/>
        <charset val="238"/>
        <scheme val="minor"/>
      </rPr>
      <t>Lehota dodania</t>
    </r>
    <r>
      <rPr>
        <sz val="11"/>
        <rFont val="Calibri"/>
        <family val="2"/>
        <charset val="238"/>
        <scheme val="minor"/>
      </rPr>
      <t xml:space="preserve"> (v kalendárnych dňoch)</t>
    </r>
  </si>
  <si>
    <t>ponuka uchádzača</t>
  </si>
  <si>
    <r>
      <t xml:space="preserve">Maximálna hodnota dodania predmetu je </t>
    </r>
    <r>
      <rPr>
        <b/>
        <sz val="11"/>
        <rFont val="Calibri"/>
        <family val="2"/>
        <charset val="238"/>
        <scheme val="minor"/>
      </rPr>
      <t>20 kalendárnych dní</t>
    </r>
    <r>
      <rPr>
        <sz val="11"/>
        <rFont val="Calibri"/>
        <family val="2"/>
        <charset val="238"/>
        <scheme val="minor"/>
      </rPr>
      <t xml:space="preserve"> a preto pomocné kritérium môže byť </t>
    </r>
    <r>
      <rPr>
        <b/>
        <sz val="11"/>
        <rFont val="Calibri"/>
        <family val="2"/>
        <charset val="238"/>
        <scheme val="minor"/>
      </rPr>
      <t>rovné alebo nižšie</t>
    </r>
    <r>
      <rPr>
        <sz val="11"/>
        <rFont val="Calibri"/>
        <family val="2"/>
        <charset val="238"/>
        <scheme val="minor"/>
      </rPr>
      <t xml:space="preserve"> ako táto maximálna hodnota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</si>
  <si>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spĺňam všetky podmienky účasti stanovené vo Výzve na predkladanie ponúk</t>
    </r>
    <r>
      <rPr>
        <sz val="11"/>
        <color rgb="FFFF0000"/>
        <rFont val="Calibri"/>
        <family val="2"/>
        <charset val="238"/>
        <scheme val="minor"/>
      </rPr>
      <t xml:space="preserve"> a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</si>
  <si>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Ponuka v zákazke „Výzva č. 28 - Licencie pre potreby Magistrátu hlavného mesta SR Bratislavy“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</si>
</sst>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3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0" xfId="0" applyFont="1" applyBorder="1" applyAlignment="1">
      <alignment horizontal="center" vertical="center"/>
    </xf>
    <xf numFmtId="0" fontId="6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6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6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6" xfId="0" applyFill="1" applyBorder="1" applyAlignment="1" applyProtection="1">
      <alignment horizontal="center"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/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3" applyNumberFormat="1" applyFont="1" applyFill="1" applyBorder="1" applyAlignment="1" applyProtection="1">
      <alignment wrapText="1"/>
      <protection locked="0" hidden="1"/>
    </xf>
    <xf numFmtId="0" fontId="1" fillId="0" borderId="35" xfId="1" applyFont="1" applyFill="1" applyBorder="1" applyProtection="1">
      <protection locked="0" hidden="1"/>
    </xf>
    <xf numFmtId="2" fontId="0" fillId="0" borderId="51" xfId="3" applyNumberFormat="1" applyFont="1" applyFill="1" applyBorder="1" applyAlignment="1" applyProtection="1">
      <alignment wrapText="1"/>
      <protection locked="0" hidden="1"/>
    </xf>
    <xf numFmtId="2" fontId="0" fillId="4" borderId="51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2" fontId="0" fillId="4" borderId="58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4" xfId="0" applyBorder="1" applyAlignment="1" applyProtection="1">
      <alignment wrapText="1"/>
      <protection locked="0" hidden="1"/>
    </xf>
    <xf numFmtId="2" fontId="0" fillId="0" borderId="24" xfId="3" applyNumberFormat="1" applyFont="1" applyFill="1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2" fontId="0" fillId="4" borderId="38" xfId="0" applyNumberFormat="1" applyFill="1" applyBorder="1" applyProtection="1"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0" fontId="0" fillId="4" borderId="42" xfId="0" applyFill="1" applyBorder="1" applyProtection="1">
      <protection hidden="1"/>
    </xf>
    <xf numFmtId="0" fontId="0" fillId="4" borderId="27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wrapText="1"/>
      <protection hidden="1"/>
    </xf>
    <xf numFmtId="2" fontId="0" fillId="4" borderId="52" xfId="0" applyNumberFormat="1" applyFill="1" applyBorder="1" applyAlignment="1" applyProtection="1">
      <alignment wrapText="1"/>
      <protection hidden="1"/>
    </xf>
    <xf numFmtId="2" fontId="0" fillId="4" borderId="52" xfId="0" applyNumberFormat="1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0" fontId="0" fillId="4" borderId="59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38" xfId="0" applyFill="1" applyBorder="1" applyAlignment="1" applyProtection="1">
      <alignment horizontal="center"/>
      <protection hidden="1"/>
    </xf>
    <xf numFmtId="2" fontId="0" fillId="0" borderId="25" xfId="0" applyNumberFormat="1" applyBorder="1" applyProtection="1">
      <protection locked="0" hidden="1"/>
    </xf>
    <xf numFmtId="2" fontId="0" fillId="5" borderId="26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52" xfId="0" applyFill="1" applyBorder="1" applyAlignment="1" applyProtection="1">
      <alignment horizontal="center"/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2" fontId="2" fillId="5" borderId="48" xfId="0" applyNumberFormat="1" applyFont="1" applyFill="1" applyBorder="1" applyAlignment="1" applyProtection="1">
      <alignment wrapText="1"/>
      <protection hidden="1"/>
    </xf>
    <xf numFmtId="164" fontId="2" fillId="5" borderId="49" xfId="0" applyNumberFormat="1" applyFont="1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7" borderId="26" xfId="0" applyFill="1" applyBorder="1" applyAlignment="1" applyProtection="1">
      <alignment wrapText="1"/>
      <protection hidden="1"/>
    </xf>
    <xf numFmtId="0" fontId="0" fillId="8" borderId="3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7" borderId="24" xfId="0" applyFill="1" applyBorder="1" applyProtection="1">
      <protection hidden="1"/>
    </xf>
    <xf numFmtId="0" fontId="0" fillId="7" borderId="38" xfId="0" applyFill="1" applyBorder="1" applyAlignment="1" applyProtection="1">
      <alignment wrapText="1"/>
      <protection hidden="1"/>
    </xf>
    <xf numFmtId="2" fontId="0" fillId="6" borderId="25" xfId="0" applyNumberFormat="1" applyFill="1" applyBorder="1" applyProtection="1">
      <protection hidden="1"/>
    </xf>
    <xf numFmtId="2" fontId="0" fillId="8" borderId="26" xfId="0" applyNumberFormat="1" applyFill="1" applyBorder="1" applyAlignment="1" applyProtection="1">
      <alignment wrapText="1"/>
      <protection hidden="1"/>
    </xf>
    <xf numFmtId="2" fontId="0" fillId="7" borderId="26" xfId="0" applyNumberFormat="1" applyFill="1" applyBorder="1" applyAlignment="1" applyProtection="1">
      <alignment wrapText="1"/>
      <protection hidden="1"/>
    </xf>
    <xf numFmtId="2" fontId="0" fillId="8" borderId="26" xfId="0" applyNumberFormat="1" applyFill="1" applyBorder="1" applyProtection="1">
      <protection hidden="1"/>
    </xf>
    <xf numFmtId="0" fontId="0" fillId="8" borderId="32" xfId="0" applyFill="1" applyBorder="1" applyProtection="1">
      <protection hidden="1"/>
    </xf>
    <xf numFmtId="0" fontId="0" fillId="7" borderId="33" xfId="0" applyFill="1" applyBorder="1" applyProtection="1">
      <protection hidden="1"/>
    </xf>
    <xf numFmtId="0" fontId="0" fillId="7" borderId="50" xfId="0" applyFill="1" applyBorder="1" applyAlignment="1" applyProtection="1">
      <alignment wrapText="1"/>
      <protection hidden="1"/>
    </xf>
    <xf numFmtId="0" fontId="0" fillId="8" borderId="47" xfId="0" applyFill="1" applyBorder="1" applyProtection="1">
      <protection hidden="1"/>
    </xf>
    <xf numFmtId="0" fontId="0" fillId="8" borderId="48" xfId="0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2" fontId="0" fillId="8" borderId="49" xfId="0" applyNumberFormat="1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9" borderId="26" xfId="0" applyNumberFormat="1" applyFill="1" applyBorder="1" applyAlignment="1" applyProtection="1">
      <alignment wrapText="1"/>
      <protection hidden="1"/>
    </xf>
    <xf numFmtId="2" fontId="0" fillId="10" borderId="26" xfId="0" applyNumberFormat="1" applyFill="1" applyBorder="1" applyAlignment="1" applyProtection="1">
      <alignment wrapText="1"/>
      <protection hidden="1"/>
    </xf>
    <xf numFmtId="2" fontId="0" fillId="9" borderId="26" xfId="0" applyNumberFormat="1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0" fontId="0" fillId="9" borderId="47" xfId="0" applyFill="1" applyBorder="1" applyProtection="1">
      <protection hidden="1"/>
    </xf>
    <xf numFmtId="0" fontId="0" fillId="9" borderId="48" xfId="0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0" fontId="16" fillId="4" borderId="67" xfId="1" applyFont="1" applyFill="1" applyBorder="1" applyProtection="1">
      <protection locked="0" hidden="1"/>
    </xf>
    <xf numFmtId="0" fontId="16" fillId="4" borderId="68" xfId="1" applyFont="1" applyFill="1" applyBorder="1" applyProtection="1">
      <protection locked="0" hidden="1"/>
    </xf>
    <xf numFmtId="0" fontId="19" fillId="0" borderId="41" xfId="4" applyBorder="1" applyAlignment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  <protection locked="0"/>
    </xf>
    <xf numFmtId="0" fontId="16" fillId="4" borderId="41" xfId="1" applyFont="1" applyFill="1" applyBorder="1" applyProtection="1">
      <protection locked="0" hidden="1"/>
    </xf>
    <xf numFmtId="0" fontId="16" fillId="4" borderId="73" xfId="1" applyFont="1" applyFill="1" applyBorder="1" applyProtection="1">
      <protection locked="0" hidden="1"/>
    </xf>
    <xf numFmtId="0" fontId="16" fillId="4" borderId="74" xfId="1" applyFont="1" applyFill="1" applyBorder="1" applyProtection="1">
      <protection locked="0" hidden="1"/>
    </xf>
    <xf numFmtId="0" fontId="11" fillId="0" borderId="76" xfId="1" applyFont="1" applyFill="1" applyBorder="1" applyAlignment="1" applyProtection="1">
      <protection hidden="1"/>
    </xf>
    <xf numFmtId="0" fontId="18" fillId="5" borderId="44" xfId="0" applyFont="1" applyFill="1" applyBorder="1" applyAlignment="1" applyProtection="1">
      <alignment horizontal="center" vertical="center"/>
      <protection hidden="1"/>
    </xf>
    <xf numFmtId="0" fontId="18" fillId="5" borderId="21" xfId="0" applyFont="1" applyFill="1" applyBorder="1" applyAlignment="1" applyProtection="1">
      <alignment horizontal="center" vertical="center"/>
      <protection hidden="1"/>
    </xf>
    <xf numFmtId="0" fontId="18" fillId="5" borderId="45" xfId="0" applyFont="1" applyFill="1" applyBorder="1" applyAlignment="1" applyProtection="1">
      <alignment horizontal="center" vertical="center"/>
      <protection hidden="1"/>
    </xf>
    <xf numFmtId="0" fontId="0" fillId="4" borderId="56" xfId="0" applyFill="1" applyBorder="1" applyAlignment="1" applyProtection="1">
      <alignment horizontal="center" vertical="center"/>
      <protection hidden="1"/>
    </xf>
    <xf numFmtId="0" fontId="0" fillId="4" borderId="38" xfId="0" applyFill="1" applyBorder="1" applyAlignment="1" applyProtection="1">
      <alignment horizontal="center" vertical="center"/>
      <protection hidden="1"/>
    </xf>
    <xf numFmtId="0" fontId="2" fillId="4" borderId="30" xfId="0" applyFont="1" applyFill="1" applyBorder="1" applyAlignment="1" applyProtection="1">
      <alignment horizontal="left" vertical="center" wrapText="1"/>
      <protection hidden="1"/>
    </xf>
    <xf numFmtId="0" fontId="2" fillId="4" borderId="24" xfId="0" applyFont="1" applyFill="1" applyBorder="1" applyAlignment="1" applyProtection="1">
      <alignment horizontal="left" vertical="center" wrapText="1"/>
      <protection hidden="1"/>
    </xf>
    <xf numFmtId="0" fontId="18" fillId="8" borderId="47" xfId="0" applyFont="1" applyFill="1" applyBorder="1" applyAlignment="1" applyProtection="1">
      <alignment horizontal="center" vertical="center"/>
      <protection hidden="1"/>
    </xf>
    <xf numFmtId="0" fontId="18" fillId="8" borderId="48" xfId="0" applyFont="1" applyFill="1" applyBorder="1" applyAlignment="1" applyProtection="1">
      <alignment horizontal="center" vertical="center"/>
      <protection hidden="1"/>
    </xf>
    <xf numFmtId="0" fontId="18" fillId="8" borderId="49" xfId="0" applyFont="1" applyFill="1" applyBorder="1" applyAlignment="1" applyProtection="1">
      <alignment horizontal="center" vertical="center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2" fillId="7" borderId="35" xfId="0" applyFont="1" applyFill="1" applyBorder="1" applyAlignment="1" applyProtection="1">
      <alignment horizontal="left" vertical="center" wrapText="1"/>
      <protection hidden="1"/>
    </xf>
    <xf numFmtId="0" fontId="2" fillId="7" borderId="51" xfId="0" applyFont="1" applyFill="1" applyBorder="1" applyAlignment="1" applyProtection="1">
      <alignment horizontal="left" vertical="center" wrapText="1"/>
      <protection hidden="1"/>
    </xf>
    <xf numFmtId="0" fontId="2" fillId="7" borderId="24" xfId="0" applyFont="1" applyFill="1" applyBorder="1" applyAlignment="1" applyProtection="1">
      <alignment horizontal="left" vertic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0" fillId="8" borderId="43" xfId="0" applyFill="1" applyBorder="1" applyAlignment="1" applyProtection="1">
      <alignment horizontal="center"/>
      <protection hidden="1"/>
    </xf>
    <xf numFmtId="0" fontId="0" fillId="8" borderId="36" xfId="0" applyFill="1" applyBorder="1" applyAlignment="1" applyProtection="1">
      <alignment horizontal="center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7" borderId="31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2" fillId="10" borderId="30" xfId="0" applyFont="1" applyFill="1" applyBorder="1" applyAlignment="1" applyProtection="1">
      <alignment horizontal="left" vertical="center" wrapText="1"/>
      <protection hidden="1"/>
    </xf>
    <xf numFmtId="0" fontId="2" fillId="10" borderId="56" xfId="0" applyFont="1" applyFill="1" applyBorder="1" applyAlignment="1" applyProtection="1">
      <alignment horizontal="left" vertical="center" wrapText="1"/>
      <protection hidden="1"/>
    </xf>
    <xf numFmtId="0" fontId="2" fillId="10" borderId="24" xfId="0" applyFont="1" applyFill="1" applyBorder="1" applyAlignment="1" applyProtection="1">
      <alignment horizontal="left" vertical="center" wrapText="1"/>
      <protection hidden="1"/>
    </xf>
    <xf numFmtId="0" fontId="2" fillId="10" borderId="38" xfId="0" applyFont="1" applyFill="1" applyBorder="1" applyAlignment="1" applyProtection="1">
      <alignment horizontal="left" vertic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9" borderId="57" xfId="0" applyFill="1" applyBorder="1" applyAlignment="1" applyProtection="1">
      <alignment horizontal="center"/>
      <protection hidden="1"/>
    </xf>
    <xf numFmtId="0" fontId="0" fillId="9" borderId="31" xfId="0" applyFill="1" applyBorder="1" applyAlignment="1" applyProtection="1">
      <alignment horizontal="center"/>
      <protection hidden="1"/>
    </xf>
    <xf numFmtId="0" fontId="18" fillId="5" borderId="54" xfId="0" applyFont="1" applyFill="1" applyBorder="1" applyAlignment="1" applyProtection="1">
      <alignment horizontal="center" vertical="center"/>
      <protection hidden="1"/>
    </xf>
    <xf numFmtId="0" fontId="18" fillId="5" borderId="55" xfId="0" applyFont="1" applyFill="1" applyBorder="1" applyAlignment="1" applyProtection="1">
      <alignment horizontal="center" vertical="center"/>
      <protection hidden="1"/>
    </xf>
    <xf numFmtId="0" fontId="18" fillId="5" borderId="53" xfId="0" applyFont="1" applyFill="1" applyBorder="1" applyAlignment="1" applyProtection="1">
      <alignment horizontal="center" vertical="center"/>
      <protection hidden="1"/>
    </xf>
    <xf numFmtId="0" fontId="0" fillId="5" borderId="29" xfId="0" applyFill="1" applyBorder="1" applyAlignment="1" applyProtection="1">
      <alignment horizontal="center" wrapText="1"/>
      <protection hidden="1"/>
    </xf>
    <xf numFmtId="0" fontId="0" fillId="5" borderId="25" xfId="0" applyFill="1" applyBorder="1" applyAlignment="1" applyProtection="1">
      <alignment horizontal="center" wrapText="1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4" borderId="31" xfId="0" applyFill="1" applyBorder="1" applyAlignment="1" applyProtection="1">
      <alignment horizontal="center"/>
      <protection hidden="1"/>
    </xf>
    <xf numFmtId="0" fontId="0" fillId="5" borderId="57" xfId="0" applyFill="1" applyBorder="1" applyAlignment="1" applyProtection="1">
      <alignment horizontal="center"/>
      <protection hidden="1"/>
    </xf>
    <xf numFmtId="0" fontId="18" fillId="9" borderId="40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39" xfId="0" applyFont="1" applyFill="1" applyBorder="1" applyAlignment="1" applyProtection="1">
      <alignment horizontal="center" vertical="center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1" fillId="0" borderId="66" xfId="1" applyFont="1" applyFill="1" applyBorder="1" applyAlignment="1" applyProtection="1">
      <alignment horizontal="left" wrapText="1"/>
      <protection hidden="1"/>
    </xf>
    <xf numFmtId="0" fontId="11" fillId="0" borderId="64" xfId="1" applyFont="1" applyFill="1" applyBorder="1" applyAlignment="1" applyProtection="1">
      <alignment horizontal="left" wrapText="1"/>
      <protection hidden="1"/>
    </xf>
    <xf numFmtId="0" fontId="20" fillId="0" borderId="40" xfId="1" applyFont="1" applyFill="1" applyBorder="1" applyAlignment="1" applyProtection="1">
      <alignment horizontal="center" wrapText="1"/>
      <protection hidden="1"/>
    </xf>
    <xf numFmtId="0" fontId="20" fillId="0" borderId="1" xfId="1" applyFont="1" applyFill="1" applyBorder="1" applyAlignment="1" applyProtection="1">
      <alignment horizontal="center" wrapText="1"/>
      <protection hidden="1"/>
    </xf>
    <xf numFmtId="0" fontId="20" fillId="0" borderId="39" xfId="1" applyFont="1" applyFill="1" applyBorder="1" applyAlignment="1" applyProtection="1">
      <alignment horizontal="center" wrapText="1"/>
      <protection hidden="1"/>
    </xf>
    <xf numFmtId="0" fontId="11" fillId="0" borderId="75" xfId="1" applyFont="1" applyFill="1" applyBorder="1" applyAlignment="1" applyProtection="1">
      <alignment horizontal="left"/>
      <protection hidden="1"/>
    </xf>
    <xf numFmtId="0" fontId="11" fillId="0" borderId="0" xfId="1" applyFont="1" applyFill="1" applyBorder="1" applyAlignment="1" applyProtection="1">
      <alignment horizontal="left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9" xfId="1" applyFont="1" applyFill="1" applyBorder="1" applyAlignment="1" applyProtection="1">
      <alignment horizontal="left"/>
      <protection locked="0" hidden="1"/>
    </xf>
    <xf numFmtId="0" fontId="11" fillId="4" borderId="14" xfId="1" applyFont="1" applyFill="1" applyBorder="1" applyAlignment="1" applyProtection="1">
      <alignment horizontal="left"/>
      <protection locked="0" hidden="1"/>
    </xf>
    <xf numFmtId="0" fontId="16" fillId="4" borderId="46" xfId="1" applyFont="1" applyFill="1" applyBorder="1" applyAlignment="1" applyProtection="1">
      <alignment horizontal="center"/>
      <protection locked="0" hidden="1"/>
    </xf>
    <xf numFmtId="0" fontId="17" fillId="0" borderId="20" xfId="1" applyFont="1" applyFill="1" applyBorder="1" applyAlignment="1" applyProtection="1">
      <alignment horizontal="center"/>
      <protection hidden="1"/>
    </xf>
    <xf numFmtId="0" fontId="17" fillId="0" borderId="21" xfId="1" applyFont="1" applyFill="1" applyBorder="1" applyAlignment="1" applyProtection="1">
      <alignment horizontal="center"/>
      <protection hidden="1"/>
    </xf>
    <xf numFmtId="0" fontId="17" fillId="0" borderId="22" xfId="1" applyFont="1" applyFill="1" applyBorder="1" applyAlignment="1" applyProtection="1">
      <alignment horizontal="center"/>
      <protection hidden="1"/>
    </xf>
    <xf numFmtId="0" fontId="12" fillId="0" borderId="69" xfId="1" applyFont="1" applyFill="1" applyBorder="1" applyAlignment="1" applyProtection="1">
      <alignment horizontal="left" vertical="center"/>
      <protection hidden="1"/>
    </xf>
    <xf numFmtId="0" fontId="12" fillId="0" borderId="70" xfId="1" applyFont="1" applyFill="1" applyBorder="1" applyAlignment="1" applyProtection="1">
      <alignment horizontal="left" vertical="center"/>
      <protection hidden="1"/>
    </xf>
    <xf numFmtId="0" fontId="12" fillId="0" borderId="0" xfId="1" applyFont="1" applyFill="1" applyBorder="1" applyAlignment="1" applyProtection="1">
      <alignment horizontal="left" vertical="center"/>
      <protection hidden="1"/>
    </xf>
    <xf numFmtId="0" fontId="12" fillId="0" borderId="71" xfId="1" applyFont="1" applyFill="1" applyBorder="1" applyAlignment="1" applyProtection="1">
      <alignment horizontal="left" vertical="center"/>
      <protection hidden="1"/>
    </xf>
    <xf numFmtId="0" fontId="12" fillId="0" borderId="72" xfId="1" applyFont="1" applyFill="1" applyBorder="1" applyProtection="1">
      <protection hidden="1"/>
    </xf>
    <xf numFmtId="0" fontId="13" fillId="0" borderId="3" xfId="1" applyFont="1" applyFill="1" applyBorder="1" applyProtection="1">
      <protection hidden="1"/>
    </xf>
    <xf numFmtId="2" fontId="13" fillId="0" borderId="4" xfId="1" applyNumberFormat="1" applyFont="1" applyFill="1" applyBorder="1" applyAlignment="1" applyProtection="1">
      <alignment horizontal="right" vertical="center"/>
      <protection hidden="1"/>
    </xf>
    <xf numFmtId="2" fontId="13" fillId="0" borderId="5" xfId="1" applyNumberFormat="1" applyFont="1" applyFill="1" applyBorder="1" applyAlignment="1" applyProtection="1">
      <alignment horizontal="right" vertical="center"/>
      <protection hidden="1"/>
    </xf>
    <xf numFmtId="0" fontId="4" fillId="0" borderId="20" xfId="1" applyFont="1" applyFill="1" applyBorder="1" applyAlignment="1" applyProtection="1">
      <alignment horizontal="center"/>
      <protection hidden="1"/>
    </xf>
    <xf numFmtId="0" fontId="4" fillId="0" borderId="21" xfId="1" applyFont="1" applyFill="1" applyBorder="1" applyAlignment="1" applyProtection="1">
      <alignment horizontal="center"/>
      <protection hidden="1"/>
    </xf>
    <xf numFmtId="0" fontId="4" fillId="0" borderId="22" xfId="1" applyFont="1" applyFill="1" applyBorder="1" applyAlignment="1" applyProtection="1">
      <alignment horizontal="center"/>
      <protection hidden="1"/>
    </xf>
    <xf numFmtId="0" fontId="11" fillId="0" borderId="16" xfId="1" applyFont="1" applyFill="1" applyBorder="1" applyProtection="1">
      <protection hidden="1"/>
    </xf>
    <xf numFmtId="0" fontId="11" fillId="0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wrapText="1"/>
      <protection hidden="1"/>
    </xf>
    <xf numFmtId="0" fontId="11" fillId="0" borderId="15" xfId="1" applyFont="1" applyFill="1" applyBorder="1" applyAlignment="1" applyProtection="1">
      <alignment horizontal="center"/>
      <protection hidden="1"/>
    </xf>
    <xf numFmtId="0" fontId="4" fillId="0" borderId="6" xfId="1" applyFont="1" applyFill="1" applyBorder="1" applyAlignment="1" applyProtection="1">
      <alignment horizontal="center"/>
      <protection hidden="1"/>
    </xf>
    <xf numFmtId="0" fontId="9" fillId="0" borderId="3" xfId="1" applyFont="1" applyFill="1" applyBorder="1" applyAlignment="1" applyProtection="1">
      <alignment horizontal="center" vertical="center" wrapText="1"/>
      <protection hidden="1"/>
    </xf>
    <xf numFmtId="0" fontId="10" fillId="0" borderId="4" xfId="1" applyFont="1" applyFill="1" applyBorder="1" applyAlignment="1" applyProtection="1">
      <alignment horizontal="center" vertical="center" wrapText="1"/>
      <protection hidden="1"/>
    </xf>
    <xf numFmtId="0" fontId="10" fillId="0" borderId="5" xfId="1" applyFont="1" applyFill="1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left" vertical="center" wrapText="1"/>
      <protection hidden="1"/>
    </xf>
    <xf numFmtId="0" fontId="0" fillId="0" borderId="18" xfId="0" applyBorder="1" applyAlignment="1" applyProtection="1">
      <alignment horizontal="left" vertical="center" wrapText="1"/>
      <protection hidden="1"/>
    </xf>
    <xf numFmtId="0" fontId="0" fillId="0" borderId="65" xfId="0" applyBorder="1" applyAlignment="1" applyProtection="1">
      <alignment horizontal="left" vertical="center" wrapText="1"/>
      <protection hidden="1"/>
    </xf>
    <xf numFmtId="0" fontId="4" fillId="4" borderId="63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11" fillId="0" borderId="2" xfId="1" applyFont="1" applyFill="1" applyAlignment="1" applyProtection="1">
      <alignment vertical="center" wrapText="1"/>
      <protection hidden="1"/>
    </xf>
    <xf numFmtId="0" fontId="4" fillId="4" borderId="11" xfId="1" applyFont="1" applyFill="1" applyBorder="1" applyProtection="1">
      <protection hidden="1"/>
    </xf>
    <xf numFmtId="0" fontId="11" fillId="0" borderId="10" xfId="1" applyFont="1" applyFill="1" applyBorder="1" applyAlignment="1" applyProtection="1">
      <alignment horizontal="left" vertical="center" wrapText="1"/>
      <protection hidden="1"/>
    </xf>
    <xf numFmtId="0" fontId="11" fillId="0" borderId="2" xfId="1" applyFont="1" applyFill="1" applyAlignment="1" applyProtection="1">
      <alignment horizontal="left" vertical="center" wrapText="1"/>
      <protection hidden="1"/>
    </xf>
    <xf numFmtId="0" fontId="11" fillId="0" borderId="12" xfId="1" applyFont="1" applyFill="1" applyBorder="1" applyAlignment="1" applyProtection="1">
      <alignment horizontal="left" vertical="center" wrapText="1"/>
      <protection hidden="1"/>
    </xf>
    <xf numFmtId="0" fontId="11" fillId="0" borderId="13" xfId="1" applyFont="1" applyFill="1" applyBorder="1" applyAlignment="1" applyProtection="1">
      <alignment horizontal="left" vertical="center" wrapText="1"/>
      <protection hidden="1"/>
    </xf>
    <xf numFmtId="0" fontId="4" fillId="4" borderId="14" xfId="1" applyFont="1" applyFill="1" applyBorder="1" applyProtection="1">
      <protection hidden="1"/>
    </xf>
    <xf numFmtId="0" fontId="15" fillId="0" borderId="3" xfId="1" applyFont="1" applyFill="1" applyBorder="1" applyAlignment="1" applyProtection="1">
      <alignment horizontal="right" vertical="center" wrapText="1"/>
      <protection hidden="1"/>
    </xf>
    <xf numFmtId="0" fontId="9" fillId="0" borderId="20" xfId="1" applyFont="1" applyFill="1" applyBorder="1" applyAlignment="1" applyProtection="1">
      <alignment horizontal="left" vertical="center" wrapText="1"/>
      <protection hidden="1"/>
    </xf>
    <xf numFmtId="0" fontId="9" fillId="0" borderId="21" xfId="1" applyFont="1" applyFill="1" applyBorder="1" applyAlignment="1" applyProtection="1">
      <alignment horizontal="left" vertical="center" wrapText="1"/>
      <protection hidden="1"/>
    </xf>
    <xf numFmtId="0" fontId="9" fillId="0" borderId="45" xfId="1" applyFont="1" applyFill="1" applyBorder="1" applyAlignment="1" applyProtection="1">
      <alignment horizontal="left" vertical="center" wrapText="1"/>
      <protection hidden="1"/>
    </xf>
    <xf numFmtId="0" fontId="12" fillId="0" borderId="40" xfId="1" applyFont="1" applyFill="1" applyBorder="1" applyAlignment="1" applyProtection="1">
      <alignment horizontal="left"/>
      <protection hidden="1"/>
    </xf>
    <xf numFmtId="0" fontId="12" fillId="0" borderId="1" xfId="1" applyFont="1" applyFill="1" applyBorder="1" applyAlignment="1" applyProtection="1">
      <alignment horizontal="left"/>
      <protection hidden="1"/>
    </xf>
    <xf numFmtId="0" fontId="12" fillId="0" borderId="67" xfId="1" applyFont="1" applyFill="1" applyBorder="1" applyProtection="1">
      <protection hidden="1"/>
    </xf>
    <xf numFmtId="0" fontId="12" fillId="0" borderId="19" xfId="1" applyFont="1" applyFill="1" applyBorder="1" applyProtection="1">
      <protection hidden="1"/>
    </xf>
    <xf numFmtId="0" fontId="11" fillId="0" borderId="66" xfId="1" applyFont="1" applyFill="1" applyBorder="1" applyAlignment="1" applyProtection="1">
      <alignment horizontal="left"/>
      <protection hidden="1"/>
    </xf>
    <xf numFmtId="0" fontId="11" fillId="0" borderId="64" xfId="1" applyFont="1" applyFill="1" applyBorder="1" applyAlignment="1" applyProtection="1">
      <alignment horizontal="left"/>
      <protection hidden="1"/>
    </xf>
    <xf numFmtId="2" fontId="11" fillId="0" borderId="68" xfId="1" applyNumberFormat="1" applyFont="1" applyFill="1" applyBorder="1" applyProtection="1">
      <protection hidden="1"/>
    </xf>
    <xf numFmtId="2" fontId="11" fillId="0" borderId="23" xfId="1" applyNumberFormat="1" applyFont="1" applyFill="1" applyBorder="1" applyProtection="1">
      <protection hidden="1"/>
    </xf>
    <xf numFmtId="0" fontId="12" fillId="0" borderId="61" xfId="1" applyFont="1" applyFill="1" applyBorder="1" applyAlignment="1" applyProtection="1">
      <alignment wrapText="1"/>
      <protection hidden="1"/>
    </xf>
    <xf numFmtId="0" fontId="12" fillId="0" borderId="62" xfId="1" applyFont="1" applyFill="1" applyBorder="1" applyAlignment="1" applyProtection="1">
      <alignment horizontal="center" vertical="center" wrapText="1"/>
      <protection hidden="1"/>
    </xf>
    <xf numFmtId="0" fontId="12" fillId="0" borderId="6" xfId="1" applyFont="1" applyFill="1" applyBorder="1" applyAlignment="1" applyProtection="1">
      <alignment wrapText="1"/>
      <protection hidden="1"/>
    </xf>
    <xf numFmtId="0" fontId="12" fillId="0" borderId="62" xfId="1" applyFont="1" applyFill="1" applyBorder="1" applyAlignment="1" applyProtection="1">
      <alignment wrapText="1"/>
      <protection hidden="1"/>
    </xf>
    <xf numFmtId="0" fontId="12" fillId="0" borderId="63" xfId="1" applyFont="1" applyFill="1" applyBorder="1" applyAlignment="1" applyProtection="1">
      <alignment wrapText="1"/>
      <protection hidden="1"/>
    </xf>
    <xf numFmtId="0" fontId="4" fillId="0" borderId="13" xfId="1" applyFont="1" applyFill="1" applyBorder="1" applyAlignment="1" applyProtection="1">
      <alignment horizontal="center" vertical="center" wrapText="1"/>
      <protection hidden="1"/>
    </xf>
    <xf numFmtId="0" fontId="4" fillId="0" borderId="14" xfId="1" applyFont="1" applyFill="1" applyBorder="1" applyAlignment="1" applyProtection="1">
      <alignment horizontal="center" vertical="center" wrapText="1"/>
      <protection hidden="1"/>
    </xf>
    <xf numFmtId="0" fontId="11" fillId="0" borderId="12" xfId="1" applyFont="1" applyFill="1" applyBorder="1" applyAlignment="1" applyProtection="1">
      <alignment vertical="center" wrapText="1"/>
      <protection hidden="1"/>
    </xf>
    <xf numFmtId="0" fontId="11" fillId="0" borderId="7" xfId="1" applyFont="1" applyFill="1" applyBorder="1" applyAlignment="1" applyProtection="1">
      <alignment vertical="center" wrapText="1"/>
      <protection hidden="1"/>
    </xf>
    <xf numFmtId="0" fontId="11" fillId="0" borderId="10" xfId="1" applyFont="1" applyFill="1" applyBorder="1" applyAlignment="1" applyProtection="1">
      <alignment vertical="center" wrapText="1"/>
      <protection hidden="1"/>
    </xf>
    <xf numFmtId="0" fontId="20" fillId="0" borderId="3" xfId="1" applyFont="1" applyFill="1" applyBorder="1" applyAlignment="1" applyProtection="1">
      <alignment horizontal="center" vertical="center" wrapText="1"/>
      <protection hidden="1"/>
    </xf>
    <xf numFmtId="0" fontId="21" fillId="0" borderId="4" xfId="1" applyFont="1" applyFill="1" applyBorder="1" applyAlignment="1" applyProtection="1">
      <alignment horizontal="center" vertical="center" wrapText="1"/>
      <protection hidden="1"/>
    </xf>
    <xf numFmtId="0" fontId="21" fillId="0" borderId="5" xfId="1" applyFont="1" applyFill="1" applyBorder="1" applyAlignment="1" applyProtection="1">
      <alignment horizontal="center" vertical="center" wrapText="1"/>
      <protection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2025650</xdr:colOff>
          <xdr:row>16</xdr:row>
          <xdr:rowOff>0</xdr:rowOff>
        </xdr:from>
        <xdr:to>
          <xdr:col>6</xdr:col>
          <xdr:colOff>0</xdr:colOff>
          <xdr:row>16</xdr:row>
          <xdr:rowOff>558800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8" sqref="E8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113" t="s">
        <v>0</v>
      </c>
      <c r="C2" s="114"/>
      <c r="D2" s="114"/>
      <c r="E2" s="114"/>
      <c r="F2" s="114"/>
      <c r="G2" s="114"/>
      <c r="H2" s="114"/>
      <c r="I2" s="114"/>
      <c r="J2" s="114"/>
      <c r="K2" s="115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35">
      <c r="B4" s="22">
        <v>1</v>
      </c>
      <c r="C4" s="23" t="s">
        <v>79</v>
      </c>
      <c r="D4" s="24" t="s">
        <v>72</v>
      </c>
      <c r="E4" s="25">
        <v>62730</v>
      </c>
      <c r="F4" s="25">
        <v>0</v>
      </c>
      <c r="G4" s="26" t="s">
        <v>11</v>
      </c>
      <c r="H4" s="27">
        <f>E4</f>
        <v>62730</v>
      </c>
      <c r="I4" s="28">
        <f>H4/H$14*100</f>
        <v>100</v>
      </c>
      <c r="J4" s="29">
        <f t="shared" ref="J4:J6" si="0">IF(I4=0,0,(E4-F4)/I4)</f>
        <v>627.29999999999995</v>
      </c>
      <c r="K4" s="30">
        <f t="shared" ref="K4:K5" si="1">IF((E4-F4)=0,0,H4/(E4-F4))</f>
        <v>1</v>
      </c>
    </row>
    <row r="5" spans="2:11" x14ac:dyDescent="0.35">
      <c r="B5" s="22">
        <v>2</v>
      </c>
      <c r="C5" s="31" t="s">
        <v>12</v>
      </c>
      <c r="D5" s="32" t="s">
        <v>12</v>
      </c>
      <c r="E5" s="33">
        <v>0</v>
      </c>
      <c r="F5" s="33">
        <v>0</v>
      </c>
      <c r="G5" s="26" t="s">
        <v>78</v>
      </c>
      <c r="H5" s="34">
        <v>0</v>
      </c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35">
      <c r="B6" s="22">
        <v>3</v>
      </c>
      <c r="C6" s="31" t="s">
        <v>12</v>
      </c>
      <c r="D6" s="32" t="s">
        <v>12</v>
      </c>
      <c r="E6" s="33">
        <v>0</v>
      </c>
      <c r="F6" s="33">
        <v>0</v>
      </c>
      <c r="G6" s="26" t="s">
        <v>78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78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78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78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78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78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78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78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62730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145" t="s">
        <v>14</v>
      </c>
      <c r="C16" s="146"/>
      <c r="D16" s="146"/>
      <c r="E16" s="146"/>
      <c r="F16" s="146"/>
      <c r="G16" s="146"/>
      <c r="H16" s="146"/>
      <c r="I16" s="146"/>
      <c r="J16" s="147"/>
    </row>
    <row r="17" spans="2:10" x14ac:dyDescent="0.35">
      <c r="B17" s="148" t="s">
        <v>1</v>
      </c>
      <c r="C17" s="118" t="s">
        <v>2</v>
      </c>
      <c r="D17" s="116" t="s">
        <v>15</v>
      </c>
      <c r="E17" s="150" t="s">
        <v>16</v>
      </c>
      <c r="F17" s="151"/>
      <c r="G17" s="152" t="s">
        <v>17</v>
      </c>
      <c r="H17" s="153"/>
      <c r="I17" s="154" t="s">
        <v>18</v>
      </c>
      <c r="J17" s="151"/>
    </row>
    <row r="18" spans="2:10" x14ac:dyDescent="0.35">
      <c r="B18" s="149"/>
      <c r="C18" s="119"/>
      <c r="D18" s="117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35">
      <c r="B20" s="47">
        <v>2</v>
      </c>
      <c r="C20" s="52" t="str">
        <v>...</v>
      </c>
      <c r="D20" s="53">
        <v>0</v>
      </c>
      <c r="E20" s="54">
        <v>36</v>
      </c>
      <c r="F20" s="55">
        <f>IF(I5=100,"0",IF((E5-F5)=0,0,(IF(G5="čím menej, tým lepšie",(I5*(E5-E20)/(E5-F5)),(I5*(E20-F5)/(E5-F5))))))</f>
        <v>0</v>
      </c>
      <c r="G20" s="54">
        <v>18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 t="str">
        <v>...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35">
      <c r="B31" s="120" t="s">
        <v>23</v>
      </c>
      <c r="C31" s="121"/>
      <c r="D31" s="121"/>
      <c r="E31" s="121"/>
      <c r="F31" s="121"/>
      <c r="G31" s="121"/>
      <c r="H31" s="121"/>
      <c r="I31" s="121"/>
      <c r="J31" s="122"/>
    </row>
    <row r="32" spans="2:10" x14ac:dyDescent="0.35">
      <c r="B32" s="123" t="s">
        <v>1</v>
      </c>
      <c r="C32" s="125" t="s">
        <v>2</v>
      </c>
      <c r="D32" s="126"/>
      <c r="E32" s="133" t="s">
        <v>16</v>
      </c>
      <c r="F32" s="134"/>
      <c r="G32" s="131" t="s">
        <v>17</v>
      </c>
      <c r="H32" s="132"/>
      <c r="I32" s="129" t="s">
        <v>18</v>
      </c>
      <c r="J32" s="130"/>
    </row>
    <row r="33" spans="2:10" x14ac:dyDescent="0.35">
      <c r="B33" s="124"/>
      <c r="C33" s="127"/>
      <c r="D33" s="128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 t="str">
        <v>...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 t="str">
        <v>...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155" t="s">
        <v>71</v>
      </c>
      <c r="C46" s="156"/>
      <c r="D46" s="156"/>
      <c r="E46" s="156"/>
      <c r="F46" s="156"/>
      <c r="G46" s="156"/>
      <c r="H46" s="156"/>
      <c r="I46" s="156"/>
      <c r="J46" s="157"/>
    </row>
    <row r="47" spans="2:10" ht="15.75" customHeight="1" x14ac:dyDescent="0.35">
      <c r="B47" s="139" t="s">
        <v>1</v>
      </c>
      <c r="C47" s="135" t="s">
        <v>2</v>
      </c>
      <c r="D47" s="136"/>
      <c r="E47" s="139" t="s">
        <v>16</v>
      </c>
      <c r="F47" s="140"/>
      <c r="G47" s="141" t="s">
        <v>17</v>
      </c>
      <c r="H47" s="142"/>
      <c r="I47" s="143" t="s">
        <v>18</v>
      </c>
      <c r="J47" s="144"/>
    </row>
    <row r="48" spans="2:10" x14ac:dyDescent="0.35">
      <c r="B48" s="158"/>
      <c r="C48" s="137"/>
      <c r="D48" s="138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 t="str">
        <v>...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5">
      <c r="B51" s="92">
        <v>3</v>
      </c>
      <c r="C51" s="93" t="str">
        <v>...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36"/>
  <sheetViews>
    <sheetView tabSelected="1" workbookViewId="0">
      <selection activeCell="C4" sqref="C4:F4"/>
    </sheetView>
  </sheetViews>
  <sheetFormatPr defaultColWidth="9.1796875" defaultRowHeight="14.5" x14ac:dyDescent="0.35"/>
  <cols>
    <col min="1" max="1" width="4.7265625" style="14" customWidth="1"/>
    <col min="2" max="2" width="41.8164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16384" width="9.1796875" style="14"/>
  </cols>
  <sheetData>
    <row r="1" spans="2:6" ht="15" thickBot="1" x14ac:dyDescent="0.4"/>
    <row r="2" spans="2:6" ht="30.75" customHeight="1" thickBot="1" x14ac:dyDescent="0.4">
      <c r="B2" s="235" t="s">
        <v>101</v>
      </c>
      <c r="C2" s="236"/>
      <c r="D2" s="236"/>
      <c r="E2" s="236"/>
      <c r="F2" s="237"/>
    </row>
    <row r="3" spans="2:6" ht="15" thickBot="1" x14ac:dyDescent="0.4">
      <c r="B3" s="197"/>
      <c r="C3" s="197"/>
      <c r="D3" s="197"/>
      <c r="E3" s="197"/>
      <c r="F3" s="197"/>
    </row>
    <row r="4" spans="2:6" x14ac:dyDescent="0.35">
      <c r="B4" s="233" t="s">
        <v>26</v>
      </c>
      <c r="C4" s="163"/>
      <c r="D4" s="163"/>
      <c r="E4" s="163"/>
      <c r="F4" s="164"/>
    </row>
    <row r="5" spans="2:6" x14ac:dyDescent="0.35">
      <c r="B5" s="234" t="s">
        <v>27</v>
      </c>
      <c r="C5" s="159"/>
      <c r="D5" s="159"/>
      <c r="E5" s="159"/>
      <c r="F5" s="160"/>
    </row>
    <row r="6" spans="2:6" x14ac:dyDescent="0.35">
      <c r="B6" s="234" t="s">
        <v>28</v>
      </c>
      <c r="C6" s="159"/>
      <c r="D6" s="159"/>
      <c r="E6" s="159"/>
      <c r="F6" s="160"/>
    </row>
    <row r="7" spans="2:6" x14ac:dyDescent="0.35">
      <c r="B7" s="234" t="s">
        <v>29</v>
      </c>
      <c r="C7" s="159"/>
      <c r="D7" s="159"/>
      <c r="E7" s="159"/>
      <c r="F7" s="160"/>
    </row>
    <row r="8" spans="2:6" x14ac:dyDescent="0.35">
      <c r="B8" s="234" t="s">
        <v>30</v>
      </c>
      <c r="C8" s="159"/>
      <c r="D8" s="159"/>
      <c r="E8" s="159"/>
      <c r="F8" s="160"/>
    </row>
    <row r="9" spans="2:6" x14ac:dyDescent="0.35">
      <c r="B9" s="234" t="s">
        <v>31</v>
      </c>
      <c r="C9" s="159"/>
      <c r="D9" s="159"/>
      <c r="E9" s="159"/>
      <c r="F9" s="160"/>
    </row>
    <row r="10" spans="2:6" ht="15" thickBot="1" x14ac:dyDescent="0.4">
      <c r="B10" s="232" t="s">
        <v>32</v>
      </c>
      <c r="C10" s="161" t="s">
        <v>80</v>
      </c>
      <c r="D10" s="162"/>
      <c r="E10" s="230"/>
      <c r="F10" s="231"/>
    </row>
    <row r="11" spans="2:6" ht="15" thickBot="1" x14ac:dyDescent="0.4">
      <c r="B11" s="197"/>
      <c r="C11" s="197"/>
      <c r="D11" s="197"/>
      <c r="E11" s="197"/>
      <c r="F11" s="197"/>
    </row>
    <row r="12" spans="2:6" ht="30" customHeight="1" thickBot="1" x14ac:dyDescent="0.4">
      <c r="B12" s="198" t="s">
        <v>33</v>
      </c>
      <c r="C12" s="199"/>
      <c r="D12" s="199"/>
      <c r="E12" s="199"/>
      <c r="F12" s="200"/>
    </row>
    <row r="13" spans="2:6" ht="31.5" customHeight="1" x14ac:dyDescent="0.35">
      <c r="B13" s="201" t="s">
        <v>88</v>
      </c>
      <c r="C13" s="202"/>
      <c r="D13" s="202"/>
      <c r="E13" s="203"/>
      <c r="F13" s="204"/>
    </row>
    <row r="14" spans="2:6" ht="31.5" customHeight="1" x14ac:dyDescent="0.35">
      <c r="B14" s="205" t="s">
        <v>34</v>
      </c>
      <c r="C14" s="206"/>
      <c r="D14" s="206"/>
      <c r="E14" s="206"/>
      <c r="F14" s="207"/>
    </row>
    <row r="15" spans="2:6" ht="30" customHeight="1" x14ac:dyDescent="0.35">
      <c r="B15" s="205" t="s">
        <v>35</v>
      </c>
      <c r="C15" s="206"/>
      <c r="D15" s="206"/>
      <c r="E15" s="206"/>
      <c r="F15" s="207"/>
    </row>
    <row r="16" spans="2:6" ht="30" customHeight="1" x14ac:dyDescent="0.35">
      <c r="B16" s="208" t="s">
        <v>36</v>
      </c>
      <c r="C16" s="209"/>
      <c r="D16" s="209"/>
      <c r="E16" s="209"/>
      <c r="F16" s="207"/>
    </row>
    <row r="17" spans="2:6" ht="45.75" customHeight="1" thickBot="1" x14ac:dyDescent="0.4">
      <c r="B17" s="210" t="s">
        <v>100</v>
      </c>
      <c r="C17" s="211"/>
      <c r="D17" s="211"/>
      <c r="E17" s="211"/>
      <c r="F17" s="212"/>
    </row>
    <row r="18" spans="2:6" ht="15" thickBot="1" x14ac:dyDescent="0.4">
      <c r="B18" s="197"/>
      <c r="C18" s="197"/>
      <c r="D18" s="197"/>
      <c r="E18" s="197"/>
      <c r="F18" s="197"/>
    </row>
    <row r="19" spans="2:6" ht="21.5" thickBot="1" x14ac:dyDescent="0.4">
      <c r="B19" s="213" t="s">
        <v>77</v>
      </c>
      <c r="C19" s="214" t="str">
        <f>'Zákl. nastavenie'!C4</f>
        <v>Cena celkom</v>
      </c>
      <c r="D19" s="215"/>
      <c r="E19" s="215"/>
      <c r="F19" s="216"/>
    </row>
    <row r="20" spans="2:6" x14ac:dyDescent="0.35">
      <c r="B20" s="217" t="s">
        <v>74</v>
      </c>
      <c r="C20" s="218"/>
      <c r="D20" s="218"/>
      <c r="E20" s="219" t="s">
        <v>75</v>
      </c>
      <c r="F20" s="220" t="s">
        <v>76</v>
      </c>
    </row>
    <row r="21" spans="2:6" ht="15" thickBot="1" x14ac:dyDescent="0.4">
      <c r="B21" s="221"/>
      <c r="C21" s="222"/>
      <c r="D21" s="222"/>
      <c r="E21" s="223">
        <f>'Zákl. nastavenie'!F4</f>
        <v>0</v>
      </c>
      <c r="F21" s="224">
        <f>'Zákl. nastavenie'!E4</f>
        <v>62730</v>
      </c>
    </row>
    <row r="22" spans="2:6" ht="29.5" thickBot="1" x14ac:dyDescent="0.4">
      <c r="B22" s="225" t="s">
        <v>37</v>
      </c>
      <c r="C22" s="226" t="s">
        <v>38</v>
      </c>
      <c r="D22" s="227" t="s">
        <v>39</v>
      </c>
      <c r="E22" s="228" t="s">
        <v>40</v>
      </c>
      <c r="F22" s="229" t="s">
        <v>41</v>
      </c>
    </row>
    <row r="23" spans="2:6" ht="30.75" customHeight="1" x14ac:dyDescent="0.45">
      <c r="B23" s="195" t="s">
        <v>90</v>
      </c>
      <c r="C23" s="196">
        <v>1</v>
      </c>
      <c r="D23" s="105">
        <v>0</v>
      </c>
      <c r="E23" s="193">
        <f>IF(C$10="Som platcom DPH",D23*0.23,0)</f>
        <v>0</v>
      </c>
      <c r="F23" s="194">
        <f>SUM(D23+E23)*C23</f>
        <v>0</v>
      </c>
    </row>
    <row r="24" spans="2:6" ht="30.75" customHeight="1" x14ac:dyDescent="0.45">
      <c r="B24" s="195" t="s">
        <v>91</v>
      </c>
      <c r="C24" s="196">
        <v>1</v>
      </c>
      <c r="D24" s="110">
        <v>0</v>
      </c>
      <c r="E24" s="193">
        <f t="shared" ref="E24:E27" si="0">IF(C$10="Som platcom DPH",D24*0.23,0)</f>
        <v>0</v>
      </c>
      <c r="F24" s="194">
        <f t="shared" ref="F24:F27" si="1">SUM(D24+E24)*C24</f>
        <v>0</v>
      </c>
    </row>
    <row r="25" spans="2:6" ht="30.75" customHeight="1" x14ac:dyDescent="0.45">
      <c r="B25" s="195" t="s">
        <v>92</v>
      </c>
      <c r="C25" s="196">
        <v>1</v>
      </c>
      <c r="D25" s="111">
        <v>0</v>
      </c>
      <c r="E25" s="193">
        <f t="shared" si="0"/>
        <v>0</v>
      </c>
      <c r="F25" s="194">
        <f t="shared" si="1"/>
        <v>0</v>
      </c>
    </row>
    <row r="26" spans="2:6" ht="30.75" customHeight="1" x14ac:dyDescent="0.45">
      <c r="B26" s="195" t="s">
        <v>93</v>
      </c>
      <c r="C26" s="196">
        <v>1</v>
      </c>
      <c r="D26" s="109">
        <v>0</v>
      </c>
      <c r="E26" s="193">
        <f t="shared" si="0"/>
        <v>0</v>
      </c>
      <c r="F26" s="194">
        <f t="shared" si="1"/>
        <v>0</v>
      </c>
    </row>
    <row r="27" spans="2:6" ht="30" customHeight="1" thickBot="1" x14ac:dyDescent="0.5">
      <c r="B27" s="195" t="s">
        <v>94</v>
      </c>
      <c r="C27" s="196">
        <v>2</v>
      </c>
      <c r="D27" s="106">
        <v>0</v>
      </c>
      <c r="E27" s="193">
        <f t="shared" si="0"/>
        <v>0</v>
      </c>
      <c r="F27" s="194">
        <f t="shared" si="1"/>
        <v>0</v>
      </c>
    </row>
    <row r="28" spans="2:6" ht="15" thickBot="1" x14ac:dyDescent="0.4">
      <c r="B28" s="182" t="s">
        <v>22</v>
      </c>
      <c r="C28" s="183"/>
      <c r="D28" s="184"/>
      <c r="E28" s="185"/>
      <c r="F28" s="186">
        <f>SUM(F23:F27)</f>
        <v>0</v>
      </c>
    </row>
    <row r="29" spans="2:6" ht="19" thickBot="1" x14ac:dyDescent="0.5">
      <c r="B29" s="187" t="s">
        <v>73</v>
      </c>
      <c r="C29" s="188">
        <f>F28</f>
        <v>0</v>
      </c>
      <c r="D29" s="188"/>
      <c r="E29" s="188"/>
      <c r="F29" s="189"/>
    </row>
    <row r="30" spans="2:6" ht="15" thickBot="1" x14ac:dyDescent="0.4">
      <c r="B30" s="190"/>
      <c r="C30" s="191"/>
      <c r="D30" s="191"/>
      <c r="E30" s="191"/>
      <c r="F30" s="192"/>
    </row>
    <row r="31" spans="2:6" ht="21" x14ac:dyDescent="0.5">
      <c r="B31" s="167" t="s">
        <v>96</v>
      </c>
      <c r="C31" s="168"/>
      <c r="D31" s="168"/>
      <c r="E31" s="168"/>
      <c r="F31" s="169"/>
    </row>
    <row r="32" spans="2:6" ht="15" thickBot="1" x14ac:dyDescent="0.4">
      <c r="B32" s="170" t="s">
        <v>97</v>
      </c>
      <c r="C32" s="171"/>
      <c r="D32" s="171"/>
      <c r="E32" s="171"/>
      <c r="F32" s="112" t="s">
        <v>98</v>
      </c>
    </row>
    <row r="33" spans="2:6" ht="29.5" customHeight="1" thickBot="1" x14ac:dyDescent="0.5">
      <c r="B33" s="165" t="s">
        <v>99</v>
      </c>
      <c r="C33" s="166"/>
      <c r="D33" s="166"/>
      <c r="E33" s="166"/>
      <c r="F33" s="178"/>
    </row>
    <row r="34" spans="2:6" ht="15" thickBot="1" x14ac:dyDescent="0.4">
      <c r="B34" s="179"/>
      <c r="C34" s="180"/>
      <c r="D34" s="180"/>
      <c r="E34" s="180"/>
      <c r="F34" s="181"/>
    </row>
    <row r="35" spans="2:6" x14ac:dyDescent="0.35">
      <c r="B35" s="172" t="s">
        <v>42</v>
      </c>
      <c r="C35" s="174" t="s">
        <v>43</v>
      </c>
      <c r="D35" s="174"/>
      <c r="E35" s="174" t="s">
        <v>95</v>
      </c>
      <c r="F35" s="176"/>
    </row>
    <row r="36" spans="2:6" ht="15" thickBot="1" x14ac:dyDescent="0.4">
      <c r="B36" s="173"/>
      <c r="C36" s="175"/>
      <c r="D36" s="175"/>
      <c r="E36" s="175"/>
      <c r="F36" s="177"/>
    </row>
  </sheetData>
  <sheetProtection algorithmName="SHA-512" hashValue="7qXipDGlpRAiYRXJiMG3FCTFRZNaHBjzeUdhfdbD5iiyX0ERfdLE7su2uvZRPver//qlM0ER43CyKXU41lmu/g==" saltValue="y8MsbtRe8mGrlR1v532cxg==" spinCount="100000" sheet="1" objects="1" scenarios="1" selectLockedCells="1"/>
  <mergeCells count="31">
    <mergeCell ref="B34:F34"/>
    <mergeCell ref="B35:B36"/>
    <mergeCell ref="C35:D36"/>
    <mergeCell ref="E35:F36"/>
    <mergeCell ref="B20:D20"/>
    <mergeCell ref="B21:D21"/>
    <mergeCell ref="B33:E33"/>
    <mergeCell ref="B30:F30"/>
    <mergeCell ref="B13:E13"/>
    <mergeCell ref="B17:E17"/>
    <mergeCell ref="B18:F18"/>
    <mergeCell ref="B28:E28"/>
    <mergeCell ref="C29:F29"/>
    <mergeCell ref="B31:F31"/>
    <mergeCell ref="B32:E32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whole" allowBlank="1" showInputMessage="1" showErrorMessage="1" sqref="F33" xr:uid="{1381D51B-D52E-4375-9CBC-248D0E02EE55}">
      <formula1>0</formula1>
      <formula2>45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2025650</xdr:colOff>
                    <xdr:row>16</xdr:row>
                    <xdr:rowOff>0</xdr:rowOff>
                  </from>
                  <to>
                    <xdr:col>5</xdr:col>
                    <xdr:colOff>1968500</xdr:colOff>
                    <xdr:row>16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81</v>
      </c>
    </row>
    <row r="3" spans="2:2" x14ac:dyDescent="0.35">
      <c r="B3" s="4"/>
    </row>
    <row r="4" spans="2:2" x14ac:dyDescent="0.35">
      <c r="B4" s="5" t="s">
        <v>45</v>
      </c>
    </row>
    <row r="5" spans="2:2" x14ac:dyDescent="0.35">
      <c r="B5" s="6"/>
    </row>
    <row r="6" spans="2:2" x14ac:dyDescent="0.35">
      <c r="B6" s="7" t="s">
        <v>46</v>
      </c>
    </row>
    <row r="7" spans="2:2" x14ac:dyDescent="0.35">
      <c r="B7" s="5"/>
    </row>
    <row r="8" spans="2:2" x14ac:dyDescent="0.35">
      <c r="B8" s="107" t="s">
        <v>82</v>
      </c>
    </row>
    <row r="9" spans="2:2" x14ac:dyDescent="0.35">
      <c r="B9" s="107"/>
    </row>
    <row r="10" spans="2:2" x14ac:dyDescent="0.35">
      <c r="B10" s="108" t="s">
        <v>84</v>
      </c>
    </row>
    <row r="11" spans="2:2" x14ac:dyDescent="0.35">
      <c r="B11" s="108" t="s">
        <v>85</v>
      </c>
    </row>
    <row r="12" spans="2:2" x14ac:dyDescent="0.35">
      <c r="B12" s="108" t="s">
        <v>86</v>
      </c>
    </row>
    <row r="13" spans="2:2" x14ac:dyDescent="0.35">
      <c r="B13" s="108" t="s">
        <v>87</v>
      </c>
    </row>
    <row r="14" spans="2:2" ht="16.5" customHeight="1" x14ac:dyDescent="0.35">
      <c r="B14" s="5"/>
    </row>
    <row r="15" spans="2:2" ht="29" x14ac:dyDescent="0.35">
      <c r="B15" s="107" t="s">
        <v>83</v>
      </c>
    </row>
    <row r="16" spans="2:2" x14ac:dyDescent="0.35">
      <c r="B16" s="8"/>
    </row>
    <row r="17" spans="2:2" ht="29" x14ac:dyDescent="0.35">
      <c r="B17" s="5" t="s">
        <v>89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sheetProtection algorithmName="SHA-512" hashValue="Ce8/bJkrGPuEsNYkClicH6fGHrE8QiQIBEZmEZSyz6WX898nlPyjKlrgryEJjpE5O473pf0zcVv9b+2ShdfTfQ==" saltValue="beQJaKk1zgVZx6YPkenM7A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44</v>
      </c>
    </row>
    <row r="3" spans="2:2" x14ac:dyDescent="0.35">
      <c r="B3" s="4"/>
    </row>
    <row r="4" spans="2:2" x14ac:dyDescent="0.35">
      <c r="B4" s="10" t="s">
        <v>45</v>
      </c>
    </row>
    <row r="5" spans="2:2" x14ac:dyDescent="0.35">
      <c r="B5" s="4"/>
    </row>
    <row r="6" spans="2:2" x14ac:dyDescent="0.35">
      <c r="B6" s="11" t="s">
        <v>46</v>
      </c>
    </row>
    <row r="7" spans="2:2" x14ac:dyDescent="0.35">
      <c r="B7" s="12"/>
    </row>
    <row r="8" spans="2:2" ht="60.75" customHeight="1" x14ac:dyDescent="0.35">
      <c r="B8" s="5" t="s">
        <v>47</v>
      </c>
    </row>
    <row r="9" spans="2:2" x14ac:dyDescent="0.35">
      <c r="B9" s="5"/>
    </row>
    <row r="10" spans="2:2" x14ac:dyDescent="0.35">
      <c r="B10" s="5" t="s">
        <v>48</v>
      </c>
    </row>
    <row r="11" spans="2:2" x14ac:dyDescent="0.35">
      <c r="B11" s="5" t="s">
        <v>49</v>
      </c>
    </row>
    <row r="12" spans="2:2" x14ac:dyDescent="0.35">
      <c r="B12" s="5" t="s">
        <v>50</v>
      </c>
    </row>
    <row r="13" spans="2:2" x14ac:dyDescent="0.35">
      <c r="B13" s="5" t="s">
        <v>51</v>
      </c>
    </row>
    <row r="14" spans="2:2" x14ac:dyDescent="0.35">
      <c r="B14" s="5" t="s">
        <v>52</v>
      </c>
    </row>
    <row r="15" spans="2:2" x14ac:dyDescent="0.35">
      <c r="B15" s="5" t="s">
        <v>53</v>
      </c>
    </row>
    <row r="16" spans="2:2" x14ac:dyDescent="0.35">
      <c r="B16" s="5" t="s">
        <v>54</v>
      </c>
    </row>
    <row r="17" spans="2:2" ht="29" x14ac:dyDescent="0.35">
      <c r="B17" s="5" t="s">
        <v>55</v>
      </c>
    </row>
    <row r="18" spans="2:2" x14ac:dyDescent="0.35">
      <c r="B18" s="5" t="s">
        <v>56</v>
      </c>
    </row>
    <row r="19" spans="2:2" x14ac:dyDescent="0.35">
      <c r="B19" s="5" t="s">
        <v>57</v>
      </c>
    </row>
    <row r="20" spans="2:2" x14ac:dyDescent="0.35">
      <c r="B20" s="5" t="s">
        <v>58</v>
      </c>
    </row>
    <row r="21" spans="2:2" ht="29" x14ac:dyDescent="0.35">
      <c r="B21" s="5" t="s">
        <v>59</v>
      </c>
    </row>
    <row r="22" spans="2:2" x14ac:dyDescent="0.35">
      <c r="B22" s="5" t="s">
        <v>60</v>
      </c>
    </row>
    <row r="23" spans="2:2" x14ac:dyDescent="0.35">
      <c r="B23" s="6"/>
    </row>
    <row r="24" spans="2:2" ht="58" x14ac:dyDescent="0.35">
      <c r="B24" s="5" t="s">
        <v>61</v>
      </c>
    </row>
    <row r="25" spans="2:2" ht="13.5" customHeight="1" x14ac:dyDescent="0.35">
      <c r="B25" s="5"/>
    </row>
    <row r="26" spans="2:2" ht="29" x14ac:dyDescent="0.35">
      <c r="B26" s="5" t="s">
        <v>62</v>
      </c>
    </row>
    <row r="27" spans="2:2" ht="15" thickBot="1" x14ac:dyDescent="0.4">
      <c r="B27" s="13"/>
    </row>
  </sheetData>
  <sheetProtection algorithmName="SHA-512" hashValue="OGc2kthiyQ9VTXM6NKLvtE0nZ0T+/R7dQuaXMFRGFM8HY2IhcI7fZHfw4y6ufiKm7lYIozd5IVmPFLT7kKHJXA==" saltValue="6Lb4Z2Xo2gKPnCxOw8FCm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63</v>
      </c>
    </row>
    <row r="3" spans="2:2" x14ac:dyDescent="0.35">
      <c r="B3" s="4"/>
    </row>
    <row r="4" spans="2:2" x14ac:dyDescent="0.35">
      <c r="B4" s="5" t="s">
        <v>45</v>
      </c>
    </row>
    <row r="5" spans="2:2" x14ac:dyDescent="0.35">
      <c r="B5" s="6"/>
    </row>
    <row r="6" spans="2:2" x14ac:dyDescent="0.35">
      <c r="B6" s="7" t="s">
        <v>46</v>
      </c>
    </row>
    <row r="7" spans="2:2" x14ac:dyDescent="0.35">
      <c r="B7" s="5"/>
    </row>
    <row r="8" spans="2:2" ht="60.75" customHeight="1" x14ac:dyDescent="0.35">
      <c r="B8" s="5" t="s">
        <v>64</v>
      </c>
    </row>
    <row r="9" spans="2:2" x14ac:dyDescent="0.35">
      <c r="B9" s="5" t="s">
        <v>65</v>
      </c>
    </row>
    <row r="10" spans="2:2" x14ac:dyDescent="0.35">
      <c r="B10" s="8"/>
    </row>
    <row r="11" spans="2:2" ht="29" x14ac:dyDescent="0.35">
      <c r="B11" s="5" t="s">
        <v>66</v>
      </c>
    </row>
    <row r="12" spans="2:2" x14ac:dyDescent="0.35">
      <c r="B12" s="5"/>
    </row>
    <row r="13" spans="2:2" ht="29" x14ac:dyDescent="0.35">
      <c r="B13" s="5" t="s">
        <v>67</v>
      </c>
    </row>
    <row r="14" spans="2:2" x14ac:dyDescent="0.35">
      <c r="B14" s="5"/>
    </row>
    <row r="15" spans="2:2" ht="29" x14ac:dyDescent="0.35">
      <c r="B15" s="5" t="s">
        <v>68</v>
      </c>
    </row>
    <row r="16" spans="2:2" x14ac:dyDescent="0.35">
      <c r="B16" s="5"/>
    </row>
    <row r="17" spans="2:2" ht="58" x14ac:dyDescent="0.35">
      <c r="B17" s="5" t="s">
        <v>69</v>
      </c>
    </row>
    <row r="18" spans="2:2" x14ac:dyDescent="0.35">
      <c r="B18" s="5"/>
    </row>
    <row r="19" spans="2:2" ht="72.5" x14ac:dyDescent="0.35">
      <c r="B19" s="5" t="s">
        <v>70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sheetProtection algorithmName="SHA-512" hashValue="et28ESKZbTE07DYqn/8xezaZ8mCgXqQmioG4B3zQYrtZv7GLKuJzR0EKBM1Uu6m96cR0KxYzXCMh9NdNsTTtGg==" saltValue="UcV5x2K2fFmrbn7Qz/fo+w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33B6865D357D49BB28EF11379B4E0B" ma:contentTypeVersion="11" ma:contentTypeDescription="Create a new document." ma:contentTypeScope="" ma:versionID="da658c388ab3de76e087a09e1fb887c1">
  <xsd:schema xmlns:xsd="http://www.w3.org/2001/XMLSchema" xmlns:xs="http://www.w3.org/2001/XMLSchema" xmlns:p="http://schemas.microsoft.com/office/2006/metadata/properties" xmlns:ns2="54c68185-e36f-49c8-b6f0-1fda4cb34f81" xmlns:ns3="92d59b66-2caa-47dd-b987-e69445656a45" targetNamespace="http://schemas.microsoft.com/office/2006/metadata/properties" ma:root="true" ma:fieldsID="c6ba12f7a2ba292801951a43baf593fe" ns2:_="" ns3:_="">
    <xsd:import namespace="54c68185-e36f-49c8-b6f0-1fda4cb34f81"/>
    <xsd:import namespace="92d59b66-2caa-47dd-b987-e69445656a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68185-e36f-49c8-b6f0-1fda4cb34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9b66-2caa-47dd-b987-e69445656a4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69641491-333c-42dd-83c4-581979213790}" ma:internalName="TaxCatchAll" ma:showField="CatchAllData" ma:web="92d59b66-2caa-47dd-b987-e69445656a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d59b66-2caa-47dd-b987-e69445656a45" xsi:nil="true"/>
    <lcf76f155ced4ddcb4097134ff3c332f xmlns="54c68185-e36f-49c8-b6f0-1fda4cb34f8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6EADEDF-BFCD-4791-AF4E-631C358CEB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c68185-e36f-49c8-b6f0-1fda4cb34f81"/>
    <ds:schemaRef ds:uri="92d59b66-2caa-47dd-b987-e69445656a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  <ds:schemaRef ds:uri="92d59b66-2caa-47dd-b987-e69445656a45"/>
    <ds:schemaRef ds:uri="54c68185-e36f-49c8-b6f0-1fda4cb34f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Ponuka výzvy č. 28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2026-03-25T11:34:30Z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0x010100EC33B6865D357D49BB28EF11379B4E0B</vt:lpwstr>
  </property>
  <property fmtid="{D5CDD505-2E9C-101B-9397-08002B2CF9AE}" pid="3" name="MediaServiceImageTags">
    <vt:lpwstr/>
  </property>
</Properties>
</file>