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68_Razba_Eva\"/>
    </mc:Choice>
  </mc:AlternateContent>
  <xr:revisionPtr revIDLastSave="0" documentId="8_{DB526D8F-7404-4456-8687-B56350F9850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Časť 1." sheetId="1" r:id="rId1"/>
    <sheet name="Časť 2." sheetId="3" r:id="rId2"/>
    <sheet name="Časť 3.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5" i="4" l="1"/>
  <c r="Z27" i="1"/>
  <c r="P9" i="1" s="1"/>
  <c r="Z33" i="4"/>
  <c r="Z53" i="4"/>
  <c r="P9" i="3"/>
  <c r="Z27" i="4"/>
  <c r="Z21" i="4"/>
  <c r="Z21" i="3"/>
  <c r="Z48" i="4"/>
  <c r="Z43" i="4"/>
  <c r="A44" i="4"/>
  <c r="Z38" i="4"/>
  <c r="Z27" i="3"/>
  <c r="Z33" i="3"/>
  <c r="Z15" i="3"/>
  <c r="Z21" i="1"/>
  <c r="Z15" i="1"/>
  <c r="P9" i="4" l="1"/>
</calcChain>
</file>

<file path=xl/sharedStrings.xml><?xml version="1.0" encoding="utf-8"?>
<sst xmlns="http://schemas.openxmlformats.org/spreadsheetml/2006/main" count="299" uniqueCount="86">
  <si>
    <r>
      <rPr>
        <sz val="10"/>
        <rFont val="Cambria"/>
        <family val="1"/>
      </rPr>
      <t xml:space="preserve">Obchodné meno uchádzača
</t>
    </r>
    <r>
      <rPr>
        <sz val="10"/>
        <rFont val="Cambria"/>
        <family val="1"/>
      </rPr>
      <t>Sídlo alebo miesto podnikania IČO</t>
    </r>
  </si>
  <si>
    <r>
      <rPr>
        <sz val="10"/>
        <rFont val="Cambria"/>
        <family val="1"/>
      </rPr>
      <t>...................................................................................</t>
    </r>
  </si>
  <si>
    <r>
      <rPr>
        <sz val="10"/>
        <rFont val="Cambria"/>
        <family val="1"/>
      </rPr>
      <t>(v prípade skupiny dodávateľov za každého člena skupiny dodávateľov)</t>
    </r>
  </si>
  <si>
    <r>
      <rPr>
        <b/>
        <sz val="10"/>
        <rFont val="Cambria"/>
        <family val="1"/>
      </rPr>
      <t xml:space="preserve">Nie som platcom DPH </t>
    </r>
    <r>
      <rPr>
        <sz val="10"/>
        <rFont val="Cambria"/>
        <family val="1"/>
      </rPr>
      <t>– uvedie iba uchádzač, ktorý nie je platcom DPH!</t>
    </r>
  </si>
  <si>
    <r>
      <rPr>
        <i/>
        <sz val="10"/>
        <rFont val="Cambria"/>
        <family val="1"/>
      </rPr>
      <t xml:space="preserve">Poznámka:
</t>
    </r>
    <r>
      <rPr>
        <sz val="10"/>
        <rFont val="Times New Roman"/>
        <family val="1"/>
      </rPr>
      <t xml:space="preserve">-          </t>
    </r>
    <r>
      <rPr>
        <i/>
        <sz val="10"/>
        <rFont val="Cambria"/>
        <family val="1"/>
      </rPr>
      <t xml:space="preserve">dátum musí byť aktuálny vo vzťahu ku dňu uplynutia lehoty na predkladanie ponúk,
</t>
    </r>
    <r>
      <rPr>
        <sz val="10"/>
        <rFont val="Times New Roman"/>
        <family val="1"/>
      </rPr>
      <t xml:space="preserve">-          </t>
    </r>
    <r>
      <rPr>
        <i/>
        <sz val="10"/>
        <rFont val="Cambria"/>
        <family val="1"/>
      </rPr>
      <t xml:space="preserve">podpis uchádzača alebo osoby oprávnenej konať za uchádzača
</t>
    </r>
    <r>
      <rPr>
        <i/>
        <sz val="10"/>
        <rFont val="Cambria"/>
        <family val="1"/>
      </rPr>
      <t xml:space="preserve">(v prípade skupiny dodávateľov </t>
    </r>
    <r>
      <rPr>
        <i/>
        <u/>
        <sz val="10"/>
        <rFont val="Cambria"/>
        <family val="1"/>
      </rPr>
      <t>podpis každého člena skupiny</t>
    </r>
    <r>
      <rPr>
        <i/>
        <sz val="10"/>
        <rFont val="Cambria"/>
        <family val="1"/>
      </rPr>
      <t xml:space="preserve"> dodávateľov alebo osoby oprávnenej konať za každého člena skupiny dodávateľov)</t>
    </r>
  </si>
  <si>
    <t>&lt;vyplní uchádzač&gt;</t>
  </si>
  <si>
    <r>
      <rPr>
        <i/>
        <sz val="10"/>
        <rFont val="Cambria"/>
        <family val="1"/>
      </rPr>
      <t xml:space="preserve">V ……………….…….., dňa ....................                                                    </t>
    </r>
    <r>
      <rPr>
        <sz val="10"/>
        <rFont val="Cambria"/>
        <family val="1"/>
      </rPr>
      <t xml:space="preserve">……………………………….......................
</t>
    </r>
    <r>
      <rPr>
        <i/>
        <sz val="10.5"/>
        <rFont val="Symbol"/>
        <family val="1"/>
      </rPr>
      <t></t>
    </r>
    <r>
      <rPr>
        <i/>
        <sz val="10"/>
        <rFont val="Cambria"/>
        <family val="1"/>
      </rPr>
      <t>uviesť miesto a dátum podpisu</t>
    </r>
    <r>
      <rPr>
        <i/>
        <sz val="10.5"/>
        <rFont val="Symbol"/>
        <family val="1"/>
      </rPr>
      <t></t>
    </r>
    <r>
      <rPr>
        <sz val="10.5"/>
        <rFont val="Times New Roman"/>
        <family val="1"/>
      </rPr>
      <t xml:space="preserve">                                           </t>
    </r>
    <r>
      <rPr>
        <i/>
        <sz val="10.5"/>
        <rFont val="Symbol"/>
        <family val="1"/>
      </rPr>
      <t></t>
    </r>
    <r>
      <rPr>
        <i/>
        <sz val="10"/>
        <rFont val="Cambria"/>
        <family val="1"/>
      </rPr>
      <t>vypísať meno, priezvisko a funkciu
oprávnenej osoby uchádzača</t>
    </r>
    <r>
      <rPr>
        <i/>
        <sz val="10.5"/>
        <rFont val="Symbol"/>
        <family val="1"/>
      </rPr>
      <t></t>
    </r>
  </si>
  <si>
    <t>Celková cena v eur bez DPH</t>
  </si>
  <si>
    <t>Cena dopravy za jednu vykonanú cestu</t>
  </si>
  <si>
    <t>Celková cena predmetu zákazky</t>
  </si>
  <si>
    <t>Cena v eurách bez DPH z toho</t>
  </si>
  <si>
    <t>Počet**</t>
  </si>
  <si>
    <r>
      <rPr>
        <sz val="10"/>
        <rFont val="Times New Roman"/>
        <family val="1"/>
        <charset val="238"/>
      </rPr>
      <t>Cena materiálu
podľa LBMA*</t>
    </r>
  </si>
  <si>
    <t>Spracovacie náklady</t>
  </si>
  <si>
    <t>Plexi obal</t>
  </si>
  <si>
    <t>Certifikát</t>
  </si>
  <si>
    <r>
      <rPr>
        <sz val="10"/>
        <rFont val="Times New Roman"/>
        <family val="1"/>
        <charset val="238"/>
      </rPr>
      <t>Vrchný násuvný
obal</t>
    </r>
  </si>
  <si>
    <t>ZZM vo vyhoto- vení proof</t>
  </si>
  <si>
    <t>** Uvedené množstvo je predpokladané, nie je pre objednávateľa záväzné a môže ho zmeniť.</t>
  </si>
  <si>
    <t>Miesto dodania</t>
  </si>
  <si>
    <t>Počet dodaní*</t>
  </si>
  <si>
    <t>Bratislava</t>
  </si>
  <si>
    <t>1x</t>
  </si>
  <si>
    <t>* Uvedené množstvo je predpokladané.</t>
  </si>
  <si>
    <r>
      <rPr>
        <b/>
        <sz val="10"/>
        <rFont val="Cambria"/>
        <family val="1"/>
      </rPr>
      <t xml:space="preserve">Príloha č. 2 k časti D. </t>
    </r>
    <r>
      <rPr>
        <b/>
        <i/>
        <sz val="10"/>
        <rFont val="Cambria"/>
        <family val="1"/>
      </rPr>
      <t xml:space="preserve">SAMOSTATNÉ PRÍLOHY </t>
    </r>
    <r>
      <rPr>
        <b/>
        <sz val="10"/>
        <rFont val="Cambria"/>
        <family val="1"/>
        <charset val="238"/>
      </rPr>
      <t>súťažných podkladov</t>
    </r>
    <r>
      <rPr>
        <b/>
        <i/>
        <sz val="10"/>
        <rFont val="Cambria"/>
        <family val="1"/>
      </rPr>
      <t xml:space="preserve">
</t>
    </r>
    <r>
      <rPr>
        <b/>
        <sz val="10"/>
        <rFont val="Cambria"/>
        <family val="1"/>
      </rPr>
      <t xml:space="preserve">Návrh na plnenie kritérií na vyhodnotenie ponúk
Názov zákazky:                </t>
    </r>
    <r>
      <rPr>
        <sz val="10"/>
        <rFont val="Cambria"/>
        <family val="1"/>
      </rPr>
      <t xml:space="preserve">Razba a dodávky zberateľských euromincí </t>
    </r>
  </si>
  <si>
    <t>Ostatné
balenie</t>
  </si>
  <si>
    <t>Etua V1</t>
  </si>
  <si>
    <r>
      <rPr>
        <b/>
        <sz val="10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 xml:space="preserve">Pre potreby vyhodnotenia verejného obstarávania bola určená cena materiálu na základe dopoludňajšej ceny zlata
k 14.01.2026 zverejnenej na internetovej stránke </t>
    </r>
    <r>
      <rPr>
        <u/>
        <sz val="10"/>
        <color rgb="FF1C355E"/>
        <rFont val="Times New Roman"/>
        <family val="1"/>
        <charset val="238"/>
      </rPr>
      <t>www.LBMA.org.uk. </t>
    </r>
    <r>
      <rPr>
        <sz val="10"/>
        <rFont val="Times New Roman"/>
        <family val="1"/>
        <charset val="238"/>
      </rPr>
      <t xml:space="preserve">so zohľadnením obsahu zlata v jednej minci.
V zmysle zmluvy bude cena materiálu stanovená na základe dopoludňajšej ceny zlata za deň predchádzajúci dňu doručeniu písomnej objednávky zhotoviteľovi, zverejnenej na internetovej stránke </t>
    </r>
    <r>
      <rPr>
        <u/>
        <sz val="10"/>
        <color rgb="FF0000FF"/>
        <rFont val="Times New Roman"/>
        <family val="1"/>
        <charset val="238"/>
      </rPr>
      <t>https://www.lbma.org.uk/</t>
    </r>
    <r>
      <rPr>
        <sz val="10"/>
        <rFont val="Times New Roman"/>
        <family val="1"/>
        <charset val="238"/>
      </rPr>
      <t>.</t>
    </r>
  </si>
  <si>
    <t>Etua V2</t>
  </si>
  <si>
    <t>Tabuľka č. 3: Zlaté zberateľské euromince v nominálnej hodnote 100 € – preprava</t>
  </si>
  <si>
    <t xml:space="preserve">Ostatné balenie
</t>
  </si>
  <si>
    <t>Tabuľka č. 1: Strieborné zberateľské euromince (SZM) v nominálnej hodnote 20 € v bežnom vyhotovení</t>
  </si>
  <si>
    <t>I. Návrh na plnenie kritérií na vyhodnotenie ponúk pre časť 2. predmetu zákazky
Časť č. 2: Strieborné zberateľské euromince v nominálnej hodnote 20 eur</t>
  </si>
  <si>
    <r>
      <rPr>
        <b/>
        <sz val="10"/>
        <rFont val="Times New Roman"/>
        <family val="1"/>
        <charset val="238"/>
      </rPr>
      <t xml:space="preserve">* </t>
    </r>
    <r>
      <rPr>
        <sz val="10"/>
        <rFont val="Times New Roman"/>
        <family val="1"/>
        <charset val="238"/>
      </rPr>
      <t xml:space="preserve">Pre potreby vyhodnotenia verejného obstarávania bola určená cena materiálu na základe dopoludňajšej ceny striebra
k 14.01.2026 zverejnenej na internetovej stránke </t>
    </r>
    <r>
      <rPr>
        <u/>
        <sz val="10"/>
        <color rgb="FF1C355E"/>
        <rFont val="Times New Roman"/>
        <family val="1"/>
        <charset val="238"/>
      </rPr>
      <t>www.LBMA.org.uk. </t>
    </r>
    <r>
      <rPr>
        <sz val="10"/>
        <rFont val="Times New Roman"/>
        <family val="1"/>
        <charset val="238"/>
      </rPr>
      <t xml:space="preserve">so zohľadnením obsahu striebra v jednej minci.
V zmysle zmluvy bude cena materiálu stanovená na základe dopoludňajšej ceny striebra za deň predchádzajúci dňu doručeniu písomnej objednávky zhotoviteľovi, zverejnenej na internetovej stránke </t>
    </r>
    <r>
      <rPr>
        <u/>
        <sz val="10"/>
        <color rgb="FF0000FF"/>
        <rFont val="Times New Roman"/>
        <family val="1"/>
        <charset val="238"/>
      </rPr>
      <t>https://www.lbma.org.uk/</t>
    </r>
    <r>
      <rPr>
        <sz val="10"/>
        <rFont val="Times New Roman"/>
        <family val="1"/>
        <charset val="238"/>
      </rPr>
      <t>.</t>
    </r>
  </si>
  <si>
    <t>* Pre potreby vyhodnotenia verejného obstarávania bola určená cena materiálu na základe dopoludňajšej ceny striebra
k 14.01.2026 zverejnenej na internetovej stránke www.LBMA.org.uk. so zohľadnením obsahu striebra v jednej minci.
V zmysle zmluvy bude cena materiálu stanovená na základe dopoludňajšej ceny striebra za deň predchádzajúci dňu doručeniu písomnej objednávky zhotoviteľovi, zverejnenej na internetovej stránke https://www.lbma.org.uk/.</t>
  </si>
  <si>
    <t>I. Návrh na plnenie kritérií na vyhodnotenie ponúk pre časť 3. predmetu zákazky
Časť č. 3: Strieborné zberateľské euromince v nominálnej hodnote 10 eur a zberateľské euromince z obyčajných kovov v nominálnej hodnote 5 eur</t>
  </si>
  <si>
    <t>Tabuľka č. 1: Strieborné zberateľské euromince (SZM) v nominálnej hodnote 10 € v bežnom vyhotovení</t>
  </si>
  <si>
    <t>Pofarbenie</t>
  </si>
  <si>
    <t xml:space="preserve">Pofarbenie
</t>
  </si>
  <si>
    <t>Ostatné balenie</t>
  </si>
  <si>
    <t>4x</t>
  </si>
  <si>
    <t>2x</t>
  </si>
  <si>
    <t>Tabuľka č. 4: Strieborné zberateľské euromince v nominálnej hodnote 10 € – preprava</t>
  </si>
  <si>
    <t>Cena platničiek (výroba alebo obstaranie)</t>
  </si>
  <si>
    <t>Počet*</t>
  </si>
  <si>
    <t>* Uvedené množstvo je predpokladané, nie je pre objednávateľa záväzné a môže ho zmeniť.</t>
  </si>
  <si>
    <t>SZM vo vyhoto- vení proof</t>
  </si>
  <si>
    <t>ZM v bežnom vyhotovení</t>
  </si>
  <si>
    <t>SZM v bežnom vyhotovení</t>
  </si>
  <si>
    <t>Tabuľka č. 5: Zberateľské euromince (ZM) z obyčajného kovu v nominálnej hodnote 5 € „Fauna a flóra na Slovensku“</t>
  </si>
  <si>
    <t>Tabuľka č. 8: Zberateľské euromince (ZM) z obyčajného kovu v nominálnej hodnote 5 € „Fauna a flóra na Slovensku“ – preprava</t>
  </si>
  <si>
    <t>Tabuľka č. 6: Zberateľské euromince (ZM) z obyčajného kovu v nominálnej hodnote 5 € „Fauna a flóra na Slovensku“ v osobitnom balení VARIANT _ ETUA 1</t>
  </si>
  <si>
    <t>Tabuľka č. 2: Strieborné zberateľské euromince (SZM) v nominálnej hodnote 10 € vo vyhotovení "proof" VARIANT _ ETUA 1</t>
  </si>
  <si>
    <r>
      <t xml:space="preserve">Spoločné ustanovenia - definícia pojmov:
1) Cena materiálu zahŕňa cenu striebra;
2) Spracovacie náklady:
-   náklady na výrobu náradia,
-   obstaranie zvyšných kovov v eurominciach, ak sa také vyskytujú;
-   na razbu euromince,
-   na razbu skúšobných odrazkov v plexi obale a ich označenie slovom „TEST“,
-   na vykonanie skúšky rýdzosti drahého kovu a náklady na zabalenie euromince do kompletného balenia,
-   vloženie do príslušný obalov;
3)  Ostatné balenie - náklady na kartónové škatule a akýkoľvek iný obalový materiál a samotné zabalenie hotových euromincí </t>
    </r>
    <r>
      <rPr>
        <sz val="10"/>
        <color rgb="FF7030A0"/>
        <rFont val="Times New Roman"/>
        <family val="1"/>
        <charset val="238"/>
      </rPr>
      <t>d</t>
    </r>
    <r>
      <rPr>
        <sz val="10"/>
        <rFont val="Times New Roman"/>
        <family val="1"/>
        <charset val="238"/>
      </rPr>
      <t>o obalového materiálu.</t>
    </r>
  </si>
  <si>
    <t>Tabuľka č. 3: Strieborné zberateľské euromince (SZM) v nominálnej hodnote 20 € vo vyhotovení "proof" VARIANT _ ETUA 2</t>
  </si>
  <si>
    <t>Tabuľka č. 2: Strieborné zberateľské euromince (SZM) v nominálnej hodnote 20 € vo vyhotovení "proof" VARIANT _ ETUA 1</t>
  </si>
  <si>
    <t>Spoločné ustanovenia - definícia pojmov:
1) Cena materiálu zahŕňa cenu striebra;
2) Spracovacie náklady:
-   náklady na výrobu náradia,
-   obstaranie zvyšných kovov v eurominciach, ak sa také vyskytujú;
-   na razbu euromince,
-   na razbu skúšobných odrazkov v plexi obale a ich označenie slovom „TEST“,
-   na vykonanie skúšky rýdzosti drahého kovu a náklady na zabalenie euromince do kompletného balenia,
-   vloženie do príslušný obalov;
3)  Ostatné balenie - náklady na kartónové škatule a akýkoľvek iný obalový materiál a samotné zabalenie hotových euromincí do obalového materiálu.</t>
  </si>
  <si>
    <t>Tabuľka č. 2: Zlaté zberateľské euromince (ZZM) v nominálnej hodnote 100 € VARIANT _ ETUA 2</t>
  </si>
  <si>
    <r>
      <rPr>
        <sz val="10"/>
        <rFont val="Times New Roman"/>
        <family val="1"/>
        <charset val="238"/>
      </rPr>
      <t>Spoločné ustanovenia - definícia pojmov:
1) Cena materiálu zahŕňa cenu zlata;
2) Spracovacie náklady:
-   náklady na výrobu náradia,
-   obstaranie zvyšných kovov v eurominciach, ak sa také vyskytujú;
-   na razbu euromince,
-   na razbu skúšobných odrazkov v plexi obale a ich označenie slovom „TEST“,
-   na vykonanie skúšky rýdzosti drahého kovu a náklady na zabalenie euromince do kompletného balenia,
-   vloženie do príslušný obalov;
3)  Ostatné balenie - náklady na kartónové škatule a akýkoľvek iný obalový materiál a samotné zabalenie hotových euromincí</t>
    </r>
    <r>
      <rPr>
        <sz val="10"/>
        <color rgb="FFFF000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do obalového materiálu.</t>
    </r>
  </si>
  <si>
    <t>Tabuľka č. 1: Zlaté zberateľské euromince (ZZM) v nominálnej hodnote 100 € VARIANT_ ETUA 1</t>
  </si>
  <si>
    <t>Spolu za celkový predpokladaný počet ZM C5</t>
  </si>
  <si>
    <t>Spolu za celkový predpokladaný počet ZM C6</t>
  </si>
  <si>
    <t>Spolu za celkový predpokladaný počet ZM C7</t>
  </si>
  <si>
    <t>Spolu za celkový predpokladaný počet ZZM (vrátane ceny striebra)    C1</t>
  </si>
  <si>
    <t>Spolu za celkový predpokladaný počet ZZM (vrátane ceny striebra)   C2</t>
  </si>
  <si>
    <t>Spolu za celkový predpokladaný počet ZZM (vrátane ceny striebra)   C3</t>
  </si>
  <si>
    <t>Spolu                                   C4</t>
  </si>
  <si>
    <t>Spolu                                  C8</t>
  </si>
  <si>
    <t>Spolu                                   C3</t>
  </si>
  <si>
    <t>Spolu za celkový predpokladaný počet ZZM (vrátane ceny striebra)    C2</t>
  </si>
  <si>
    <t>Spolu za celkový predpokladaný počet ZZM (vrátane ceny striebra)   C1</t>
  </si>
  <si>
    <t>Spolu                                  C4</t>
  </si>
  <si>
    <t>Tabuľka č. 4: Strieborné zberateľské euromince v nominálnej hodnote 20 € – preprava</t>
  </si>
  <si>
    <t>Spolu za celkový predpokladaný počet ZZM (vrátane ceny zlata)                               C1</t>
  </si>
  <si>
    <t>Spolu za celkový predpokladaný počet ZZM (vrátane ceny zlata)                              C2</t>
  </si>
  <si>
    <t>Kritérium: Celková cena predmetu zákazky v eurách bez DPH.*</t>
  </si>
  <si>
    <t>*Celkovou cenou predmetu zákazky sa rozumie celková cena príslušnej predmetu zákazky vypočítaná spôsobom uvedeným v návrhu na plnenie kritérií pre účely vyhodnotenia ponúk.</t>
  </si>
  <si>
    <t>I. Návrh na plnenie kritérií na vyhodnotenie ponúk pre časť č. 1. predmetu zákazky
Časť č. 1: Zlaté zberateľské euromince v nominálnej hodnote 100 eur</t>
  </si>
  <si>
    <r>
      <t>Celková cena predmetu zákazky v eurách bez DPH (C)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sa vypočíta ako </t>
    </r>
    <r>
      <rPr>
        <b/>
        <sz val="10"/>
        <rFont val="Times New Roman"/>
        <family val="1"/>
        <charset val="238"/>
      </rPr>
      <t>súčet celkovej ceny za SZM</t>
    </r>
    <r>
      <rPr>
        <sz val="10"/>
        <rFont val="Times New Roman"/>
        <family val="1"/>
        <charset val="238"/>
      </rPr>
      <t xml:space="preserve">, ktorá je určená ako súčet celkovej ceny tabuľky č. 1 (C1) a priemeru celkových cien tabuľky č. 2 (C2) a tabuľky č. 3 (C3), </t>
    </r>
    <r>
      <rPr>
        <b/>
        <sz val="10"/>
        <rFont val="Times New Roman"/>
        <family val="1"/>
        <charset val="238"/>
      </rPr>
      <t>vynásobenej celkovým počtom emisií (5)</t>
    </r>
    <r>
      <rPr>
        <sz val="10"/>
        <rFont val="Times New Roman"/>
        <family val="1"/>
        <charset val="238"/>
      </rPr>
      <t xml:space="preserve"> </t>
    </r>
    <r>
      <rPr>
        <b/>
        <sz val="10"/>
        <rFont val="Times New Roman"/>
        <family val="1"/>
        <charset val="238"/>
      </rPr>
      <t>a celkovej ceny prepravy</t>
    </r>
    <r>
      <rPr>
        <sz val="10"/>
        <rFont val="Times New Roman"/>
        <family val="1"/>
        <charset val="238"/>
      </rPr>
      <t xml:space="preserve"> z tabuľky č. 4 (C4) nasledovne: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C= [C1 + (C2+C3)/2]*5 + C4 </t>
    </r>
  </si>
  <si>
    <t>3x</t>
  </si>
  <si>
    <t>Cena materiálu
podľa LBMA* pri 16,2 g striebra / 1 ks</t>
  </si>
  <si>
    <t>podľa LBMA* pri 16,2 g striebra / 1 ks
podľa LBMA*</t>
  </si>
  <si>
    <r>
      <t>Celková cena predmetu zákazky v eurách bez DPH (C)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 xml:space="preserve">sa vypočíta ako </t>
    </r>
    <r>
      <rPr>
        <b/>
        <sz val="10"/>
        <rFont val="Times New Roman"/>
        <family val="1"/>
        <charset val="238"/>
      </rPr>
      <t>súčet celkovej ceny za SZM</t>
    </r>
    <r>
      <rPr>
        <sz val="10"/>
        <rFont val="Times New Roman"/>
        <family val="1"/>
        <charset val="238"/>
      </rPr>
      <t xml:space="preserve">, ktorá je určená ako súčet celkovej ceny tabuľky č. 1 (C1), priemeru celkových cien tabuľky č. 2 (C2) a tabuľky č. 3 (C3), </t>
    </r>
    <r>
      <rPr>
        <b/>
        <sz val="10"/>
        <rFont val="Times New Roman"/>
        <family val="1"/>
        <charset val="238"/>
      </rPr>
      <t>vynásobenej celkovým počtom emisií (19)</t>
    </r>
    <r>
      <rPr>
        <sz val="10"/>
        <rFont val="Times New Roman"/>
        <family val="1"/>
        <charset val="238"/>
      </rPr>
      <t xml:space="preserve"> a </t>
    </r>
    <r>
      <rPr>
        <b/>
        <sz val="10"/>
        <rFont val="Times New Roman"/>
        <family val="1"/>
        <charset val="238"/>
      </rPr>
      <t xml:space="preserve"> celkovej ceny prepravy SZM z</t>
    </r>
    <r>
      <rPr>
        <sz val="10"/>
        <rFont val="Times New Roman"/>
        <family val="1"/>
        <charset val="238"/>
      </rPr>
      <t xml:space="preserve"> tabuľky č. 4 (C4)  </t>
    </r>
    <r>
      <rPr>
        <b/>
        <sz val="10"/>
        <rFont val="Times New Roman"/>
        <family val="1"/>
        <charset val="238"/>
      </rPr>
      <t>a celkovej ceny za ZM z obyč. kovu</t>
    </r>
    <r>
      <rPr>
        <sz val="10"/>
        <rFont val="Times New Roman"/>
        <family val="1"/>
        <charset val="238"/>
      </rPr>
      <t>, ktorá je určená ako súčet celkovej ceny tabuľky č. 5 (C5) a priemeru celkových cien  tabuľky č. 6 (C6) a tabuľky č. 7 (C7), v</t>
    </r>
    <r>
      <rPr>
        <b/>
        <sz val="10"/>
        <rFont val="Times New Roman"/>
        <family val="1"/>
        <charset val="238"/>
      </rPr>
      <t>ynásobenej celkovým počtom emisií (9)</t>
    </r>
    <r>
      <rPr>
        <sz val="10"/>
        <rFont val="Times New Roman"/>
        <family val="1"/>
        <charset val="238"/>
      </rPr>
      <t xml:space="preserve"> a </t>
    </r>
    <r>
      <rPr>
        <b/>
        <sz val="10"/>
        <rFont val="Times New Roman"/>
        <family val="1"/>
        <charset val="238"/>
      </rPr>
      <t>celkovej ceny prepravy ZM z</t>
    </r>
    <r>
      <rPr>
        <sz val="10"/>
        <rFont val="Times New Roman"/>
        <family val="1"/>
        <charset val="238"/>
      </rPr>
      <t xml:space="preserve"> tabuľky č. 8 (C8)  nasledovne: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  <charset val="238"/>
      </rPr>
      <t>C= [C1 + (C2+C3)/2]*19 + C4 + [C5+(C6+C7)/2]*9 + C8</t>
    </r>
  </si>
  <si>
    <r>
      <t>Celková cena predmetu zákazky v eurách bez DPH (C)</t>
    </r>
    <r>
      <rPr>
        <b/>
        <sz val="10"/>
        <rFont val="Times New Roman"/>
        <family val="1"/>
        <charset val="238"/>
      </rPr>
      <t xml:space="preserve">
</t>
    </r>
    <r>
      <rPr>
        <sz val="10"/>
        <rFont val="Times New Roman"/>
        <family val="1"/>
        <charset val="238"/>
      </rPr>
      <t>sa vypočíta ako</t>
    </r>
    <r>
      <rPr>
        <b/>
        <sz val="10"/>
        <rFont val="Times New Roman"/>
        <family val="1"/>
        <charset val="238"/>
      </rPr>
      <t xml:space="preserve"> súčet celkovej ceny za ZZM, </t>
    </r>
    <r>
      <rPr>
        <sz val="10"/>
        <rFont val="Times New Roman"/>
        <family val="1"/>
        <charset val="238"/>
      </rPr>
      <t xml:space="preserve">ktorá je určená ako priemer celkových cien tabuľky č. 1 (C1) a tabuľky č. 2 (C2) </t>
    </r>
    <r>
      <rPr>
        <b/>
        <sz val="10"/>
        <rFont val="Times New Roman"/>
        <family val="1"/>
        <charset val="238"/>
      </rPr>
      <t xml:space="preserve">vynásobenej celkovým počtom emisií (4) </t>
    </r>
    <r>
      <rPr>
        <sz val="10"/>
        <rFont val="Times New Roman"/>
        <family val="1"/>
        <charset val="238"/>
      </rPr>
      <t xml:space="preserve">a </t>
    </r>
    <r>
      <rPr>
        <b/>
        <sz val="10"/>
        <rFont val="Times New Roman"/>
        <family val="1"/>
        <charset val="238"/>
      </rPr>
      <t>celkovej ceny za prepravu</t>
    </r>
    <r>
      <rPr>
        <sz val="10"/>
        <rFont val="Times New Roman"/>
        <family val="1"/>
        <charset val="238"/>
      </rPr>
      <t xml:space="preserve"> z tabuľky č. 3 (C3) nasledovne:                                                                                      </t>
    </r>
    <r>
      <rPr>
        <b/>
        <sz val="12"/>
        <rFont val="Times New Roman"/>
        <family val="1"/>
        <charset val="238"/>
      </rPr>
      <t xml:space="preserve">C= [(C1+C2)/2]*4 + C3 </t>
    </r>
  </si>
  <si>
    <t>Tabuľka č. 3: Strieborné zberateľské euromince (SZM) v nominálnej hodnote 10 € vo vyhotovení "proof" VARIANT_ ETUA 2</t>
  </si>
  <si>
    <t>Tabuľka č. 7: Zberateľské euromince (ZM) z obyčajného kovu v nominálnej hodnote 5 € „Fauna a flóra na Slovensku“ v osobitnom balení VARIANT_ ETUA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</si>
</sst>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 \€"/>
  </numFmts>
  <fonts count="23" x14ac:knownFonts="1">
    <font>
      <sz val="10"/>
      <color rgb="FF000000"/>
      <name val="Times New Roman"/>
      <charset val="204"/>
    </font>
    <font>
      <sz val="10"/>
      <name val="Cambria"/>
      <family val="1"/>
      <charset val="238"/>
    </font>
    <font>
      <b/>
      <sz val="10"/>
      <name val="Cambria"/>
      <family val="1"/>
    </font>
    <font>
      <b/>
      <i/>
      <sz val="10"/>
      <name val="Cambria"/>
      <family val="1"/>
    </font>
    <font>
      <sz val="10"/>
      <name val="Cambria"/>
      <family val="1"/>
    </font>
    <font>
      <i/>
      <sz val="10"/>
      <name val="Cambria"/>
      <family val="1"/>
    </font>
    <font>
      <i/>
      <sz val="10.5"/>
      <name val="Symbol"/>
      <family val="1"/>
    </font>
    <font>
      <sz val="10.5"/>
      <name val="Times New Roman"/>
      <family val="1"/>
    </font>
    <font>
      <sz val="10"/>
      <name val="Times New Roman"/>
      <family val="1"/>
    </font>
    <font>
      <i/>
      <u/>
      <sz val="10"/>
      <name val="Cambria"/>
      <family val="1"/>
    </font>
    <font>
      <sz val="10"/>
      <color rgb="FFFF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rgb="FF00B0F0"/>
      <name val="Times New Roman"/>
      <family val="1"/>
      <charset val="238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38"/>
    </font>
    <font>
      <b/>
      <sz val="10"/>
      <name val="Cambria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u/>
      <sz val="10"/>
      <color rgb="FF1C355E"/>
      <name val="Times New Roman"/>
      <family val="1"/>
      <charset val="238"/>
    </font>
    <font>
      <u/>
      <sz val="10"/>
      <color rgb="FF0000FF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0"/>
      <color rgb="FF7030A0"/>
      <name val="Times New Roman"/>
      <family val="1"/>
      <charset val="238"/>
    </font>
    <font>
      <b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11" fillId="0" borderId="0" xfId="0" applyFont="1" applyFill="1" applyBorder="1" applyAlignment="1">
      <alignment horizontal="left" vertical="center" wrapText="1"/>
    </xf>
    <xf numFmtId="1" fontId="11" fillId="0" borderId="6" xfId="0" applyNumberFormat="1" applyFont="1" applyFill="1" applyBorder="1" applyAlignment="1">
      <alignment horizontal="left" vertical="top" shrinkToFit="1"/>
    </xf>
    <xf numFmtId="0" fontId="17" fillId="0" borderId="6" xfId="0" applyFont="1" applyFill="1" applyBorder="1" applyAlignment="1">
      <alignment horizontal="left" vertical="top" wrapText="1"/>
    </xf>
    <xf numFmtId="1" fontId="11" fillId="0" borderId="13" xfId="0" applyNumberFormat="1" applyFont="1" applyFill="1" applyBorder="1" applyAlignment="1">
      <alignment horizontal="left" vertical="top" shrinkToFit="1"/>
    </xf>
    <xf numFmtId="0" fontId="17" fillId="0" borderId="13" xfId="0" applyFont="1" applyFill="1" applyBorder="1" applyAlignment="1">
      <alignment horizontal="left" vertical="top" wrapText="1"/>
    </xf>
    <xf numFmtId="0" fontId="17" fillId="0" borderId="14" xfId="0" applyFont="1" applyFill="1" applyBorder="1" applyAlignment="1">
      <alignment horizontal="left" vertical="top" wrapText="1" indent="1"/>
    </xf>
    <xf numFmtId="0" fontId="17" fillId="0" borderId="15" xfId="0" applyFont="1" applyFill="1" applyBorder="1" applyAlignment="1">
      <alignment horizontal="left" vertical="top" wrapText="1" indent="1"/>
    </xf>
    <xf numFmtId="0" fontId="17" fillId="0" borderId="14" xfId="0" applyFont="1" applyFill="1" applyBorder="1" applyAlignment="1">
      <alignment horizontal="center" vertical="top" wrapText="1"/>
    </xf>
    <xf numFmtId="0" fontId="17" fillId="0" borderId="15" xfId="0" applyFont="1" applyFill="1" applyBorder="1" applyAlignment="1">
      <alignment horizontal="center" vertical="top" wrapText="1"/>
    </xf>
    <xf numFmtId="0" fontId="17" fillId="0" borderId="14" xfId="0" applyFont="1" applyFill="1" applyBorder="1" applyAlignment="1">
      <alignment horizontal="left" vertical="top" wrapText="1"/>
    </xf>
    <xf numFmtId="0" fontId="17" fillId="0" borderId="18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wrapText="1" indent="5"/>
    </xf>
    <xf numFmtId="0" fontId="10" fillId="0" borderId="5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7" fillId="0" borderId="6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" fontId="11" fillId="0" borderId="13" xfId="0" applyNumberFormat="1" applyFont="1" applyFill="1" applyBorder="1" applyAlignment="1">
      <alignment horizontal="left" vertical="top" indent="1" shrinkToFit="1"/>
    </xf>
    <xf numFmtId="1" fontId="11" fillId="0" borderId="13" xfId="0" applyNumberFormat="1" applyFont="1" applyFill="1" applyBorder="1" applyAlignment="1">
      <alignment horizontal="left" vertical="top" shrinkToFit="1"/>
    </xf>
    <xf numFmtId="1" fontId="11" fillId="0" borderId="14" xfId="0" applyNumberFormat="1" applyFont="1" applyFill="1" applyBorder="1" applyAlignment="1">
      <alignment horizontal="left" vertical="top" shrinkToFit="1"/>
    </xf>
    <xf numFmtId="1" fontId="11" fillId="0" borderId="18" xfId="0" applyNumberFormat="1" applyFont="1" applyFill="1" applyBorder="1" applyAlignment="1">
      <alignment horizontal="left" vertical="top" shrinkToFit="1"/>
    </xf>
    <xf numFmtId="1" fontId="11" fillId="0" borderId="15" xfId="0" applyNumberFormat="1" applyFont="1" applyFill="1" applyBorder="1" applyAlignment="1">
      <alignment horizontal="left" vertical="top" shrinkToFit="1"/>
    </xf>
    <xf numFmtId="0" fontId="11" fillId="0" borderId="4" xfId="0" applyFont="1" applyFill="1" applyBorder="1" applyAlignment="1">
      <alignment horizontal="center" vertical="top" wrapText="1"/>
    </xf>
    <xf numFmtId="0" fontId="11" fillId="0" borderId="5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left" vertical="top" wrapText="1" indent="5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1" fillId="0" borderId="1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left" vertical="center" wrapText="1" indent="1"/>
    </xf>
    <xf numFmtId="0" fontId="17" fillId="0" borderId="9" xfId="0" applyFont="1" applyFill="1" applyBorder="1" applyAlignment="1">
      <alignment horizontal="left" vertical="center" wrapText="1" indent="1"/>
    </xf>
    <xf numFmtId="0" fontId="17" fillId="0" borderId="10" xfId="0" applyFont="1" applyFill="1" applyBorder="1" applyAlignment="1">
      <alignment horizontal="left" vertical="center" wrapText="1" indent="1"/>
    </xf>
    <xf numFmtId="0" fontId="17" fillId="0" borderId="12" xfId="0" applyFont="1" applyFill="1" applyBorder="1" applyAlignment="1">
      <alignment horizontal="left" vertical="center" wrapText="1" indent="1"/>
    </xf>
    <xf numFmtId="0" fontId="16" fillId="0" borderId="7" xfId="0" applyFont="1" applyFill="1" applyBorder="1" applyAlignment="1">
      <alignment horizontal="center" vertical="top" wrapText="1"/>
    </xf>
    <xf numFmtId="0" fontId="16" fillId="0" borderId="8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16" fillId="0" borderId="11" xfId="0" applyFont="1" applyFill="1" applyBorder="1" applyAlignment="1">
      <alignment horizontal="center" vertical="top" wrapText="1"/>
    </xf>
    <xf numFmtId="0" fontId="16" fillId="0" borderId="12" xfId="0" applyFont="1" applyFill="1" applyBorder="1" applyAlignment="1">
      <alignment horizontal="center" vertical="top" wrapText="1"/>
    </xf>
    <xf numFmtId="0" fontId="17" fillId="0" borderId="4" xfId="0" applyFont="1" applyFill="1" applyBorder="1" applyAlignment="1">
      <alignment horizontal="left" vertical="top" wrapText="1" indent="1"/>
    </xf>
    <xf numFmtId="0" fontId="17" fillId="0" borderId="6" xfId="0" applyFont="1" applyFill="1" applyBorder="1" applyAlignment="1">
      <alignment horizontal="left" vertical="top" wrapText="1" indent="1"/>
    </xf>
    <xf numFmtId="0" fontId="17" fillId="0" borderId="4" xfId="0" applyFont="1" applyFill="1" applyBorder="1" applyAlignment="1">
      <alignment horizontal="left" vertical="top" wrapText="1" indent="2"/>
    </xf>
    <xf numFmtId="0" fontId="17" fillId="0" borderId="6" xfId="0" applyFont="1" applyFill="1" applyBorder="1" applyAlignment="1">
      <alignment horizontal="left" vertical="top" wrapText="1" indent="2"/>
    </xf>
    <xf numFmtId="0" fontId="17" fillId="0" borderId="4" xfId="0" applyFont="1" applyFill="1" applyBorder="1" applyAlignment="1">
      <alignment horizontal="left" vertical="center" wrapText="1" indent="1"/>
    </xf>
    <xf numFmtId="0" fontId="17" fillId="0" borderId="5" xfId="0" applyFont="1" applyFill="1" applyBorder="1" applyAlignment="1">
      <alignment horizontal="left" vertical="center" wrapText="1" indent="1"/>
    </xf>
    <xf numFmtId="0" fontId="17" fillId="0" borderId="6" xfId="0" applyFont="1" applyFill="1" applyBorder="1" applyAlignment="1">
      <alignment horizontal="left" vertical="center" wrapText="1" indent="1"/>
    </xf>
    <xf numFmtId="0" fontId="1" fillId="0" borderId="0" xfId="0" applyFont="1" applyFill="1" applyBorder="1" applyAlignment="1">
      <alignment horizontal="left" vertical="top" wrapText="1" indent="5"/>
    </xf>
    <xf numFmtId="0" fontId="2" fillId="0" borderId="0" xfId="0" applyFont="1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center" wrapText="1" indent="2"/>
    </xf>
    <xf numFmtId="0" fontId="0" fillId="0" borderId="0" xfId="0" applyFill="1" applyBorder="1" applyAlignment="1">
      <alignment horizontal="left" vertical="top" wrapText="1" indent="5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 vertical="top" wrapText="1" indent="5"/>
    </xf>
    <xf numFmtId="0" fontId="11" fillId="0" borderId="0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top" wrapText="1"/>
    </xf>
    <xf numFmtId="0" fontId="16" fillId="0" borderId="5" xfId="0" applyFont="1" applyFill="1" applyBorder="1" applyAlignment="1">
      <alignment horizontal="left" vertical="top" wrapText="1"/>
    </xf>
    <xf numFmtId="0" fontId="16" fillId="0" borderId="6" xfId="0" applyFont="1" applyFill="1" applyBorder="1" applyAlignment="1">
      <alignment horizontal="left" vertical="top" wrapText="1"/>
    </xf>
    <xf numFmtId="0" fontId="16" fillId="0" borderId="4" xfId="0" applyFont="1" applyFill="1" applyBorder="1" applyAlignment="1">
      <alignment horizontal="left" vertical="top" wrapText="1" indent="7"/>
    </xf>
    <xf numFmtId="0" fontId="16" fillId="0" borderId="5" xfId="0" applyFont="1" applyFill="1" applyBorder="1" applyAlignment="1">
      <alignment horizontal="left" vertical="top" wrapText="1" indent="7"/>
    </xf>
    <xf numFmtId="0" fontId="16" fillId="0" borderId="6" xfId="0" applyFont="1" applyFill="1" applyBorder="1" applyAlignment="1">
      <alignment horizontal="left" vertical="top" wrapText="1" indent="7"/>
    </xf>
    <xf numFmtId="0" fontId="11" fillId="0" borderId="0" xfId="0" applyFont="1" applyFill="1" applyBorder="1" applyAlignment="1">
      <alignment horizontal="left" vertical="top" wrapText="1"/>
    </xf>
    <xf numFmtId="0" fontId="17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top" wrapText="1"/>
    </xf>
    <xf numFmtId="0" fontId="17" fillId="3" borderId="6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6" xfId="0" applyFont="1" applyFill="1" applyBorder="1" applyAlignment="1">
      <alignment horizontal="center" vertical="top" wrapText="1"/>
    </xf>
    <xf numFmtId="0" fontId="17" fillId="3" borderId="4" xfId="0" quotePrefix="1" applyFont="1" applyFill="1" applyBorder="1" applyAlignment="1">
      <alignment horizontal="center" vertical="top" wrapText="1"/>
    </xf>
    <xf numFmtId="0" fontId="17" fillId="3" borderId="5" xfId="0" quotePrefix="1" applyFont="1" applyFill="1" applyBorder="1" applyAlignment="1">
      <alignment horizontal="center" vertical="top" wrapText="1"/>
    </xf>
    <xf numFmtId="0" fontId="17" fillId="3" borderId="6" xfId="0" quotePrefix="1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left" vertical="top" wrapText="1" indent="5"/>
    </xf>
    <xf numFmtId="0" fontId="11" fillId="0" borderId="6" xfId="0" applyFont="1" applyFill="1" applyBorder="1" applyAlignment="1">
      <alignment horizontal="left" vertical="top" wrapText="1" indent="2"/>
    </xf>
    <xf numFmtId="164" fontId="14" fillId="0" borderId="4" xfId="0" applyNumberFormat="1" applyFont="1" applyFill="1" applyBorder="1" applyAlignment="1">
      <alignment horizontal="left" vertical="center" shrinkToFit="1"/>
    </xf>
    <xf numFmtId="164" fontId="14" fillId="0" borderId="5" xfId="0" applyNumberFormat="1" applyFont="1" applyFill="1" applyBorder="1" applyAlignment="1">
      <alignment horizontal="left" vertical="center" shrinkToFit="1"/>
    </xf>
    <xf numFmtId="164" fontId="14" fillId="0" borderId="6" xfId="0" applyNumberFormat="1" applyFont="1" applyFill="1" applyBorder="1" applyAlignment="1">
      <alignment horizontal="left" vertical="center" shrinkToFi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2"/>
    </xf>
    <xf numFmtId="0" fontId="0" fillId="2" borderId="0" xfId="0" applyFill="1" applyBorder="1" applyAlignment="1">
      <alignment horizontal="left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top" wrapText="1"/>
    </xf>
    <xf numFmtId="0" fontId="12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left" vertical="top" wrapText="1"/>
    </xf>
    <xf numFmtId="0" fontId="17" fillId="0" borderId="8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7" fillId="0" borderId="10" xfId="0" applyFont="1" applyFill="1" applyBorder="1" applyAlignment="1">
      <alignment horizontal="left" vertical="top" wrapText="1"/>
    </xf>
    <xf numFmtId="0" fontId="17" fillId="0" borderId="11" xfId="0" applyFont="1" applyFill="1" applyBorder="1" applyAlignment="1">
      <alignment horizontal="left" vertical="top" wrapText="1"/>
    </xf>
    <xf numFmtId="0" fontId="17" fillId="0" borderId="7" xfId="0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horizontal="center" vertical="top" wrapText="1"/>
    </xf>
    <xf numFmtId="0" fontId="17" fillId="0" borderId="9" xfId="0" applyFont="1" applyFill="1" applyBorder="1" applyAlignment="1">
      <alignment horizontal="center" vertical="top" wrapText="1"/>
    </xf>
    <xf numFmtId="1" fontId="11" fillId="0" borderId="14" xfId="0" applyNumberFormat="1" applyFont="1" applyFill="1" applyBorder="1" applyAlignment="1">
      <alignment horizontal="left" vertical="top" indent="1" shrinkToFit="1"/>
    </xf>
    <xf numFmtId="1" fontId="11" fillId="0" borderId="15" xfId="0" applyNumberFormat="1" applyFont="1" applyFill="1" applyBorder="1" applyAlignment="1">
      <alignment horizontal="left" vertical="top" indent="1" shrinkToFit="1"/>
    </xf>
    <xf numFmtId="1" fontId="11" fillId="0" borderId="17" xfId="0" applyNumberFormat="1" applyFont="1" applyFill="1" applyBorder="1" applyAlignment="1">
      <alignment horizontal="left" vertical="top" shrinkToFit="1"/>
    </xf>
    <xf numFmtId="0" fontId="17" fillId="0" borderId="13" xfId="0" applyFont="1" applyFill="1" applyBorder="1" applyAlignment="1">
      <alignment horizontal="left" vertical="top" wrapText="1" indent="1"/>
    </xf>
    <xf numFmtId="0" fontId="11" fillId="0" borderId="14" xfId="0" applyFont="1" applyFill="1" applyBorder="1" applyAlignment="1">
      <alignment horizontal="left" vertical="top"/>
    </xf>
    <xf numFmtId="0" fontId="0" fillId="0" borderId="18" xfId="0" applyFill="1" applyBorder="1" applyAlignment="1">
      <alignment horizontal="left" vertical="top"/>
    </xf>
    <xf numFmtId="0" fontId="0" fillId="0" borderId="15" xfId="0" applyFill="1" applyBorder="1" applyAlignment="1">
      <alignment horizontal="left" vertical="top"/>
    </xf>
    <xf numFmtId="0" fontId="11" fillId="0" borderId="6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left" vertical="top" wrapText="1" indent="1"/>
    </xf>
    <xf numFmtId="0" fontId="11" fillId="0" borderId="5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6" xfId="0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left" vertical="top" wrapText="1" indent="2"/>
    </xf>
    <xf numFmtId="0" fontId="10" fillId="0" borderId="4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left" vertical="top" wrapText="1" indent="5"/>
    </xf>
    <xf numFmtId="0" fontId="11" fillId="0" borderId="18" xfId="0" applyFont="1" applyFill="1" applyBorder="1" applyAlignment="1">
      <alignment horizontal="left" vertical="top"/>
    </xf>
    <xf numFmtId="0" fontId="11" fillId="0" borderId="15" xfId="0" applyFont="1" applyFill="1" applyBorder="1" applyAlignment="1">
      <alignment horizontal="left" vertical="top"/>
    </xf>
    <xf numFmtId="0" fontId="11" fillId="0" borderId="17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left" vertical="top" wrapText="1" indent="1"/>
    </xf>
    <xf numFmtId="0" fontId="17" fillId="0" borderId="17" xfId="0" applyFont="1" applyFill="1" applyBorder="1" applyAlignment="1">
      <alignment horizontal="center" vertical="top" wrapText="1"/>
    </xf>
    <xf numFmtId="0" fontId="17" fillId="0" borderId="17" xfId="0" applyFont="1" applyFill="1" applyBorder="1" applyAlignment="1">
      <alignment horizontal="left" vertical="top" wrapText="1" indent="2"/>
    </xf>
    <xf numFmtId="0" fontId="16" fillId="0" borderId="5" xfId="0" applyFont="1" applyFill="1" applyBorder="1" applyAlignment="1">
      <alignment horizontal="center" vertical="center" wrapText="1"/>
    </xf>
    <xf numFmtId="164" fontId="10" fillId="0" borderId="4" xfId="0" applyNumberFormat="1" applyFont="1" applyFill="1" applyBorder="1" applyAlignment="1">
      <alignment horizontal="center" vertical="center" wrapText="1" shrinkToFit="1"/>
    </xf>
    <xf numFmtId="164" fontId="14" fillId="0" borderId="5" xfId="0" applyNumberFormat="1" applyFont="1" applyFill="1" applyBorder="1" applyAlignment="1">
      <alignment horizontal="center" vertical="center" shrinkToFit="1"/>
    </xf>
    <xf numFmtId="164" fontId="14" fillId="0" borderId="6" xfId="0" applyNumberFormat="1" applyFont="1" applyFill="1" applyBorder="1" applyAlignment="1">
      <alignment horizontal="center" vertical="center" shrinkToFit="1"/>
    </xf>
    <xf numFmtId="0" fontId="10" fillId="0" borderId="14" xfId="0" applyFont="1" applyFill="1" applyBorder="1" applyAlignment="1">
      <alignment horizontal="center" vertical="center" wrapText="1"/>
    </xf>
    <xf numFmtId="0" fontId="17" fillId="0" borderId="18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64" fontId="10" fillId="0" borderId="5" xfId="0" applyNumberFormat="1" applyFont="1" applyFill="1" applyBorder="1" applyAlignment="1">
      <alignment horizontal="center" vertical="center" shrinkToFit="1"/>
    </xf>
    <xf numFmtId="164" fontId="10" fillId="0" borderId="6" xfId="0" applyNumberFormat="1" applyFont="1" applyFill="1" applyBorder="1" applyAlignment="1">
      <alignment horizontal="center" vertical="center" shrinkToFit="1"/>
    </xf>
    <xf numFmtId="0" fontId="17" fillId="0" borderId="19" xfId="0" applyFont="1" applyFill="1" applyBorder="1" applyAlignment="1">
      <alignment horizontal="left" vertical="top" wrapText="1" indent="1"/>
    </xf>
    <xf numFmtId="0" fontId="17" fillId="0" borderId="20" xfId="0" applyFont="1" applyFill="1" applyBorder="1" applyAlignment="1">
      <alignment horizontal="left" vertical="top" wrapText="1" indent="1"/>
    </xf>
    <xf numFmtId="0" fontId="17" fillId="0" borderId="21" xfId="0" applyFont="1" applyFill="1" applyBorder="1" applyAlignment="1">
      <alignment horizontal="left" vertical="top" wrapText="1" indent="1"/>
    </xf>
    <xf numFmtId="0" fontId="17" fillId="0" borderId="16" xfId="0" applyFont="1" applyFill="1" applyBorder="1" applyAlignment="1">
      <alignment horizontal="left" vertical="top" wrapText="1" indent="1"/>
    </xf>
    <xf numFmtId="164" fontId="10" fillId="0" borderId="13" xfId="0" applyNumberFormat="1" applyFont="1" applyFill="1" applyBorder="1" applyAlignment="1">
      <alignment horizontal="center" vertical="center" wrapText="1" shrinkToFit="1"/>
    </xf>
    <xf numFmtId="164" fontId="11" fillId="0" borderId="13" xfId="0" applyNumberFormat="1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7" fillId="0" borderId="11" xfId="0" applyFont="1" applyFill="1" applyBorder="1" applyAlignment="1">
      <alignment horizontal="left" vertical="center" wrapText="1" indent="1"/>
    </xf>
    <xf numFmtId="164" fontId="14" fillId="0" borderId="13" xfId="0" applyNumberFormat="1" applyFont="1" applyFill="1" applyBorder="1" applyAlignment="1">
      <alignment horizontal="left" vertical="center" shrinkToFit="1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lbma.org.uk/" TargetMode="External"/><Relationship Id="rId1" Type="http://schemas.openxmlformats.org/officeDocument/2006/relationships/hyperlink" Target="http://www.lbma.org.uk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bma.org.uk/" TargetMode="External"/><Relationship Id="rId2" Type="http://schemas.openxmlformats.org/officeDocument/2006/relationships/hyperlink" Target="http://www.lbma.org.uk/" TargetMode="External"/><Relationship Id="rId1" Type="http://schemas.openxmlformats.org/officeDocument/2006/relationships/hyperlink" Target="http://www.lbma.org.uk/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lbma.org.uk/" TargetMode="External"/><Relationship Id="rId2" Type="http://schemas.openxmlformats.org/officeDocument/2006/relationships/hyperlink" Target="http://www.lbma.org.uk/" TargetMode="External"/><Relationship Id="rId1" Type="http://schemas.openxmlformats.org/officeDocument/2006/relationships/hyperlink" Target="http://www.lbma.org.uk/" TargetMode="External"/><Relationship Id="rId4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32"/>
  <sheetViews>
    <sheetView topLeftCell="A8" zoomScale="190" zoomScaleNormal="190" workbookViewId="0">
      <selection activeCell="C9" sqref="C9:O9"/>
    </sheetView>
  </sheetViews>
  <sheetFormatPr defaultRowHeight="13.2" x14ac:dyDescent="0.25"/>
  <cols>
    <col min="1" max="1" width="3.33203125" customWidth="1"/>
    <col min="2" max="2" width="4.6640625" customWidth="1"/>
    <col min="3" max="3" width="2.109375" customWidth="1"/>
    <col min="4" max="4" width="1.109375" customWidth="1"/>
    <col min="5" max="5" width="10.44140625" customWidth="1"/>
    <col min="6" max="6" width="3.33203125" customWidth="1"/>
    <col min="7" max="7" width="1.109375" customWidth="1"/>
    <col min="8" max="8" width="11.44140625" customWidth="1"/>
    <col min="9" max="9" width="3.33203125" customWidth="1"/>
    <col min="10" max="10" width="8" customWidth="1"/>
    <col min="11" max="11" width="1.109375" customWidth="1"/>
    <col min="12" max="13" width="3.33203125" customWidth="1"/>
    <col min="14" max="14" width="1.109375" customWidth="1"/>
    <col min="15" max="15" width="6.77734375" customWidth="1"/>
    <col min="16" max="16" width="5.77734375" customWidth="1"/>
    <col min="17" max="17" width="1.109375" customWidth="1"/>
    <col min="18" max="18" width="3.33203125" customWidth="1"/>
    <col min="19" max="19" width="4.6640625" customWidth="1"/>
    <col min="20" max="20" width="3.33203125" customWidth="1"/>
    <col min="21" max="21" width="1.109375" customWidth="1"/>
    <col min="22" max="22" width="6.77734375" customWidth="1"/>
    <col min="23" max="23" width="5.77734375" customWidth="1"/>
    <col min="24" max="24" width="8" customWidth="1"/>
    <col min="25" max="25" width="3.33203125" customWidth="1"/>
    <col min="26" max="26" width="8" customWidth="1"/>
    <col min="27" max="27" width="2.109375" customWidth="1"/>
    <col min="28" max="28" width="12.33203125" customWidth="1"/>
    <col min="29" max="29" width="0.33203125" customWidth="1"/>
  </cols>
  <sheetData>
    <row r="1" spans="1:29" ht="171" customHeight="1" x14ac:dyDescent="0.25">
      <c r="A1" s="105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67.5" customHeight="1" x14ac:dyDescent="0.25">
      <c r="A2" s="69" t="s">
        <v>77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14.2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1"/>
      <c r="J3" s="72" t="s">
        <v>1</v>
      </c>
      <c r="K3" s="72"/>
      <c r="L3" s="72"/>
      <c r="M3" s="72"/>
      <c r="N3" s="72"/>
      <c r="O3" s="72"/>
      <c r="P3" s="72"/>
      <c r="Q3" s="72"/>
      <c r="R3" s="72"/>
      <c r="S3" s="72"/>
      <c r="T3" s="73"/>
      <c r="U3" s="73"/>
      <c r="V3" s="73"/>
      <c r="W3" s="73"/>
      <c r="X3" s="73"/>
      <c r="Y3" s="73"/>
      <c r="Z3" s="73"/>
      <c r="AA3" s="73"/>
      <c r="AB3" s="73"/>
      <c r="AC3" s="73"/>
    </row>
    <row r="4" spans="1:29" ht="14.25" customHeight="1" x14ac:dyDescent="0.25">
      <c r="A4" s="71"/>
      <c r="B4" s="71"/>
      <c r="C4" s="71"/>
      <c r="D4" s="71"/>
      <c r="E4" s="71"/>
      <c r="F4" s="71"/>
      <c r="G4" s="71"/>
      <c r="H4" s="71"/>
      <c r="I4" s="1"/>
      <c r="J4" s="74" t="s">
        <v>1</v>
      </c>
      <c r="K4" s="74"/>
      <c r="L4" s="74"/>
      <c r="M4" s="74"/>
      <c r="N4" s="74"/>
      <c r="O4" s="74"/>
      <c r="P4" s="74"/>
      <c r="Q4" s="74"/>
      <c r="R4" s="74"/>
      <c r="S4" s="74"/>
      <c r="T4" s="73"/>
      <c r="U4" s="73"/>
      <c r="V4" s="73"/>
      <c r="W4" s="73"/>
      <c r="X4" s="73"/>
      <c r="Y4" s="73"/>
      <c r="Z4" s="73"/>
      <c r="AA4" s="73"/>
      <c r="AB4" s="73"/>
      <c r="AC4" s="73"/>
    </row>
    <row r="5" spans="1:29" ht="29.1" customHeight="1" x14ac:dyDescent="0.25">
      <c r="A5" s="71"/>
      <c r="B5" s="71"/>
      <c r="C5" s="71"/>
      <c r="D5" s="71"/>
      <c r="E5" s="71"/>
      <c r="F5" s="71"/>
      <c r="G5" s="71"/>
      <c r="H5" s="71"/>
      <c r="I5" s="1"/>
      <c r="J5" s="75" t="s">
        <v>1</v>
      </c>
      <c r="K5" s="75"/>
      <c r="L5" s="75"/>
      <c r="M5" s="75"/>
      <c r="N5" s="75"/>
      <c r="O5" s="75"/>
      <c r="P5" s="75"/>
      <c r="Q5" s="75"/>
      <c r="R5" s="75"/>
      <c r="S5" s="75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ht="27.6" customHeight="1" x14ac:dyDescent="0.25">
      <c r="A6" s="68" t="s">
        <v>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29" ht="24" customHeight="1" x14ac:dyDescent="0.25">
      <c r="A7" s="76" t="s">
        <v>75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 ht="57" customHeight="1" x14ac:dyDescent="0.25">
      <c r="A8" s="77"/>
      <c r="B8" s="77"/>
      <c r="C8" s="78" t="s">
        <v>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81" t="s">
        <v>7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3"/>
      <c r="AB8" s="77"/>
      <c r="AC8" s="77"/>
    </row>
    <row r="9" spans="1:29" ht="171" customHeight="1" x14ac:dyDescent="0.25">
      <c r="A9" s="84"/>
      <c r="B9" s="84"/>
      <c r="C9" s="85" t="s">
        <v>83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  <c r="P9" s="88" t="str">
        <f>IF(AND(ISNUMBER(Z15),ISNUMBER(Z21),ISNUMBER(Z27)),((Z15+Z21)/2)*4+Z27,"Zadajte údaje do buniek „vyplní uchádzač” ")</f>
        <v xml:space="preserve">Zadajte údaje do buniek „vyplní uchádzač” 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90"/>
      <c r="AB9" s="84"/>
      <c r="AC9" s="84"/>
    </row>
    <row r="10" spans="1:29" ht="27" customHeight="1" x14ac:dyDescent="0.25">
      <c r="A10" s="16" t="s">
        <v>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62.75" customHeight="1" x14ac:dyDescent="0.25">
      <c r="A11" s="99" t="s">
        <v>58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 ht="33.9" customHeight="1" x14ac:dyDescent="0.25">
      <c r="A12" s="76" t="s">
        <v>59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spans="1:29" ht="38.1" customHeight="1" x14ac:dyDescent="0.25">
      <c r="A13" s="39"/>
      <c r="B13" s="40"/>
      <c r="C13" s="40"/>
      <c r="D13" s="41"/>
      <c r="E13" s="45"/>
      <c r="F13" s="46"/>
      <c r="G13" s="47"/>
      <c r="H13" s="48" t="s">
        <v>10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  <c r="X13" s="51" t="s">
        <v>11</v>
      </c>
      <c r="Y13" s="52"/>
      <c r="Z13" s="55" t="s">
        <v>73</v>
      </c>
      <c r="AA13" s="56"/>
      <c r="AB13" s="56"/>
      <c r="AC13" s="57"/>
    </row>
    <row r="14" spans="1:29" ht="69.75" customHeight="1" x14ac:dyDescent="0.25">
      <c r="A14" s="42"/>
      <c r="B14" s="43"/>
      <c r="C14" s="43"/>
      <c r="D14" s="44"/>
      <c r="E14" s="35" t="s">
        <v>12</v>
      </c>
      <c r="F14" s="36"/>
      <c r="G14" s="37"/>
      <c r="H14" s="61" t="s">
        <v>13</v>
      </c>
      <c r="I14" s="62"/>
      <c r="J14" s="63" t="s">
        <v>14</v>
      </c>
      <c r="K14" s="64"/>
      <c r="L14" s="65" t="s">
        <v>26</v>
      </c>
      <c r="M14" s="66"/>
      <c r="N14" s="67"/>
      <c r="O14" s="65" t="s">
        <v>15</v>
      </c>
      <c r="P14" s="66"/>
      <c r="Q14" s="67"/>
      <c r="R14" s="35" t="s">
        <v>16</v>
      </c>
      <c r="S14" s="36"/>
      <c r="T14" s="36"/>
      <c r="U14" s="37"/>
      <c r="V14" s="63" t="s">
        <v>25</v>
      </c>
      <c r="W14" s="100"/>
      <c r="X14" s="53"/>
      <c r="Y14" s="54"/>
      <c r="Z14" s="58"/>
      <c r="AA14" s="59"/>
      <c r="AB14" s="59"/>
      <c r="AC14" s="60"/>
    </row>
    <row r="15" spans="1:29" ht="60" customHeight="1" x14ac:dyDescent="0.25">
      <c r="A15" s="19" t="s">
        <v>17</v>
      </c>
      <c r="B15" s="20"/>
      <c r="C15" s="20"/>
      <c r="D15" s="21"/>
      <c r="E15" s="101">
        <v>1092.8399999999999</v>
      </c>
      <c r="F15" s="102"/>
      <c r="G15" s="103"/>
      <c r="H15" s="27" t="s">
        <v>5</v>
      </c>
      <c r="I15" s="28"/>
      <c r="J15" s="27" t="s">
        <v>5</v>
      </c>
      <c r="K15" s="28"/>
      <c r="L15" s="27" t="s">
        <v>5</v>
      </c>
      <c r="M15" s="29"/>
      <c r="N15" s="28"/>
      <c r="O15" s="27" t="s">
        <v>5</v>
      </c>
      <c r="P15" s="29"/>
      <c r="Q15" s="28"/>
      <c r="R15" s="27" t="s">
        <v>5</v>
      </c>
      <c r="S15" s="29"/>
      <c r="T15" s="29"/>
      <c r="U15" s="28"/>
      <c r="V15" s="27" t="s">
        <v>5</v>
      </c>
      <c r="W15" s="28"/>
      <c r="X15" s="22">
        <v>6500</v>
      </c>
      <c r="Y15" s="23"/>
      <c r="Z15" s="24" t="str">
        <f>IF(AND(ISNUMBER(E15), ISNUMBER(H15), ISNUMBER(J15), ISNUMBER(L15),ISNUMBER(O15), ISNUMBER(R15),ISNUMBER(V15)),(E15+H15+J15+L15+O15+R15+V15)*X15, "Zadajte údaje do buniek „vyplní uchádzač” ")</f>
        <v xml:space="preserve">Zadajte údaje do buniek „vyplní uchádzač” </v>
      </c>
      <c r="AA15" s="25"/>
      <c r="AB15" s="25"/>
      <c r="AC15" s="26"/>
    </row>
    <row r="16" spans="1:29" ht="52.5" customHeight="1" x14ac:dyDescent="0.25">
      <c r="A16" s="99" t="s">
        <v>27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</row>
    <row r="17" spans="1:29" ht="48.75" customHeight="1" x14ac:dyDescent="0.25">
      <c r="A17" s="16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ht="33.9" customHeight="1" x14ac:dyDescent="0.25">
      <c r="A18" s="38" t="s">
        <v>57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</row>
    <row r="19" spans="1:29" ht="38.1" customHeight="1" x14ac:dyDescent="0.25">
      <c r="A19" s="39"/>
      <c r="B19" s="40"/>
      <c r="C19" s="40"/>
      <c r="D19" s="41"/>
      <c r="E19" s="45"/>
      <c r="F19" s="46"/>
      <c r="G19" s="47"/>
      <c r="H19" s="48" t="s">
        <v>10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50"/>
      <c r="X19" s="51" t="s">
        <v>11</v>
      </c>
      <c r="Y19" s="52"/>
      <c r="Z19" s="55" t="s">
        <v>74</v>
      </c>
      <c r="AA19" s="56"/>
      <c r="AB19" s="56"/>
      <c r="AC19" s="57"/>
    </row>
    <row r="20" spans="1:29" ht="69.75" customHeight="1" x14ac:dyDescent="0.25">
      <c r="A20" s="42"/>
      <c r="B20" s="43"/>
      <c r="C20" s="43"/>
      <c r="D20" s="44"/>
      <c r="E20" s="35" t="s">
        <v>12</v>
      </c>
      <c r="F20" s="36"/>
      <c r="G20" s="37"/>
      <c r="H20" s="61" t="s">
        <v>13</v>
      </c>
      <c r="I20" s="62"/>
      <c r="J20" s="63" t="s">
        <v>14</v>
      </c>
      <c r="K20" s="64"/>
      <c r="L20" s="65" t="s">
        <v>28</v>
      </c>
      <c r="M20" s="66"/>
      <c r="N20" s="67"/>
      <c r="O20" s="65" t="s">
        <v>15</v>
      </c>
      <c r="P20" s="66"/>
      <c r="Q20" s="67"/>
      <c r="R20" s="35" t="s">
        <v>16</v>
      </c>
      <c r="S20" s="36"/>
      <c r="T20" s="36"/>
      <c r="U20" s="37"/>
      <c r="V20" s="63" t="s">
        <v>25</v>
      </c>
      <c r="W20" s="64"/>
      <c r="X20" s="53"/>
      <c r="Y20" s="54"/>
      <c r="Z20" s="58"/>
      <c r="AA20" s="59"/>
      <c r="AB20" s="59"/>
      <c r="AC20" s="60"/>
    </row>
    <row r="21" spans="1:29" ht="60" customHeight="1" x14ac:dyDescent="0.25">
      <c r="A21" s="19" t="s">
        <v>17</v>
      </c>
      <c r="B21" s="20"/>
      <c r="C21" s="20"/>
      <c r="D21" s="21"/>
      <c r="E21" s="101">
        <v>1092.8399999999999</v>
      </c>
      <c r="F21" s="102"/>
      <c r="G21" s="103"/>
      <c r="H21" s="27" t="s">
        <v>5</v>
      </c>
      <c r="I21" s="28"/>
      <c r="J21" s="27" t="s">
        <v>5</v>
      </c>
      <c r="K21" s="28"/>
      <c r="L21" s="27" t="s">
        <v>5</v>
      </c>
      <c r="M21" s="29"/>
      <c r="N21" s="28"/>
      <c r="O21" s="27" t="s">
        <v>5</v>
      </c>
      <c r="P21" s="29"/>
      <c r="Q21" s="28"/>
      <c r="R21" s="27" t="s">
        <v>5</v>
      </c>
      <c r="S21" s="29"/>
      <c r="T21" s="29"/>
      <c r="U21" s="28"/>
      <c r="V21" s="27" t="s">
        <v>5</v>
      </c>
      <c r="W21" s="28"/>
      <c r="X21" s="22">
        <v>6500</v>
      </c>
      <c r="Y21" s="23"/>
      <c r="Z21" s="24" t="str">
        <f>IF(AND(ISNUMBER(E21), ISNUMBER(H21), ISNUMBER(J21), ISNUMBER(L21),ISNUMBER(O21), ISNUMBER(R21),ISNUMBER(V21)),(E21+H21+J21+L21+O21+R21+V21)*X21, "Zadajte údaje do buniek „vyplní uchádzač” ")</f>
        <v xml:space="preserve">Zadajte údaje do buniek „vyplní uchádzač” </v>
      </c>
      <c r="AA21" s="25"/>
      <c r="AB21" s="25"/>
      <c r="AC21" s="26"/>
    </row>
    <row r="22" spans="1:29" ht="52.5" customHeight="1" x14ac:dyDescent="0.25">
      <c r="A22" s="99" t="s">
        <v>27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</row>
    <row r="23" spans="1:29" ht="27.6" customHeight="1" x14ac:dyDescent="0.2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27.9" customHeight="1" x14ac:dyDescent="0.25">
      <c r="A24" s="76" t="s">
        <v>29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29" ht="39.75" customHeight="1" x14ac:dyDescent="0.25">
      <c r="A25" s="4"/>
      <c r="B25" s="4"/>
      <c r="C25" s="111" t="s">
        <v>19</v>
      </c>
      <c r="D25" s="112"/>
      <c r="E25" s="112"/>
      <c r="F25" s="113"/>
      <c r="G25" s="116" t="s">
        <v>20</v>
      </c>
      <c r="H25" s="117"/>
      <c r="I25" s="117"/>
      <c r="J25" s="117"/>
      <c r="K25" s="117"/>
      <c r="L25" s="117"/>
      <c r="M25" s="117"/>
      <c r="N25" s="117"/>
      <c r="O25" s="117"/>
      <c r="P25" s="118"/>
      <c r="Q25" s="48" t="s">
        <v>8</v>
      </c>
      <c r="R25" s="49"/>
      <c r="S25" s="49"/>
      <c r="T25" s="49"/>
      <c r="U25" s="49"/>
      <c r="V25" s="49"/>
      <c r="W25" s="49"/>
      <c r="X25" s="49"/>
      <c r="Y25" s="50"/>
      <c r="Z25" s="93" t="s">
        <v>68</v>
      </c>
      <c r="AA25" s="94"/>
      <c r="AB25" s="94"/>
      <c r="AC25" s="95"/>
    </row>
    <row r="26" spans="1:29" ht="30" customHeight="1" x14ac:dyDescent="0.25">
      <c r="A26" s="2"/>
      <c r="B26" s="2"/>
      <c r="C26" s="114"/>
      <c r="D26" s="115"/>
      <c r="E26" s="115"/>
      <c r="F26" s="115"/>
      <c r="G26" s="30">
        <v>2026</v>
      </c>
      <c r="H26" s="30"/>
      <c r="I26" s="30">
        <v>2027</v>
      </c>
      <c r="J26" s="30"/>
      <c r="K26" s="32">
        <v>2028</v>
      </c>
      <c r="L26" s="33"/>
      <c r="M26" s="33"/>
      <c r="N26" s="34"/>
      <c r="O26" s="31">
        <v>2029</v>
      </c>
      <c r="P26" s="31"/>
      <c r="Q26" s="91"/>
      <c r="R26" s="91"/>
      <c r="S26" s="91"/>
      <c r="T26" s="91"/>
      <c r="U26" s="91"/>
      <c r="V26" s="91"/>
      <c r="W26" s="91"/>
      <c r="X26" s="91"/>
      <c r="Y26" s="92"/>
      <c r="Z26" s="96"/>
      <c r="AA26" s="97"/>
      <c r="AB26" s="97"/>
      <c r="AC26" s="98"/>
    </row>
    <row r="27" spans="1:29" ht="42" customHeight="1" x14ac:dyDescent="0.25">
      <c r="A27" s="2"/>
      <c r="B27" s="2"/>
      <c r="C27" s="19" t="s">
        <v>21</v>
      </c>
      <c r="D27" s="20"/>
      <c r="E27" s="20"/>
      <c r="F27" s="20"/>
      <c r="G27" s="9" t="s">
        <v>22</v>
      </c>
      <c r="H27" s="10"/>
      <c r="I27" s="11" t="s">
        <v>22</v>
      </c>
      <c r="J27" s="12"/>
      <c r="K27" s="13" t="s">
        <v>22</v>
      </c>
      <c r="L27" s="14"/>
      <c r="M27" s="14"/>
      <c r="N27" s="15"/>
      <c r="O27" s="13" t="s">
        <v>22</v>
      </c>
      <c r="P27" s="15"/>
      <c r="Q27" s="17" t="s">
        <v>5</v>
      </c>
      <c r="R27" s="17"/>
      <c r="S27" s="17"/>
      <c r="T27" s="17"/>
      <c r="U27" s="17"/>
      <c r="V27" s="17"/>
      <c r="W27" s="17"/>
      <c r="X27" s="17"/>
      <c r="Y27" s="18"/>
      <c r="Z27" s="108" t="str">
        <f>IF(AND(ISNUMBER(Q27)),(Q27)*4, "Zadajte údaje do buniek „vyplní uchádzač” ")</f>
        <v xml:space="preserve">Zadajte údaje do buniek „vyplní uchádzač” </v>
      </c>
      <c r="AA27" s="109"/>
      <c r="AB27" s="109"/>
      <c r="AC27" s="110"/>
    </row>
    <row r="28" spans="1:29" ht="27" customHeight="1" x14ac:dyDescent="0.25">
      <c r="A28" s="16" t="s">
        <v>23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</row>
    <row r="29" spans="1:29" ht="24.9" customHeight="1" x14ac:dyDescent="0.25">
      <c r="A29" s="106" t="s">
        <v>3</v>
      </c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</row>
    <row r="30" spans="1:29" ht="96.75" customHeight="1" x14ac:dyDescent="0.25">
      <c r="A30" s="107" t="s">
        <v>6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9" ht="39" customHeight="1" x14ac:dyDescent="0.25">
      <c r="A31" s="104" t="s">
        <v>4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</row>
    <row r="32" spans="1:29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</row>
  </sheetData>
  <mergeCells count="107">
    <mergeCell ref="V15:W15"/>
    <mergeCell ref="A31:AB31"/>
    <mergeCell ref="A1:AC1"/>
    <mergeCell ref="A29:P29"/>
    <mergeCell ref="Q29:AB29"/>
    <mergeCell ref="A30:AB30"/>
    <mergeCell ref="A32:AC32"/>
    <mergeCell ref="A28:AC28"/>
    <mergeCell ref="Z27:AC27"/>
    <mergeCell ref="Z15:AC15"/>
    <mergeCell ref="A22:AC22"/>
    <mergeCell ref="A23:AC23"/>
    <mergeCell ref="A24:AC24"/>
    <mergeCell ref="C25:F26"/>
    <mergeCell ref="G25:P25"/>
    <mergeCell ref="A15:D15"/>
    <mergeCell ref="E15:G15"/>
    <mergeCell ref="H15:I15"/>
    <mergeCell ref="J15:K15"/>
    <mergeCell ref="L15:N15"/>
    <mergeCell ref="O15:Q15"/>
    <mergeCell ref="R15:U15"/>
    <mergeCell ref="X15:Y15"/>
    <mergeCell ref="Q25:Y25"/>
    <mergeCell ref="A10:AC10"/>
    <mergeCell ref="Q26:Y26"/>
    <mergeCell ref="Z25:AC25"/>
    <mergeCell ref="Z26:AC26"/>
    <mergeCell ref="A11:AC11"/>
    <mergeCell ref="A12:AC12"/>
    <mergeCell ref="A13:D14"/>
    <mergeCell ref="E13:G13"/>
    <mergeCell ref="H13:W13"/>
    <mergeCell ref="X13:Y14"/>
    <mergeCell ref="Z13:AC14"/>
    <mergeCell ref="E14:G14"/>
    <mergeCell ref="H14:I14"/>
    <mergeCell ref="J14:K14"/>
    <mergeCell ref="L14:N14"/>
    <mergeCell ref="O14:Q14"/>
    <mergeCell ref="R14:U14"/>
    <mergeCell ref="V14:W14"/>
    <mergeCell ref="V21:W21"/>
    <mergeCell ref="R21:U21"/>
    <mergeCell ref="O21:Q21"/>
    <mergeCell ref="A16:AC16"/>
    <mergeCell ref="H21:I21"/>
    <mergeCell ref="E21:G21"/>
    <mergeCell ref="Z5:AA5"/>
    <mergeCell ref="AB5:AC5"/>
    <mergeCell ref="A7:AC7"/>
    <mergeCell ref="A8:B8"/>
    <mergeCell ref="C8:O8"/>
    <mergeCell ref="P8:AA8"/>
    <mergeCell ref="AB8:AC8"/>
    <mergeCell ref="A9:B9"/>
    <mergeCell ref="C9:O9"/>
    <mergeCell ref="P9:AA9"/>
    <mergeCell ref="AB9:AC9"/>
    <mergeCell ref="J20:K20"/>
    <mergeCell ref="L20:N20"/>
    <mergeCell ref="O20:Q20"/>
    <mergeCell ref="R20:U20"/>
    <mergeCell ref="V20:W20"/>
    <mergeCell ref="A6:AC6"/>
    <mergeCell ref="A2:AC2"/>
    <mergeCell ref="A3:H5"/>
    <mergeCell ref="J3:S3"/>
    <mergeCell ref="T3:U3"/>
    <mergeCell ref="V3:W3"/>
    <mergeCell ref="X3:Y3"/>
    <mergeCell ref="Z3:AA3"/>
    <mergeCell ref="AB3:AC3"/>
    <mergeCell ref="J4:S4"/>
    <mergeCell ref="T4:U4"/>
    <mergeCell ref="V4:W4"/>
    <mergeCell ref="X4:Y4"/>
    <mergeCell ref="Z4:AA4"/>
    <mergeCell ref="AB4:AC4"/>
    <mergeCell ref="J5:S5"/>
    <mergeCell ref="T5:U5"/>
    <mergeCell ref="V5:W5"/>
    <mergeCell ref="X5:Y5"/>
    <mergeCell ref="G27:H27"/>
    <mergeCell ref="I27:J27"/>
    <mergeCell ref="K27:N27"/>
    <mergeCell ref="O27:P27"/>
    <mergeCell ref="A17:AC17"/>
    <mergeCell ref="Q27:Y27"/>
    <mergeCell ref="C27:F27"/>
    <mergeCell ref="A21:D21"/>
    <mergeCell ref="X21:Y21"/>
    <mergeCell ref="Z21:AC21"/>
    <mergeCell ref="J21:K21"/>
    <mergeCell ref="L21:N21"/>
    <mergeCell ref="G26:H26"/>
    <mergeCell ref="I26:J26"/>
    <mergeCell ref="O26:P26"/>
    <mergeCell ref="K26:N26"/>
    <mergeCell ref="E20:G20"/>
    <mergeCell ref="A18:AC18"/>
    <mergeCell ref="A19:D20"/>
    <mergeCell ref="E19:G19"/>
    <mergeCell ref="H19:W19"/>
    <mergeCell ref="X19:Y20"/>
    <mergeCell ref="Z19:AC20"/>
    <mergeCell ref="H20:I20"/>
  </mergeCells>
  <hyperlinks>
    <hyperlink ref="A22" r:id="rId1" display="http://www.lbma.org.uk/" xr:uid="{00000000-0004-0000-0000-000000000000}"/>
    <hyperlink ref="A16" r:id="rId2" display="http://www.lbma.org.uk/" xr:uid="{D2750289-C383-4CEC-9C9C-15F913E99A40}"/>
  </hyperlinks>
  <pageMargins left="0.25" right="0.25" top="0.75" bottom="0.75" header="0.3" footer="0.3"/>
  <pageSetup scale="85" fitToHeight="0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1F8A3-6F2A-4E5E-BDE7-11C8300DC95F}">
  <sheetPr>
    <pageSetUpPr fitToPage="1"/>
  </sheetPr>
  <dimension ref="A1:AC38"/>
  <sheetViews>
    <sheetView tabSelected="1" topLeftCell="A22" workbookViewId="0">
      <selection activeCell="V21" sqref="V21:W21"/>
    </sheetView>
  </sheetViews>
  <sheetFormatPr defaultRowHeight="13.2" x14ac:dyDescent="0.25"/>
  <cols>
    <col min="1" max="1" width="3.33203125" customWidth="1"/>
    <col min="2" max="2" width="4.6640625" customWidth="1"/>
    <col min="3" max="3" width="2.109375" customWidth="1"/>
    <col min="4" max="4" width="1.109375" customWidth="1"/>
    <col min="5" max="5" width="10.44140625" customWidth="1"/>
    <col min="6" max="6" width="3.33203125" customWidth="1"/>
    <col min="7" max="7" width="1.109375" customWidth="1"/>
    <col min="8" max="8" width="11.44140625" customWidth="1"/>
    <col min="9" max="9" width="3.33203125" customWidth="1"/>
    <col min="10" max="10" width="8" customWidth="1"/>
    <col min="11" max="11" width="1.109375" customWidth="1"/>
    <col min="12" max="13" width="3.33203125" customWidth="1"/>
    <col min="14" max="14" width="1.109375" customWidth="1"/>
    <col min="15" max="15" width="6.77734375" customWidth="1"/>
    <col min="16" max="16" width="5.77734375" customWidth="1"/>
    <col min="17" max="17" width="1.109375" customWidth="1"/>
    <col min="18" max="18" width="3.33203125" customWidth="1"/>
    <col min="19" max="19" width="4.6640625" customWidth="1"/>
    <col min="20" max="20" width="3.33203125" customWidth="1"/>
    <col min="21" max="21" width="1.109375" customWidth="1"/>
    <col min="22" max="22" width="6.77734375" customWidth="1"/>
    <col min="23" max="23" width="5.77734375" customWidth="1"/>
    <col min="24" max="24" width="8" customWidth="1"/>
    <col min="25" max="25" width="3.33203125" customWidth="1"/>
    <col min="26" max="26" width="8" customWidth="1"/>
    <col min="27" max="27" width="2.109375" customWidth="1"/>
    <col min="28" max="28" width="12.33203125" customWidth="1"/>
    <col min="29" max="29" width="2" customWidth="1"/>
  </cols>
  <sheetData>
    <row r="1" spans="1:29" ht="171" customHeight="1" x14ac:dyDescent="0.25">
      <c r="A1" s="105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67.5" customHeight="1" x14ac:dyDescent="0.25">
      <c r="A2" s="69" t="s">
        <v>32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14.2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3"/>
      <c r="J3" s="72" t="s">
        <v>1</v>
      </c>
      <c r="K3" s="72"/>
      <c r="L3" s="72"/>
      <c r="M3" s="72"/>
      <c r="N3" s="72"/>
      <c r="O3" s="72"/>
      <c r="P3" s="72"/>
      <c r="Q3" s="72"/>
      <c r="R3" s="72"/>
      <c r="S3" s="72"/>
      <c r="T3" s="73"/>
      <c r="U3" s="73"/>
      <c r="V3" s="73"/>
      <c r="W3" s="73"/>
      <c r="X3" s="73"/>
      <c r="Y3" s="73"/>
      <c r="Z3" s="73"/>
      <c r="AA3" s="73"/>
      <c r="AB3" s="73"/>
      <c r="AC3" s="73"/>
    </row>
    <row r="4" spans="1:29" ht="14.25" customHeight="1" x14ac:dyDescent="0.25">
      <c r="A4" s="71"/>
      <c r="B4" s="71"/>
      <c r="C4" s="71"/>
      <c r="D4" s="71"/>
      <c r="E4" s="71"/>
      <c r="F4" s="71"/>
      <c r="G4" s="71"/>
      <c r="H4" s="71"/>
      <c r="I4" s="3"/>
      <c r="J4" s="74" t="s">
        <v>1</v>
      </c>
      <c r="K4" s="74"/>
      <c r="L4" s="74"/>
      <c r="M4" s="74"/>
      <c r="N4" s="74"/>
      <c r="O4" s="74"/>
      <c r="P4" s="74"/>
      <c r="Q4" s="74"/>
      <c r="R4" s="74"/>
      <c r="S4" s="74"/>
      <c r="T4" s="73"/>
      <c r="U4" s="73"/>
      <c r="V4" s="73"/>
      <c r="W4" s="73"/>
      <c r="X4" s="73"/>
      <c r="Y4" s="73"/>
      <c r="Z4" s="73"/>
      <c r="AA4" s="73"/>
      <c r="AB4" s="73"/>
      <c r="AC4" s="73"/>
    </row>
    <row r="5" spans="1:29" ht="29.1" customHeight="1" x14ac:dyDescent="0.25">
      <c r="A5" s="71"/>
      <c r="B5" s="71"/>
      <c r="C5" s="71"/>
      <c r="D5" s="71"/>
      <c r="E5" s="71"/>
      <c r="F5" s="71"/>
      <c r="G5" s="71"/>
      <c r="H5" s="71"/>
      <c r="I5" s="3"/>
      <c r="J5" s="75" t="s">
        <v>1</v>
      </c>
      <c r="K5" s="75"/>
      <c r="L5" s="75"/>
      <c r="M5" s="75"/>
      <c r="N5" s="75"/>
      <c r="O5" s="75"/>
      <c r="P5" s="75"/>
      <c r="Q5" s="75"/>
      <c r="R5" s="75"/>
      <c r="S5" s="75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ht="27.6" customHeight="1" x14ac:dyDescent="0.25">
      <c r="A6" s="68" t="s">
        <v>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29" ht="24" customHeight="1" x14ac:dyDescent="0.25">
      <c r="A7" s="76" t="s">
        <v>75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 ht="57" customHeight="1" x14ac:dyDescent="0.25">
      <c r="A8" s="77"/>
      <c r="B8" s="77"/>
      <c r="C8" s="78" t="s">
        <v>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81" t="s">
        <v>7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3"/>
      <c r="AB8" s="77"/>
      <c r="AC8" s="77"/>
    </row>
    <row r="9" spans="1:29" ht="171" customHeight="1" x14ac:dyDescent="0.25">
      <c r="A9" s="84">
        <v>8</v>
      </c>
      <c r="B9" s="84"/>
      <c r="C9" s="85" t="s">
        <v>78</v>
      </c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7"/>
      <c r="P9" s="88" t="str">
        <f>IF(AND(ISNUMBER(Z15),ISNUMBER(Z21),ISNUMBER(Z27),ISNUMBER(Z33)),(Z15+(Z21+Z27)/2)*5+Z33,"Zadajte údaje do buniek „vyplní uchádzač” ")</f>
        <v xml:space="preserve">Zadajte údaje do buniek „vyplní uchádzač” 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90"/>
      <c r="AB9" s="84"/>
      <c r="AC9" s="84"/>
    </row>
    <row r="10" spans="1:29" ht="27.6" customHeight="1" x14ac:dyDescent="0.25">
      <c r="A10" s="16" t="s">
        <v>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62.75" customHeight="1" x14ac:dyDescent="0.25">
      <c r="A11" s="135" t="s">
        <v>56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 ht="33.9" customHeight="1" x14ac:dyDescent="0.25">
      <c r="A12" s="76" t="s">
        <v>31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spans="1:29" ht="38.1" customHeight="1" x14ac:dyDescent="0.25">
      <c r="A13" s="39"/>
      <c r="B13" s="40"/>
      <c r="C13" s="40"/>
      <c r="D13" s="41"/>
      <c r="E13" s="45"/>
      <c r="F13" s="46"/>
      <c r="G13" s="47"/>
      <c r="H13" s="48" t="s">
        <v>10</v>
      </c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50"/>
      <c r="X13" s="51" t="s">
        <v>11</v>
      </c>
      <c r="Y13" s="52"/>
      <c r="Z13" s="55" t="s">
        <v>70</v>
      </c>
      <c r="AA13" s="56"/>
      <c r="AB13" s="56"/>
      <c r="AC13" s="57"/>
    </row>
    <row r="14" spans="1:29" ht="69.75" customHeight="1" x14ac:dyDescent="0.25">
      <c r="A14" s="42"/>
      <c r="B14" s="43"/>
      <c r="C14" s="43"/>
      <c r="D14" s="44"/>
      <c r="E14" s="35" t="s">
        <v>12</v>
      </c>
      <c r="F14" s="36"/>
      <c r="G14" s="37"/>
      <c r="H14" s="61" t="s">
        <v>13</v>
      </c>
      <c r="I14" s="127"/>
      <c r="J14" s="127"/>
      <c r="K14" s="62"/>
      <c r="L14" s="129" t="s">
        <v>14</v>
      </c>
      <c r="M14" s="130"/>
      <c r="N14" s="130"/>
      <c r="O14" s="130"/>
      <c r="P14" s="130"/>
      <c r="Q14" s="131"/>
      <c r="R14" s="63" t="s">
        <v>30</v>
      </c>
      <c r="S14" s="132"/>
      <c r="T14" s="132"/>
      <c r="U14" s="132"/>
      <c r="V14" s="132"/>
      <c r="W14" s="64"/>
      <c r="X14" s="53"/>
      <c r="Y14" s="54"/>
      <c r="Z14" s="58"/>
      <c r="AA14" s="59"/>
      <c r="AB14" s="59"/>
      <c r="AC14" s="60"/>
    </row>
    <row r="15" spans="1:29" ht="72" customHeight="1" x14ac:dyDescent="0.25">
      <c r="A15" s="19" t="s">
        <v>48</v>
      </c>
      <c r="B15" s="20"/>
      <c r="C15" s="20"/>
      <c r="D15" s="21"/>
      <c r="E15" s="101">
        <v>78.22</v>
      </c>
      <c r="F15" s="102"/>
      <c r="G15" s="103"/>
      <c r="H15" s="27" t="s">
        <v>5</v>
      </c>
      <c r="I15" s="128"/>
      <c r="J15" s="128"/>
      <c r="K15" s="126"/>
      <c r="L15" s="27" t="s">
        <v>5</v>
      </c>
      <c r="M15" s="29"/>
      <c r="N15" s="29"/>
      <c r="O15" s="29"/>
      <c r="P15" s="29"/>
      <c r="Q15" s="28"/>
      <c r="R15" s="27" t="s">
        <v>5</v>
      </c>
      <c r="S15" s="29"/>
      <c r="T15" s="29"/>
      <c r="U15" s="29"/>
      <c r="V15" s="29"/>
      <c r="W15" s="28"/>
      <c r="X15" s="22">
        <v>5000</v>
      </c>
      <c r="Y15" s="23"/>
      <c r="Z15" s="24" t="str">
        <f>IF(AND(ISNUMBER(E15),ISNUMBER(H15),ISNUMBER(L15),ISNUMBER(R15)),(E15+H15+L15+R15)*X15,"Zadajte údaje do buniek „vyplní uchádzač” ")</f>
        <v xml:space="preserve">Zadajte údaje do buniek „vyplní uchádzač” </v>
      </c>
      <c r="AA15" s="25"/>
      <c r="AB15" s="25"/>
      <c r="AC15" s="26"/>
    </row>
    <row r="16" spans="1:29" ht="52.5" customHeight="1" x14ac:dyDescent="0.25">
      <c r="A16" s="135" t="s">
        <v>34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</row>
    <row r="17" spans="1:29" ht="27.6" customHeight="1" x14ac:dyDescent="0.25">
      <c r="A17" s="16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ht="33.9" customHeight="1" x14ac:dyDescent="0.25">
      <c r="A18" s="76" t="s">
        <v>55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</row>
    <row r="19" spans="1:29" ht="38.1" customHeight="1" x14ac:dyDescent="0.25">
      <c r="A19" s="39"/>
      <c r="B19" s="40"/>
      <c r="C19" s="40"/>
      <c r="D19" s="41"/>
      <c r="E19" s="45"/>
      <c r="F19" s="46"/>
      <c r="G19" s="47"/>
      <c r="H19" s="48" t="s">
        <v>10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50"/>
      <c r="X19" s="51" t="s">
        <v>11</v>
      </c>
      <c r="Y19" s="52"/>
      <c r="Z19" s="55" t="s">
        <v>69</v>
      </c>
      <c r="AA19" s="56"/>
      <c r="AB19" s="56"/>
      <c r="AC19" s="57"/>
    </row>
    <row r="20" spans="1:29" ht="69.75" customHeight="1" x14ac:dyDescent="0.25">
      <c r="A20" s="42"/>
      <c r="B20" s="43"/>
      <c r="C20" s="43"/>
      <c r="D20" s="44"/>
      <c r="E20" s="35" t="s">
        <v>12</v>
      </c>
      <c r="F20" s="36"/>
      <c r="G20" s="37"/>
      <c r="H20" s="61" t="s">
        <v>13</v>
      </c>
      <c r="I20" s="62"/>
      <c r="J20" s="63" t="s">
        <v>14</v>
      </c>
      <c r="K20" s="64"/>
      <c r="L20" s="61" t="s">
        <v>26</v>
      </c>
      <c r="M20" s="127"/>
      <c r="N20" s="62"/>
      <c r="O20" s="61" t="s">
        <v>15</v>
      </c>
      <c r="P20" s="127"/>
      <c r="Q20" s="127"/>
      <c r="R20" s="127"/>
      <c r="S20" s="127"/>
      <c r="T20" s="127"/>
      <c r="U20" s="62"/>
      <c r="V20" s="63" t="s">
        <v>25</v>
      </c>
      <c r="W20" s="100"/>
      <c r="X20" s="53"/>
      <c r="Y20" s="54"/>
      <c r="Z20" s="58"/>
      <c r="AA20" s="59"/>
      <c r="AB20" s="59"/>
      <c r="AC20" s="60"/>
    </row>
    <row r="21" spans="1:29" ht="60" customHeight="1" x14ac:dyDescent="0.25">
      <c r="A21" s="19" t="s">
        <v>46</v>
      </c>
      <c r="B21" s="20"/>
      <c r="C21" s="20"/>
      <c r="D21" s="21"/>
      <c r="E21" s="101">
        <v>78.22</v>
      </c>
      <c r="F21" s="102"/>
      <c r="G21" s="103"/>
      <c r="H21" s="27" t="s">
        <v>5</v>
      </c>
      <c r="I21" s="28"/>
      <c r="J21" s="27" t="s">
        <v>5</v>
      </c>
      <c r="K21" s="28"/>
      <c r="L21" s="27" t="s">
        <v>5</v>
      </c>
      <c r="M21" s="29"/>
      <c r="N21" s="28"/>
      <c r="O21" s="27" t="s">
        <v>5</v>
      </c>
      <c r="P21" s="29"/>
      <c r="Q21" s="29"/>
      <c r="R21" s="29"/>
      <c r="S21" s="29"/>
      <c r="T21" s="29"/>
      <c r="U21" s="28"/>
      <c r="V21" s="27" t="s">
        <v>5</v>
      </c>
      <c r="W21" s="28"/>
      <c r="X21" s="22">
        <v>12000</v>
      </c>
      <c r="Y21" s="23"/>
      <c r="Z21" s="24" t="str">
        <f>IF(AND(ISNUMBER(E21),ISNUMBER(H21),ISNUMBER(J21),ISNUMBER(L21),ISNUMBER(O21),ISNUMBER(V21),ISNUMBER(X21)),
 (E21+H21+J21+L21+O21+V21)*X21,
 "Zadajte údaje do buniek „vyplní uchádzač”")</f>
        <v>Zadajte údaje do buniek „vyplní uchádzač”</v>
      </c>
      <c r="AA21" s="25"/>
      <c r="AB21" s="25"/>
      <c r="AC21" s="26"/>
    </row>
    <row r="22" spans="1:29" ht="52.5" customHeight="1" x14ac:dyDescent="0.25">
      <c r="A22" s="99" t="s">
        <v>33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</row>
    <row r="23" spans="1:29" ht="27.6" customHeight="1" x14ac:dyDescent="0.2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33.9" customHeight="1" x14ac:dyDescent="0.25">
      <c r="A24" s="76" t="s">
        <v>54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29" ht="38.1" customHeight="1" x14ac:dyDescent="0.25">
      <c r="A25" s="39"/>
      <c r="B25" s="40"/>
      <c r="C25" s="40"/>
      <c r="D25" s="41"/>
      <c r="E25" s="45"/>
      <c r="F25" s="46"/>
      <c r="G25" s="47"/>
      <c r="H25" s="48" t="s">
        <v>10</v>
      </c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50"/>
      <c r="X25" s="51" t="s">
        <v>11</v>
      </c>
      <c r="Y25" s="52"/>
      <c r="Z25" s="55" t="s">
        <v>65</v>
      </c>
      <c r="AA25" s="56"/>
      <c r="AB25" s="56"/>
      <c r="AC25" s="57"/>
    </row>
    <row r="26" spans="1:29" ht="69.75" customHeight="1" x14ac:dyDescent="0.25">
      <c r="A26" s="42"/>
      <c r="B26" s="43"/>
      <c r="C26" s="43"/>
      <c r="D26" s="44"/>
      <c r="E26" s="35" t="s">
        <v>12</v>
      </c>
      <c r="F26" s="36"/>
      <c r="G26" s="37"/>
      <c r="H26" s="61" t="s">
        <v>13</v>
      </c>
      <c r="I26" s="62"/>
      <c r="J26" s="63" t="s">
        <v>14</v>
      </c>
      <c r="K26" s="64"/>
      <c r="L26" s="61" t="s">
        <v>28</v>
      </c>
      <c r="M26" s="127"/>
      <c r="N26" s="62"/>
      <c r="O26" s="19" t="s">
        <v>15</v>
      </c>
      <c r="P26" s="20"/>
      <c r="Q26" s="20"/>
      <c r="R26" s="20"/>
      <c r="S26" s="20"/>
      <c r="T26" s="20"/>
      <c r="U26" s="21"/>
      <c r="V26" s="63" t="s">
        <v>25</v>
      </c>
      <c r="W26" s="100"/>
      <c r="X26" s="53"/>
      <c r="Y26" s="54"/>
      <c r="Z26" s="58"/>
      <c r="AA26" s="59"/>
      <c r="AB26" s="59"/>
      <c r="AC26" s="60"/>
    </row>
    <row r="27" spans="1:29" ht="60" customHeight="1" x14ac:dyDescent="0.25">
      <c r="A27" s="19" t="s">
        <v>46</v>
      </c>
      <c r="B27" s="20"/>
      <c r="C27" s="20"/>
      <c r="D27" s="21"/>
      <c r="E27" s="101">
        <v>78.22</v>
      </c>
      <c r="F27" s="102"/>
      <c r="G27" s="103"/>
      <c r="H27" s="27" t="s">
        <v>5</v>
      </c>
      <c r="I27" s="126"/>
      <c r="J27" s="27" t="s">
        <v>5</v>
      </c>
      <c r="K27" s="28"/>
      <c r="L27" s="27" t="s">
        <v>5</v>
      </c>
      <c r="M27" s="29"/>
      <c r="N27" s="28"/>
      <c r="O27" s="27" t="s">
        <v>5</v>
      </c>
      <c r="P27" s="29"/>
      <c r="Q27" s="29"/>
      <c r="R27" s="29"/>
      <c r="S27" s="29"/>
      <c r="T27" s="29"/>
      <c r="U27" s="28"/>
      <c r="V27" s="27" t="s">
        <v>5</v>
      </c>
      <c r="W27" s="28"/>
      <c r="X27" s="22">
        <v>12000</v>
      </c>
      <c r="Y27" s="23"/>
      <c r="Z27" s="24" t="str">
        <f>IF(AND(ISNUMBER(E27), ISNUMBER(H27), ISNUMBER(J27), ISNUMBER(L27),ISNUMBER(O27), ISNUMBER(V27)),(E27+H27+J27+L27+O27+V27)*X27, "Zadajte údaje do buniek „vyplní uchádzač” ")</f>
        <v xml:space="preserve">Zadajte údaje do buniek „vyplní uchádzač” </v>
      </c>
      <c r="AA27" s="25"/>
      <c r="AB27" s="25"/>
      <c r="AC27" s="26"/>
    </row>
    <row r="28" spans="1:29" ht="52.5" customHeight="1" x14ac:dyDescent="0.25">
      <c r="A28" s="135" t="s">
        <v>34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ht="27.6" customHeight="1" x14ac:dyDescent="0.25">
      <c r="A29" s="16" t="s">
        <v>18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ht="27.9" customHeight="1" x14ac:dyDescent="0.25">
      <c r="A30" s="76" t="s">
        <v>72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ht="31.5" customHeight="1" x14ac:dyDescent="0.25">
      <c r="A31" s="4"/>
      <c r="B31" s="4"/>
      <c r="C31" s="111" t="s">
        <v>19</v>
      </c>
      <c r="D31" s="112"/>
      <c r="E31" s="112"/>
      <c r="F31" s="113"/>
      <c r="G31" s="116" t="s">
        <v>20</v>
      </c>
      <c r="H31" s="117"/>
      <c r="I31" s="117"/>
      <c r="J31" s="117"/>
      <c r="K31" s="117"/>
      <c r="L31" s="117"/>
      <c r="M31" s="117"/>
      <c r="N31" s="117"/>
      <c r="O31" s="117"/>
      <c r="P31" s="131"/>
      <c r="Q31" s="48" t="s">
        <v>8</v>
      </c>
      <c r="R31" s="49"/>
      <c r="S31" s="49"/>
      <c r="T31" s="49"/>
      <c r="U31" s="49"/>
      <c r="V31" s="49"/>
      <c r="W31" s="49"/>
      <c r="X31" s="49"/>
      <c r="Y31" s="50"/>
      <c r="Z31" s="93" t="s">
        <v>71</v>
      </c>
      <c r="AA31" s="94"/>
      <c r="AB31" s="94"/>
      <c r="AC31" s="95"/>
    </row>
    <row r="32" spans="1:29" ht="30" customHeight="1" x14ac:dyDescent="0.25">
      <c r="A32" s="2"/>
      <c r="B32" s="2"/>
      <c r="C32" s="114"/>
      <c r="D32" s="115"/>
      <c r="E32" s="115"/>
      <c r="F32" s="115"/>
      <c r="G32" s="119">
        <v>2026</v>
      </c>
      <c r="H32" s="120"/>
      <c r="I32" s="30">
        <v>2027</v>
      </c>
      <c r="J32" s="30"/>
      <c r="K32" s="121">
        <v>2028</v>
      </c>
      <c r="L32" s="121"/>
      <c r="M32" s="121"/>
      <c r="N32" s="31">
        <v>2029</v>
      </c>
      <c r="O32" s="31"/>
      <c r="P32" s="5">
        <v>2030</v>
      </c>
      <c r="Q32" s="134"/>
      <c r="R32" s="91"/>
      <c r="S32" s="91"/>
      <c r="T32" s="91"/>
      <c r="U32" s="91"/>
      <c r="V32" s="91"/>
      <c r="W32" s="91"/>
      <c r="X32" s="91"/>
      <c r="Y32" s="92"/>
      <c r="Z32" s="96"/>
      <c r="AA32" s="97"/>
      <c r="AB32" s="97"/>
      <c r="AC32" s="98"/>
    </row>
    <row r="33" spans="1:29" ht="42" customHeight="1" x14ac:dyDescent="0.25">
      <c r="A33" s="2"/>
      <c r="B33" s="2"/>
      <c r="C33" s="19" t="s">
        <v>21</v>
      </c>
      <c r="D33" s="20"/>
      <c r="E33" s="20"/>
      <c r="F33" s="20"/>
      <c r="G33" s="122" t="s">
        <v>22</v>
      </c>
      <c r="H33" s="122"/>
      <c r="I33" s="122" t="s">
        <v>22</v>
      </c>
      <c r="J33" s="9"/>
      <c r="K33" s="123" t="s">
        <v>22</v>
      </c>
      <c r="L33" s="124"/>
      <c r="M33" s="125"/>
      <c r="N33" s="13" t="s">
        <v>22</v>
      </c>
      <c r="O33" s="15"/>
      <c r="P33" s="6" t="s">
        <v>22</v>
      </c>
      <c r="Q33" s="133" t="s">
        <v>5</v>
      </c>
      <c r="R33" s="17"/>
      <c r="S33" s="17"/>
      <c r="T33" s="17"/>
      <c r="U33" s="17"/>
      <c r="V33" s="17"/>
      <c r="W33" s="17"/>
      <c r="X33" s="17"/>
      <c r="Y33" s="18"/>
      <c r="Z33" s="108" t="str">
        <f>IF(AND(ISNUMBER(Q33)),(Q33)*5, "Zadajte údaje do buniek „vyplní uchádzač” ")</f>
        <v xml:space="preserve">Zadajte údaje do buniek „vyplní uchádzač” </v>
      </c>
      <c r="AA33" s="109"/>
      <c r="AB33" s="109"/>
      <c r="AC33" s="110"/>
    </row>
    <row r="34" spans="1:29" ht="27" customHeight="1" x14ac:dyDescent="0.25">
      <c r="A34" s="16" t="s">
        <v>23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</row>
    <row r="35" spans="1:29" ht="24.9" customHeight="1" x14ac:dyDescent="0.25">
      <c r="A35" s="106" t="s">
        <v>3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</row>
    <row r="36" spans="1:29" ht="99.75" customHeight="1" x14ac:dyDescent="0.25">
      <c r="A36" s="107" t="s">
        <v>6</v>
      </c>
      <c r="B36" s="107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9" ht="39" customHeight="1" x14ac:dyDescent="0.25">
      <c r="A37" s="104" t="s">
        <v>4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</row>
    <row r="38" spans="1:29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</row>
  </sheetData>
  <mergeCells count="122">
    <mergeCell ref="A1:AC1"/>
    <mergeCell ref="A2:AC2"/>
    <mergeCell ref="A3:H5"/>
    <mergeCell ref="J3:S3"/>
    <mergeCell ref="T3:U3"/>
    <mergeCell ref="V3:W3"/>
    <mergeCell ref="X3:Y3"/>
    <mergeCell ref="Z3:AA3"/>
    <mergeCell ref="AB3:AC3"/>
    <mergeCell ref="J4:S4"/>
    <mergeCell ref="AB5:AC5"/>
    <mergeCell ref="A6:AC6"/>
    <mergeCell ref="A7:AC7"/>
    <mergeCell ref="A8:B8"/>
    <mergeCell ref="C8:O8"/>
    <mergeCell ref="P8:AA8"/>
    <mergeCell ref="AB8:AC8"/>
    <mergeCell ref="T4:U4"/>
    <mergeCell ref="V4:W4"/>
    <mergeCell ref="X4:Y4"/>
    <mergeCell ref="Z4:AA4"/>
    <mergeCell ref="AB4:AC4"/>
    <mergeCell ref="J5:S5"/>
    <mergeCell ref="T5:U5"/>
    <mergeCell ref="V5:W5"/>
    <mergeCell ref="X5:Y5"/>
    <mergeCell ref="Z5:AA5"/>
    <mergeCell ref="A13:D14"/>
    <mergeCell ref="E13:G13"/>
    <mergeCell ref="H13:W13"/>
    <mergeCell ref="X13:Y14"/>
    <mergeCell ref="Z13:AC14"/>
    <mergeCell ref="E14:G14"/>
    <mergeCell ref="A9:B9"/>
    <mergeCell ref="C9:O9"/>
    <mergeCell ref="P9:AA9"/>
    <mergeCell ref="AB9:AC9"/>
    <mergeCell ref="A11:AC11"/>
    <mergeCell ref="A12:AC12"/>
    <mergeCell ref="A10:AC10"/>
    <mergeCell ref="X15:Y15"/>
    <mergeCell ref="Z15:AC15"/>
    <mergeCell ref="A18:AC18"/>
    <mergeCell ref="A19:D20"/>
    <mergeCell ref="E19:G19"/>
    <mergeCell ref="H19:W19"/>
    <mergeCell ref="X19:Y20"/>
    <mergeCell ref="Z19:AC20"/>
    <mergeCell ref="E20:G20"/>
    <mergeCell ref="H20:I20"/>
    <mergeCell ref="A15:D15"/>
    <mergeCell ref="E15:G15"/>
    <mergeCell ref="R15:W15"/>
    <mergeCell ref="A16:AC16"/>
    <mergeCell ref="A17:AC17"/>
    <mergeCell ref="Z32:AC32"/>
    <mergeCell ref="V21:W21"/>
    <mergeCell ref="X21:Y21"/>
    <mergeCell ref="Z21:AC21"/>
    <mergeCell ref="A22:AC22"/>
    <mergeCell ref="J20:K20"/>
    <mergeCell ref="L20:N20"/>
    <mergeCell ref="V20:W20"/>
    <mergeCell ref="A21:D21"/>
    <mergeCell ref="E21:G21"/>
    <mergeCell ref="H21:I21"/>
    <mergeCell ref="J21:K21"/>
    <mergeCell ref="L21:N21"/>
    <mergeCell ref="O20:U20"/>
    <mergeCell ref="O21:U21"/>
    <mergeCell ref="O26:U26"/>
    <mergeCell ref="O27:U27"/>
    <mergeCell ref="A28:AC28"/>
    <mergeCell ref="A24:AC24"/>
    <mergeCell ref="A25:D26"/>
    <mergeCell ref="E25:G25"/>
    <mergeCell ref="H25:W25"/>
    <mergeCell ref="X25:Y26"/>
    <mergeCell ref="Z25:AC26"/>
    <mergeCell ref="A35:P35"/>
    <mergeCell ref="Q35:AB35"/>
    <mergeCell ref="A36:AB36"/>
    <mergeCell ref="A37:AB37"/>
    <mergeCell ref="A38:AC38"/>
    <mergeCell ref="H14:K14"/>
    <mergeCell ref="H15:K15"/>
    <mergeCell ref="L14:Q14"/>
    <mergeCell ref="L15:Q15"/>
    <mergeCell ref="R14:W14"/>
    <mergeCell ref="C33:F33"/>
    <mergeCell ref="Q33:Y33"/>
    <mergeCell ref="Z33:AC33"/>
    <mergeCell ref="A34:AC34"/>
    <mergeCell ref="A23:AC23"/>
    <mergeCell ref="A30:AC30"/>
    <mergeCell ref="C31:F32"/>
    <mergeCell ref="G31:P31"/>
    <mergeCell ref="Q31:Y31"/>
    <mergeCell ref="Z31:AC31"/>
    <mergeCell ref="Q32:Y32"/>
    <mergeCell ref="X27:Y27"/>
    <mergeCell ref="Z27:AC27"/>
    <mergeCell ref="A29:AC29"/>
    <mergeCell ref="A27:D27"/>
    <mergeCell ref="E27:G27"/>
    <mergeCell ref="H27:I27"/>
    <mergeCell ref="V26:W26"/>
    <mergeCell ref="J27:K27"/>
    <mergeCell ref="L27:N27"/>
    <mergeCell ref="E26:G26"/>
    <mergeCell ref="H26:I26"/>
    <mergeCell ref="J26:K26"/>
    <mergeCell ref="L26:N26"/>
    <mergeCell ref="G32:H32"/>
    <mergeCell ref="I32:J32"/>
    <mergeCell ref="K32:M32"/>
    <mergeCell ref="N32:O32"/>
    <mergeCell ref="G33:H33"/>
    <mergeCell ref="I33:J33"/>
    <mergeCell ref="K33:M33"/>
    <mergeCell ref="N33:O33"/>
    <mergeCell ref="V27:W27"/>
  </mergeCells>
  <hyperlinks>
    <hyperlink ref="A22" r:id="rId1" display="http://www.lbma.org.uk/" xr:uid="{1846935B-F3EE-4631-9360-368B8F7F807D}"/>
    <hyperlink ref="A16" r:id="rId2" display="http://www.lbma.org.uk/" xr:uid="{64676A9B-437C-4EC8-B738-708589957329}"/>
    <hyperlink ref="A28" r:id="rId3" display="http://www.lbma.org.uk/" xr:uid="{AAB2A1E9-E694-4FE4-95B9-5EA8037AB1EC}"/>
  </hyperlinks>
  <pageMargins left="0.25" right="0.25" top="0.75" bottom="0.75" header="0.3" footer="0.3"/>
  <pageSetup scale="85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80B44-EE39-4CE3-A40D-E642E6E14386}">
  <sheetPr>
    <pageSetUpPr fitToPage="1"/>
  </sheetPr>
  <dimension ref="A1:AC57"/>
  <sheetViews>
    <sheetView topLeftCell="A40" zoomScale="80" zoomScaleNormal="80" workbookViewId="0">
      <selection activeCell="AH47" sqref="AH47"/>
    </sheetView>
  </sheetViews>
  <sheetFormatPr defaultRowHeight="13.2" x14ac:dyDescent="0.25"/>
  <cols>
    <col min="1" max="1" width="3.33203125" customWidth="1"/>
    <col min="2" max="2" width="4.6640625" customWidth="1"/>
    <col min="3" max="3" width="2.109375" customWidth="1"/>
    <col min="4" max="4" width="1.109375" customWidth="1"/>
    <col min="5" max="5" width="10.44140625" customWidth="1"/>
    <col min="6" max="6" width="3.33203125" customWidth="1"/>
    <col min="7" max="7" width="1.109375" customWidth="1"/>
    <col min="8" max="8" width="11.44140625" customWidth="1"/>
    <col min="9" max="9" width="3.33203125" customWidth="1"/>
    <col min="10" max="10" width="8" customWidth="1"/>
    <col min="11" max="11" width="1.109375" customWidth="1"/>
    <col min="12" max="13" width="3.33203125" customWidth="1"/>
    <col min="14" max="14" width="1.109375" customWidth="1"/>
    <col min="15" max="15" width="6.77734375" customWidth="1"/>
    <col min="16" max="16" width="5.77734375" customWidth="1"/>
    <col min="17" max="17" width="1.109375" customWidth="1"/>
    <col min="18" max="18" width="3.33203125" customWidth="1"/>
    <col min="19" max="19" width="4.6640625" customWidth="1"/>
    <col min="20" max="20" width="3.33203125" customWidth="1"/>
    <col min="21" max="21" width="1.109375" customWidth="1"/>
    <col min="22" max="22" width="6.77734375" customWidth="1"/>
    <col min="23" max="23" width="5.77734375" customWidth="1"/>
    <col min="24" max="24" width="8" customWidth="1"/>
    <col min="25" max="25" width="3.33203125" customWidth="1"/>
    <col min="26" max="26" width="8" customWidth="1"/>
    <col min="27" max="27" width="2.109375" customWidth="1"/>
    <col min="28" max="28" width="12.33203125" customWidth="1"/>
    <col min="29" max="29" width="2" customWidth="1"/>
  </cols>
  <sheetData>
    <row r="1" spans="1:29" ht="171" customHeight="1" x14ac:dyDescent="0.25">
      <c r="A1" s="105" t="s">
        <v>24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</row>
    <row r="2" spans="1:29" ht="67.5" customHeight="1" x14ac:dyDescent="0.25">
      <c r="A2" s="69" t="s">
        <v>35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</row>
    <row r="3" spans="1:29" ht="14.25" customHeight="1" x14ac:dyDescent="0.25">
      <c r="A3" s="71" t="s">
        <v>0</v>
      </c>
      <c r="B3" s="71"/>
      <c r="C3" s="71"/>
      <c r="D3" s="71"/>
      <c r="E3" s="71"/>
      <c r="F3" s="71"/>
      <c r="G3" s="71"/>
      <c r="H3" s="71"/>
      <c r="I3" s="3"/>
      <c r="J3" s="72" t="s">
        <v>1</v>
      </c>
      <c r="K3" s="72"/>
      <c r="L3" s="72"/>
      <c r="M3" s="72"/>
      <c r="N3" s="72"/>
      <c r="O3" s="72"/>
      <c r="P3" s="72"/>
      <c r="Q3" s="72"/>
      <c r="R3" s="72"/>
      <c r="S3" s="72"/>
      <c r="T3" s="73"/>
      <c r="U3" s="73"/>
      <c r="V3" s="73"/>
      <c r="W3" s="73"/>
      <c r="X3" s="73"/>
      <c r="Y3" s="73"/>
      <c r="Z3" s="73"/>
      <c r="AA3" s="73"/>
      <c r="AB3" s="73"/>
      <c r="AC3" s="73"/>
    </row>
    <row r="4" spans="1:29" ht="14.25" customHeight="1" x14ac:dyDescent="0.25">
      <c r="A4" s="71"/>
      <c r="B4" s="71"/>
      <c r="C4" s="71"/>
      <c r="D4" s="71"/>
      <c r="E4" s="71"/>
      <c r="F4" s="71"/>
      <c r="G4" s="71"/>
      <c r="H4" s="71"/>
      <c r="I4" s="3"/>
      <c r="J4" s="74" t="s">
        <v>1</v>
      </c>
      <c r="K4" s="74"/>
      <c r="L4" s="74"/>
      <c r="M4" s="74"/>
      <c r="N4" s="74"/>
      <c r="O4" s="74"/>
      <c r="P4" s="74"/>
      <c r="Q4" s="74"/>
      <c r="R4" s="74"/>
      <c r="S4" s="74"/>
      <c r="T4" s="73"/>
      <c r="U4" s="73"/>
      <c r="V4" s="73"/>
      <c r="W4" s="73"/>
      <c r="X4" s="73"/>
      <c r="Y4" s="73"/>
      <c r="Z4" s="73"/>
      <c r="AA4" s="73"/>
      <c r="AB4" s="73"/>
      <c r="AC4" s="73"/>
    </row>
    <row r="5" spans="1:29" ht="29.1" customHeight="1" x14ac:dyDescent="0.25">
      <c r="A5" s="71"/>
      <c r="B5" s="71"/>
      <c r="C5" s="71"/>
      <c r="D5" s="71"/>
      <c r="E5" s="71"/>
      <c r="F5" s="71"/>
      <c r="G5" s="71"/>
      <c r="H5" s="71"/>
      <c r="I5" s="3"/>
      <c r="J5" s="75" t="s">
        <v>1</v>
      </c>
      <c r="K5" s="75"/>
      <c r="L5" s="75"/>
      <c r="M5" s="75"/>
      <c r="N5" s="75"/>
      <c r="O5" s="75"/>
      <c r="P5" s="75"/>
      <c r="Q5" s="75"/>
      <c r="R5" s="75"/>
      <c r="S5" s="75"/>
      <c r="T5" s="73"/>
      <c r="U5" s="73"/>
      <c r="V5" s="73"/>
      <c r="W5" s="73"/>
      <c r="X5" s="73"/>
      <c r="Y5" s="73"/>
      <c r="Z5" s="73"/>
      <c r="AA5" s="73"/>
      <c r="AB5" s="73"/>
      <c r="AC5" s="73"/>
    </row>
    <row r="6" spans="1:29" ht="27.6" customHeight="1" x14ac:dyDescent="0.25">
      <c r="A6" s="68" t="s">
        <v>2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</row>
    <row r="7" spans="1:29" ht="24" customHeight="1" x14ac:dyDescent="0.25">
      <c r="A7" s="76" t="s">
        <v>75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 ht="57" customHeight="1" x14ac:dyDescent="0.25">
      <c r="A8" s="77"/>
      <c r="B8" s="77"/>
      <c r="C8" s="78" t="s">
        <v>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80"/>
      <c r="P8" s="81" t="s">
        <v>7</v>
      </c>
      <c r="Q8" s="82"/>
      <c r="R8" s="82"/>
      <c r="S8" s="82"/>
      <c r="T8" s="82"/>
      <c r="U8" s="82"/>
      <c r="V8" s="82"/>
      <c r="W8" s="82"/>
      <c r="X8" s="82"/>
      <c r="Y8" s="82"/>
      <c r="Z8" s="82"/>
      <c r="AA8" s="83"/>
      <c r="AB8" s="77"/>
      <c r="AC8" s="77"/>
    </row>
    <row r="9" spans="1:29" ht="190.5" customHeight="1" x14ac:dyDescent="0.25">
      <c r="A9" s="84"/>
      <c r="B9" s="84"/>
      <c r="C9" s="85" t="s">
        <v>82</v>
      </c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6"/>
      <c r="P9" s="88" t="str">
        <f>IF(COUNT(Z15,Z21,Z27,Z33,Z38,Z43,Z48,Z53)=8,(Z15+(Z21+Z27)/2)*19+Z33+(Z38+(Z43+Z48)/2)*9+Z53,"Zadajte údaje do buniek „vyplní uchádzač”")</f>
        <v>Zadajte údaje do buniek „vyplní uchádzač”</v>
      </c>
      <c r="Q9" s="89"/>
      <c r="R9" s="89"/>
      <c r="S9" s="89"/>
      <c r="T9" s="89"/>
      <c r="U9" s="89"/>
      <c r="V9" s="89"/>
      <c r="W9" s="89"/>
      <c r="X9" s="89"/>
      <c r="Y9" s="89"/>
      <c r="Z9" s="89"/>
      <c r="AA9" s="90"/>
      <c r="AB9" s="84"/>
      <c r="AC9" s="84"/>
    </row>
    <row r="10" spans="1:29" ht="27.6" customHeight="1" x14ac:dyDescent="0.25">
      <c r="A10" s="16" t="s">
        <v>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</row>
    <row r="11" spans="1:29" ht="162.75" customHeight="1" x14ac:dyDescent="0.25">
      <c r="A11" s="135" t="s">
        <v>53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</row>
    <row r="12" spans="1:29" ht="33.9" customHeight="1" x14ac:dyDescent="0.25">
      <c r="A12" s="76" t="s">
        <v>36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</row>
    <row r="13" spans="1:29" ht="38.1" customHeight="1" x14ac:dyDescent="0.25">
      <c r="A13" s="39"/>
      <c r="B13" s="40"/>
      <c r="C13" s="40"/>
      <c r="D13" s="41"/>
      <c r="E13" s="159"/>
      <c r="F13" s="160"/>
      <c r="G13" s="161"/>
      <c r="H13" s="55" t="s">
        <v>10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7"/>
      <c r="X13" s="51" t="s">
        <v>11</v>
      </c>
      <c r="Y13" s="52"/>
      <c r="Z13" s="55" t="s">
        <v>63</v>
      </c>
      <c r="AA13" s="56"/>
      <c r="AB13" s="56"/>
      <c r="AC13" s="57"/>
    </row>
    <row r="14" spans="1:29" ht="69.75" customHeight="1" x14ac:dyDescent="0.25">
      <c r="A14" s="42"/>
      <c r="B14" s="43"/>
      <c r="C14" s="43"/>
      <c r="D14" s="43"/>
      <c r="E14" s="140" t="s">
        <v>80</v>
      </c>
      <c r="F14" s="138"/>
      <c r="G14" s="138"/>
      <c r="H14" s="139" t="s">
        <v>13</v>
      </c>
      <c r="I14" s="139"/>
      <c r="J14" s="140" t="s">
        <v>14</v>
      </c>
      <c r="K14" s="140"/>
      <c r="L14" s="140"/>
      <c r="M14" s="141" t="s">
        <v>38</v>
      </c>
      <c r="N14" s="141"/>
      <c r="O14" s="141"/>
      <c r="P14" s="141"/>
      <c r="Q14" s="141"/>
      <c r="R14" s="141"/>
      <c r="S14" s="141" t="s">
        <v>39</v>
      </c>
      <c r="T14" s="141"/>
      <c r="U14" s="141"/>
      <c r="V14" s="141"/>
      <c r="W14" s="141"/>
      <c r="X14" s="162"/>
      <c r="Y14" s="54"/>
      <c r="Z14" s="58"/>
      <c r="AA14" s="59"/>
      <c r="AB14" s="59"/>
      <c r="AC14" s="60"/>
    </row>
    <row r="15" spans="1:29" ht="72" customHeight="1" x14ac:dyDescent="0.25">
      <c r="A15" s="19" t="s">
        <v>48</v>
      </c>
      <c r="B15" s="20"/>
      <c r="C15" s="20"/>
      <c r="D15" s="20"/>
      <c r="E15" s="163">
        <v>40.74</v>
      </c>
      <c r="F15" s="163"/>
      <c r="G15" s="163"/>
      <c r="H15" s="158" t="s">
        <v>5</v>
      </c>
      <c r="I15" s="158"/>
      <c r="J15" s="158" t="s">
        <v>5</v>
      </c>
      <c r="K15" s="158"/>
      <c r="L15" s="158"/>
      <c r="M15" s="158" t="s">
        <v>5</v>
      </c>
      <c r="N15" s="158"/>
      <c r="O15" s="158"/>
      <c r="P15" s="158"/>
      <c r="Q15" s="158"/>
      <c r="R15" s="158"/>
      <c r="S15" s="158" t="s">
        <v>5</v>
      </c>
      <c r="T15" s="158"/>
      <c r="U15" s="158"/>
      <c r="V15" s="158"/>
      <c r="W15" s="158"/>
      <c r="X15" s="142">
        <v>5000</v>
      </c>
      <c r="Y15" s="23"/>
      <c r="Z15" s="24" t="str">
        <f>IF(AND(ISNUMBER(E15), ISNUMBER(H15), ISNUMBER(J15), ISNUMBER(M15), ISNUMBER(S15)),(E15+H15+J15+M15+S15)*X15, "Zadajte údaje do buniek „vyplní uchádzač” ")</f>
        <v xml:space="preserve">Zadajte údaje do buniek „vyplní uchádzač” </v>
      </c>
      <c r="AA15" s="25"/>
      <c r="AB15" s="25"/>
      <c r="AC15" s="26"/>
    </row>
    <row r="16" spans="1:29" ht="52.5" customHeight="1" x14ac:dyDescent="0.25">
      <c r="A16" s="135" t="s">
        <v>34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</row>
    <row r="17" spans="1:29" ht="27.6" customHeight="1" x14ac:dyDescent="0.25">
      <c r="A17" s="16" t="s">
        <v>18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</row>
    <row r="18" spans="1:29" ht="33.9" customHeight="1" x14ac:dyDescent="0.25">
      <c r="A18" s="76" t="s">
        <v>52</v>
      </c>
      <c r="B18" s="76"/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</row>
    <row r="19" spans="1:29" ht="38.1" customHeight="1" x14ac:dyDescent="0.25">
      <c r="A19" s="39"/>
      <c r="B19" s="40"/>
      <c r="C19" s="40"/>
      <c r="D19" s="41"/>
      <c r="E19" s="45"/>
      <c r="F19" s="46"/>
      <c r="G19" s="47"/>
      <c r="H19" s="48" t="s">
        <v>10</v>
      </c>
      <c r="I19" s="49"/>
      <c r="J19" s="49"/>
      <c r="K19" s="49"/>
      <c r="L19" s="56"/>
      <c r="M19" s="56"/>
      <c r="N19" s="56"/>
      <c r="O19" s="56"/>
      <c r="P19" s="56"/>
      <c r="Q19" s="56"/>
      <c r="R19" s="49"/>
      <c r="S19" s="49"/>
      <c r="T19" s="49"/>
      <c r="U19" s="49"/>
      <c r="V19" s="49"/>
      <c r="W19" s="50"/>
      <c r="X19" s="51" t="s">
        <v>11</v>
      </c>
      <c r="Y19" s="52"/>
      <c r="Z19" s="55" t="s">
        <v>64</v>
      </c>
      <c r="AA19" s="56"/>
      <c r="AB19" s="56"/>
      <c r="AC19" s="57"/>
    </row>
    <row r="20" spans="1:29" ht="69.75" customHeight="1" x14ac:dyDescent="0.25">
      <c r="A20" s="42"/>
      <c r="B20" s="43"/>
      <c r="C20" s="43"/>
      <c r="D20" s="44"/>
      <c r="E20" s="129" t="s">
        <v>81</v>
      </c>
      <c r="F20" s="36"/>
      <c r="G20" s="37"/>
      <c r="H20" s="61" t="s">
        <v>13</v>
      </c>
      <c r="I20" s="62"/>
      <c r="J20" s="63" t="s">
        <v>14</v>
      </c>
      <c r="K20" s="132"/>
      <c r="L20" s="152" t="s">
        <v>37</v>
      </c>
      <c r="M20" s="153"/>
      <c r="N20" s="153"/>
      <c r="O20" s="154"/>
      <c r="P20" s="152" t="s">
        <v>26</v>
      </c>
      <c r="Q20" s="154"/>
      <c r="R20" s="155" t="s">
        <v>15</v>
      </c>
      <c r="S20" s="127"/>
      <c r="T20" s="127"/>
      <c r="U20" s="62"/>
      <c r="V20" s="63" t="s">
        <v>25</v>
      </c>
      <c r="W20" s="100"/>
      <c r="X20" s="53"/>
      <c r="Y20" s="54"/>
      <c r="Z20" s="58"/>
      <c r="AA20" s="59"/>
      <c r="AB20" s="59"/>
      <c r="AC20" s="60"/>
    </row>
    <row r="21" spans="1:29" ht="60" customHeight="1" x14ac:dyDescent="0.25">
      <c r="A21" s="19" t="s">
        <v>46</v>
      </c>
      <c r="B21" s="20"/>
      <c r="C21" s="20"/>
      <c r="D21" s="21"/>
      <c r="E21" s="101">
        <v>40.74</v>
      </c>
      <c r="F21" s="102"/>
      <c r="G21" s="103"/>
      <c r="H21" s="27" t="s">
        <v>5</v>
      </c>
      <c r="I21" s="28"/>
      <c r="J21" s="27" t="s">
        <v>5</v>
      </c>
      <c r="K21" s="29"/>
      <c r="L21" s="146" t="s">
        <v>5</v>
      </c>
      <c r="M21" s="147"/>
      <c r="N21" s="147"/>
      <c r="O21" s="148"/>
      <c r="P21" s="146" t="s">
        <v>5</v>
      </c>
      <c r="Q21" s="149"/>
      <c r="R21" s="29" t="s">
        <v>5</v>
      </c>
      <c r="S21" s="29"/>
      <c r="T21" s="29"/>
      <c r="U21" s="28"/>
      <c r="V21" s="27" t="s">
        <v>5</v>
      </c>
      <c r="W21" s="28"/>
      <c r="X21" s="22">
        <v>12000</v>
      </c>
      <c r="Y21" s="23"/>
      <c r="Z21" s="24" t="str">
        <f>IF(AND(ISNUMBER(E21), ISNUMBER(H21), ISNUMBER(J21), ISNUMBER(P21),ISNUMBER(R21),ISNUMBER(V21)),(E21+H21+J21+P21+L21+R21+V21)*X21,  "Zadajte údaje do buniek „vyplní uchádzač” ")</f>
        <v xml:space="preserve">Zadajte údaje do buniek „vyplní uchádzač” </v>
      </c>
      <c r="AA21" s="25"/>
      <c r="AB21" s="25"/>
      <c r="AC21" s="26"/>
    </row>
    <row r="22" spans="1:29" ht="52.5" customHeight="1" x14ac:dyDescent="0.25">
      <c r="A22" s="99" t="s">
        <v>33</v>
      </c>
      <c r="B22" s="99"/>
      <c r="C22" s="99"/>
      <c r="D22" s="99"/>
      <c r="E22" s="99"/>
      <c r="F22" s="99"/>
      <c r="G22" s="99"/>
      <c r="H22" s="99"/>
      <c r="I22" s="99"/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</row>
    <row r="23" spans="1:29" ht="27.6" customHeight="1" x14ac:dyDescent="0.25">
      <c r="A23" s="16" t="s">
        <v>18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</row>
    <row r="24" spans="1:29" ht="33.9" customHeight="1" x14ac:dyDescent="0.25">
      <c r="A24" s="76" t="s">
        <v>84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  <c r="T24" s="76"/>
      <c r="U24" s="76"/>
      <c r="V24" s="76"/>
      <c r="W24" s="76"/>
      <c r="X24" s="76"/>
      <c r="Y24" s="76"/>
      <c r="Z24" s="76"/>
      <c r="AA24" s="76"/>
      <c r="AB24" s="76"/>
      <c r="AC24" s="76"/>
    </row>
    <row r="25" spans="1:29" ht="38.1" customHeight="1" x14ac:dyDescent="0.25">
      <c r="A25" s="39"/>
      <c r="B25" s="40"/>
      <c r="C25" s="40"/>
      <c r="D25" s="41"/>
      <c r="E25" s="45"/>
      <c r="F25" s="46"/>
      <c r="G25" s="47"/>
      <c r="H25" s="48" t="s">
        <v>10</v>
      </c>
      <c r="I25" s="49"/>
      <c r="J25" s="49"/>
      <c r="K25" s="49"/>
      <c r="L25" s="56"/>
      <c r="M25" s="56"/>
      <c r="N25" s="56"/>
      <c r="O25" s="56"/>
      <c r="P25" s="56"/>
      <c r="Q25" s="56"/>
      <c r="R25" s="49"/>
      <c r="S25" s="49"/>
      <c r="T25" s="49"/>
      <c r="U25" s="49"/>
      <c r="V25" s="49"/>
      <c r="W25" s="50"/>
      <c r="X25" s="51" t="s">
        <v>11</v>
      </c>
      <c r="Y25" s="52"/>
      <c r="Z25" s="55" t="s">
        <v>65</v>
      </c>
      <c r="AA25" s="56"/>
      <c r="AB25" s="56"/>
      <c r="AC25" s="57"/>
    </row>
    <row r="26" spans="1:29" ht="69.75" customHeight="1" x14ac:dyDescent="0.25">
      <c r="A26" s="42"/>
      <c r="B26" s="43"/>
      <c r="C26" s="43"/>
      <c r="D26" s="44"/>
      <c r="E26" s="129" t="s">
        <v>81</v>
      </c>
      <c r="F26" s="36"/>
      <c r="G26" s="37"/>
      <c r="H26" s="61" t="s">
        <v>13</v>
      </c>
      <c r="I26" s="62"/>
      <c r="J26" s="63" t="s">
        <v>14</v>
      </c>
      <c r="K26" s="132"/>
      <c r="L26" s="152" t="s">
        <v>37</v>
      </c>
      <c r="M26" s="153"/>
      <c r="N26" s="153"/>
      <c r="O26" s="154"/>
      <c r="P26" s="152" t="s">
        <v>28</v>
      </c>
      <c r="Q26" s="154"/>
      <c r="R26" s="155" t="s">
        <v>15</v>
      </c>
      <c r="S26" s="127"/>
      <c r="T26" s="127"/>
      <c r="U26" s="62"/>
      <c r="V26" s="63" t="s">
        <v>25</v>
      </c>
      <c r="W26" s="100"/>
      <c r="X26" s="53"/>
      <c r="Y26" s="54"/>
      <c r="Z26" s="58"/>
      <c r="AA26" s="59"/>
      <c r="AB26" s="59"/>
      <c r="AC26" s="60"/>
    </row>
    <row r="27" spans="1:29" ht="60" customHeight="1" x14ac:dyDescent="0.25">
      <c r="A27" s="19" t="s">
        <v>46</v>
      </c>
      <c r="B27" s="20"/>
      <c r="C27" s="20"/>
      <c r="D27" s="21"/>
      <c r="E27" s="101">
        <v>40.74</v>
      </c>
      <c r="F27" s="102"/>
      <c r="G27" s="103"/>
      <c r="H27" s="27" t="s">
        <v>5</v>
      </c>
      <c r="I27" s="28"/>
      <c r="J27" s="27" t="s">
        <v>5</v>
      </c>
      <c r="K27" s="29"/>
      <c r="L27" s="146" t="s">
        <v>5</v>
      </c>
      <c r="M27" s="147"/>
      <c r="N27" s="147"/>
      <c r="O27" s="148"/>
      <c r="P27" s="146" t="s">
        <v>5</v>
      </c>
      <c r="Q27" s="149"/>
      <c r="R27" s="29" t="s">
        <v>5</v>
      </c>
      <c r="S27" s="29"/>
      <c r="T27" s="29"/>
      <c r="U27" s="28"/>
      <c r="V27" s="27" t="s">
        <v>5</v>
      </c>
      <c r="W27" s="28"/>
      <c r="X27" s="22">
        <v>12000</v>
      </c>
      <c r="Y27" s="23"/>
      <c r="Z27" s="24" t="str">
        <f>IF(AND(ISNUMBER(E27), ISNUMBER(H27), ISNUMBER(J27), ISNUMBER(L27),ISNUMBER(P27), ISNUMBER(R27),ISNUMBER(V27)),(E27+H27+J27+L27+P27+R27+V27)*X27, "Zadajte údaje do buniek „vyplní uchádzač” ")</f>
        <v xml:space="preserve">Zadajte údaje do buniek „vyplní uchádzač” </v>
      </c>
      <c r="AA27" s="25"/>
      <c r="AB27" s="25"/>
      <c r="AC27" s="26"/>
    </row>
    <row r="28" spans="1:29" ht="52.5" customHeight="1" x14ac:dyDescent="0.25">
      <c r="A28" s="135" t="s">
        <v>34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  <row r="29" spans="1:29" ht="27.6" customHeight="1" x14ac:dyDescent="0.25">
      <c r="A29" s="16" t="s">
        <v>18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</row>
    <row r="30" spans="1:29" ht="27.9" customHeight="1" x14ac:dyDescent="0.25">
      <c r="A30" s="76" t="s">
        <v>42</v>
      </c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6"/>
      <c r="Z30" s="76"/>
      <c r="AA30" s="76"/>
      <c r="AB30" s="76"/>
      <c r="AC30" s="76"/>
    </row>
    <row r="31" spans="1:29" ht="36.75" customHeight="1" x14ac:dyDescent="0.25">
      <c r="A31" s="4"/>
      <c r="B31" s="4"/>
      <c r="C31" s="111" t="s">
        <v>19</v>
      </c>
      <c r="D31" s="112"/>
      <c r="E31" s="112"/>
      <c r="F31" s="113"/>
      <c r="G31" s="116" t="s">
        <v>20</v>
      </c>
      <c r="H31" s="117"/>
      <c r="I31" s="117"/>
      <c r="J31" s="117"/>
      <c r="K31" s="117"/>
      <c r="L31" s="117"/>
      <c r="M31" s="117"/>
      <c r="N31" s="117"/>
      <c r="O31" s="117"/>
      <c r="P31" s="118"/>
      <c r="Q31" s="48" t="s">
        <v>8</v>
      </c>
      <c r="R31" s="49"/>
      <c r="S31" s="49"/>
      <c r="T31" s="49"/>
      <c r="U31" s="49"/>
      <c r="V31" s="49"/>
      <c r="W31" s="49"/>
      <c r="X31" s="49"/>
      <c r="Y31" s="50"/>
      <c r="Z31" s="93" t="s">
        <v>66</v>
      </c>
      <c r="AA31" s="94"/>
      <c r="AB31" s="94"/>
      <c r="AC31" s="95"/>
    </row>
    <row r="32" spans="1:29" ht="30" customHeight="1" x14ac:dyDescent="0.25">
      <c r="A32" s="2"/>
      <c r="B32" s="2"/>
      <c r="C32" s="114"/>
      <c r="D32" s="115"/>
      <c r="E32" s="115"/>
      <c r="F32" s="115"/>
      <c r="G32" s="119">
        <v>2026</v>
      </c>
      <c r="H32" s="120"/>
      <c r="I32" s="32">
        <v>2027</v>
      </c>
      <c r="J32" s="34"/>
      <c r="K32" s="32">
        <v>2028</v>
      </c>
      <c r="L32" s="33"/>
      <c r="M32" s="34"/>
      <c r="N32" s="32">
        <v>2029</v>
      </c>
      <c r="O32" s="34"/>
      <c r="P32" s="7">
        <v>2030</v>
      </c>
      <c r="Q32" s="91"/>
      <c r="R32" s="91"/>
      <c r="S32" s="91"/>
      <c r="T32" s="91"/>
      <c r="U32" s="91"/>
      <c r="V32" s="91"/>
      <c r="W32" s="91"/>
      <c r="X32" s="91"/>
      <c r="Y32" s="92"/>
      <c r="Z32" s="96"/>
      <c r="AA32" s="97"/>
      <c r="AB32" s="97"/>
      <c r="AC32" s="98"/>
    </row>
    <row r="33" spans="1:29" ht="42" customHeight="1" x14ac:dyDescent="0.25">
      <c r="A33" s="2"/>
      <c r="B33" s="2"/>
      <c r="C33" s="19" t="s">
        <v>21</v>
      </c>
      <c r="D33" s="20"/>
      <c r="E33" s="20"/>
      <c r="F33" s="20"/>
      <c r="G33" s="9" t="s">
        <v>40</v>
      </c>
      <c r="H33" s="10"/>
      <c r="I33" s="123" t="s">
        <v>40</v>
      </c>
      <c r="J33" s="137"/>
      <c r="K33" s="123" t="s">
        <v>40</v>
      </c>
      <c r="L33" s="136"/>
      <c r="M33" s="137"/>
      <c r="N33" s="13" t="s">
        <v>40</v>
      </c>
      <c r="O33" s="15"/>
      <c r="P33" s="8" t="s">
        <v>79</v>
      </c>
      <c r="Q33" s="17" t="s">
        <v>5</v>
      </c>
      <c r="R33" s="17"/>
      <c r="S33" s="17"/>
      <c r="T33" s="17"/>
      <c r="U33" s="17"/>
      <c r="V33" s="17"/>
      <c r="W33" s="17"/>
      <c r="X33" s="17"/>
      <c r="Y33" s="18"/>
      <c r="Z33" s="108" t="str">
        <f>IF(AND(ISNUMBER(Q33)),(Q33)*19, "Zadajte údaje do buniek „vyplní uchádzač” ")</f>
        <v xml:space="preserve">Zadajte údaje do buniek „vyplní uchádzač” </v>
      </c>
      <c r="AA33" s="109"/>
      <c r="AB33" s="109"/>
      <c r="AC33" s="110"/>
    </row>
    <row r="34" spans="1:29" ht="36" customHeight="1" x14ac:dyDescent="0.25">
      <c r="A34" s="135" t="s">
        <v>23</v>
      </c>
      <c r="B34" s="135"/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</row>
    <row r="35" spans="1:29" ht="33.9" customHeight="1" x14ac:dyDescent="0.25">
      <c r="A35" s="76" t="s">
        <v>49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</row>
    <row r="36" spans="1:29" ht="38.1" customHeight="1" x14ac:dyDescent="0.25">
      <c r="A36" s="39"/>
      <c r="B36" s="40"/>
      <c r="C36" s="40"/>
      <c r="D36" s="41"/>
      <c r="E36" s="159"/>
      <c r="F36" s="160"/>
      <c r="G36" s="161"/>
      <c r="H36" s="55" t="s">
        <v>10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51" t="s">
        <v>44</v>
      </c>
      <c r="Y36" s="52"/>
      <c r="Z36" s="55" t="s">
        <v>60</v>
      </c>
      <c r="AA36" s="56"/>
      <c r="AB36" s="56"/>
      <c r="AC36" s="57"/>
    </row>
    <row r="37" spans="1:29" ht="69.75" customHeight="1" x14ac:dyDescent="0.25">
      <c r="A37" s="42"/>
      <c r="B37" s="43"/>
      <c r="C37" s="43"/>
      <c r="D37" s="43"/>
      <c r="E37" s="138" t="s">
        <v>43</v>
      </c>
      <c r="F37" s="138"/>
      <c r="G37" s="138"/>
      <c r="H37" s="139" t="s">
        <v>13</v>
      </c>
      <c r="I37" s="139"/>
      <c r="J37" s="140" t="s">
        <v>14</v>
      </c>
      <c r="K37" s="140"/>
      <c r="L37" s="140"/>
      <c r="M37" s="141" t="s">
        <v>38</v>
      </c>
      <c r="N37" s="141"/>
      <c r="O37" s="141"/>
      <c r="P37" s="141"/>
      <c r="Q37" s="141"/>
      <c r="R37" s="141"/>
      <c r="S37" s="141" t="s">
        <v>39</v>
      </c>
      <c r="T37" s="141"/>
      <c r="U37" s="141"/>
      <c r="V37" s="141"/>
      <c r="W37" s="141"/>
      <c r="X37" s="162"/>
      <c r="Y37" s="54"/>
      <c r="Z37" s="58"/>
      <c r="AA37" s="59"/>
      <c r="AB37" s="59"/>
      <c r="AC37" s="60"/>
    </row>
    <row r="38" spans="1:29" ht="72" customHeight="1" x14ac:dyDescent="0.25">
      <c r="A38" s="19" t="s">
        <v>47</v>
      </c>
      <c r="B38" s="20"/>
      <c r="C38" s="20"/>
      <c r="D38" s="20"/>
      <c r="E38" s="156" t="s">
        <v>5</v>
      </c>
      <c r="F38" s="157"/>
      <c r="G38" s="157"/>
      <c r="H38" s="158" t="s">
        <v>5</v>
      </c>
      <c r="I38" s="158"/>
      <c r="J38" s="158" t="s">
        <v>5</v>
      </c>
      <c r="K38" s="158"/>
      <c r="L38" s="158"/>
      <c r="M38" s="158" t="s">
        <v>5</v>
      </c>
      <c r="N38" s="158"/>
      <c r="O38" s="158"/>
      <c r="P38" s="158"/>
      <c r="Q38" s="158"/>
      <c r="R38" s="158"/>
      <c r="S38" s="158" t="s">
        <v>5</v>
      </c>
      <c r="T38" s="158"/>
      <c r="U38" s="158"/>
      <c r="V38" s="158"/>
      <c r="W38" s="158"/>
      <c r="X38" s="142">
        <v>63500</v>
      </c>
      <c r="Y38" s="23"/>
      <c r="Z38" s="24" t="str">
        <f>IF(AND(ISNUMBER(E38),ISNUMBER(H38),ISNUMBER(J38),ISNUMBER(M38),ISNUMBER(S38),ISNUMBER(X38)),
 (E38+H38+J38+M38+S38)*X38,
 "Zadajte údaje do buniek „vyplní uchádzač”")</f>
        <v>Zadajte údaje do buniek „vyplní uchádzač”</v>
      </c>
      <c r="AA38" s="25"/>
      <c r="AB38" s="25"/>
      <c r="AC38" s="26"/>
    </row>
    <row r="39" spans="1:29" ht="52.5" customHeight="1" x14ac:dyDescent="0.25">
      <c r="A39" s="135" t="s">
        <v>45</v>
      </c>
      <c r="B39" s="135"/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</row>
    <row r="40" spans="1:29" ht="33.9" customHeight="1" x14ac:dyDescent="0.25">
      <c r="A40" s="76" t="s">
        <v>51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</row>
    <row r="41" spans="1:29" ht="38.1" customHeight="1" x14ac:dyDescent="0.25">
      <c r="A41" s="39"/>
      <c r="B41" s="40"/>
      <c r="C41" s="40"/>
      <c r="D41" s="41"/>
      <c r="E41" s="45"/>
      <c r="F41" s="46"/>
      <c r="G41" s="47"/>
      <c r="H41" s="48" t="s">
        <v>10</v>
      </c>
      <c r="I41" s="49"/>
      <c r="J41" s="49"/>
      <c r="K41" s="49"/>
      <c r="L41" s="56"/>
      <c r="M41" s="56"/>
      <c r="N41" s="56"/>
      <c r="O41" s="56"/>
      <c r="P41" s="56"/>
      <c r="Q41" s="56"/>
      <c r="R41" s="49"/>
      <c r="S41" s="49"/>
      <c r="T41" s="49"/>
      <c r="U41" s="49"/>
      <c r="V41" s="49"/>
      <c r="W41" s="50"/>
      <c r="X41" s="51" t="s">
        <v>44</v>
      </c>
      <c r="Y41" s="52"/>
      <c r="Z41" s="55" t="s">
        <v>61</v>
      </c>
      <c r="AA41" s="56"/>
      <c r="AB41" s="56"/>
      <c r="AC41" s="57"/>
    </row>
    <row r="42" spans="1:29" ht="69.75" customHeight="1" x14ac:dyDescent="0.25">
      <c r="A42" s="42"/>
      <c r="B42" s="43"/>
      <c r="C42" s="43"/>
      <c r="D42" s="44"/>
      <c r="E42" s="35" t="s">
        <v>43</v>
      </c>
      <c r="F42" s="36"/>
      <c r="G42" s="37"/>
      <c r="H42" s="61" t="s">
        <v>13</v>
      </c>
      <c r="I42" s="62"/>
      <c r="J42" s="63" t="s">
        <v>14</v>
      </c>
      <c r="K42" s="132"/>
      <c r="L42" s="152" t="s">
        <v>37</v>
      </c>
      <c r="M42" s="153"/>
      <c r="N42" s="153"/>
      <c r="O42" s="154"/>
      <c r="P42" s="152" t="s">
        <v>26</v>
      </c>
      <c r="Q42" s="154"/>
      <c r="R42" s="155" t="s">
        <v>15</v>
      </c>
      <c r="S42" s="127"/>
      <c r="T42" s="127"/>
      <c r="U42" s="62"/>
      <c r="V42" s="63" t="s">
        <v>25</v>
      </c>
      <c r="W42" s="100"/>
      <c r="X42" s="53"/>
      <c r="Y42" s="54"/>
      <c r="Z42" s="58"/>
      <c r="AA42" s="59"/>
      <c r="AB42" s="59"/>
      <c r="AC42" s="60"/>
    </row>
    <row r="43" spans="1:29" ht="60" customHeight="1" x14ac:dyDescent="0.25">
      <c r="A43" s="19" t="s">
        <v>47</v>
      </c>
      <c r="B43" s="20"/>
      <c r="C43" s="20"/>
      <c r="D43" s="21"/>
      <c r="E43" s="143" t="s">
        <v>5</v>
      </c>
      <c r="F43" s="150"/>
      <c r="G43" s="151"/>
      <c r="H43" s="27" t="s">
        <v>5</v>
      </c>
      <c r="I43" s="126"/>
      <c r="J43" s="27" t="s">
        <v>5</v>
      </c>
      <c r="K43" s="29"/>
      <c r="L43" s="146" t="s">
        <v>5</v>
      </c>
      <c r="M43" s="147"/>
      <c r="N43" s="147"/>
      <c r="O43" s="148"/>
      <c r="P43" s="146" t="s">
        <v>5</v>
      </c>
      <c r="Q43" s="149"/>
      <c r="R43" s="29" t="s">
        <v>5</v>
      </c>
      <c r="S43" s="29"/>
      <c r="T43" s="29"/>
      <c r="U43" s="28"/>
      <c r="V43" s="27" t="s">
        <v>5</v>
      </c>
      <c r="W43" s="28"/>
      <c r="X43" s="22">
        <v>1500</v>
      </c>
      <c r="Y43" s="23"/>
      <c r="Z43" s="24" t="str">
        <f>IF(AND(ISNUMBER(E43),ISNUMBER(H43),ISNUMBER(J43),ISNUMBER(L43),ISNUMBER(P43),ISNUMBER(R43),ISNUMBER(V43),ISNUMBER(X43)),
 (E43+H43+J43+L43+P43+R43+V43)*X43,
 "Zadajte údaje do buniek „vyplní uchádzač”")</f>
        <v>Zadajte údaje do buniek „vyplní uchádzač”</v>
      </c>
      <c r="AA43" s="25"/>
      <c r="AB43" s="25"/>
      <c r="AC43" s="26"/>
    </row>
    <row r="44" spans="1:29" ht="52.5" customHeight="1" x14ac:dyDescent="0.25">
      <c r="A44" s="135" t="str">
        <f>IF(AND(ISNUMBER(E43),ISNUMBER(H43),ISNUMBER(J43),ISNUMBER(L43),ISNUMBER(O43),ISNUMBER(R43),ISNUMBER(V43),ISNUMBER(X43)),
 (E43+H43+J43+L43+O43+R43+V43)*X43,
 "Zadajte údaje do buniek „vyplní uchádzač”")</f>
        <v>Zadajte údaje do buniek „vyplní uchádzač”</v>
      </c>
      <c r="B44" s="135"/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</row>
    <row r="45" spans="1:29" ht="33.9" customHeight="1" x14ac:dyDescent="0.25">
      <c r="A45" s="76" t="s">
        <v>85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</row>
    <row r="46" spans="1:29" ht="38.1" customHeight="1" x14ac:dyDescent="0.25">
      <c r="A46" s="39"/>
      <c r="B46" s="40"/>
      <c r="C46" s="40"/>
      <c r="D46" s="41"/>
      <c r="E46" s="45"/>
      <c r="F46" s="46"/>
      <c r="G46" s="47"/>
      <c r="H46" s="48" t="s">
        <v>10</v>
      </c>
      <c r="I46" s="49"/>
      <c r="J46" s="49"/>
      <c r="K46" s="49"/>
      <c r="L46" s="56"/>
      <c r="M46" s="56"/>
      <c r="N46" s="56"/>
      <c r="O46" s="56"/>
      <c r="P46" s="56"/>
      <c r="Q46" s="56"/>
      <c r="R46" s="49"/>
      <c r="S46" s="49"/>
      <c r="T46" s="49"/>
      <c r="U46" s="49"/>
      <c r="V46" s="49"/>
      <c r="W46" s="50"/>
      <c r="X46" s="51" t="s">
        <v>44</v>
      </c>
      <c r="Y46" s="52"/>
      <c r="Z46" s="55" t="s">
        <v>62</v>
      </c>
      <c r="AA46" s="56"/>
      <c r="AB46" s="56"/>
      <c r="AC46" s="57"/>
    </row>
    <row r="47" spans="1:29" ht="69.75" customHeight="1" x14ac:dyDescent="0.25">
      <c r="A47" s="42"/>
      <c r="B47" s="43"/>
      <c r="C47" s="43"/>
      <c r="D47" s="44"/>
      <c r="E47" s="35" t="s">
        <v>43</v>
      </c>
      <c r="F47" s="36"/>
      <c r="G47" s="37"/>
      <c r="H47" s="61" t="s">
        <v>13</v>
      </c>
      <c r="I47" s="62"/>
      <c r="J47" s="63" t="s">
        <v>14</v>
      </c>
      <c r="K47" s="132"/>
      <c r="L47" s="152" t="s">
        <v>37</v>
      </c>
      <c r="M47" s="153"/>
      <c r="N47" s="153"/>
      <c r="O47" s="154"/>
      <c r="P47" s="152" t="s">
        <v>28</v>
      </c>
      <c r="Q47" s="154"/>
      <c r="R47" s="155" t="s">
        <v>15</v>
      </c>
      <c r="S47" s="127"/>
      <c r="T47" s="127"/>
      <c r="U47" s="62"/>
      <c r="V47" s="63" t="s">
        <v>25</v>
      </c>
      <c r="W47" s="100"/>
      <c r="X47" s="53"/>
      <c r="Y47" s="54"/>
      <c r="Z47" s="58"/>
      <c r="AA47" s="59"/>
      <c r="AB47" s="59"/>
      <c r="AC47" s="60"/>
    </row>
    <row r="48" spans="1:29" ht="60" customHeight="1" x14ac:dyDescent="0.25">
      <c r="A48" s="19" t="s">
        <v>47</v>
      </c>
      <c r="B48" s="20"/>
      <c r="C48" s="20"/>
      <c r="D48" s="21"/>
      <c r="E48" s="143" t="s">
        <v>5</v>
      </c>
      <c r="F48" s="144"/>
      <c r="G48" s="145"/>
      <c r="H48" s="27" t="s">
        <v>5</v>
      </c>
      <c r="I48" s="28"/>
      <c r="J48" s="27" t="s">
        <v>5</v>
      </c>
      <c r="K48" s="29"/>
      <c r="L48" s="146" t="s">
        <v>5</v>
      </c>
      <c r="M48" s="147"/>
      <c r="N48" s="147"/>
      <c r="O48" s="148"/>
      <c r="P48" s="146" t="s">
        <v>5</v>
      </c>
      <c r="Q48" s="149"/>
      <c r="R48" s="29" t="s">
        <v>5</v>
      </c>
      <c r="S48" s="29"/>
      <c r="T48" s="29"/>
      <c r="U48" s="28"/>
      <c r="V48" s="27" t="s">
        <v>5</v>
      </c>
      <c r="W48" s="28"/>
      <c r="X48" s="22">
        <v>1500</v>
      </c>
      <c r="Y48" s="23"/>
      <c r="Z48" s="24" t="str">
        <f>IF(AND(ISNUMBER(E48),ISNUMBER(H48),ISNUMBER(J48),ISNUMBER(L48),ISNUMBER(P48),ISNUMBER(R48),ISNUMBER(V48),ISNUMBER(X48)),
 (E48+H48+J48+L48+P48+R48+V48)*X48,
 "Zadajte údaje do buniek „vyplní uchádzač”")</f>
        <v>Zadajte údaje do buniek „vyplní uchádzač”</v>
      </c>
      <c r="AA48" s="25"/>
      <c r="AB48" s="25"/>
      <c r="AC48" s="26"/>
    </row>
    <row r="49" spans="1:29" ht="52.5" customHeight="1" x14ac:dyDescent="0.25">
      <c r="A49" s="135" t="s">
        <v>45</v>
      </c>
      <c r="B49" s="135"/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</row>
    <row r="50" spans="1:29" ht="27.9" customHeight="1" x14ac:dyDescent="0.25">
      <c r="A50" s="76" t="s">
        <v>50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6"/>
      <c r="AC50" s="76"/>
    </row>
    <row r="51" spans="1:29" ht="32.25" customHeight="1" x14ac:dyDescent="0.25">
      <c r="A51" s="4"/>
      <c r="B51" s="4"/>
      <c r="C51" s="111" t="s">
        <v>19</v>
      </c>
      <c r="D51" s="112"/>
      <c r="E51" s="112"/>
      <c r="F51" s="113"/>
      <c r="G51" s="116" t="s">
        <v>20</v>
      </c>
      <c r="H51" s="117"/>
      <c r="I51" s="117"/>
      <c r="J51" s="117"/>
      <c r="K51" s="117"/>
      <c r="L51" s="117"/>
      <c r="M51" s="117"/>
      <c r="N51" s="117"/>
      <c r="O51" s="117"/>
      <c r="P51" s="118"/>
      <c r="Q51" s="48" t="s">
        <v>8</v>
      </c>
      <c r="R51" s="49"/>
      <c r="S51" s="49"/>
      <c r="T51" s="49"/>
      <c r="U51" s="49"/>
      <c r="V51" s="49"/>
      <c r="W51" s="49"/>
      <c r="X51" s="49"/>
      <c r="Y51" s="50"/>
      <c r="Z51" s="93" t="s">
        <v>67</v>
      </c>
      <c r="AA51" s="94"/>
      <c r="AB51" s="94"/>
      <c r="AC51" s="95"/>
    </row>
    <row r="52" spans="1:29" ht="30" customHeight="1" x14ac:dyDescent="0.25">
      <c r="A52" s="2"/>
      <c r="B52" s="2"/>
      <c r="C52" s="114"/>
      <c r="D52" s="115"/>
      <c r="E52" s="115"/>
      <c r="F52" s="115"/>
      <c r="G52" s="119">
        <v>2026</v>
      </c>
      <c r="H52" s="120"/>
      <c r="I52" s="32">
        <v>2027</v>
      </c>
      <c r="J52" s="34"/>
      <c r="K52" s="32">
        <v>2028</v>
      </c>
      <c r="L52" s="33"/>
      <c r="M52" s="34"/>
      <c r="N52" s="32">
        <v>2029</v>
      </c>
      <c r="O52" s="34"/>
      <c r="P52" s="7">
        <v>2030</v>
      </c>
      <c r="Q52" s="91"/>
      <c r="R52" s="91"/>
      <c r="S52" s="91"/>
      <c r="T52" s="91"/>
      <c r="U52" s="91"/>
      <c r="V52" s="91"/>
      <c r="W52" s="91"/>
      <c r="X52" s="91"/>
      <c r="Y52" s="92"/>
      <c r="Z52" s="96"/>
      <c r="AA52" s="97"/>
      <c r="AB52" s="97"/>
      <c r="AC52" s="98"/>
    </row>
    <row r="53" spans="1:29" ht="42" customHeight="1" x14ac:dyDescent="0.25">
      <c r="A53" s="2"/>
      <c r="B53" s="2"/>
      <c r="C53" s="19" t="s">
        <v>21</v>
      </c>
      <c r="D53" s="20"/>
      <c r="E53" s="20"/>
      <c r="F53" s="20"/>
      <c r="G53" s="9" t="s">
        <v>22</v>
      </c>
      <c r="H53" s="10"/>
      <c r="I53" s="123" t="s">
        <v>41</v>
      </c>
      <c r="J53" s="137"/>
      <c r="K53" s="123" t="s">
        <v>41</v>
      </c>
      <c r="L53" s="136"/>
      <c r="M53" s="137"/>
      <c r="N53" s="13" t="s">
        <v>41</v>
      </c>
      <c r="O53" s="15"/>
      <c r="P53" s="8" t="s">
        <v>41</v>
      </c>
      <c r="Q53" s="17" t="s">
        <v>5</v>
      </c>
      <c r="R53" s="17"/>
      <c r="S53" s="17"/>
      <c r="T53" s="17"/>
      <c r="U53" s="17"/>
      <c r="V53" s="17"/>
      <c r="W53" s="17"/>
      <c r="X53" s="17"/>
      <c r="Y53" s="18"/>
      <c r="Z53" s="108" t="str">
        <f>IF(AND(ISNUMBER(Q53)),(Q53)*9, "Zadajte údaje do buniek „vyplní uchádzač” ")</f>
        <v xml:space="preserve">Zadajte údaje do buniek „vyplní uchádzač” </v>
      </c>
      <c r="AA53" s="109"/>
      <c r="AB53" s="109"/>
      <c r="AC53" s="110"/>
    </row>
    <row r="54" spans="1:29" ht="24.9" customHeight="1" x14ac:dyDescent="0.25">
      <c r="A54" s="106" t="s">
        <v>3</v>
      </c>
      <c r="B54" s="106"/>
      <c r="C54" s="106"/>
      <c r="D54" s="106"/>
      <c r="E54" s="106"/>
      <c r="F54" s="106"/>
      <c r="G54" s="106"/>
      <c r="H54" s="106"/>
      <c r="I54" s="106"/>
      <c r="J54" s="106"/>
      <c r="K54" s="106"/>
      <c r="L54" s="106"/>
      <c r="M54" s="106"/>
      <c r="N54" s="106"/>
      <c r="O54" s="106"/>
      <c r="P54" s="106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</row>
    <row r="55" spans="1:29" ht="106.5" customHeight="1" x14ac:dyDescent="0.25">
      <c r="A55" s="107" t="s">
        <v>6</v>
      </c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7"/>
      <c r="AB55" s="107"/>
    </row>
    <row r="56" spans="1:29" ht="39" customHeight="1" x14ac:dyDescent="0.25">
      <c r="A56" s="104" t="s">
        <v>4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4"/>
      <c r="AB56" s="104"/>
    </row>
    <row r="57" spans="1:29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</row>
  </sheetData>
  <mergeCells count="214">
    <mergeCell ref="A1:AC1"/>
    <mergeCell ref="A2:AC2"/>
    <mergeCell ref="A3:H5"/>
    <mergeCell ref="J3:S3"/>
    <mergeCell ref="T3:U3"/>
    <mergeCell ref="V3:W3"/>
    <mergeCell ref="X3:Y3"/>
    <mergeCell ref="Z3:AA3"/>
    <mergeCell ref="AB3:AC3"/>
    <mergeCell ref="J4:S4"/>
    <mergeCell ref="AB5:AC5"/>
    <mergeCell ref="A6:AC6"/>
    <mergeCell ref="A7:AC7"/>
    <mergeCell ref="A8:B8"/>
    <mergeCell ref="C8:O8"/>
    <mergeCell ref="P8:AA8"/>
    <mergeCell ref="AB8:AC8"/>
    <mergeCell ref="T4:U4"/>
    <mergeCell ref="V4:W4"/>
    <mergeCell ref="X4:Y4"/>
    <mergeCell ref="Z4:AA4"/>
    <mergeCell ref="AB4:AC4"/>
    <mergeCell ref="J5:S5"/>
    <mergeCell ref="T5:U5"/>
    <mergeCell ref="V5:W5"/>
    <mergeCell ref="X5:Y5"/>
    <mergeCell ref="Z5:AA5"/>
    <mergeCell ref="A13:D14"/>
    <mergeCell ref="E13:G13"/>
    <mergeCell ref="H13:W13"/>
    <mergeCell ref="X13:Y14"/>
    <mergeCell ref="Z13:AC14"/>
    <mergeCell ref="E14:G14"/>
    <mergeCell ref="S14:W14"/>
    <mergeCell ref="A9:B9"/>
    <mergeCell ref="C9:O9"/>
    <mergeCell ref="P9:AA9"/>
    <mergeCell ref="AB9:AC9"/>
    <mergeCell ref="A11:AC11"/>
    <mergeCell ref="A12:AC12"/>
    <mergeCell ref="H14:I14"/>
    <mergeCell ref="J14:L14"/>
    <mergeCell ref="M14:R14"/>
    <mergeCell ref="A10:AC10"/>
    <mergeCell ref="Z15:AC15"/>
    <mergeCell ref="A16:AC16"/>
    <mergeCell ref="A17:AC17"/>
    <mergeCell ref="A18:AC18"/>
    <mergeCell ref="A19:D20"/>
    <mergeCell ref="E19:G19"/>
    <mergeCell ref="H19:W19"/>
    <mergeCell ref="X19:Y20"/>
    <mergeCell ref="Z19:AC20"/>
    <mergeCell ref="E20:G20"/>
    <mergeCell ref="A15:D15"/>
    <mergeCell ref="E15:G15"/>
    <mergeCell ref="X15:Y15"/>
    <mergeCell ref="H15:I15"/>
    <mergeCell ref="J15:L15"/>
    <mergeCell ref="M15:R15"/>
    <mergeCell ref="S15:W15"/>
    <mergeCell ref="V21:W21"/>
    <mergeCell ref="X21:Y21"/>
    <mergeCell ref="Z21:AC21"/>
    <mergeCell ref="A22:AC22"/>
    <mergeCell ref="A23:AC23"/>
    <mergeCell ref="L26:O26"/>
    <mergeCell ref="P26:Q26"/>
    <mergeCell ref="R26:U26"/>
    <mergeCell ref="H20:I20"/>
    <mergeCell ref="J20:K20"/>
    <mergeCell ref="V20:W20"/>
    <mergeCell ref="A21:D21"/>
    <mergeCell ref="E21:G21"/>
    <mergeCell ref="H21:I21"/>
    <mergeCell ref="J21:K21"/>
    <mergeCell ref="R20:U20"/>
    <mergeCell ref="R21:U21"/>
    <mergeCell ref="L20:O20"/>
    <mergeCell ref="P20:Q20"/>
    <mergeCell ref="L21:O21"/>
    <mergeCell ref="P21:Q21"/>
    <mergeCell ref="A24:AC24"/>
    <mergeCell ref="A25:D26"/>
    <mergeCell ref="E25:G25"/>
    <mergeCell ref="Z33:AC33"/>
    <mergeCell ref="A34:AC34"/>
    <mergeCell ref="Q32:Y32"/>
    <mergeCell ref="Z32:AC32"/>
    <mergeCell ref="C33:F33"/>
    <mergeCell ref="X27:Y27"/>
    <mergeCell ref="Z27:AC27"/>
    <mergeCell ref="A28:AC28"/>
    <mergeCell ref="A29:AC29"/>
    <mergeCell ref="H25:W25"/>
    <mergeCell ref="X25:Y26"/>
    <mergeCell ref="Z25:AC26"/>
    <mergeCell ref="E26:G26"/>
    <mergeCell ref="H26:I26"/>
    <mergeCell ref="V26:W26"/>
    <mergeCell ref="A27:D27"/>
    <mergeCell ref="E27:G27"/>
    <mergeCell ref="H27:I27"/>
    <mergeCell ref="J27:K27"/>
    <mergeCell ref="V27:W27"/>
    <mergeCell ref="L27:O27"/>
    <mergeCell ref="A56:AB56"/>
    <mergeCell ref="A57:AC57"/>
    <mergeCell ref="A54:P54"/>
    <mergeCell ref="Q54:AB54"/>
    <mergeCell ref="A55:AB55"/>
    <mergeCell ref="J26:K26"/>
    <mergeCell ref="A36:D37"/>
    <mergeCell ref="H36:W36"/>
    <mergeCell ref="E36:G36"/>
    <mergeCell ref="A35:AC35"/>
    <mergeCell ref="X36:Y37"/>
    <mergeCell ref="Z36:AC37"/>
    <mergeCell ref="P27:Q27"/>
    <mergeCell ref="R27:U27"/>
    <mergeCell ref="A30:AC30"/>
    <mergeCell ref="C31:F32"/>
    <mergeCell ref="G31:P31"/>
    <mergeCell ref="Q31:Y31"/>
    <mergeCell ref="Z31:AC31"/>
    <mergeCell ref="Z38:AC38"/>
    <mergeCell ref="A40:AC40"/>
    <mergeCell ref="A41:D42"/>
    <mergeCell ref="H41:W41"/>
    <mergeCell ref="X41:Y42"/>
    <mergeCell ref="Z41:AC42"/>
    <mergeCell ref="A38:D38"/>
    <mergeCell ref="E38:G38"/>
    <mergeCell ref="H38:I38"/>
    <mergeCell ref="J38:L38"/>
    <mergeCell ref="M38:R38"/>
    <mergeCell ref="S38:W38"/>
    <mergeCell ref="E42:G42"/>
    <mergeCell ref="H42:I42"/>
    <mergeCell ref="J42:K42"/>
    <mergeCell ref="L42:O42"/>
    <mergeCell ref="P42:Q42"/>
    <mergeCell ref="R42:U42"/>
    <mergeCell ref="V42:W42"/>
    <mergeCell ref="E41:G41"/>
    <mergeCell ref="A39:AC39"/>
    <mergeCell ref="Z43:AC43"/>
    <mergeCell ref="A45:AC45"/>
    <mergeCell ref="A46:D47"/>
    <mergeCell ref="H46:W46"/>
    <mergeCell ref="X46:Y47"/>
    <mergeCell ref="Z46:AC47"/>
    <mergeCell ref="A43:D43"/>
    <mergeCell ref="E43:G43"/>
    <mergeCell ref="H43:I43"/>
    <mergeCell ref="J43:K43"/>
    <mergeCell ref="L43:O43"/>
    <mergeCell ref="P43:Q43"/>
    <mergeCell ref="E46:G46"/>
    <mergeCell ref="A44:AC44"/>
    <mergeCell ref="E47:G47"/>
    <mergeCell ref="H47:I47"/>
    <mergeCell ref="J47:K47"/>
    <mergeCell ref="L47:O47"/>
    <mergeCell ref="P47:Q47"/>
    <mergeCell ref="R47:U47"/>
    <mergeCell ref="V47:W47"/>
    <mergeCell ref="Z53:AC53"/>
    <mergeCell ref="R48:U48"/>
    <mergeCell ref="V48:W48"/>
    <mergeCell ref="X48:Y48"/>
    <mergeCell ref="Z48:AC48"/>
    <mergeCell ref="A50:AC50"/>
    <mergeCell ref="C51:F52"/>
    <mergeCell ref="G51:P51"/>
    <mergeCell ref="A48:D48"/>
    <mergeCell ref="E48:G48"/>
    <mergeCell ref="H48:I48"/>
    <mergeCell ref="J48:K48"/>
    <mergeCell ref="L48:O48"/>
    <mergeCell ref="P48:Q48"/>
    <mergeCell ref="Q51:Y51"/>
    <mergeCell ref="Z51:AC51"/>
    <mergeCell ref="Q52:Y52"/>
    <mergeCell ref="Z52:AC52"/>
    <mergeCell ref="A49:AC49"/>
    <mergeCell ref="G52:H52"/>
    <mergeCell ref="I52:J52"/>
    <mergeCell ref="K52:M52"/>
    <mergeCell ref="G53:H53"/>
    <mergeCell ref="I53:J53"/>
    <mergeCell ref="K53:M53"/>
    <mergeCell ref="N53:O53"/>
    <mergeCell ref="G32:H32"/>
    <mergeCell ref="I32:J32"/>
    <mergeCell ref="K32:M32"/>
    <mergeCell ref="N32:O32"/>
    <mergeCell ref="G33:H33"/>
    <mergeCell ref="I33:J33"/>
    <mergeCell ref="K33:M33"/>
    <mergeCell ref="N33:O33"/>
    <mergeCell ref="N52:O52"/>
    <mergeCell ref="E37:G37"/>
    <mergeCell ref="H37:I37"/>
    <mergeCell ref="J37:L37"/>
    <mergeCell ref="M37:R37"/>
    <mergeCell ref="C53:F53"/>
    <mergeCell ref="Q53:Y53"/>
    <mergeCell ref="R43:U43"/>
    <mergeCell ref="V43:W43"/>
    <mergeCell ref="X43:Y43"/>
    <mergeCell ref="X38:Y38"/>
    <mergeCell ref="S37:W37"/>
    <mergeCell ref="Q33:Y33"/>
  </mergeCells>
  <hyperlinks>
    <hyperlink ref="A22" r:id="rId1" display="http://www.lbma.org.uk/" xr:uid="{C3768D6D-E14B-4D66-B988-E1FE13530593}"/>
    <hyperlink ref="A16" r:id="rId2" display="http://www.lbma.org.uk/" xr:uid="{82EA1725-894F-4510-ABBE-5F13CE9521A7}"/>
    <hyperlink ref="A28" r:id="rId3" display="http://www.lbma.org.uk/" xr:uid="{1BFD65C8-8AFB-4BEF-82D5-7D6A5CCB8091}"/>
  </hyperlinks>
  <pageMargins left="0.25" right="0.25" top="0.75" bottom="0.75" header="0.3" footer="0.3"/>
  <pageSetup scale="85" fitToHeight="0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 (DMS)" ma:contentTypeID="0x010100F5CEA94C78EB42B7A3BD7D634CEE81BF008269D4AC4752234280C291A15150F7BC" ma:contentTypeVersion="" ma:contentTypeDescription="" ma:contentTypeScope="" ma:versionID="085a00ad825df777437edb6eec8e7f16">
  <xsd:schema xmlns:xsd="http://www.w3.org/2001/XMLSchema" xmlns:xs="http://www.w3.org/2001/XMLSchema" xmlns:p="http://schemas.microsoft.com/office/2006/metadata/properties" xmlns:ns1="http://schemas.microsoft.com/sharepoint/v3" xmlns:ns3="A3AFB97D-24AE-4980-B6D7-F85BF3DBE447" targetNamespace="http://schemas.microsoft.com/office/2006/metadata/properties" ma:root="true" ma:fieldsID="9ae387adfbfab607cf1398070bdfc8b7" ns1:_="" ns3:_="">
    <xsd:import namespace="http://schemas.microsoft.com/sharepoint/v3"/>
    <xsd:import namespace="A3AFB97D-24AE-4980-B6D7-F85BF3DBE447"/>
    <xsd:element name="properties">
      <xsd:complexType>
        <xsd:sequence>
          <xsd:element name="documentManagement">
            <xsd:complexType>
              <xsd:all>
                <xsd:element ref="ns1:TemplateUrl" minOccurs="0"/>
                <xsd:element ref="ns1:xd_ProgID" minOccurs="0"/>
                <xsd:element ref="ns1:xd_Signature" minOccurs="0"/>
                <xsd:element ref="ns3: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TemplateUrl" ma:index="1" nillable="true" ma:displayName="Prepojenie šablóny" ma:hidden="true" ma:internalName="TemplateUrl">
      <xsd:simpleType>
        <xsd:restriction base="dms:Text"/>
      </xsd:simpleType>
    </xsd:element>
    <xsd:element name="xd_ProgID" ma:index="2" nillable="true" ma:displayName="Prepojenie na súbor HTML" ma:hidden="true" ma:internalName="xd_ProgID">
      <xsd:simpleType>
        <xsd:restriction base="dms:Text"/>
      </xsd:simpleType>
    </xsd:element>
    <xsd:element name="xd_Signature" ma:index="3" nillable="true" ma:displayName="Je podpísané" ma:description="" ma:hidden="true" ma:indexed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FB97D-24AE-4980-B6D7-F85BF3DBE447" elementFormDefault="qualified">
    <xsd:import namespace="http://schemas.microsoft.com/office/2006/documentManagement/types"/>
    <xsd:import namespace="http://schemas.microsoft.com/office/infopath/2007/PartnerControls"/>
    <xsd:element name="Metadata" ma:index="7" nillable="true" ma:displayName="Metadata" ma:internalName="Metadata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index="0" ma:displayName="Nadpis"/>
        <xsd:element ref="dc:subject" minOccurs="0" maxOccurs="1" ma:index="6" ma:displayName="Predme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xd_ProgID xmlns="http://schemas.microsoft.com/sharepoint/v3" xsi:nil="true"/>
    <Metadata xmlns="A3AFB97D-24AE-4980-B6D7-F85BF3DBE447" xsi:nil="true"/>
  </documentManagement>
</p:properties>
</file>

<file path=customXml/itemProps1.xml><?xml version="1.0" encoding="utf-8"?>
<ds:datastoreItem xmlns:ds="http://schemas.openxmlformats.org/officeDocument/2006/customXml" ds:itemID="{CC651BC4-9B22-4FD6-B257-1283A233FB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3AFB97D-24AE-4980-B6D7-F85BF3DBE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2020E5-52DF-415D-92A4-7718D31134B2}">
  <ds:schemaRefs>
    <ds:schemaRef ds:uri="http://purl.org/dc/terms/"/>
    <ds:schemaRef ds:uri="http://schemas.microsoft.com/office/infopath/2007/PartnerControls"/>
    <ds:schemaRef ds:uri="http://schemas.microsoft.com/sharepoint/v3"/>
    <ds:schemaRef ds:uri="C1A79EDB-0EA5-43BF-AFB0-5F6C189C2D17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elements/1.1/"/>
    <ds:schemaRef ds:uri="A3AFB97D-24AE-4980-B6D7-F85BF3DBE44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1.</vt:lpstr>
      <vt:lpstr>Časť 2.</vt:lpstr>
      <vt:lpstr>Časť 3.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Tazberík Ján Miloslav</dc:creator>
  <cp:lastModifiedBy>Slabá Júlia</cp:lastModifiedBy>
  <cp:lastPrinted>2025-05-06T11:31:30Z</cp:lastPrinted>
  <dcterms:created xsi:type="dcterms:W3CDTF">2025-05-05T10:06:52Z</dcterms:created>
  <dcterms:modified xsi:type="dcterms:W3CDTF">2026-03-19T08:57:33Z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2025-05-05T00:00:00Z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2025-05-05T00:00:00Z</vt:filetime>
  </property>
  <property fmtid="{D5CDD505-2E9C-101B-9397-08002B2CF9AE}" pid="5" name="Producer">
    <vt:lpwstr>Microsoft® Word for Microsoft 365</vt:lpwstr>
  </property>
  <property fmtid="{D5CDD505-2E9C-101B-9397-08002B2CF9AE}" pid="6" name="ContentTypeId">
    <vt:lpwstr>0x010100F5CEA94C78EB42B7A3BD7D634CEE81BF008269D4AC4752234280C291A15150F7BC</vt:lpwstr>
  </property>
</Properties>
</file>