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95467111/Podklady k zákazke/"/>
    </mc:Choice>
  </mc:AlternateContent>
  <xr:revisionPtr revIDLastSave="743" documentId="8_{7E8B38B6-A8DD-4210-A475-9482C6E4A05A}" xr6:coauthVersionLast="47" xr6:coauthVersionMax="47" xr10:uidLastSave="{65A05C1D-02DB-4E34-8015-D4B25B1F3FA8}"/>
  <bookViews>
    <workbookView xWindow="-110" yWindow="-110" windowWidth="38620" windowHeight="21100" firstSheet="1" activeTab="1" xr2:uid="{89D3062A-3E8C-407B-A16C-9D1AA0F43D56}"/>
  </bookViews>
  <sheets>
    <sheet name="Zákl. nastavenie" sheetId="7" state="hidden" r:id="rId1"/>
    <sheet name="Položkový rozpočet" sheetId="8" r:id="rId2"/>
    <sheet name="Osobné postavenie" sheetId="11" r:id="rId3"/>
    <sheet name="Koneční užívatelia výhod" sheetId="5" r:id="rId4"/>
    <sheet name="Konflikt záujmov " sheetId="12" r:id="rId5"/>
    <sheet name="Medzinárodné sankcie" sheetId="2" r:id="rId6"/>
  </sheets>
  <definedNames>
    <definedName name="_xlnm.Print_Area" localSheetId="3">'Koneční užívatelia výhod'!$B$1:$B$28</definedName>
    <definedName name="_xlnm.Print_Area" localSheetId="5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8" l="1"/>
  <c r="E23" i="8" l="1"/>
  <c r="E24" i="8"/>
  <c r="E25" i="8"/>
  <c r="E26" i="8"/>
  <c r="E27" i="8"/>
  <c r="E28" i="8"/>
  <c r="E29" i="8"/>
  <c r="E30" i="8"/>
  <c r="E31" i="8"/>
  <c r="E32" i="8"/>
  <c r="E21" i="8"/>
  <c r="E22" i="8"/>
  <c r="F32" i="8" l="1"/>
  <c r="G32" i="8" s="1"/>
  <c r="F31" i="8"/>
  <c r="G31" i="8" s="1"/>
  <c r="F30" i="8"/>
  <c r="G30" i="8" s="1"/>
  <c r="F29" i="8"/>
  <c r="G29" i="8" s="1"/>
  <c r="F28" i="8"/>
  <c r="G28" i="8" s="1"/>
  <c r="F27" i="8"/>
  <c r="G27" i="8" s="1"/>
  <c r="F26" i="8"/>
  <c r="G26" i="8" s="1"/>
  <c r="F25" i="8"/>
  <c r="G25" i="8"/>
  <c r="F24" i="8"/>
  <c r="G24" i="8" s="1"/>
  <c r="F23" i="8"/>
  <c r="G23" i="8" s="1"/>
  <c r="F22" i="8"/>
  <c r="G22" i="8" s="1"/>
  <c r="F21" i="8"/>
  <c r="G21" i="8" s="1"/>
  <c r="E33" i="8"/>
  <c r="E35" i="7"/>
  <c r="E36" i="7"/>
  <c r="E50" i="7"/>
  <c r="E49" i="7"/>
  <c r="E37" i="7"/>
  <c r="G34" i="7"/>
  <c r="H34" i="7" s="1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E35" i="8" l="1"/>
  <c r="J49" i="7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<sst xmlns="http://schemas.openxmlformats.org/spreadsheetml/2006/main" count="162" uniqueCount="111">
  <si>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</si>
  <si>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</si>
  <si>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</si>
  <si>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</si>
  <si>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</si>
  <si>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</si>
  <si>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</si>
  <si>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</si>
  <si>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</si>
  <si>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</si>
  <si>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</si>
  <si>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celkom</t>
  </si>
  <si>
    <t>EUR s DPH</t>
  </si>
  <si>
    <t>čím menej, tým lepšie</t>
  </si>
  <si>
    <t>Záruka navyše</t>
  </si>
  <si>
    <t>mesiace</t>
  </si>
  <si>
    <t>čím viac, tým lepšie</t>
  </si>
  <si>
    <t>Lehota dodania</t>
  </si>
  <si>
    <t>kalendárne dni</t>
  </si>
  <si>
    <t>...</t>
  </si>
  <si>
    <t>žiadna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</si>
  <si>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</si>
  <si>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</si>
  <si>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</si>
  <si>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</si>
  <si>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</si>
  <si>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</si>
  <si>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</si>
  <si>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</si>
  <si>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</si>
  <si>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</si>
  <si>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</si>
  <si>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</si>
  <si>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</si>
  <si>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</si>
  <si>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>Príloha č. 2 - Položkový rozpočet v zákazke „Výzva č.30  - Nákup pekárenských výrobkov do bufetov“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</si>
  <si>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</si>
  <si>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</si>
  <si>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</si>
  <si>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</si>
  <si>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</si>
  <si>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</si>
  <si>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</si>
  <si>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</si>
  <si>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</si>
  <si>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</si>
  <si>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som sa oboznámil so znením čestného vyhlásenia uvedeným v hárku </t>
    </r>
    <r>
      <rPr>
        <b/>
        <sz val="11"/>
        <rFont val="Calibri"/>
        <family val="2"/>
        <charset val="238"/>
        <scheme val="minor"/>
      </rPr>
      <t xml:space="preserve">"Konflikt záujmov" </t>
    </r>
    <r>
      <rPr>
        <sz val="11"/>
        <rFont val="Calibri"/>
        <family val="2"/>
        <charset val="238"/>
        <scheme val="minor"/>
      </rPr>
      <t>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</si>
  <si>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rgb="FF000000"/>
        <rFont val="Calibri"/>
        <scheme val="minor"/>
      </rPr>
      <t>Medzinárodné sankcie</t>
    </r>
    <r>
      <rPr>
        <sz val="11"/>
        <color rgb="FF000000"/>
        <rFont val="Calibri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</si>
  <si>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</si>
  <si>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</si>
  <si>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Kritérium č. 1:</t>
  </si>
  <si>
    <t xml:space="preserve">Názov položky </t>
  </si>
  <si>
    <t xml:space="preserve">Predpokladaný odber/ks </t>
  </si>
  <si>
    <t>Jednotková cena v EUR bez DPH</t>
  </si>
  <si>
    <t>Cena celkom v EUR bez DPH</t>
  </si>
  <si>
    <t>výška DPH</t>
  </si>
  <si>
    <t>Cena celkom v EUR s DPH</t>
  </si>
  <si>
    <t>Chlieb zemiakový balený krájaný 900g</t>
  </si>
  <si>
    <t>Chlieb drevorubačský 600 g </t>
  </si>
  <si>
    <t>Uzol cesnakový  90 g </t>
  </si>
  <si>
    <t>Bageta 120 g </t>
  </si>
  <si>
    <t>Rožok 50 g </t>
  </si>
  <si>
    <t>Makovka - lúpačka 60 g </t>
  </si>
  <si>
    <t>Vianočka balená 360 g </t>
  </si>
  <si>
    <t>Moravský koláč očko ochutený 65 g</t>
  </si>
  <si>
    <t>Slimák škoricová príchuť 50g </t>
  </si>
  <si>
    <t>Bábovka šľahaná mramorová 430 g </t>
  </si>
  <si>
    <t>Štrúdľa plnená 800 g </t>
  </si>
  <si>
    <t>Pagáč oškvarkový 60 g </t>
  </si>
  <si>
    <t>Cena celkom za všetky položky</t>
  </si>
  <si>
    <t xml:space="preserve">    v EUR bez DPH </t>
  </si>
  <si>
    <t xml:space="preserve">v EUR s DPH </t>
  </si>
  <si>
    <t>V ...</t>
  </si>
  <si>
    <t xml:space="preserve">Dátum: </t>
  </si>
  <si>
    <t>Podpis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</si>
  <si>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</si>
  <si>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</si>
  <si>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</si>
  <si>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</si>
  <si>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</si>
  <si>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</si>
  <si>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</si>
  <si>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</si>
  <si>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</si>
  <si>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</si>
  <si>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</si>
  <si>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</si>
  <si>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</si>
  <si>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</si>
  <si>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</si>
  <si>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</si>
  <si>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</si>
  <si>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</si>
  <si>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</si>
  <si>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</si>
  <si>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</si>
  <si>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</si>
  <si>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</si>
  <si>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</si>
  <si>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</si>
  <si>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</si>
  <si>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</si>
  <si>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r>
      <rPr>
        <sz val="14"/>
        <color rgb="FF305496"/>
        <rFont val="Calibri"/>
        <scheme val="minor"/>
      </rPr>
      <t xml:space="preserve">ČESTNÉ VYHLÁSENIE 
o neprítomnosti konfliktu záujmov 
</t>
    </r>
    <r>
      <rPr>
        <b/>
        <sz val="11"/>
        <color rgb="FF000000"/>
        <rFont val="Calibri"/>
        <scheme val="minor"/>
      </rPr>
      <t>čestne vyhlasujem,</t>
    </r>
    <r>
      <rPr>
        <sz val="11"/>
        <color rgb="FF000000"/>
        <rFont val="Calibri"/>
        <scheme val="minor"/>
      </rPr>
      <t xml:space="preserve"> že
v súvislosti s uvedeným postupom zadávania zákazky:
a) som nevyvíjal a nebudem vyvíjať voči žiadnej osobe na strane verejného obstarávateľa, ktorá
je alebo by mohla byť zainteresovanou osobou v zmysle ustanovenia § 23 ods. 3 zákona č.
343/2015 Z. z. o verejnom obstarávaní a o zmene a doplnení niektorých zákonov v platnom
znení (ďalej len „zainteresovaná osoba“) akékoľvek aktivity, ktoré by mohli viesť k zvýhodneniu
nášho postavenia v postupe tohto verejného obstarávania,
b) neposkytol som a neposkytnem akejkoľvek čo i len potenciálne zainteresovanej osobe priamo
alebo nepriamo akúkoľvek finančnú alebo vecnú výhodu ako motiváciu alebo odmenu
súvisiacu so zadaním tejto zákazky,
c) budem bezodkladne informovať verejného obstarávateľa o akejkoľvek situácii, ktorá je
považovaná za konflikt záujmov alebo ktorá by mohla viesť ku konfliktu záujmov kedykoľvek v
priebehu procesu verejného obstarávania,
d) poskytnem verejnému obstarávateľovi v postupe tohto verejného obstarávania presné,
pravdivé a úplné informácie.
e) Vyhlasujem, že som si vedomý právnych následkov uvedenia nepravdivých informácií v tomto
vyhlásení.
</t>
    </r>
    <r>
      <rPr>
        <b/>
        <sz val="11"/>
        <color rgb="FF000000"/>
        <rFont val="Calibri"/>
        <scheme val="minor"/>
      </rPr>
      <t xml:space="preserve">
</t>
    </r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</si>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</sst>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4"/>
      <color rgb="FF305496"/>
      <name val="Calibri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WordVisi_MSFontService"/>
      <charset val="1"/>
    </font>
    <font>
      <sz val="11"/>
      <color rgb="FF000000"/>
      <name val="Garamond"/>
      <charset val="1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B2B2B2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250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55" xfId="0" applyFont="1" applyBorder="1" applyAlignment="1">
      <alignment horizontal="center" vertical="center"/>
    </xf>
    <xf numFmtId="0" fontId="6" fillId="0" borderId="36" xfId="0" applyFont="1" applyBorder="1" applyAlignment="1">
      <alignment horizontal="justify" vertical="center"/>
    </xf>
    <xf numFmtId="0" fontId="0" fillId="0" borderId="36" xfId="0" applyBorder="1" applyAlignment="1">
      <alignment horizontal="left" vertical="center" wrapText="1" indent="1"/>
    </xf>
    <xf numFmtId="0" fontId="6" fillId="0" borderId="36" xfId="0" applyFont="1" applyBorder="1" applyAlignment="1">
      <alignment horizontal="left" vertical="center" wrapText="1" indent="1"/>
    </xf>
    <xf numFmtId="0" fontId="2" fillId="0" borderId="36" xfId="0" applyFont="1" applyBorder="1" applyAlignment="1">
      <alignment horizontal="center" vertical="center" wrapText="1"/>
    </xf>
    <xf numFmtId="0" fontId="0" fillId="0" borderId="36" xfId="0" applyBorder="1" applyAlignment="1">
      <alignment horizontal="left" wrapText="1" indent="1"/>
    </xf>
    <xf numFmtId="0" fontId="6" fillId="0" borderId="37" xfId="0" applyFont="1" applyBorder="1" applyAlignment="1">
      <alignment vertical="center"/>
    </xf>
    <xf numFmtId="0" fontId="0" fillId="0" borderId="36" xfId="0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justify" vertical="center"/>
    </xf>
    <xf numFmtId="0" fontId="0" fillId="0" borderId="37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1" xfId="0" applyFill="1" applyBorder="1" applyAlignment="1" applyProtection="1">
      <alignment horizontal="center" wrapText="1"/>
      <protection hidden="1"/>
    </xf>
    <xf numFmtId="0" fontId="2" fillId="4" borderId="42" xfId="0" applyFont="1" applyFill="1" applyBorder="1" applyAlignment="1" applyProtection="1">
      <alignment wrapText="1"/>
      <protection hidden="1"/>
    </xf>
    <xf numFmtId="0" fontId="2" fillId="4" borderId="43" xfId="0" applyFont="1" applyFill="1" applyBorder="1" applyAlignment="1" applyProtection="1">
      <alignment wrapText="1"/>
      <protection hidden="1"/>
    </xf>
    <xf numFmtId="0" fontId="2" fillId="4" borderId="44" xfId="0" applyFont="1" applyFill="1" applyBorder="1" applyAlignment="1" applyProtection="1">
      <alignment wrapText="1"/>
      <protection hidden="1"/>
    </xf>
    <xf numFmtId="0" fontId="2" fillId="4" borderId="39" xfId="0" applyFont="1" applyFill="1" applyBorder="1" applyAlignment="1" applyProtection="1">
      <alignment wrapText="1"/>
      <protection hidden="1"/>
    </xf>
    <xf numFmtId="0" fontId="2" fillId="4" borderId="41" xfId="0" applyFont="1" applyFill="1" applyBorder="1" applyAlignment="1" applyProtection="1">
      <alignment wrapText="1"/>
      <protection hidden="1"/>
    </xf>
    <xf numFmtId="0" fontId="0" fillId="4" borderId="36" xfId="0" applyFill="1" applyBorder="1" applyAlignment="1" applyProtection="1">
      <alignment horizontal="center"/>
      <protection hidden="1"/>
    </xf>
    <xf numFmtId="0" fontId="0" fillId="0" borderId="29" xfId="0" applyBorder="1" applyAlignment="1" applyProtection="1">
      <alignment wrapText="1"/>
      <protection locked="0" hidden="1"/>
    </xf>
    <xf numFmtId="0" fontId="0" fillId="0" borderId="30" xfId="0" applyBorder="1" applyAlignment="1" applyProtection="1">
      <alignment wrapText="1"/>
      <protection locked="0" hidden="1"/>
    </xf>
    <xf numFmtId="2" fontId="0" fillId="0" borderId="30" xfId="3" applyNumberFormat="1" applyFont="1" applyFill="1" applyBorder="1" applyAlignment="1" applyProtection="1">
      <alignment wrapText="1"/>
      <protection locked="0" hidden="1"/>
    </xf>
    <xf numFmtId="0" fontId="1" fillId="0" borderId="30" xfId="1" applyFont="1" applyFill="1" applyBorder="1" applyProtection="1">
      <protection locked="0" hidden="1"/>
    </xf>
    <xf numFmtId="2" fontId="0" fillId="0" borderId="46" xfId="3" applyNumberFormat="1" applyFont="1" applyFill="1" applyBorder="1" applyAlignment="1" applyProtection="1">
      <alignment wrapText="1"/>
      <protection locked="0" hidden="1"/>
    </xf>
    <xf numFmtId="2" fontId="0" fillId="4" borderId="46" xfId="0" applyNumberFormat="1" applyFill="1" applyBorder="1" applyProtection="1">
      <protection hidden="1"/>
    </xf>
    <xf numFmtId="2" fontId="0" fillId="4" borderId="19" xfId="0" applyNumberFormat="1" applyFill="1" applyBorder="1" applyProtection="1">
      <protection hidden="1"/>
    </xf>
    <xf numFmtId="2" fontId="0" fillId="4" borderId="53" xfId="0" applyNumberFormat="1" applyFill="1" applyBorder="1" applyProtection="1">
      <protection hidden="1"/>
    </xf>
    <xf numFmtId="0" fontId="0" fillId="0" borderId="20" xfId="0" applyBorder="1" applyAlignment="1" applyProtection="1">
      <alignment wrapText="1"/>
      <protection locked="0" hidden="1"/>
    </xf>
    <xf numFmtId="0" fontId="0" fillId="0" borderId="19" xfId="0" applyBorder="1" applyAlignment="1" applyProtection="1">
      <alignment wrapText="1"/>
      <protection locked="0" hidden="1"/>
    </xf>
    <xf numFmtId="2" fontId="0" fillId="0" borderId="19" xfId="3" applyNumberFormat="1" applyFont="1" applyFill="1" applyBorder="1" applyAlignment="1" applyProtection="1">
      <alignment wrapText="1"/>
      <protection locked="0" hidden="1"/>
    </xf>
    <xf numFmtId="2" fontId="0" fillId="0" borderId="33" xfId="3" applyNumberFormat="1" applyFont="1" applyFill="1" applyBorder="1" applyAlignment="1" applyProtection="1">
      <alignment wrapText="1"/>
      <protection locked="0" hidden="1"/>
    </xf>
    <xf numFmtId="2" fontId="0" fillId="4" borderId="33" xfId="0" applyNumberFormat="1" applyFill="1" applyBorder="1" applyProtection="1">
      <protection hidden="1"/>
    </xf>
    <xf numFmtId="0" fontId="0" fillId="0" borderId="27" xfId="0" applyBorder="1" applyAlignment="1" applyProtection="1">
      <alignment wrapText="1"/>
      <protection locked="0" hidden="1"/>
    </xf>
    <xf numFmtId="0" fontId="0" fillId="0" borderId="28" xfId="0" applyBorder="1" applyAlignment="1" applyProtection="1">
      <alignment wrapText="1"/>
      <protection locked="0" hidden="1"/>
    </xf>
    <xf numFmtId="2" fontId="0" fillId="0" borderId="28" xfId="3" applyNumberFormat="1" applyFont="1" applyFill="1" applyBorder="1" applyAlignment="1" applyProtection="1">
      <alignment wrapText="1"/>
      <protection locked="0" hidden="1"/>
    </xf>
    <xf numFmtId="2" fontId="0" fillId="0" borderId="45" xfId="3" applyNumberFormat="1" applyFont="1" applyFill="1" applyBorder="1" applyAlignment="1" applyProtection="1">
      <alignment wrapText="1"/>
      <protection locked="0" hidden="1"/>
    </xf>
    <xf numFmtId="0" fontId="0" fillId="4" borderId="37" xfId="0" applyFill="1" applyBorder="1" applyProtection="1">
      <protection hidden="1"/>
    </xf>
    <xf numFmtId="0" fontId="0" fillId="4" borderId="22" xfId="0" applyFill="1" applyBorder="1" applyAlignment="1" applyProtection="1">
      <alignment wrapText="1"/>
      <protection hidden="1"/>
    </xf>
    <xf numFmtId="0" fontId="0" fillId="4" borderId="23" xfId="0" applyFill="1" applyBorder="1" applyAlignment="1" applyProtection="1">
      <alignment wrapText="1"/>
      <protection hidden="1"/>
    </xf>
    <xf numFmtId="2" fontId="0" fillId="4" borderId="47" xfId="0" applyNumberFormat="1" applyFill="1" applyBorder="1" applyAlignment="1" applyProtection="1">
      <alignment wrapText="1"/>
      <protection hidden="1"/>
    </xf>
    <xf numFmtId="2" fontId="0" fillId="4" borderId="47" xfId="0" applyNumberFormat="1" applyFill="1" applyBorder="1" applyProtection="1">
      <protection hidden="1"/>
    </xf>
    <xf numFmtId="2" fontId="0" fillId="4" borderId="23" xfId="0" applyNumberFormat="1" applyFill="1" applyBorder="1" applyProtection="1">
      <protection hidden="1"/>
    </xf>
    <xf numFmtId="0" fontId="0" fillId="4" borderId="54" xfId="0" applyFill="1" applyBorder="1" applyProtection="1">
      <protection hidden="1"/>
    </xf>
    <xf numFmtId="0" fontId="0" fillId="5" borderId="20" xfId="0" applyFill="1" applyBorder="1" applyProtection="1">
      <protection hidden="1"/>
    </xf>
    <xf numFmtId="0" fontId="0" fillId="5" borderId="21" xfId="0" applyFill="1" applyBorder="1" applyProtection="1">
      <protection hidden="1"/>
    </xf>
    <xf numFmtId="0" fontId="0" fillId="4" borderId="20" xfId="0" applyFill="1" applyBorder="1" applyProtection="1">
      <protection hidden="1"/>
    </xf>
    <xf numFmtId="0" fontId="0" fillId="4" borderId="21" xfId="0" applyFill="1" applyBorder="1" applyProtection="1">
      <protection hidden="1"/>
    </xf>
    <xf numFmtId="0" fontId="0" fillId="5" borderId="32" xfId="0" applyFill="1" applyBorder="1" applyProtection="1">
      <protection hidden="1"/>
    </xf>
    <xf numFmtId="0" fontId="0" fillId="4" borderId="19" xfId="0" applyFill="1" applyBorder="1" applyProtection="1">
      <protection hidden="1"/>
    </xf>
    <xf numFmtId="0" fontId="0" fillId="4" borderId="33" xfId="0" applyFill="1" applyBorder="1" applyAlignment="1" applyProtection="1">
      <alignment horizontal="center"/>
      <protection hidden="1"/>
    </xf>
    <xf numFmtId="2" fontId="0" fillId="0" borderId="20" xfId="0" applyNumberFormat="1" applyBorder="1" applyProtection="1">
      <protection locked="0" hidden="1"/>
    </xf>
    <xf numFmtId="2" fontId="0" fillId="5" borderId="21" xfId="0" applyNumberFormat="1" applyFill="1" applyBorder="1" applyProtection="1">
      <protection hidden="1"/>
    </xf>
    <xf numFmtId="2" fontId="0" fillId="4" borderId="21" xfId="0" applyNumberFormat="1" applyFill="1" applyBorder="1" applyProtection="1">
      <protection hidden="1"/>
    </xf>
    <xf numFmtId="0" fontId="0" fillId="5" borderId="22" xfId="0" applyFill="1" applyBorder="1" applyProtection="1">
      <protection hidden="1"/>
    </xf>
    <xf numFmtId="0" fontId="0" fillId="4" borderId="23" xfId="0" applyFill="1" applyBorder="1" applyProtection="1">
      <protection hidden="1"/>
    </xf>
    <xf numFmtId="0" fontId="0" fillId="4" borderId="47" xfId="0" applyFill="1" applyBorder="1" applyAlignment="1" applyProtection="1">
      <alignment horizontal="center"/>
      <protection hidden="1"/>
    </xf>
    <xf numFmtId="0" fontId="0" fillId="5" borderId="42" xfId="0" applyFill="1" applyBorder="1" applyProtection="1">
      <protection hidden="1"/>
    </xf>
    <xf numFmtId="0" fontId="0" fillId="5" borderId="43" xfId="0" applyFill="1" applyBorder="1" applyAlignment="1" applyProtection="1">
      <alignment wrapText="1"/>
      <protection hidden="1"/>
    </xf>
    <xf numFmtId="0" fontId="0" fillId="5" borderId="43" xfId="0" applyFill="1" applyBorder="1" applyAlignment="1" applyProtection="1">
      <alignment horizontal="center" wrapText="1"/>
      <protection hidden="1"/>
    </xf>
    <xf numFmtId="164" fontId="2" fillId="5" borderId="43" xfId="0" applyNumberFormat="1" applyFont="1" applyFill="1" applyBorder="1" applyAlignment="1" applyProtection="1">
      <alignment wrapText="1"/>
      <protection hidden="1"/>
    </xf>
    <xf numFmtId="2" fontId="2" fillId="5" borderId="43" xfId="0" applyNumberFormat="1" applyFont="1" applyFill="1" applyBorder="1" applyAlignment="1" applyProtection="1">
      <alignment wrapText="1"/>
      <protection hidden="1"/>
    </xf>
    <xf numFmtId="164" fontId="2" fillId="5" borderId="44" xfId="0" applyNumberFormat="1" applyFont="1" applyFill="1" applyBorder="1" applyAlignment="1" applyProtection="1">
      <alignment wrapText="1"/>
      <protection hidden="1"/>
    </xf>
    <xf numFmtId="0" fontId="0" fillId="8" borderId="20" xfId="0" applyFill="1" applyBorder="1" applyAlignment="1" applyProtection="1">
      <alignment wrapText="1"/>
      <protection hidden="1"/>
    </xf>
    <xf numFmtId="0" fontId="0" fillId="8" borderId="21" xfId="0" applyFill="1" applyBorder="1" applyAlignment="1" applyProtection="1">
      <alignment wrapText="1"/>
      <protection hidden="1"/>
    </xf>
    <xf numFmtId="0" fontId="0" fillId="7" borderId="20" xfId="0" applyFill="1" applyBorder="1" applyAlignment="1" applyProtection="1">
      <alignment wrapText="1"/>
      <protection hidden="1"/>
    </xf>
    <xf numFmtId="0" fontId="0" fillId="7" borderId="21" xfId="0" applyFill="1" applyBorder="1" applyAlignment="1" applyProtection="1">
      <alignment wrapText="1"/>
      <protection hidden="1"/>
    </xf>
    <xf numFmtId="0" fontId="0" fillId="8" borderId="32" xfId="0" applyFill="1" applyBorder="1" applyProtection="1">
      <protection hidden="1"/>
    </xf>
    <xf numFmtId="0" fontId="0" fillId="8" borderId="21" xfId="0" applyFill="1" applyBorder="1" applyProtection="1">
      <protection hidden="1"/>
    </xf>
    <xf numFmtId="0" fontId="0" fillId="8" borderId="20" xfId="0" applyFill="1" applyBorder="1" applyProtection="1">
      <protection hidden="1"/>
    </xf>
    <xf numFmtId="0" fontId="0" fillId="7" borderId="19" xfId="0" applyFill="1" applyBorder="1" applyProtection="1">
      <protection hidden="1"/>
    </xf>
    <xf numFmtId="0" fontId="0" fillId="7" borderId="33" xfId="0" applyFill="1" applyBorder="1" applyAlignment="1" applyProtection="1">
      <alignment wrapText="1"/>
      <protection hidden="1"/>
    </xf>
    <xf numFmtId="2" fontId="0" fillId="6" borderId="20" xfId="0" applyNumberFormat="1" applyFill="1" applyBorder="1" applyProtection="1">
      <protection hidden="1"/>
    </xf>
    <xf numFmtId="2" fontId="0" fillId="8" borderId="21" xfId="0" applyNumberFormat="1" applyFill="1" applyBorder="1" applyAlignment="1" applyProtection="1">
      <alignment wrapText="1"/>
      <protection hidden="1"/>
    </xf>
    <xf numFmtId="2" fontId="0" fillId="7" borderId="21" xfId="0" applyNumberFormat="1" applyFill="1" applyBorder="1" applyAlignment="1" applyProtection="1">
      <alignment wrapText="1"/>
      <protection hidden="1"/>
    </xf>
    <xf numFmtId="2" fontId="0" fillId="8" borderId="21" xfId="0" applyNumberFormat="1" applyFill="1" applyBorder="1" applyProtection="1">
      <protection hidden="1"/>
    </xf>
    <xf numFmtId="0" fontId="0" fillId="8" borderId="27" xfId="0" applyFill="1" applyBorder="1" applyProtection="1">
      <protection hidden="1"/>
    </xf>
    <xf numFmtId="0" fontId="0" fillId="7" borderId="28" xfId="0" applyFill="1" applyBorder="1" applyProtection="1">
      <protection hidden="1"/>
    </xf>
    <xf numFmtId="0" fontId="0" fillId="7" borderId="45" xfId="0" applyFill="1" applyBorder="1" applyAlignment="1" applyProtection="1">
      <alignment wrapText="1"/>
      <protection hidden="1"/>
    </xf>
    <xf numFmtId="0" fontId="0" fillId="8" borderId="42" xfId="0" applyFill="1" applyBorder="1" applyProtection="1">
      <protection hidden="1"/>
    </xf>
    <xf numFmtId="0" fontId="0" fillId="8" borderId="43" xfId="0" applyFill="1" applyBorder="1" applyAlignment="1" applyProtection="1">
      <alignment wrapText="1"/>
      <protection hidden="1"/>
    </xf>
    <xf numFmtId="2" fontId="0" fillId="8" borderId="43" xfId="0" applyNumberFormat="1" applyFill="1" applyBorder="1" applyAlignment="1" applyProtection="1">
      <alignment wrapText="1"/>
      <protection hidden="1"/>
    </xf>
    <xf numFmtId="2" fontId="0" fillId="8" borderId="44" xfId="0" applyNumberFormat="1" applyFill="1" applyBorder="1" applyAlignment="1" applyProtection="1">
      <alignment wrapText="1"/>
      <protection hidden="1"/>
    </xf>
    <xf numFmtId="0" fontId="0" fillId="9" borderId="20" xfId="0" applyFill="1" applyBorder="1" applyAlignment="1" applyProtection="1">
      <alignment wrapText="1"/>
      <protection hidden="1"/>
    </xf>
    <xf numFmtId="0" fontId="0" fillId="9" borderId="21" xfId="0" applyFill="1" applyBorder="1" applyAlignment="1" applyProtection="1">
      <alignment wrapText="1"/>
      <protection hidden="1"/>
    </xf>
    <xf numFmtId="0" fontId="0" fillId="10" borderId="20" xfId="0" applyFill="1" applyBorder="1" applyAlignment="1" applyProtection="1">
      <alignment wrapText="1"/>
      <protection hidden="1"/>
    </xf>
    <xf numFmtId="0" fontId="0" fillId="10" borderId="21" xfId="0" applyFill="1" applyBorder="1" applyAlignment="1" applyProtection="1">
      <alignment wrapText="1"/>
      <protection hidden="1"/>
    </xf>
    <xf numFmtId="0" fontId="0" fillId="9" borderId="32" xfId="0" applyFill="1" applyBorder="1" applyProtection="1">
      <protection hidden="1"/>
    </xf>
    <xf numFmtId="0" fontId="0" fillId="9" borderId="21" xfId="0" applyFill="1" applyBorder="1" applyProtection="1">
      <protection hidden="1"/>
    </xf>
    <xf numFmtId="0" fontId="0" fillId="9" borderId="20" xfId="0" applyFill="1" applyBorder="1" applyProtection="1">
      <protection hidden="1"/>
    </xf>
    <xf numFmtId="0" fontId="0" fillId="10" borderId="19" xfId="0" applyFill="1" applyBorder="1" applyProtection="1">
      <protection hidden="1"/>
    </xf>
    <xf numFmtId="0" fontId="0" fillId="10" borderId="33" xfId="0" applyFill="1" applyBorder="1" applyAlignment="1" applyProtection="1">
      <alignment wrapText="1"/>
      <protection hidden="1"/>
    </xf>
    <xf numFmtId="2" fontId="0" fillId="9" borderId="21" xfId="0" applyNumberFormat="1" applyFill="1" applyBorder="1" applyAlignment="1" applyProtection="1">
      <alignment wrapText="1"/>
      <protection hidden="1"/>
    </xf>
    <xf numFmtId="2" fontId="0" fillId="10" borderId="21" xfId="0" applyNumberFormat="1" applyFill="1" applyBorder="1" applyAlignment="1" applyProtection="1">
      <alignment wrapText="1"/>
      <protection hidden="1"/>
    </xf>
    <xf numFmtId="2" fontId="0" fillId="9" borderId="21" xfId="0" applyNumberFormat="1" applyFill="1" applyBorder="1" applyProtection="1">
      <protection hidden="1"/>
    </xf>
    <xf numFmtId="0" fontId="0" fillId="9" borderId="22" xfId="0" applyFill="1" applyBorder="1" applyProtection="1">
      <protection hidden="1"/>
    </xf>
    <xf numFmtId="0" fontId="0" fillId="10" borderId="23" xfId="0" applyFill="1" applyBorder="1" applyProtection="1">
      <protection hidden="1"/>
    </xf>
    <xf numFmtId="0" fontId="0" fillId="10" borderId="47" xfId="0" applyFill="1" applyBorder="1" applyAlignment="1" applyProtection="1">
      <alignment wrapText="1"/>
      <protection hidden="1"/>
    </xf>
    <xf numFmtId="0" fontId="0" fillId="9" borderId="42" xfId="0" applyFill="1" applyBorder="1" applyProtection="1">
      <protection hidden="1"/>
    </xf>
    <xf numFmtId="0" fontId="0" fillId="9" borderId="43" xfId="0" applyFill="1" applyBorder="1" applyAlignment="1" applyProtection="1">
      <alignment wrapText="1"/>
      <protection hidden="1"/>
    </xf>
    <xf numFmtId="2" fontId="0" fillId="9" borderId="43" xfId="0" applyNumberFormat="1" applyFill="1" applyBorder="1" applyAlignment="1" applyProtection="1">
      <alignment wrapText="1"/>
      <protection hidden="1"/>
    </xf>
    <xf numFmtId="2" fontId="0" fillId="9" borderId="44" xfId="0" applyNumberFormat="1" applyFill="1" applyBorder="1" applyAlignment="1" applyProtection="1">
      <alignment wrapText="1"/>
      <protection hidden="1"/>
    </xf>
    <xf numFmtId="0" fontId="0" fillId="0" borderId="0" xfId="0" applyProtection="1">
      <protection locked="0" hidden="1"/>
    </xf>
    <xf numFmtId="0" fontId="11" fillId="0" borderId="10" xfId="1" applyFont="1" applyFill="1" applyBorder="1" applyAlignment="1" applyProtection="1">
      <alignment vertical="center" wrapText="1"/>
      <protection locked="0" hidden="1"/>
    </xf>
    <xf numFmtId="0" fontId="4" fillId="4" borderId="11" xfId="1" applyFont="1" applyFill="1" applyBorder="1" applyProtection="1">
      <protection locked="0" hidden="1"/>
    </xf>
    <xf numFmtId="0" fontId="4" fillId="4" borderId="14" xfId="1" applyFont="1" applyFill="1" applyBorder="1" applyProtection="1">
      <protection locked="0" hidden="1"/>
    </xf>
    <xf numFmtId="0" fontId="11" fillId="0" borderId="7" xfId="1" applyFont="1" applyFill="1" applyBorder="1" applyAlignment="1" applyProtection="1">
      <alignment vertical="center" wrapText="1"/>
      <protection locked="0" hidden="1"/>
    </xf>
    <xf numFmtId="0" fontId="11" fillId="0" borderId="12" xfId="1" applyFont="1" applyFill="1" applyBorder="1" applyAlignment="1" applyProtection="1">
      <alignment vertical="center" wrapText="1"/>
      <protection locked="0" hidden="1"/>
    </xf>
    <xf numFmtId="0" fontId="4" fillId="4" borderId="56" xfId="1" applyFont="1" applyFill="1" applyBorder="1" applyProtection="1">
      <protection locked="0" hidden="1"/>
    </xf>
    <xf numFmtId="0" fontId="16" fillId="0" borderId="36" xfId="4" applyBorder="1" applyAlignment="1">
      <alignment horizontal="left" vertical="center" wrapText="1" indent="1"/>
    </xf>
    <xf numFmtId="0" fontId="0" fillId="0" borderId="36" xfId="0" applyBorder="1" applyAlignment="1" applyProtection="1">
      <alignment horizontal="left" vertical="center" wrapText="1" indent="1"/>
      <protection locked="0"/>
    </xf>
    <xf numFmtId="0" fontId="0" fillId="0" borderId="0" xfId="0" applyAlignment="1">
      <alignment horizontal="center"/>
    </xf>
    <xf numFmtId="0" fontId="11" fillId="0" borderId="2" xfId="1" applyFont="1" applyFill="1" applyAlignment="1" applyProtection="1">
      <alignment vertical="center" wrapText="1"/>
      <protection locked="0" hidden="1"/>
    </xf>
    <xf numFmtId="0" fontId="11" fillId="0" borderId="2" xfId="1" applyFont="1" applyFill="1" applyAlignment="1" applyProtection="1">
      <alignment horizontal="left" vertical="center" wrapText="1"/>
      <protection locked="0" hidden="1"/>
    </xf>
    <xf numFmtId="0" fontId="11" fillId="0" borderId="64" xfId="1" applyFont="1" applyFill="1" applyBorder="1" applyAlignment="1" applyProtection="1">
      <alignment horizontal="left" vertical="center"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70" xfId="0" applyBorder="1" applyAlignment="1" applyProtection="1">
      <alignment horizontal="left" vertical="center" wrapText="1"/>
      <protection locked="0" hidden="1"/>
    </xf>
    <xf numFmtId="0" fontId="11" fillId="0" borderId="69" xfId="1" applyFont="1" applyFill="1" applyBorder="1" applyAlignment="1" applyProtection="1">
      <alignment horizontal="left" vertical="center" wrapText="1"/>
      <protection locked="0" hidden="1"/>
    </xf>
    <xf numFmtId="0" fontId="11" fillId="4" borderId="71" xfId="1" applyFont="1" applyFill="1" applyBorder="1" applyAlignment="1" applyProtection="1">
      <alignment horizontal="left"/>
      <protection locked="0" hidden="1"/>
    </xf>
    <xf numFmtId="0" fontId="1" fillId="11" borderId="13" xfId="2" applyFill="1" applyBorder="1" applyAlignment="1" applyProtection="1">
      <alignment vertical="center" wrapText="1"/>
      <protection locked="0" hidden="1"/>
    </xf>
    <xf numFmtId="0" fontId="12" fillId="0" borderId="19" xfId="1" applyFont="1" applyFill="1" applyBorder="1" applyAlignment="1" applyProtection="1">
      <alignment horizontal="center"/>
      <protection locked="0" hidden="1"/>
    </xf>
    <xf numFmtId="0" fontId="12" fillId="0" borderId="19" xfId="1" applyFont="1" applyFill="1" applyBorder="1" applyAlignment="1" applyProtection="1">
      <alignment horizontal="center" wrapText="1"/>
      <protection locked="0" hidden="1"/>
    </xf>
    <xf numFmtId="0" fontId="14" fillId="0" borderId="24" xfId="1" applyFont="1" applyFill="1" applyBorder="1" applyAlignment="1" applyProtection="1">
      <alignment horizontal="right" vertical="center" wrapText="1"/>
      <protection locked="0" hidden="1"/>
    </xf>
    <xf numFmtId="0" fontId="12" fillId="0" borderId="21" xfId="1" applyFont="1" applyFill="1" applyBorder="1" applyProtection="1">
      <protection locked="0" hidden="1"/>
    </xf>
    <xf numFmtId="0" fontId="0" fillId="4" borderId="13" xfId="2" applyFont="1" applyFill="1" applyBorder="1" applyAlignment="1" applyProtection="1">
      <alignment vertical="center" wrapText="1"/>
      <protection locked="0" hidden="1"/>
    </xf>
    <xf numFmtId="0" fontId="11" fillId="4" borderId="0" xfId="1" applyFont="1" applyFill="1" applyBorder="1" applyAlignment="1" applyProtection="1">
      <alignment horizontal="left"/>
      <protection locked="0" hidden="1"/>
    </xf>
    <xf numFmtId="0" fontId="12" fillId="0" borderId="28" xfId="1" applyFont="1" applyFill="1" applyBorder="1" applyAlignment="1" applyProtection="1">
      <alignment horizontal="center"/>
      <protection locked="0" hidden="1"/>
    </xf>
    <xf numFmtId="0" fontId="11" fillId="0" borderId="76" xfId="1" applyFont="1" applyFill="1" applyBorder="1" applyProtection="1">
      <protection locked="0" hidden="1"/>
    </xf>
    <xf numFmtId="0" fontId="11" fillId="0" borderId="75" xfId="1" applyNumberFormat="1" applyFont="1" applyFill="1" applyBorder="1" applyAlignment="1" applyProtection="1">
      <protection locked="0" hidden="1"/>
    </xf>
    <xf numFmtId="0" fontId="11" fillId="0" borderId="28" xfId="1" applyFont="1" applyFill="1" applyBorder="1" applyAlignment="1" applyProtection="1">
      <protection locked="0" hidden="1"/>
    </xf>
    <xf numFmtId="0" fontId="11" fillId="0" borderId="72" xfId="1" applyFont="1" applyFill="1" applyBorder="1" applyAlignment="1" applyProtection="1">
      <protection locked="0" hidden="1"/>
    </xf>
    <xf numFmtId="0" fontId="2" fillId="11" borderId="90" xfId="0" applyFont="1" applyFill="1" applyBorder="1" applyAlignment="1" applyProtection="1">
      <alignment horizontal="center"/>
      <protection locked="0" hidden="1"/>
    </xf>
    <xf numFmtId="2" fontId="11" fillId="4" borderId="74" xfId="1" applyNumberFormat="1" applyFont="1" applyFill="1" applyBorder="1" applyAlignment="1" applyProtection="1">
      <alignment horizontal="right"/>
      <protection locked="0" hidden="1"/>
    </xf>
    <xf numFmtId="0" fontId="9" fillId="0" borderId="3" xfId="1" applyFont="1" applyFill="1" applyBorder="1" applyAlignment="1" applyProtection="1">
      <alignment horizontal="center" vertical="center" wrapText="1"/>
      <protection locked="0" hidden="1"/>
    </xf>
    <xf numFmtId="0" fontId="10" fillId="0" borderId="4" xfId="1" applyFont="1" applyFill="1" applyBorder="1" applyAlignment="1" applyProtection="1">
      <alignment horizontal="center" vertical="center" wrapText="1"/>
      <protection locked="0" hidden="1"/>
    </xf>
    <xf numFmtId="0" fontId="10" fillId="0" borderId="17" xfId="1" applyFont="1" applyFill="1" applyBorder="1" applyAlignment="1" applyProtection="1">
      <alignment horizontal="center" vertical="center" wrapText="1"/>
      <protection locked="0" hidden="1"/>
    </xf>
    <xf numFmtId="0" fontId="10" fillId="0" borderId="5" xfId="1" applyFont="1" applyFill="1" applyBorder="1" applyAlignment="1" applyProtection="1">
      <alignment horizontal="center" vertical="center" wrapText="1"/>
      <protection locked="0" hidden="1"/>
    </xf>
    <xf numFmtId="0" fontId="4" fillId="0" borderId="6" xfId="1" applyFont="1" applyFill="1" applyBorder="1" applyAlignment="1" applyProtection="1">
      <alignment horizontal="center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68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4" fillId="0" borderId="13" xfId="1" applyFont="1" applyFill="1" applyBorder="1" applyAlignment="1" applyProtection="1">
      <alignment horizontal="center" vertical="center" wrapText="1"/>
      <protection locked="0" hidden="1"/>
    </xf>
    <xf numFmtId="0" fontId="4" fillId="0" borderId="69" xfId="1" applyFont="1" applyFill="1" applyBorder="1" applyAlignment="1" applyProtection="1">
      <alignment horizontal="center" vertical="center" wrapText="1"/>
      <protection locked="0" hidden="1"/>
    </xf>
    <xf numFmtId="0" fontId="4" fillId="0" borderId="14" xfId="1" applyFont="1" applyFill="1" applyBorder="1" applyAlignment="1" applyProtection="1">
      <alignment horizontal="center" vertical="center" wrapText="1"/>
      <protection locked="0" hidden="1"/>
    </xf>
    <xf numFmtId="0" fontId="17" fillId="0" borderId="3" xfId="1" applyFont="1" applyFill="1" applyBorder="1" applyAlignment="1" applyProtection="1">
      <alignment horizontal="center" vertical="center" wrapText="1"/>
      <protection locked="0" hidden="1"/>
    </xf>
    <xf numFmtId="0" fontId="18" fillId="0" borderId="4" xfId="1" applyFont="1" applyFill="1" applyBorder="1" applyAlignment="1" applyProtection="1">
      <alignment horizontal="center" vertical="center" wrapText="1"/>
      <protection locked="0" hidden="1"/>
    </xf>
    <xf numFmtId="0" fontId="18" fillId="0" borderId="17" xfId="1" applyFont="1" applyFill="1" applyBorder="1" applyAlignment="1" applyProtection="1">
      <alignment horizontal="center" vertical="center" wrapText="1"/>
      <protection locked="0" hidden="1"/>
    </xf>
    <xf numFmtId="0" fontId="18" fillId="0" borderId="5" xfId="1" applyFont="1" applyFill="1" applyBorder="1" applyAlignment="1" applyProtection="1">
      <alignment horizontal="center" vertical="center" wrapText="1"/>
      <protection locked="0"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67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0" fillId="0" borderId="15" xfId="0" applyBorder="1" applyAlignment="1" applyProtection="1">
      <alignment horizontal="left" vertical="center" wrapText="1"/>
      <protection locked="0" hidden="1"/>
    </xf>
    <xf numFmtId="0" fontId="0" fillId="0" borderId="16" xfId="0" applyBorder="1" applyAlignment="1" applyProtection="1">
      <alignment horizontal="left" vertical="center" wrapText="1"/>
      <protection locked="0" hidden="1"/>
    </xf>
    <xf numFmtId="0" fontId="0" fillId="0" borderId="57" xfId="0" applyBorder="1" applyAlignment="1" applyProtection="1">
      <alignment horizontal="left" vertical="center" wrapText="1"/>
      <protection locked="0" hidden="1"/>
    </xf>
    <xf numFmtId="0" fontId="11" fillId="0" borderId="12" xfId="1" applyFont="1" applyFill="1" applyBorder="1" applyAlignment="1" applyProtection="1">
      <alignment horizontal="left" vertical="center" wrapText="1"/>
      <protection locked="0" hidden="1"/>
    </xf>
    <xf numFmtId="0" fontId="11" fillId="0" borderId="13" xfId="1" applyFont="1" applyFill="1" applyBorder="1" applyAlignment="1" applyProtection="1">
      <alignment horizontal="left" vertical="center" wrapText="1"/>
      <protection locked="0" hidden="1"/>
    </xf>
    <xf numFmtId="0" fontId="11" fillId="0" borderId="66" xfId="1" applyFont="1" applyFill="1" applyBorder="1" applyAlignment="1" applyProtection="1">
      <alignment horizontal="left" vertical="center" wrapText="1"/>
      <protection locked="0" hidden="1"/>
    </xf>
    <xf numFmtId="0" fontId="11" fillId="0" borderId="64" xfId="1" applyFont="1" applyFill="1" applyBorder="1" applyAlignment="1" applyProtection="1">
      <alignment horizontal="left" vertical="center" wrapText="1"/>
      <protection locked="0" hidden="1"/>
    </xf>
    <xf numFmtId="0" fontId="11" fillId="0" borderId="65" xfId="1" applyFont="1" applyFill="1" applyBorder="1" applyAlignment="1" applyProtection="1">
      <alignment horizontal="left" vertical="center" wrapText="1"/>
      <protection locked="0" hidden="1"/>
    </xf>
    <xf numFmtId="0" fontId="9" fillId="0" borderId="25" xfId="1" applyFont="1" applyFill="1" applyBorder="1" applyAlignment="1" applyProtection="1">
      <alignment horizontal="left" vertical="center" wrapText="1"/>
      <protection locked="0" hidden="1"/>
    </xf>
    <xf numFmtId="0" fontId="9" fillId="0" borderId="26" xfId="1" applyFont="1" applyFill="1" applyBorder="1" applyAlignment="1" applyProtection="1">
      <alignment horizontal="left" vertical="center" wrapText="1"/>
      <protection locked="0" hidden="1"/>
    </xf>
    <xf numFmtId="0" fontId="11" fillId="4" borderId="80" xfId="1" applyFont="1" applyFill="1" applyBorder="1" applyAlignment="1" applyProtection="1">
      <alignment horizontal="left"/>
      <protection locked="0" hidden="1"/>
    </xf>
    <xf numFmtId="0" fontId="11" fillId="4" borderId="60" xfId="1" applyFont="1" applyFill="1" applyBorder="1" applyAlignment="1" applyProtection="1">
      <alignment horizontal="left"/>
      <protection locked="0" hidden="1"/>
    </xf>
    <xf numFmtId="0" fontId="11" fillId="4" borderId="77" xfId="1" applyFont="1" applyFill="1" applyBorder="1" applyAlignment="1" applyProtection="1">
      <alignment horizontal="left"/>
      <protection locked="0" hidden="1"/>
    </xf>
    <xf numFmtId="0" fontId="11" fillId="4" borderId="58" xfId="1" applyFont="1" applyFill="1" applyBorder="1" applyAlignment="1" applyProtection="1">
      <alignment horizontal="left"/>
      <protection locked="0" hidden="1"/>
    </xf>
    <xf numFmtId="0" fontId="11" fillId="4" borderId="77" xfId="1" applyFont="1" applyFill="1" applyBorder="1" applyAlignment="1" applyProtection="1">
      <alignment horizontal="center"/>
      <protection locked="0" hidden="1"/>
    </xf>
    <xf numFmtId="0" fontId="11" fillId="4" borderId="0" xfId="1" applyFont="1" applyFill="1" applyBorder="1" applyAlignment="1" applyProtection="1">
      <alignment horizontal="center"/>
      <protection locked="0" hidden="1"/>
    </xf>
    <xf numFmtId="0" fontId="11" fillId="4" borderId="78" xfId="1" applyFont="1" applyFill="1" applyBorder="1" applyAlignment="1" applyProtection="1">
      <alignment horizontal="center"/>
      <protection locked="0" hidden="1"/>
    </xf>
    <xf numFmtId="0" fontId="11" fillId="4" borderId="58" xfId="1" applyFont="1" applyFill="1" applyBorder="1" applyAlignment="1" applyProtection="1">
      <alignment horizontal="center"/>
      <protection locked="0" hidden="1"/>
    </xf>
    <xf numFmtId="0" fontId="11" fillId="4" borderId="71" xfId="1" applyFont="1" applyFill="1" applyBorder="1" applyAlignment="1" applyProtection="1">
      <alignment horizontal="center"/>
      <protection locked="0" hidden="1"/>
    </xf>
    <xf numFmtId="0" fontId="11" fillId="4" borderId="59" xfId="1" applyFont="1" applyFill="1" applyBorder="1" applyAlignment="1" applyProtection="1">
      <alignment horizontal="center"/>
      <protection locked="0" hidden="1"/>
    </xf>
    <xf numFmtId="0" fontId="24" fillId="0" borderId="83" xfId="0" applyFont="1" applyBorder="1" applyAlignment="1">
      <alignment horizontal="center" vertical="center" wrapText="1" readingOrder="1"/>
    </xf>
    <xf numFmtId="0" fontId="24" fillId="0" borderId="86" xfId="0" applyFont="1" applyBorder="1" applyAlignment="1">
      <alignment horizontal="center" vertical="center" wrapText="1" readingOrder="1"/>
    </xf>
    <xf numFmtId="0" fontId="24" fillId="0" borderId="79" xfId="0" applyFont="1" applyBorder="1" applyAlignment="1">
      <alignment horizontal="center" vertical="center" wrapText="1" readingOrder="1"/>
    </xf>
    <xf numFmtId="0" fontId="24" fillId="0" borderId="88" xfId="0" applyFont="1" applyBorder="1" applyAlignment="1">
      <alignment horizontal="center" vertical="center" wrapText="1" readingOrder="1"/>
    </xf>
    <xf numFmtId="0" fontId="24" fillId="0" borderId="89" xfId="0" applyFont="1" applyBorder="1" applyAlignment="1">
      <alignment horizontal="center" vertical="center" wrapText="1" readingOrder="1"/>
    </xf>
    <xf numFmtId="0" fontId="2" fillId="11" borderId="84" xfId="0" applyFont="1" applyFill="1" applyBorder="1" applyAlignment="1" applyProtection="1">
      <alignment horizontal="center"/>
      <protection locked="0" hidden="1"/>
    </xf>
    <xf numFmtId="0" fontId="2" fillId="11" borderId="81" xfId="0" applyFont="1" applyFill="1" applyBorder="1" applyAlignment="1" applyProtection="1">
      <alignment horizontal="center"/>
      <protection locked="0" hidden="1"/>
    </xf>
    <xf numFmtId="0" fontId="2" fillId="0" borderId="85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/>
      <protection locked="0" hidden="1"/>
    </xf>
    <xf numFmtId="0" fontId="2" fillId="0" borderId="34" xfId="0" applyFont="1" applyBorder="1" applyAlignment="1" applyProtection="1">
      <alignment horizontal="center"/>
      <protection locked="0" hidden="1"/>
    </xf>
    <xf numFmtId="0" fontId="2" fillId="0" borderId="73" xfId="0" applyFont="1" applyBorder="1" applyAlignment="1" applyProtection="1">
      <alignment horizontal="center"/>
      <protection locked="0" hidden="1"/>
    </xf>
    <xf numFmtId="0" fontId="2" fillId="0" borderId="82" xfId="0" applyFont="1" applyBorder="1" applyAlignment="1" applyProtection="1">
      <alignment horizontal="center"/>
      <protection locked="0" hidden="1"/>
    </xf>
    <xf numFmtId="0" fontId="2" fillId="0" borderId="87" xfId="0" applyFont="1" applyBorder="1" applyAlignment="1" applyProtection="1">
      <alignment horizontal="center"/>
      <protection locked="0" hidden="1"/>
    </xf>
    <xf numFmtId="0" fontId="2" fillId="0" borderId="91" xfId="0" applyFont="1" applyBorder="1" applyAlignment="1" applyProtection="1">
      <alignment horizontal="center"/>
      <protection locked="0" hidden="1"/>
    </xf>
    <xf numFmtId="0" fontId="2" fillId="0" borderId="92" xfId="0" applyFont="1" applyBorder="1" applyAlignment="1" applyProtection="1">
      <alignment horizontal="center"/>
      <protection locked="0" hidden="1"/>
    </xf>
    <xf numFmtId="0" fontId="2" fillId="0" borderId="93" xfId="0" applyFont="1" applyBorder="1" applyAlignment="1" applyProtection="1">
      <alignment horizontal="center"/>
      <protection locked="0" hidden="1"/>
    </xf>
    <xf numFmtId="0" fontId="20" fillId="0" borderId="10" xfId="1" applyFont="1" applyFill="1" applyBorder="1" applyAlignment="1" applyProtection="1">
      <alignment vertical="center" wrapText="1"/>
      <protection locked="0" hidden="1"/>
    </xf>
    <xf numFmtId="0" fontId="11" fillId="0" borderId="2" xfId="1" applyFont="1" applyFill="1" applyAlignment="1" applyProtection="1">
      <alignment vertical="center" wrapText="1"/>
      <protection locked="0" hidden="1"/>
    </xf>
    <xf numFmtId="0" fontId="11" fillId="0" borderId="10" xfId="1" applyFont="1" applyFill="1" applyBorder="1" applyAlignment="1" applyProtection="1">
      <alignment horizontal="left" vertical="center" wrapText="1"/>
      <protection locked="0" hidden="1"/>
    </xf>
    <xf numFmtId="0" fontId="11" fillId="0" borderId="2" xfId="1" applyFont="1" applyFill="1" applyAlignment="1" applyProtection="1">
      <alignment horizontal="left" vertical="center" wrapText="1"/>
      <protection locked="0" hidden="1"/>
    </xf>
    <xf numFmtId="0" fontId="2" fillId="10" borderId="25" xfId="0" applyFont="1" applyFill="1" applyBorder="1" applyAlignment="1" applyProtection="1">
      <alignment horizontal="left" vertical="center" wrapText="1"/>
      <protection hidden="1"/>
    </xf>
    <xf numFmtId="0" fontId="2" fillId="10" borderId="51" xfId="0" applyFont="1" applyFill="1" applyBorder="1" applyAlignment="1" applyProtection="1">
      <alignment horizontal="left" vertical="center" wrapText="1"/>
      <protection hidden="1"/>
    </xf>
    <xf numFmtId="0" fontId="2" fillId="10" borderId="19" xfId="0" applyFont="1" applyFill="1" applyBorder="1" applyAlignment="1" applyProtection="1">
      <alignment horizontal="left" vertical="center" wrapText="1"/>
      <protection hidden="1"/>
    </xf>
    <xf numFmtId="0" fontId="2" fillId="10" borderId="33" xfId="0" applyFont="1" applyFill="1" applyBorder="1" applyAlignment="1" applyProtection="1">
      <alignment horizontal="left" vertical="center" wrapText="1"/>
      <protection hidden="1"/>
    </xf>
    <xf numFmtId="0" fontId="0" fillId="9" borderId="24" xfId="0" applyFill="1" applyBorder="1" applyAlignment="1" applyProtection="1">
      <alignment horizontal="center" wrapText="1"/>
      <protection hidden="1"/>
    </xf>
    <xf numFmtId="0" fontId="0" fillId="9" borderId="26" xfId="0" applyFill="1" applyBorder="1" applyAlignment="1" applyProtection="1">
      <alignment horizontal="center" wrapText="1"/>
      <protection hidden="1"/>
    </xf>
    <xf numFmtId="0" fontId="0" fillId="10" borderId="24" xfId="0" applyFill="1" applyBorder="1" applyAlignment="1" applyProtection="1">
      <alignment horizontal="center" wrapText="1"/>
      <protection hidden="1"/>
    </xf>
    <xf numFmtId="0" fontId="0" fillId="10" borderId="26" xfId="0" applyFill="1" applyBorder="1" applyAlignment="1" applyProtection="1">
      <alignment horizontal="center" wrapText="1"/>
      <protection hidden="1"/>
    </xf>
    <xf numFmtId="0" fontId="0" fillId="9" borderId="52" xfId="0" applyFill="1" applyBorder="1" applyAlignment="1" applyProtection="1">
      <alignment horizontal="center"/>
      <protection hidden="1"/>
    </xf>
    <xf numFmtId="0" fontId="0" fillId="9" borderId="26" xfId="0" applyFill="1" applyBorder="1" applyAlignment="1" applyProtection="1">
      <alignment horizontal="center"/>
      <protection hidden="1"/>
    </xf>
    <xf numFmtId="0" fontId="15" fillId="5" borderId="49" xfId="0" applyFont="1" applyFill="1" applyBorder="1" applyAlignment="1" applyProtection="1">
      <alignment horizontal="center" vertical="center"/>
      <protection hidden="1"/>
    </xf>
    <xf numFmtId="0" fontId="15" fillId="5" borderId="50" xfId="0" applyFont="1" applyFill="1" applyBorder="1" applyAlignment="1" applyProtection="1">
      <alignment horizontal="center" vertical="center"/>
      <protection hidden="1"/>
    </xf>
    <xf numFmtId="0" fontId="15" fillId="5" borderId="48" xfId="0" applyFont="1" applyFill="1" applyBorder="1" applyAlignment="1" applyProtection="1">
      <alignment horizontal="center" vertical="center"/>
      <protection hidden="1"/>
    </xf>
    <xf numFmtId="0" fontId="0" fillId="5" borderId="24" xfId="0" applyFill="1" applyBorder="1" applyAlignment="1" applyProtection="1">
      <alignment horizontal="center" wrapText="1"/>
      <protection hidden="1"/>
    </xf>
    <xf numFmtId="0" fontId="0" fillId="5" borderId="20" xfId="0" applyFill="1" applyBorder="1" applyAlignment="1" applyProtection="1">
      <alignment horizontal="center" wrapText="1"/>
      <protection hidden="1"/>
    </xf>
    <xf numFmtId="0" fontId="0" fillId="5" borderId="24" xfId="0" applyFill="1" applyBorder="1" applyAlignment="1" applyProtection="1">
      <alignment horizontal="center"/>
      <protection hidden="1"/>
    </xf>
    <xf numFmtId="0" fontId="0" fillId="5" borderId="26" xfId="0" applyFill="1" applyBorder="1" applyAlignment="1" applyProtection="1">
      <alignment horizontal="center"/>
      <protection hidden="1"/>
    </xf>
    <xf numFmtId="0" fontId="0" fillId="4" borderId="24" xfId="0" applyFill="1" applyBorder="1" applyAlignment="1" applyProtection="1">
      <alignment horizontal="center"/>
      <protection hidden="1"/>
    </xf>
    <xf numFmtId="0" fontId="0" fillId="4" borderId="26" xfId="0" applyFill="1" applyBorder="1" applyAlignment="1" applyProtection="1">
      <alignment horizontal="center"/>
      <protection hidden="1"/>
    </xf>
    <xf numFmtId="0" fontId="0" fillId="5" borderId="52" xfId="0" applyFill="1" applyBorder="1" applyAlignment="1" applyProtection="1">
      <alignment horizontal="center"/>
      <protection hidden="1"/>
    </xf>
    <xf numFmtId="0" fontId="15" fillId="9" borderId="35" xfId="0" applyFont="1" applyFill="1" applyBorder="1" applyAlignment="1" applyProtection="1">
      <alignment horizontal="center" vertical="center"/>
      <protection hidden="1"/>
    </xf>
    <xf numFmtId="0" fontId="15" fillId="9" borderId="1" xfId="0" applyFont="1" applyFill="1" applyBorder="1" applyAlignment="1" applyProtection="1">
      <alignment horizontal="center" vertical="center"/>
      <protection hidden="1"/>
    </xf>
    <xf numFmtId="0" fontId="15" fillId="9" borderId="34" xfId="0" applyFont="1" applyFill="1" applyBorder="1" applyAlignment="1" applyProtection="1">
      <alignment horizontal="center" vertical="center"/>
      <protection hidden="1"/>
    </xf>
    <xf numFmtId="0" fontId="0" fillId="9" borderId="20" xfId="0" applyFill="1" applyBorder="1" applyAlignment="1" applyProtection="1">
      <alignment horizontal="center" wrapText="1"/>
      <protection hidden="1"/>
    </xf>
    <xf numFmtId="0" fontId="15" fillId="5" borderId="39" xfId="0" applyFont="1" applyFill="1" applyBorder="1" applyAlignment="1" applyProtection="1">
      <alignment horizontal="center" vertical="center"/>
      <protection hidden="1"/>
    </xf>
    <xf numFmtId="0" fontId="15" fillId="5" borderId="18" xfId="0" applyFont="1" applyFill="1" applyBorder="1" applyAlignment="1" applyProtection="1">
      <alignment horizontal="center" vertical="center"/>
      <protection hidden="1"/>
    </xf>
    <xf numFmtId="0" fontId="15" fillId="5" borderId="40" xfId="0" applyFont="1" applyFill="1" applyBorder="1" applyAlignment="1" applyProtection="1">
      <alignment horizontal="center" vertical="center"/>
      <protection hidden="1"/>
    </xf>
    <xf numFmtId="0" fontId="0" fillId="4" borderId="51" xfId="0" applyFill="1" applyBorder="1" applyAlignment="1" applyProtection="1">
      <alignment horizontal="center" vertical="center"/>
      <protection hidden="1"/>
    </xf>
    <xf numFmtId="0" fontId="0" fillId="4" borderId="33" xfId="0" applyFill="1" applyBorder="1" applyAlignment="1" applyProtection="1">
      <alignment horizontal="center" vertical="center"/>
      <protection hidden="1"/>
    </xf>
    <xf numFmtId="0" fontId="2" fillId="4" borderId="25" xfId="0" applyFont="1" applyFill="1" applyBorder="1" applyAlignment="1" applyProtection="1">
      <alignment horizontal="left" vertical="center" wrapText="1"/>
      <protection hidden="1"/>
    </xf>
    <xf numFmtId="0" fontId="2" fillId="4" borderId="19" xfId="0" applyFont="1" applyFill="1" applyBorder="1" applyAlignment="1" applyProtection="1">
      <alignment horizontal="left" vertical="center" wrapText="1"/>
      <protection hidden="1"/>
    </xf>
    <xf numFmtId="0" fontId="15" fillId="8" borderId="42" xfId="0" applyFont="1" applyFill="1" applyBorder="1" applyAlignment="1" applyProtection="1">
      <alignment horizontal="center" vertical="center"/>
      <protection hidden="1"/>
    </xf>
    <xf numFmtId="0" fontId="15" fillId="8" borderId="43" xfId="0" applyFont="1" applyFill="1" applyBorder="1" applyAlignment="1" applyProtection="1">
      <alignment horizontal="center" vertical="center"/>
      <protection hidden="1"/>
    </xf>
    <xf numFmtId="0" fontId="15" fillId="8" borderId="44" xfId="0" applyFont="1" applyFill="1" applyBorder="1" applyAlignment="1" applyProtection="1">
      <alignment horizontal="center" vertical="center"/>
      <protection hidden="1"/>
    </xf>
    <xf numFmtId="0" fontId="0" fillId="8" borderId="29" xfId="0" applyFill="1" applyBorder="1" applyAlignment="1" applyProtection="1">
      <alignment horizontal="center" wrapText="1"/>
      <protection hidden="1"/>
    </xf>
    <xf numFmtId="0" fontId="0" fillId="8" borderId="20" xfId="0" applyFill="1" applyBorder="1" applyAlignment="1" applyProtection="1">
      <alignment horizontal="center" wrapText="1"/>
      <protection hidden="1"/>
    </xf>
    <xf numFmtId="0" fontId="2" fillId="7" borderId="30" xfId="0" applyFont="1" applyFill="1" applyBorder="1" applyAlignment="1" applyProtection="1">
      <alignment horizontal="left" vertical="center" wrapText="1"/>
      <protection hidden="1"/>
    </xf>
    <xf numFmtId="0" fontId="2" fillId="7" borderId="46" xfId="0" applyFont="1" applyFill="1" applyBorder="1" applyAlignment="1" applyProtection="1">
      <alignment horizontal="left" vertical="center" wrapText="1"/>
      <protection hidden="1"/>
    </xf>
    <xf numFmtId="0" fontId="2" fillId="7" borderId="19" xfId="0" applyFont="1" applyFill="1" applyBorder="1" applyAlignment="1" applyProtection="1">
      <alignment horizontal="left" vertical="center" wrapText="1"/>
      <protection hidden="1"/>
    </xf>
    <xf numFmtId="0" fontId="2" fillId="7" borderId="33" xfId="0" applyFont="1" applyFill="1" applyBorder="1" applyAlignment="1" applyProtection="1">
      <alignment horizontal="left" vertical="center" wrapText="1"/>
      <protection hidden="1"/>
    </xf>
    <xf numFmtId="0" fontId="0" fillId="8" borderId="38" xfId="0" applyFill="1" applyBorder="1" applyAlignment="1" applyProtection="1">
      <alignment horizontal="center"/>
      <protection hidden="1"/>
    </xf>
    <xf numFmtId="0" fontId="0" fillId="8" borderId="31" xfId="0" applyFill="1" applyBorder="1" applyAlignment="1" applyProtection="1">
      <alignment horizontal="center"/>
      <protection hidden="1"/>
    </xf>
    <xf numFmtId="0" fontId="0" fillId="7" borderId="24" xfId="0" applyFill="1" applyBorder="1" applyAlignment="1" applyProtection="1">
      <alignment horizontal="center" wrapText="1"/>
      <protection hidden="1"/>
    </xf>
    <xf numFmtId="0" fontId="0" fillId="7" borderId="26" xfId="0" applyFill="1" applyBorder="1" applyAlignment="1" applyProtection="1">
      <alignment horizontal="center" wrapText="1"/>
      <protection hidden="1"/>
    </xf>
    <xf numFmtId="0" fontId="0" fillId="8" borderId="24" xfId="0" applyFill="1" applyBorder="1" applyAlignment="1" applyProtection="1">
      <alignment horizontal="center" wrapText="1"/>
      <protection hidden="1"/>
    </xf>
    <xf numFmtId="0" fontId="0" fillId="8" borderId="26" xfId="0" applyFill="1" applyBorder="1" applyAlignment="1" applyProtection="1">
      <alignment horizontal="center" wrapText="1"/>
      <protection hidden="1"/>
    </xf>
    <xf numFmtId="0" fontId="20" fillId="0" borderId="61" xfId="0" applyFont="1" applyBorder="1" applyAlignment="1">
      <alignment horizontal="center" wrapText="1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0" fontId="22" fillId="0" borderId="94" xfId="0" applyFont="1" applyBorder="1" applyAlignment="1">
      <alignment horizontal="center" readingOrder="1"/>
    </xf>
    <xf numFmtId="0" fontId="22" fillId="0" borderId="95" xfId="0" applyFont="1" applyBorder="1" applyAlignment="1">
      <alignment horizontal="center" wrapText="1" readingOrder="1"/>
    </xf>
    <xf numFmtId="0" fontId="12" fillId="0" borderId="27" xfId="1" applyFont="1" applyFill="1" applyBorder="1" applyAlignment="1" applyProtection="1">
      <alignment horizontal="left"/>
      <protection locked="0" hidden="1"/>
    </xf>
    <xf numFmtId="0" fontId="23" fillId="0" borderId="86" xfId="0" applyFont="1" applyBorder="1" applyAlignment="1">
      <alignment horizontal="center" vertical="center" wrapText="1" readingOrder="1"/>
    </xf>
    <xf numFmtId="0" fontId="26" fillId="0" borderId="96" xfId="0" applyFont="1" applyBorder="1"/>
    <xf numFmtId="0" fontId="25" fillId="0" borderId="96" xfId="0" applyFont="1" applyBorder="1"/>
    <xf numFmtId="0" fontId="26" fillId="0" borderId="97" xfId="0" applyFont="1" applyBorder="1"/>
  </cellXfs>
  <cellStyles count="5">
    <cellStyle name="20 % - zvýraznenie3" xfId="2" builtinId="38"/>
    <cellStyle name="Čiarka" xfId="3" builtinId="3"/>
    <cellStyle name="Hypertextové prepojenie" xfId="4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7</xdr:col>
          <xdr:colOff>12700</xdr:colOff>
          <xdr:row>13</xdr:row>
          <xdr:rowOff>12700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7</xdr:col>
          <xdr:colOff>0</xdr:colOff>
          <xdr:row>16</xdr:row>
          <xdr:rowOff>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7</xdr:col>
          <xdr:colOff>0</xdr:colOff>
          <xdr:row>17</xdr:row>
          <xdr:rowOff>146050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12700</xdr:rowOff>
        </xdr:from>
        <xdr:to>
          <xdr:col>7</xdr:col>
          <xdr:colOff>12700</xdr:colOff>
          <xdr:row>14</xdr:row>
          <xdr:rowOff>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E36" sqref="E36"/>
    </sheetView>
  </sheetViews>
  <sheetFormatPr defaultColWidth="9.140625" defaultRowHeight="14.4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" thickBot="1"/>
    <row r="2" spans="2:11" ht="36.75" customHeight="1" thickBot="1">
      <c r="B2" s="218" t="s">
        <v>0</v>
      </c>
      <c r="C2" s="219"/>
      <c r="D2" s="219"/>
      <c r="E2" s="219"/>
      <c r="F2" s="219"/>
      <c r="G2" s="219"/>
      <c r="H2" s="219"/>
      <c r="I2" s="219"/>
      <c r="J2" s="219"/>
      <c r="K2" s="220"/>
    </row>
    <row r="3" spans="2:11" ht="44.1" thickBot="1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>
      <c r="B4" s="22">
        <v>1</v>
      </c>
      <c r="C4" s="23" t="s">
        <v>11</v>
      </c>
      <c r="D4" s="24" t="s">
        <v>12</v>
      </c>
      <c r="E4" s="25">
        <v>30000</v>
      </c>
      <c r="F4" s="25">
        <v>0</v>
      </c>
      <c r="G4" s="26" t="s">
        <v>13</v>
      </c>
      <c r="H4" s="27">
        <f>E4</f>
        <v>30000</v>
      </c>
      <c r="I4" s="28">
        <f>H4/H$14*100</f>
        <v>33.333333333333329</v>
      </c>
      <c r="J4" s="29">
        <f t="shared" ref="J4:J6" si="0">IF(I4=0,0,(E4-F4)/I4)</f>
        <v>900.00000000000011</v>
      </c>
      <c r="K4" s="30">
        <f t="shared" ref="K4:K5" si="1">IF((E4-F4)=0,0,H4/(E4-F4))</f>
        <v>1</v>
      </c>
    </row>
    <row r="5" spans="2:11">
      <c r="B5" s="22">
        <v>2</v>
      </c>
      <c r="C5" s="31" t="s">
        <v>14</v>
      </c>
      <c r="D5" s="32" t="s">
        <v>15</v>
      </c>
      <c r="E5" s="33">
        <v>36</v>
      </c>
      <c r="F5" s="33">
        <v>0</v>
      </c>
      <c r="G5" s="26" t="s">
        <v>16</v>
      </c>
      <c r="H5" s="34">
        <v>30000</v>
      </c>
      <c r="I5" s="35">
        <f t="shared" ref="I5:I13" si="2">H5/H$14*100</f>
        <v>33.333333333333329</v>
      </c>
      <c r="J5" s="29">
        <f t="shared" si="0"/>
        <v>1.08</v>
      </c>
      <c r="K5" s="30">
        <f t="shared" si="1"/>
        <v>833.33333333333337</v>
      </c>
    </row>
    <row r="6" spans="2:11">
      <c r="B6" s="22">
        <v>3</v>
      </c>
      <c r="C6" s="31" t="s">
        <v>17</v>
      </c>
      <c r="D6" s="32" t="s">
        <v>18</v>
      </c>
      <c r="E6" s="33">
        <v>100</v>
      </c>
      <c r="F6" s="33">
        <v>50</v>
      </c>
      <c r="G6" s="26" t="s">
        <v>13</v>
      </c>
      <c r="H6" s="34">
        <v>30000</v>
      </c>
      <c r="I6" s="35">
        <f t="shared" si="2"/>
        <v>33.333333333333329</v>
      </c>
      <c r="J6" s="29">
        <f t="shared" si="0"/>
        <v>1.5000000000000002</v>
      </c>
      <c r="K6" s="30">
        <f>IF((E6-F6)=0,0,H6/(E6-F6))</f>
        <v>600</v>
      </c>
    </row>
    <row r="7" spans="2:11">
      <c r="B7" s="22">
        <v>4</v>
      </c>
      <c r="C7" s="31" t="s">
        <v>19</v>
      </c>
      <c r="D7" s="32" t="s">
        <v>19</v>
      </c>
      <c r="E7" s="33">
        <v>0</v>
      </c>
      <c r="F7" s="33">
        <v>0</v>
      </c>
      <c r="G7" s="26" t="s">
        <v>20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>
      <c r="B8" s="22">
        <v>5</v>
      </c>
      <c r="C8" s="36" t="s">
        <v>19</v>
      </c>
      <c r="D8" s="37" t="s">
        <v>19</v>
      </c>
      <c r="E8" s="38">
        <v>0</v>
      </c>
      <c r="F8" s="33">
        <v>0</v>
      </c>
      <c r="G8" s="26" t="s">
        <v>20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>
      <c r="B9" s="22">
        <v>6</v>
      </c>
      <c r="C9" s="36" t="s">
        <v>19</v>
      </c>
      <c r="D9" s="37" t="s">
        <v>19</v>
      </c>
      <c r="E9" s="38">
        <v>0</v>
      </c>
      <c r="F9" s="33">
        <v>0</v>
      </c>
      <c r="G9" s="26" t="s">
        <v>20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>
      <c r="B10" s="22">
        <v>7</v>
      </c>
      <c r="C10" s="36" t="s">
        <v>19</v>
      </c>
      <c r="D10" s="37" t="s">
        <v>19</v>
      </c>
      <c r="E10" s="38">
        <v>0</v>
      </c>
      <c r="F10" s="33">
        <v>0</v>
      </c>
      <c r="G10" s="26" t="s">
        <v>20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>
      <c r="B11" s="22">
        <v>8</v>
      </c>
      <c r="C11" s="36" t="s">
        <v>19</v>
      </c>
      <c r="D11" s="37" t="s">
        <v>19</v>
      </c>
      <c r="E11" s="38">
        <v>0</v>
      </c>
      <c r="F11" s="33">
        <v>0</v>
      </c>
      <c r="G11" s="26" t="s">
        <v>20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>
      <c r="B12" s="22">
        <v>9</v>
      </c>
      <c r="C12" s="36" t="s">
        <v>19</v>
      </c>
      <c r="D12" s="37" t="s">
        <v>19</v>
      </c>
      <c r="E12" s="38">
        <v>0</v>
      </c>
      <c r="F12" s="33">
        <v>0</v>
      </c>
      <c r="G12" s="26" t="s">
        <v>20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>
      <c r="B13" s="22">
        <v>10</v>
      </c>
      <c r="C13" s="36" t="s">
        <v>19</v>
      </c>
      <c r="D13" s="37" t="s">
        <v>19</v>
      </c>
      <c r="E13" s="38">
        <v>0</v>
      </c>
      <c r="F13" s="33">
        <v>0</v>
      </c>
      <c r="G13" s="26" t="s">
        <v>20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>
      <c r="B14" s="40"/>
      <c r="C14" s="41" t="s">
        <v>21</v>
      </c>
      <c r="D14" s="42"/>
      <c r="E14" s="42"/>
      <c r="F14" s="42"/>
      <c r="G14" s="42"/>
      <c r="H14" s="43">
        <f>SUM(H4:H13)</f>
        <v>90000</v>
      </c>
      <c r="I14" s="44">
        <f>SUM(I4:I13)</f>
        <v>99.999999999999986</v>
      </c>
      <c r="J14" s="45"/>
      <c r="K14" s="46"/>
    </row>
    <row r="15" spans="2:11" ht="15" thickBot="1"/>
    <row r="16" spans="2:11" ht="35.25" customHeight="1">
      <c r="B16" s="204" t="s">
        <v>22</v>
      </c>
      <c r="C16" s="205"/>
      <c r="D16" s="205"/>
      <c r="E16" s="205"/>
      <c r="F16" s="205"/>
      <c r="G16" s="205"/>
      <c r="H16" s="205"/>
      <c r="I16" s="205"/>
      <c r="J16" s="206"/>
    </row>
    <row r="17" spans="2:10">
      <c r="B17" s="207" t="s">
        <v>1</v>
      </c>
      <c r="C17" s="223" t="s">
        <v>2</v>
      </c>
      <c r="D17" s="221" t="s">
        <v>23</v>
      </c>
      <c r="E17" s="209" t="s">
        <v>24</v>
      </c>
      <c r="F17" s="210"/>
      <c r="G17" s="211" t="s">
        <v>25</v>
      </c>
      <c r="H17" s="212"/>
      <c r="I17" s="213" t="s">
        <v>26</v>
      </c>
      <c r="J17" s="210"/>
    </row>
    <row r="18" spans="2:10">
      <c r="B18" s="208"/>
      <c r="C18" s="224"/>
      <c r="D18" s="222"/>
      <c r="E18" s="47" t="s">
        <v>24</v>
      </c>
      <c r="F18" s="48" t="s">
        <v>27</v>
      </c>
      <c r="G18" s="49" t="s">
        <v>25</v>
      </c>
      <c r="H18" s="50" t="s">
        <v>28</v>
      </c>
      <c r="I18" s="51" t="s">
        <v>26</v>
      </c>
      <c r="J18" s="48" t="s">
        <v>29</v>
      </c>
    </row>
    <row r="19" spans="2:10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33.333333333333329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16.666666666666664</v>
      </c>
      <c r="I19" s="54">
        <v>0</v>
      </c>
      <c r="J19" s="55">
        <f>IF(I4=100,"0",IF((E4-F4)=0,0,IF(G4="čím menej, tým lepšie",(I4*(E4-I19)/(E4-F4)),(I4*(I19-F4)/(E4-F4)))))</f>
        <v>33.333333333333329</v>
      </c>
    </row>
    <row r="20" spans="2:10" ht="15" customHeight="1">
      <c r="B20" s="47">
        <v>2</v>
      </c>
      <c r="C20" s="52" t="str">
        <v>Záruka navyše</v>
      </c>
      <c r="D20" s="53">
        <v>33.333333333333329</v>
      </c>
      <c r="E20" s="54">
        <v>36</v>
      </c>
      <c r="F20" s="55">
        <f>IF(I5=100,"0",IF((E5-F5)=0,0,(IF(G5="čím menej, tým lepšie",(I5*(E5-E20)/(E5-F5)),(I5*(E20-F5)/(E5-F5))))))</f>
        <v>33.333333333333329</v>
      </c>
      <c r="G20" s="54">
        <v>18</v>
      </c>
      <c r="H20" s="56">
        <f t="shared" ref="H20:H28" si="5">IF(I5=100,"0",IF((E5-F5)=0,0,IF(G5="čím menej, tým lepšie",(I5*(E5-G20)/(E5-F5)),(I5*(G20-F5)/(E5-F5)))))</f>
        <v>16.666666666666664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>
      <c r="B21" s="47">
        <v>3</v>
      </c>
      <c r="C21" s="52" t="str">
        <v>Lehota dodania</v>
      </c>
      <c r="D21" s="53">
        <v>33.333333333333329</v>
      </c>
      <c r="E21" s="54">
        <v>50</v>
      </c>
      <c r="F21" s="55">
        <f>IF(I6=100,"0",IF((E6-F6)=0,0,(IF(G6="čím menej, tým lepšie",(I6*(E6-E21)/(E6-F6)),(I6*(E21-F6)/(E6-F6))))))</f>
        <v>33.333333333333329</v>
      </c>
      <c r="G21" s="54">
        <v>75</v>
      </c>
      <c r="H21" s="56">
        <f t="shared" si="5"/>
        <v>16.666666666666664</v>
      </c>
      <c r="I21" s="54">
        <v>100</v>
      </c>
      <c r="J21" s="55">
        <f t="shared" si="6"/>
        <v>0</v>
      </c>
    </row>
    <row r="22" spans="2:10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" thickBot="1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" thickBot="1">
      <c r="B29" s="60"/>
      <c r="C29" s="61" t="s">
        <v>30</v>
      </c>
      <c r="D29" s="62">
        <f>SUM(_xlfn.ANCHORARRAY(D19))</f>
        <v>99.999999999999986</v>
      </c>
      <c r="E29" s="61"/>
      <c r="F29" s="63">
        <f>SUM(F19:F28)</f>
        <v>66.666666666666657</v>
      </c>
      <c r="G29" s="64"/>
      <c r="H29" s="63">
        <f t="shared" ref="H29:J29" si="8">SUM(H19:H28)</f>
        <v>49.999999999999993</v>
      </c>
      <c r="I29" s="64"/>
      <c r="J29" s="65">
        <f t="shared" si="8"/>
        <v>33.333333333333329</v>
      </c>
    </row>
    <row r="31" spans="2:10" ht="36.75" customHeight="1">
      <c r="B31" s="225" t="s">
        <v>31</v>
      </c>
      <c r="C31" s="226"/>
      <c r="D31" s="226"/>
      <c r="E31" s="226"/>
      <c r="F31" s="226"/>
      <c r="G31" s="226"/>
      <c r="H31" s="226"/>
      <c r="I31" s="226"/>
      <c r="J31" s="227"/>
    </row>
    <row r="32" spans="2:10">
      <c r="B32" s="228" t="s">
        <v>1</v>
      </c>
      <c r="C32" s="230" t="s">
        <v>2</v>
      </c>
      <c r="D32" s="231"/>
      <c r="E32" s="238" t="s">
        <v>24</v>
      </c>
      <c r="F32" s="239"/>
      <c r="G32" s="236" t="s">
        <v>25</v>
      </c>
      <c r="H32" s="237"/>
      <c r="I32" s="234" t="s">
        <v>26</v>
      </c>
      <c r="J32" s="235"/>
    </row>
    <row r="33" spans="2:10">
      <c r="B33" s="229"/>
      <c r="C33" s="232"/>
      <c r="D33" s="233"/>
      <c r="E33" s="66" t="s">
        <v>24</v>
      </c>
      <c r="F33" s="67" t="s">
        <v>32</v>
      </c>
      <c r="G33" s="68" t="s">
        <v>25</v>
      </c>
      <c r="H33" s="69" t="s">
        <v>33</v>
      </c>
      <c r="I33" s="70" t="s">
        <v>26</v>
      </c>
      <c r="J33" s="71" t="s">
        <v>29</v>
      </c>
    </row>
    <row r="34" spans="2:10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-30000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-15000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-30000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-15000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" thickBot="1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" thickBot="1">
      <c r="B44" s="82"/>
      <c r="C44" s="83" t="s">
        <v>30</v>
      </c>
      <c r="D44" s="83"/>
      <c r="E44" s="83"/>
      <c r="F44" s="84">
        <f>SUM(F34:F43)</f>
        <v>-30000</v>
      </c>
      <c r="G44" s="84"/>
      <c r="H44" s="84">
        <f t="shared" ref="H44:J44" si="15">SUM(H34:H43)</f>
        <v>-15000</v>
      </c>
      <c r="I44" s="84"/>
      <c r="J44" s="85">
        <f t="shared" si="15"/>
        <v>0</v>
      </c>
    </row>
    <row r="45" spans="2:10" ht="15" thickBot="1"/>
    <row r="46" spans="2:10" ht="36" customHeight="1" thickBot="1">
      <c r="B46" s="214" t="s">
        <v>34</v>
      </c>
      <c r="C46" s="215"/>
      <c r="D46" s="215"/>
      <c r="E46" s="215"/>
      <c r="F46" s="215"/>
      <c r="G46" s="215"/>
      <c r="H46" s="215"/>
      <c r="I46" s="215"/>
      <c r="J46" s="216"/>
    </row>
    <row r="47" spans="2:10" ht="15.75" customHeight="1">
      <c r="B47" s="198" t="s">
        <v>1</v>
      </c>
      <c r="C47" s="194" t="s">
        <v>2</v>
      </c>
      <c r="D47" s="195"/>
      <c r="E47" s="198" t="s">
        <v>24</v>
      </c>
      <c r="F47" s="199"/>
      <c r="G47" s="200" t="s">
        <v>25</v>
      </c>
      <c r="H47" s="201"/>
      <c r="I47" s="202" t="s">
        <v>26</v>
      </c>
      <c r="J47" s="203"/>
    </row>
    <row r="48" spans="2:10">
      <c r="B48" s="217"/>
      <c r="C48" s="196"/>
      <c r="D48" s="197"/>
      <c r="E48" s="86" t="s">
        <v>24</v>
      </c>
      <c r="F48" s="87" t="s">
        <v>32</v>
      </c>
      <c r="G48" s="88" t="s">
        <v>25</v>
      </c>
      <c r="H48" s="89" t="s">
        <v>33</v>
      </c>
      <c r="I48" s="90" t="s">
        <v>26</v>
      </c>
      <c r="J48" s="91" t="s">
        <v>29</v>
      </c>
    </row>
    <row r="49" spans="2:10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15000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30000</v>
      </c>
    </row>
    <row r="51" spans="2:10">
      <c r="B51" s="92">
        <v>3</v>
      </c>
      <c r="C51" s="93" t="str">
        <v>Lehota dodania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15000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30000</v>
      </c>
    </row>
    <row r="52" spans="2:10" ht="15.75" customHeight="1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" thickBot="1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" thickBot="1">
      <c r="B59" s="101"/>
      <c r="C59" s="102" t="s">
        <v>30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45000</v>
      </c>
      <c r="I59" s="103"/>
      <c r="J59" s="104">
        <f t="shared" si="22"/>
        <v>60000</v>
      </c>
    </row>
    <row r="61" spans="2:10">
      <c r="C61" s="14"/>
      <c r="D61" s="14"/>
      <c r="E61" s="14"/>
      <c r="F61" s="14"/>
      <c r="G61" s="14"/>
      <c r="H61" s="14"/>
    </row>
    <row r="62" spans="2:10" ht="30.75" customHeight="1">
      <c r="C62" s="14"/>
      <c r="D62" s="14"/>
      <c r="E62" s="14"/>
      <c r="F62" s="14"/>
      <c r="G62" s="14"/>
      <c r="H62" s="14"/>
    </row>
    <row r="63" spans="2:10">
      <c r="C63" s="14"/>
      <c r="D63" s="14"/>
      <c r="E63" s="14"/>
      <c r="F63" s="14"/>
      <c r="G63" s="14"/>
      <c r="H63" s="14"/>
    </row>
    <row r="64" spans="2:10">
      <c r="C64" s="14"/>
      <c r="D64" s="14"/>
      <c r="E64" s="14"/>
      <c r="F64" s="14"/>
      <c r="G64" s="14"/>
      <c r="H64" s="14"/>
    </row>
    <row r="65" s="14" customFormat="1"/>
    <row r="66" s="14" customFormat="1"/>
    <row r="67" s="14" customFormat="1"/>
    <row r="68" s="14" customFormat="1"/>
    <row r="69" s="14" customFormat="1"/>
    <row r="70" s="14" customFormat="1"/>
    <row r="71" s="14" customFormat="1"/>
    <row r="72" s="14" customFormat="1" ht="15.75" customHeight="1"/>
    <row r="73" s="14" customFormat="1" ht="15.75" customHeight="1"/>
    <row r="74" s="14" customFormat="1"/>
    <row r="75" s="14" customFormat="1"/>
    <row r="76" s="14" customFormat="1"/>
    <row r="77" s="14" customFormat="1"/>
    <row r="78" s="14" customFormat="1"/>
    <row r="79" s="14" customFormat="1"/>
    <row r="80" s="14" customFormat="1"/>
    <row r="81" s="14" customFormat="1"/>
    <row r="82" s="14" customFormat="1"/>
    <row r="83" s="14" customFormat="1"/>
    <row r="84" s="14" customFormat="1"/>
    <row r="85" s="14" customFormat="1"/>
    <row r="86" s="14" customFormat="1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2:G50"/>
  <sheetViews>
    <sheetView tabSelected="1" zoomScaleNormal="100" workbookViewId="0">
      <selection activeCell="C5" sqref="C5:G5"/>
    </sheetView>
  </sheetViews>
  <sheetFormatPr defaultColWidth="9.140625" defaultRowHeight="14.45"/>
  <cols>
    <col min="1" max="1" width="4.7109375" style="105" customWidth="1"/>
    <col min="2" max="2" width="40.85546875" style="105" customWidth="1"/>
    <col min="3" max="3" width="26.28515625" style="105" customWidth="1"/>
    <col min="4" max="4" width="35.140625" style="105" customWidth="1"/>
    <col min="5" max="5" width="29" style="105" customWidth="1"/>
    <col min="6" max="6" width="12.7109375" style="105" customWidth="1"/>
    <col min="7" max="7" width="28.28515625" style="105" customWidth="1"/>
    <col min="8" max="16384" width="9.140625" style="105"/>
  </cols>
  <sheetData>
    <row r="2" spans="2:7" ht="43.5" customHeight="1">
      <c r="B2" s="147" t="s">
        <v>35</v>
      </c>
      <c r="C2" s="148"/>
      <c r="D2" s="148"/>
      <c r="E2" s="148"/>
      <c r="F2" s="149"/>
      <c r="G2" s="150"/>
    </row>
    <row r="3" spans="2:7">
      <c r="B3" s="140"/>
      <c r="C3" s="140"/>
      <c r="D3" s="140"/>
      <c r="E3" s="140"/>
      <c r="F3" s="140"/>
      <c r="G3" s="140"/>
    </row>
    <row r="4" spans="2:7">
      <c r="B4" s="109" t="s">
        <v>36</v>
      </c>
      <c r="C4" s="151"/>
      <c r="D4" s="151"/>
      <c r="E4" s="151"/>
      <c r="F4" s="152"/>
      <c r="G4" s="153"/>
    </row>
    <row r="5" spans="2:7">
      <c r="B5" s="106" t="s">
        <v>37</v>
      </c>
      <c r="C5" s="141"/>
      <c r="D5" s="141"/>
      <c r="E5" s="141"/>
      <c r="F5" s="142"/>
      <c r="G5" s="143"/>
    </row>
    <row r="6" spans="2:7">
      <c r="B6" s="106" t="s">
        <v>38</v>
      </c>
      <c r="C6" s="141"/>
      <c r="D6" s="141"/>
      <c r="E6" s="141"/>
      <c r="F6" s="142"/>
      <c r="G6" s="143"/>
    </row>
    <row r="7" spans="2:7">
      <c r="B7" s="106" t="s">
        <v>39</v>
      </c>
      <c r="C7" s="141"/>
      <c r="D7" s="141"/>
      <c r="E7" s="141"/>
      <c r="F7" s="142"/>
      <c r="G7" s="143"/>
    </row>
    <row r="8" spans="2:7">
      <c r="B8" s="106" t="s">
        <v>40</v>
      </c>
      <c r="C8" s="141"/>
      <c r="D8" s="141"/>
      <c r="E8" s="141"/>
      <c r="F8" s="142"/>
      <c r="G8" s="143"/>
    </row>
    <row r="9" spans="2:7">
      <c r="B9" s="106" t="s">
        <v>41</v>
      </c>
      <c r="C9" s="141"/>
      <c r="D9" s="141"/>
      <c r="E9" s="141"/>
      <c r="F9" s="142"/>
      <c r="G9" s="143"/>
    </row>
    <row r="10" spans="2:7" ht="14.45" customHeight="1">
      <c r="B10" s="110" t="s">
        <v>42</v>
      </c>
      <c r="C10" s="127" t="s">
        <v>43</v>
      </c>
      <c r="D10" s="122"/>
      <c r="E10" s="144"/>
      <c r="F10" s="145"/>
      <c r="G10" s="146"/>
    </row>
    <row r="11" spans="2:7">
      <c r="B11" s="140"/>
      <c r="C11" s="140"/>
      <c r="D11" s="140"/>
      <c r="E11" s="140"/>
      <c r="F11" s="140"/>
      <c r="G11" s="140"/>
    </row>
    <row r="12" spans="2:7" ht="30" customHeight="1">
      <c r="B12" s="136" t="s">
        <v>44</v>
      </c>
      <c r="C12" s="137"/>
      <c r="D12" s="137"/>
      <c r="E12" s="137"/>
      <c r="F12" s="138"/>
      <c r="G12" s="139"/>
    </row>
    <row r="13" spans="2:7" ht="31.5" customHeight="1">
      <c r="B13" s="154" t="s">
        <v>45</v>
      </c>
      <c r="C13" s="155"/>
      <c r="D13" s="155"/>
      <c r="E13" s="156"/>
      <c r="F13" s="119"/>
      <c r="G13" s="111"/>
    </row>
    <row r="14" spans="2:7" ht="45" customHeight="1">
      <c r="B14" s="159" t="s">
        <v>46</v>
      </c>
      <c r="C14" s="160"/>
      <c r="D14" s="160"/>
      <c r="E14" s="161"/>
      <c r="F14" s="117"/>
      <c r="G14" s="107"/>
    </row>
    <row r="15" spans="2:7" ht="30" customHeight="1">
      <c r="B15" s="190" t="s">
        <v>47</v>
      </c>
      <c r="C15" s="191"/>
      <c r="D15" s="191"/>
      <c r="E15" s="191"/>
      <c r="F15" s="115"/>
      <c r="G15" s="107"/>
    </row>
    <row r="16" spans="2:7" ht="30" customHeight="1">
      <c r="B16" s="192" t="s">
        <v>48</v>
      </c>
      <c r="C16" s="193"/>
      <c r="D16" s="193"/>
      <c r="E16" s="193"/>
      <c r="F16" s="116"/>
      <c r="G16" s="107"/>
    </row>
    <row r="17" spans="2:7" ht="33.75" customHeight="1">
      <c r="B17" s="157" t="s">
        <v>49</v>
      </c>
      <c r="C17" s="158"/>
      <c r="D17" s="158"/>
      <c r="E17" s="158"/>
      <c r="F17" s="120"/>
      <c r="G17" s="108"/>
    </row>
    <row r="18" spans="2:7" ht="15" thickBot="1">
      <c r="B18" s="140"/>
      <c r="C18" s="140"/>
      <c r="D18" s="140"/>
      <c r="E18" s="140"/>
      <c r="F18" s="140"/>
      <c r="G18" s="140"/>
    </row>
    <row r="19" spans="2:7" ht="21.6" customHeight="1">
      <c r="B19" s="125" t="s">
        <v>50</v>
      </c>
      <c r="C19" s="162" t="str">
        <f>'Zákl. nastavenie'!C4</f>
        <v>Cena celkom</v>
      </c>
      <c r="D19" s="162"/>
      <c r="E19" s="162"/>
      <c r="F19" s="162"/>
      <c r="G19" s="163"/>
    </row>
    <row r="20" spans="2:7" ht="15">
      <c r="B20" s="245" t="s">
        <v>51</v>
      </c>
      <c r="C20" s="123" t="s">
        <v>52</v>
      </c>
      <c r="D20" s="129" t="s">
        <v>53</v>
      </c>
      <c r="E20" s="124" t="s">
        <v>54</v>
      </c>
      <c r="F20" s="124" t="s">
        <v>55</v>
      </c>
      <c r="G20" s="126" t="s">
        <v>56</v>
      </c>
    </row>
    <row r="21" spans="2:7" ht="15">
      <c r="B21" s="248" t="s">
        <v>57</v>
      </c>
      <c r="C21" s="243">
        <v>5000</v>
      </c>
      <c r="D21" s="135">
        <v>0</v>
      </c>
      <c r="E21" s="131">
        <f>(D21*C21)</f>
        <v>0</v>
      </c>
      <c r="F21" s="132">
        <f>IF(C$10="Som platcom DPH",E21*0.23,0)</f>
        <v>0</v>
      </c>
      <c r="G21" s="130">
        <f>SUM(E21+F21)</f>
        <v>0</v>
      </c>
    </row>
    <row r="22" spans="2:7" ht="15">
      <c r="B22" s="247" t="s">
        <v>58</v>
      </c>
      <c r="C22" s="244">
        <v>500</v>
      </c>
      <c r="D22" s="135">
        <v>0</v>
      </c>
      <c r="E22" s="133">
        <f>(D22*C22)</f>
        <v>0</v>
      </c>
      <c r="F22" s="132">
        <f t="shared" ref="F22:F32" si="0">IF(C$10="Som platcom DPH",E22*0.23,0)</f>
        <v>0</v>
      </c>
      <c r="G22" s="130">
        <f t="shared" ref="G22:G32" si="1">SUM(E22+F22)</f>
        <v>0</v>
      </c>
    </row>
    <row r="23" spans="2:7" ht="15">
      <c r="B23" s="247" t="s">
        <v>59</v>
      </c>
      <c r="C23" s="244">
        <v>1000</v>
      </c>
      <c r="D23" s="135">
        <v>0</v>
      </c>
      <c r="E23" s="133">
        <f t="shared" ref="E23:E32" si="2">(D23*C23)</f>
        <v>0</v>
      </c>
      <c r="F23" s="132">
        <f t="shared" si="0"/>
        <v>0</v>
      </c>
      <c r="G23" s="130">
        <f t="shared" si="1"/>
        <v>0</v>
      </c>
    </row>
    <row r="24" spans="2:7" ht="15">
      <c r="B24" s="247" t="s">
        <v>60</v>
      </c>
      <c r="C24" s="244">
        <v>2000</v>
      </c>
      <c r="D24" s="135">
        <v>0</v>
      </c>
      <c r="E24" s="133">
        <f t="shared" si="2"/>
        <v>0</v>
      </c>
      <c r="F24" s="132">
        <f t="shared" si="0"/>
        <v>0</v>
      </c>
      <c r="G24" s="130">
        <f t="shared" si="1"/>
        <v>0</v>
      </c>
    </row>
    <row r="25" spans="2:7" ht="15">
      <c r="B25" s="247" t="s">
        <v>61</v>
      </c>
      <c r="C25" s="244">
        <v>5000</v>
      </c>
      <c r="D25" s="135">
        <v>0</v>
      </c>
      <c r="E25" s="133">
        <f t="shared" si="2"/>
        <v>0</v>
      </c>
      <c r="F25" s="132">
        <f t="shared" si="0"/>
        <v>0</v>
      </c>
      <c r="G25" s="130">
        <f t="shared" si="1"/>
        <v>0</v>
      </c>
    </row>
    <row r="26" spans="2:7" ht="15">
      <c r="B26" s="247" t="s">
        <v>62</v>
      </c>
      <c r="C26" s="244">
        <v>3000</v>
      </c>
      <c r="D26" s="135">
        <v>0</v>
      </c>
      <c r="E26" s="133">
        <f t="shared" si="2"/>
        <v>0</v>
      </c>
      <c r="F26" s="132">
        <f t="shared" si="0"/>
        <v>0</v>
      </c>
      <c r="G26" s="130">
        <f t="shared" si="1"/>
        <v>0</v>
      </c>
    </row>
    <row r="27" spans="2:7" ht="15">
      <c r="B27" s="247" t="s">
        <v>63</v>
      </c>
      <c r="C27" s="244">
        <v>400</v>
      </c>
      <c r="D27" s="135">
        <v>0</v>
      </c>
      <c r="E27" s="133">
        <f t="shared" si="2"/>
        <v>0</v>
      </c>
      <c r="F27" s="132">
        <f t="shared" si="0"/>
        <v>0</v>
      </c>
      <c r="G27" s="130">
        <f t="shared" si="1"/>
        <v>0</v>
      </c>
    </row>
    <row r="28" spans="2:7" ht="15">
      <c r="B28" s="248" t="s">
        <v>64</v>
      </c>
      <c r="C28" s="244">
        <v>2000</v>
      </c>
      <c r="D28" s="135">
        <v>0</v>
      </c>
      <c r="E28" s="133">
        <f t="shared" si="2"/>
        <v>0</v>
      </c>
      <c r="F28" s="132">
        <f t="shared" si="0"/>
        <v>0</v>
      </c>
      <c r="G28" s="130">
        <f t="shared" si="1"/>
        <v>0</v>
      </c>
    </row>
    <row r="29" spans="2:7" ht="15">
      <c r="B29" s="247" t="s">
        <v>65</v>
      </c>
      <c r="C29" s="244">
        <v>2000</v>
      </c>
      <c r="D29" s="135">
        <v>0</v>
      </c>
      <c r="E29" s="133">
        <f t="shared" si="2"/>
        <v>0</v>
      </c>
      <c r="F29" s="132">
        <f t="shared" si="0"/>
        <v>0</v>
      </c>
      <c r="G29" s="130">
        <f t="shared" si="1"/>
        <v>0</v>
      </c>
    </row>
    <row r="30" spans="2:7" ht="15">
      <c r="B30" s="247" t="s">
        <v>66</v>
      </c>
      <c r="C30" s="244">
        <v>300</v>
      </c>
      <c r="D30" s="135">
        <v>0</v>
      </c>
      <c r="E30" s="133">
        <f t="shared" si="2"/>
        <v>0</v>
      </c>
      <c r="F30" s="132">
        <f t="shared" si="0"/>
        <v>0</v>
      </c>
      <c r="G30" s="130">
        <f t="shared" si="1"/>
        <v>0</v>
      </c>
    </row>
    <row r="31" spans="2:7" ht="15">
      <c r="B31" s="247" t="s">
        <v>67</v>
      </c>
      <c r="C31" s="244">
        <v>150</v>
      </c>
      <c r="D31" s="135">
        <v>0</v>
      </c>
      <c r="E31" s="133">
        <f t="shared" si="2"/>
        <v>0</v>
      </c>
      <c r="F31" s="132">
        <f t="shared" si="0"/>
        <v>0</v>
      </c>
      <c r="G31" s="130">
        <f t="shared" si="1"/>
        <v>0</v>
      </c>
    </row>
    <row r="32" spans="2:7" ht="15">
      <c r="B32" s="249" t="s">
        <v>68</v>
      </c>
      <c r="C32" s="244">
        <v>50000</v>
      </c>
      <c r="D32" s="135">
        <v>0</v>
      </c>
      <c r="E32" s="133">
        <f t="shared" si="2"/>
        <v>0</v>
      </c>
      <c r="F32" s="132">
        <f t="shared" si="0"/>
        <v>0</v>
      </c>
      <c r="G32" s="130">
        <f t="shared" si="1"/>
        <v>0</v>
      </c>
    </row>
    <row r="33" spans="2:7" ht="15">
      <c r="B33" s="246" t="s">
        <v>69</v>
      </c>
      <c r="C33" s="174"/>
      <c r="D33" s="179" t="s">
        <v>70</v>
      </c>
      <c r="E33" s="181">
        <f>SUM(E21:E32)</f>
        <v>0</v>
      </c>
      <c r="F33" s="182"/>
      <c r="G33" s="183"/>
    </row>
    <row r="34" spans="2:7" ht="15">
      <c r="B34" s="175"/>
      <c r="C34" s="176"/>
      <c r="D34" s="180"/>
      <c r="E34" s="184"/>
      <c r="F34" s="185"/>
      <c r="G34" s="186"/>
    </row>
    <row r="35" spans="2:7" ht="32.25" customHeight="1" thickBot="1">
      <c r="B35" s="177"/>
      <c r="C35" s="178"/>
      <c r="D35" s="134" t="s">
        <v>71</v>
      </c>
      <c r="E35" s="187">
        <f>SUM(G21:G32)</f>
        <v>0</v>
      </c>
      <c r="F35" s="188"/>
      <c r="G35" s="189"/>
    </row>
    <row r="36" spans="2:7" ht="30.75" customHeight="1">
      <c r="B36" s="164" t="s">
        <v>72</v>
      </c>
      <c r="C36" s="166" t="s">
        <v>73</v>
      </c>
      <c r="D36" s="128"/>
      <c r="E36" s="168" t="s">
        <v>74</v>
      </c>
      <c r="F36" s="169"/>
      <c r="G36" s="170"/>
    </row>
    <row r="37" spans="2:7" ht="30.75" customHeight="1">
      <c r="B37" s="165"/>
      <c r="C37" s="167"/>
      <c r="D37" s="121"/>
      <c r="E37" s="171"/>
      <c r="F37" s="172"/>
      <c r="G37" s="173"/>
    </row>
    <row r="43" spans="2:7">
      <c r="B43" s="118"/>
    </row>
    <row r="44" spans="2:7" ht="15"/>
    <row r="45" spans="2:7" ht="15"/>
    <row r="46" spans="2:7" ht="15"/>
    <row r="47" spans="2:7" ht="15"/>
    <row r="48" spans="2:7" ht="15"/>
    <row r="50" ht="15"/>
  </sheetData>
  <sheetProtection formatCells="0" formatColumns="0" formatRows="0" insertColumns="0" insertRows="0" insertHyperlinks="0" deleteColumns="0" deleteRows="0" sort="0" autoFilter="0" pivotTables="0"/>
  <mergeCells count="25">
    <mergeCell ref="C19:G19"/>
    <mergeCell ref="B36:B37"/>
    <mergeCell ref="C36:C37"/>
    <mergeCell ref="E36:G37"/>
    <mergeCell ref="B33:C35"/>
    <mergeCell ref="D33:D34"/>
    <mergeCell ref="E33:G34"/>
    <mergeCell ref="E35:G35"/>
    <mergeCell ref="B2:G2"/>
    <mergeCell ref="B3:G3"/>
    <mergeCell ref="C4:G4"/>
    <mergeCell ref="C5:G5"/>
    <mergeCell ref="C6:G6"/>
    <mergeCell ref="B12:G12"/>
    <mergeCell ref="B18:G18"/>
    <mergeCell ref="C7:G7"/>
    <mergeCell ref="C8:G8"/>
    <mergeCell ref="C9:G9"/>
    <mergeCell ref="E10:G10"/>
    <mergeCell ref="B11:G11"/>
    <mergeCell ref="B13:E13"/>
    <mergeCell ref="B17:E17"/>
    <mergeCell ref="B14:E14"/>
    <mergeCell ref="B15:E15"/>
    <mergeCell ref="B16:E16"/>
  </mergeCells>
  <dataValidations count="1">
    <dataValidation type="list" allowBlank="1" showInputMessage="1" showErrorMessage="1" sqref="C10" xr:uid="{CACC827A-9BDE-4D68-BE0A-714B664E9FFF}">
      <formula1>"Som platcom DPH,Nie som platcom DPH"</formula1>
    </dataValidation>
  </dataValidations>
  <pageMargins left="0.7" right="0.7" top="0.75" bottom="0.75" header="0.3" footer="0.3"/>
  <pageSetup paperSize="9" scale="4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7</xdr:col>
                    <xdr:colOff>12700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7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6</xdr:col>
                    <xdr:colOff>0</xdr:colOff>
                    <xdr:row>16</xdr:row>
                    <xdr:rowOff>0</xdr:rowOff>
                  </from>
                  <to>
                    <xdr:col>7</xdr:col>
                    <xdr:colOff>0</xdr:colOff>
                    <xdr:row>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12700</xdr:rowOff>
                  </from>
                  <to>
                    <xdr:col>7</xdr:col>
                    <xdr:colOff>12700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1" sqref="B11"/>
    </sheetView>
  </sheetViews>
  <sheetFormatPr defaultColWidth="8.85546875" defaultRowHeight="14.45"/>
  <cols>
    <col min="1" max="1" width="3.140625" customWidth="1"/>
    <col min="2" max="2" width="98.42578125" customWidth="1"/>
  </cols>
  <sheetData>
    <row r="1" spans="2:2" ht="15" thickBot="1"/>
    <row r="2" spans="2:2" ht="42.75" customHeight="1">
      <c r="B2" s="3" t="s">
        <v>75</v>
      </c>
    </row>
    <row r="3" spans="2:2">
      <c r="B3" s="4"/>
    </row>
    <row r="4" spans="2:2">
      <c r="B4" s="5" t="s">
        <v>76</v>
      </c>
    </row>
    <row r="5" spans="2:2">
      <c r="B5" s="6"/>
    </row>
    <row r="6" spans="2:2">
      <c r="B6" s="7" t="s">
        <v>77</v>
      </c>
    </row>
    <row r="7" spans="2:2">
      <c r="B7" s="5"/>
    </row>
    <row r="8" spans="2:2">
      <c r="B8" s="112" t="s">
        <v>78</v>
      </c>
    </row>
    <row r="9" spans="2:2">
      <c r="B9" s="112"/>
    </row>
    <row r="10" spans="2:2">
      <c r="B10" s="113" t="s">
        <v>79</v>
      </c>
    </row>
    <row r="11" spans="2:2">
      <c r="B11" s="113" t="s">
        <v>80</v>
      </c>
    </row>
    <row r="12" spans="2:2">
      <c r="B12" s="113" t="s">
        <v>81</v>
      </c>
    </row>
    <row r="13" spans="2:2">
      <c r="B13" s="113" t="s">
        <v>82</v>
      </c>
    </row>
    <row r="14" spans="2:2" ht="16.5" customHeight="1">
      <c r="B14" s="5"/>
    </row>
    <row r="15" spans="2:2" ht="29.1">
      <c r="B15" s="112" t="s">
        <v>83</v>
      </c>
    </row>
    <row r="16" spans="2:2">
      <c r="B16" s="8"/>
    </row>
    <row r="17" spans="2:2" ht="29.1">
      <c r="B17" s="5" t="s">
        <v>84</v>
      </c>
    </row>
    <row r="18" spans="2:2" ht="15" thickBot="1">
      <c r="B18" s="9"/>
    </row>
    <row r="19" spans="2:2">
      <c r="B19" s="1"/>
    </row>
    <row r="20" spans="2:2">
      <c r="B20" s="1"/>
    </row>
    <row r="21" spans="2:2">
      <c r="B21" s="1"/>
    </row>
    <row r="22" spans="2:2" ht="13.5" customHeight="1">
      <c r="B22" s="1"/>
    </row>
    <row r="23" spans="2:2" ht="15.6">
      <c r="B23" s="2"/>
    </row>
  </sheetData>
  <sheetProtection algorithmName="SHA-512" hashValue="l4GFfpXaIS13KmP/d2IY6uI/BaioyQKuOSQWH/HwxTXYviRcpGWHciDVVTcb6UOy8FnWGsUh5j4VELGC+kSo1g==" saltValue="J/BMhh31YKfStE9DBxiz6w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A16" sqref="A16"/>
    </sheetView>
  </sheetViews>
  <sheetFormatPr defaultColWidth="8.85546875" defaultRowHeight="14.45"/>
  <cols>
    <col min="1" max="1" width="3.7109375" customWidth="1"/>
    <col min="2" max="2" width="98.42578125" customWidth="1"/>
  </cols>
  <sheetData>
    <row r="1" spans="2:2" ht="15" thickBot="1"/>
    <row r="2" spans="2:2" ht="42.75" customHeight="1">
      <c r="B2" s="3" t="s">
        <v>85</v>
      </c>
    </row>
    <row r="3" spans="2:2">
      <c r="B3" s="4"/>
    </row>
    <row r="4" spans="2:2">
      <c r="B4" s="10" t="s">
        <v>76</v>
      </c>
    </row>
    <row r="5" spans="2:2">
      <c r="B5" s="4"/>
    </row>
    <row r="6" spans="2:2">
      <c r="B6" s="11" t="s">
        <v>77</v>
      </c>
    </row>
    <row r="7" spans="2:2">
      <c r="B7" s="12"/>
    </row>
    <row r="8" spans="2:2" ht="60.75" customHeight="1">
      <c r="B8" s="5" t="s">
        <v>86</v>
      </c>
    </row>
    <row r="9" spans="2:2">
      <c r="B9" s="5"/>
    </row>
    <row r="10" spans="2:2">
      <c r="B10" s="5" t="s">
        <v>87</v>
      </c>
    </row>
    <row r="11" spans="2:2">
      <c r="B11" s="5" t="s">
        <v>88</v>
      </c>
    </row>
    <row r="12" spans="2:2">
      <c r="B12" s="5" t="s">
        <v>89</v>
      </c>
    </row>
    <row r="13" spans="2:2">
      <c r="B13" s="5" t="s">
        <v>90</v>
      </c>
    </row>
    <row r="14" spans="2:2">
      <c r="B14" s="5" t="s">
        <v>91</v>
      </c>
    </row>
    <row r="15" spans="2:2">
      <c r="B15" s="5" t="s">
        <v>92</v>
      </c>
    </row>
    <row r="16" spans="2:2">
      <c r="B16" s="5" t="s">
        <v>93</v>
      </c>
    </row>
    <row r="17" spans="2:2" ht="29.1">
      <c r="B17" s="5" t="s">
        <v>94</v>
      </c>
    </row>
    <row r="18" spans="2:2">
      <c r="B18" s="5" t="s">
        <v>95</v>
      </c>
    </row>
    <row r="19" spans="2:2">
      <c r="B19" s="5" t="s">
        <v>96</v>
      </c>
    </row>
    <row r="20" spans="2:2">
      <c r="B20" s="5" t="s">
        <v>97</v>
      </c>
    </row>
    <row r="21" spans="2:2" ht="29.1">
      <c r="B21" s="5" t="s">
        <v>98</v>
      </c>
    </row>
    <row r="22" spans="2:2">
      <c r="B22" s="5" t="s">
        <v>99</v>
      </c>
    </row>
    <row r="23" spans="2:2">
      <c r="B23" s="6"/>
    </row>
    <row r="24" spans="2:2" ht="57.95">
      <c r="B24" s="5" t="s">
        <v>100</v>
      </c>
    </row>
    <row r="25" spans="2:2" ht="13.5" customHeight="1">
      <c r="B25" s="5"/>
    </row>
    <row r="26" spans="2:2" ht="29.1">
      <c r="B26" s="5" t="s">
        <v>101</v>
      </c>
    </row>
    <row r="27" spans="2:2" ht="15" thickBot="1">
      <c r="B27" s="13"/>
    </row>
  </sheetData>
  <sheetProtection algorithmName="SHA-512" hashValue="zU4lKmLeB1D15SMcd9npiCs5ZMTX1Krcaqe+PG7L3xxIirds+IN1THp0+ZThMscLTfzBYUzb2XjfEBHH0oRtAw==" saltValue="CpSDBnNbwfdyg2yvd1YU6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5AE44-8B55-4729-AE3C-8D16878F7D8E}">
  <dimension ref="B1:B43"/>
  <sheetViews>
    <sheetView workbookViewId="0">
      <selection activeCell="B44" sqref="B44"/>
    </sheetView>
  </sheetViews>
  <sheetFormatPr defaultRowHeight="14.45"/>
  <cols>
    <col min="2" max="2" width="114.7109375" customWidth="1"/>
  </cols>
  <sheetData>
    <row r="1" spans="2:2" ht="19.5" customHeight="1">
      <c r="B1" s="114"/>
    </row>
    <row r="2" spans="2:2" hidden="1">
      <c r="B2" s="240" t="s">
        <v>102</v>
      </c>
    </row>
    <row r="3" spans="2:2">
      <c r="B3" s="241"/>
    </row>
    <row r="4" spans="2:2" hidden="1">
      <c r="B4" s="241"/>
    </row>
    <row r="5" spans="2:2" hidden="1">
      <c r="B5" s="241"/>
    </row>
    <row r="6" spans="2:2" hidden="1">
      <c r="B6" s="241"/>
    </row>
    <row r="7" spans="2:2" hidden="1">
      <c r="B7" s="241"/>
    </row>
    <row r="8" spans="2:2" hidden="1">
      <c r="B8" s="241"/>
    </row>
    <row r="9" spans="2:2" ht="1.5" customHeight="1">
      <c r="B9" s="241"/>
    </row>
    <row r="10" spans="2:2" hidden="1">
      <c r="B10" s="241"/>
    </row>
    <row r="11" spans="2:2" hidden="1">
      <c r="B11" s="241"/>
    </row>
    <row r="12" spans="2:2" hidden="1">
      <c r="B12" s="241"/>
    </row>
    <row r="13" spans="2:2" hidden="1">
      <c r="B13" s="241"/>
    </row>
    <row r="14" spans="2:2">
      <c r="B14" s="241"/>
    </row>
    <row r="15" spans="2:2" hidden="1">
      <c r="B15" s="241"/>
    </row>
    <row r="16" spans="2:2" hidden="1">
      <c r="B16" s="241"/>
    </row>
    <row r="17" spans="2:2" hidden="1">
      <c r="B17" s="241"/>
    </row>
    <row r="18" spans="2:2">
      <c r="B18" s="241"/>
    </row>
    <row r="19" spans="2:2" hidden="1">
      <c r="B19" s="241"/>
    </row>
    <row r="20" spans="2:2" hidden="1">
      <c r="B20" s="241"/>
    </row>
    <row r="21" spans="2:2">
      <c r="B21" s="241"/>
    </row>
    <row r="22" spans="2:2" hidden="1">
      <c r="B22" s="241"/>
    </row>
    <row r="23" spans="2:2" ht="2.25" customHeight="1">
      <c r="B23" s="241"/>
    </row>
    <row r="24" spans="2:2" ht="24" customHeight="1">
      <c r="B24" s="241"/>
    </row>
    <row r="25" spans="2:2" ht="22.5" customHeight="1">
      <c r="B25" s="241"/>
    </row>
    <row r="26" spans="2:2">
      <c r="B26" s="241"/>
    </row>
    <row r="27" spans="2:2">
      <c r="B27" s="241"/>
    </row>
    <row r="28" spans="2:2">
      <c r="B28" s="241"/>
    </row>
    <row r="29" spans="2:2">
      <c r="B29" s="241"/>
    </row>
    <row r="30" spans="2:2">
      <c r="B30" s="241"/>
    </row>
    <row r="31" spans="2:2">
      <c r="B31" s="241"/>
    </row>
    <row r="32" spans="2:2">
      <c r="B32" s="241"/>
    </row>
    <row r="33" spans="2:2">
      <c r="B33" s="241"/>
    </row>
    <row r="34" spans="2:2">
      <c r="B34" s="241"/>
    </row>
    <row r="35" spans="2:2">
      <c r="B35" s="241"/>
    </row>
    <row r="36" spans="2:2">
      <c r="B36" s="241"/>
    </row>
    <row r="37" spans="2:2">
      <c r="B37" s="241"/>
    </row>
    <row r="38" spans="2:2">
      <c r="B38" s="241"/>
    </row>
    <row r="39" spans="2:2">
      <c r="B39" s="241"/>
    </row>
    <row r="40" spans="2:2">
      <c r="B40" s="241"/>
    </row>
    <row r="41" spans="2:2">
      <c r="B41" s="241"/>
    </row>
    <row r="42" spans="2:2">
      <c r="B42" s="241"/>
    </row>
    <row r="43" spans="2:2">
      <c r="B43" s="242"/>
    </row>
  </sheetData>
  <protectedRanges>
    <protectedRange sqref="G20" name="Rozsah1"/>
    <protectedRange sqref="B2" name="Rozsah2"/>
  </protectedRanges>
  <mergeCells count="1">
    <mergeCell ref="B2:B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ColWidth="8.85546875" defaultRowHeight="14.45"/>
  <cols>
    <col min="1" max="1" width="3.140625" customWidth="1"/>
    <col min="2" max="2" width="98.42578125" customWidth="1"/>
  </cols>
  <sheetData>
    <row r="1" spans="2:2" ht="15" thickBot="1"/>
    <row r="2" spans="2:2" ht="42.75" customHeight="1">
      <c r="B2" s="3" t="s">
        <v>103</v>
      </c>
    </row>
    <row r="3" spans="2:2">
      <c r="B3" s="4"/>
    </row>
    <row r="4" spans="2:2">
      <c r="B4" s="5" t="s">
        <v>76</v>
      </c>
    </row>
    <row r="5" spans="2:2">
      <c r="B5" s="6"/>
    </row>
    <row r="6" spans="2:2">
      <c r="B6" s="7" t="s">
        <v>77</v>
      </c>
    </row>
    <row r="7" spans="2:2">
      <c r="B7" s="5"/>
    </row>
    <row r="8" spans="2:2" ht="60.75" customHeight="1">
      <c r="B8" s="5" t="s">
        <v>104</v>
      </c>
    </row>
    <row r="9" spans="2:2">
      <c r="B9" s="5" t="s">
        <v>105</v>
      </c>
    </row>
    <row r="10" spans="2:2">
      <c r="B10" s="8"/>
    </row>
    <row r="11" spans="2:2" ht="29.1">
      <c r="B11" s="5" t="s">
        <v>106</v>
      </c>
    </row>
    <row r="12" spans="2:2">
      <c r="B12" s="5"/>
    </row>
    <row r="13" spans="2:2" ht="29.1">
      <c r="B13" s="5" t="s">
        <v>107</v>
      </c>
    </row>
    <row r="14" spans="2:2">
      <c r="B14" s="5"/>
    </row>
    <row r="15" spans="2:2" ht="29.1">
      <c r="B15" s="5" t="s">
        <v>108</v>
      </c>
    </row>
    <row r="16" spans="2:2">
      <c r="B16" s="5"/>
    </row>
    <row r="17" spans="2:2" ht="57.95">
      <c r="B17" s="5" t="s">
        <v>109</v>
      </c>
    </row>
    <row r="18" spans="2:2">
      <c r="B18" s="5"/>
    </row>
    <row r="19" spans="2:2" ht="72.599999999999994">
      <c r="B19" s="5" t="s">
        <v>110</v>
      </c>
    </row>
    <row r="20" spans="2:2" ht="15" thickBot="1">
      <c r="B20" s="9"/>
    </row>
    <row r="21" spans="2:2">
      <c r="B21" s="1"/>
    </row>
    <row r="22" spans="2:2">
      <c r="B22" s="1"/>
    </row>
    <row r="23" spans="2:2">
      <c r="B23" s="1"/>
    </row>
    <row r="24" spans="2:2">
      <c r="B24" s="1"/>
    </row>
    <row r="25" spans="2:2" ht="13.5" customHeight="1">
      <c r="B25" s="1"/>
    </row>
    <row r="26" spans="2:2" ht="15.6">
      <c r="B26" s="2"/>
    </row>
  </sheetData>
  <sheetProtection algorithmName="SHA-512" hashValue="JVtayzfNTnkcHd0zh+BVFibCfdOQWsTjzO+SSTlZOfzAamwmvPMlV3lLEp+sIFcsieXks4lvZUVp9rj6Wfr4jg==" saltValue="WMLzLDZZqTKtH4QzrGV82A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a241dde15832abe17500be03026d91fc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b2a294c67ba7939195499486d19a3e1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  <xsd:enumeration value="PaaS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union memberTypes="dms:Text">
          <xsd:simpleType>
            <xsd:restriction base="dms:Choice">
              <xsd:enumeration value="Garaj"/>
              <xsd:enumeration value="Košútová"/>
              <xsd:enumeration value="Nociar"/>
              <xsd:enumeration value="Urda"/>
              <xsd:enumeration value="Višňovská"/>
              <xsd:enumeration value="Gál"/>
              <xsd:enumeration value="Matušková"/>
              <xsd:enumeration value="Mravcová"/>
              <xsd:enumeration value="Puchovanová"/>
              <xsd:enumeration value="Tkáč"/>
            </xsd:restriction>
          </xsd:simpleType>
        </xsd:un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z_x00e1_cia xmlns="d21a2337-edf0-44f9-b8d5-662660621587" xsi:nil="true"/>
    <lcf76f155ced4ddcb4097134ff3c332f xmlns="d21a2337-edf0-44f9-b8d5-662660621587">
      <Terms xmlns="http://schemas.microsoft.com/office/infopath/2007/PartnerControls"/>
    </lcf76f155ced4ddcb4097134ff3c332f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TaxCatchAll xmlns="00a517a2-c277-45b3-aa58-bae3ab78131b" xsi:nil="true"/>
    <Rework xmlns="d21a2337-edf0-44f9-b8d5-662660621587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/>
</file>

<file path=customXml/itemProps2.xml><?xml version="1.0" encoding="utf-8"?>
<ds:datastoreItem xmlns:ds="http://schemas.openxmlformats.org/officeDocument/2006/customXml" ds:itemID="{D1CCF382-2D3D-4C9A-8AAA-011F8C73F09C}"/>
</file>

<file path=customXml/itemProps3.xml><?xml version="1.0" encoding="utf-8"?>
<ds:datastoreItem xmlns:ds="http://schemas.openxmlformats.org/officeDocument/2006/customXml" ds:itemID="{CD3BD455-CE9E-4AB2-8BBB-ED95591DBF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Aneta Stuparovičová</cp:lastModifiedBy>
  <cp:revision/>
  <dcterms:created xsi:type="dcterms:W3CDTF">2022-09-22T09:41:16Z</dcterms:created>
  <dcterms:modified xsi:type="dcterms:W3CDTF">2026-04-16T10:44:24Z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