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heckCompatibility="1"/>
  <mc:AlternateContent xmlns:mc="http://schemas.openxmlformats.org/markup-compatibility/2006">
    <mc:Choice Requires="x15">
      <x15ac:absPath xmlns:x15ac="http://schemas.microsoft.com/office/spreadsheetml/2010/11/ac" url="C:\Users\4609\Desktop\"/>
    </mc:Choice>
  </mc:AlternateContent>
  <xr:revisionPtr revIDLastSave="0" documentId="13_ncr:9_{CAFFD889-3E46-404F-AEA5-38A8BB7B4C08}" xr6:coauthVersionLast="47" xr6:coauthVersionMax="47" xr10:uidLastSave="{00000000-0000-0000-0000-000000000000}"/>
  <bookViews>
    <workbookView xWindow="-28920" yWindow="-4140" windowWidth="29040" windowHeight="15720" activeTab="2" xr2:uid="{67063154-F615-47D4-B9B9-BB4100C5E54B}"/>
  </bookViews>
  <sheets>
    <sheet name="RekapitulaciaStavby" sheetId="1" r:id="rId1"/>
    <sheet name="SupisPrac" sheetId="2" r:id="rId2"/>
    <sheet name="CastiStavby" sheetId="3" r:id="rId3"/>
    <sheet name="PopisPoloziek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5" i="3" l="1"/>
  <c r="I6" i="3"/>
  <c r="I7" i="3"/>
  <c r="I8" i="3"/>
  <c r="I9" i="3"/>
  <c r="I10" i="3"/>
  <c r="I11" i="3"/>
  <c r="I12" i="3"/>
  <c r="J12" i="3" s="1"/>
  <c r="K12" i="3" s="1"/>
  <c r="I13" i="3"/>
  <c r="I14" i="3"/>
  <c r="J14" i="3" s="1"/>
  <c r="K14" i="3" s="1"/>
  <c r="I15" i="3"/>
  <c r="I16" i="3"/>
  <c r="J16" i="3" s="1"/>
  <c r="K16" i="3" s="1"/>
  <c r="I17" i="3"/>
  <c r="I18" i="3"/>
  <c r="I19" i="3"/>
  <c r="I20" i="3"/>
  <c r="I21" i="3"/>
  <c r="I22" i="3"/>
  <c r="I23" i="3"/>
  <c r="I24" i="3"/>
  <c r="J24" i="3" s="1"/>
  <c r="K24" i="3" s="1"/>
  <c r="I25" i="3"/>
  <c r="J25" i="3" s="1"/>
  <c r="K25" i="3" s="1"/>
  <c r="I26" i="3"/>
  <c r="J26" i="3" s="1"/>
  <c r="K26" i="3" s="1"/>
  <c r="I27" i="3"/>
  <c r="J27" i="3" s="1"/>
  <c r="K27" i="3" s="1"/>
  <c r="I28" i="3"/>
  <c r="J28" i="3" s="1"/>
  <c r="K28" i="3" s="1"/>
  <c r="I29" i="3"/>
  <c r="I30" i="3"/>
  <c r="I31" i="3"/>
  <c r="I32" i="3"/>
  <c r="I33" i="3"/>
  <c r="I34" i="3"/>
  <c r="I35" i="3"/>
  <c r="I36" i="3"/>
  <c r="I37" i="3"/>
  <c r="I38" i="3"/>
  <c r="J38" i="3" s="1"/>
  <c r="K38" i="3" s="1"/>
  <c r="I39" i="3"/>
  <c r="J39" i="3" s="1"/>
  <c r="K39" i="3" s="1"/>
  <c r="I40" i="3"/>
  <c r="J40" i="3" s="1"/>
  <c r="K40" i="3" s="1"/>
  <c r="I41" i="3"/>
  <c r="I42" i="3"/>
  <c r="I43" i="3"/>
  <c r="I44" i="3"/>
  <c r="I45" i="3"/>
  <c r="I46" i="3"/>
  <c r="J46" i="3" s="1"/>
  <c r="K46" i="3" s="1"/>
  <c r="I47" i="3"/>
  <c r="J47" i="3" s="1"/>
  <c r="K47" i="3" s="1"/>
  <c r="I48" i="3"/>
  <c r="J48" i="3" s="1"/>
  <c r="K48" i="3" s="1"/>
  <c r="I49" i="3"/>
  <c r="J49" i="3" s="1"/>
  <c r="K49" i="3" s="1"/>
  <c r="I50" i="3"/>
  <c r="J50" i="3" s="1"/>
  <c r="K50" i="3" s="1"/>
  <c r="I51" i="3"/>
  <c r="I52" i="3"/>
  <c r="J52" i="3" s="1"/>
  <c r="K52" i="3" s="1"/>
  <c r="I53" i="3"/>
  <c r="I54" i="3"/>
  <c r="I55" i="3"/>
  <c r="I56" i="3"/>
  <c r="I57" i="3"/>
  <c r="I58" i="3"/>
  <c r="I59" i="3"/>
  <c r="I60" i="3"/>
  <c r="J60" i="3" s="1"/>
  <c r="K60" i="3" s="1"/>
  <c r="I61" i="3"/>
  <c r="J61" i="3" s="1"/>
  <c r="K61" i="3" s="1"/>
  <c r="I62" i="3"/>
  <c r="J62" i="3" s="1"/>
  <c r="K62" i="3" s="1"/>
  <c r="I63" i="3"/>
  <c r="J63" i="3" s="1"/>
  <c r="K63" i="3" s="1"/>
  <c r="I64" i="3"/>
  <c r="J64" i="3" s="1"/>
  <c r="K64" i="3" s="1"/>
  <c r="I65" i="3"/>
  <c r="I66" i="3"/>
  <c r="I67" i="3"/>
  <c r="I68" i="3"/>
  <c r="J68" i="3" s="1"/>
  <c r="K68" i="3" s="1"/>
  <c r="I69" i="3"/>
  <c r="I70" i="3"/>
  <c r="I71" i="3"/>
  <c r="I72" i="3"/>
  <c r="I73" i="3"/>
  <c r="I74" i="3"/>
  <c r="J74" i="3" s="1"/>
  <c r="K74" i="3" s="1"/>
  <c r="I75" i="3"/>
  <c r="J75" i="3" s="1"/>
  <c r="K75" i="3" s="1"/>
  <c r="I76" i="3"/>
  <c r="J76" i="3" s="1"/>
  <c r="K76" i="3" s="1"/>
  <c r="I77" i="3"/>
  <c r="I78" i="3"/>
  <c r="I79" i="3"/>
  <c r="I80" i="3"/>
  <c r="I81" i="3"/>
  <c r="I82" i="3"/>
  <c r="J82" i="3" s="1"/>
  <c r="K82" i="3" s="1"/>
  <c r="I83" i="3"/>
  <c r="J83" i="3" s="1"/>
  <c r="K83" i="3" s="1"/>
  <c r="I84" i="3"/>
  <c r="J84" i="3" s="1"/>
  <c r="K84" i="3" s="1"/>
  <c r="I85" i="3"/>
  <c r="J85" i="3" s="1"/>
  <c r="K85" i="3" s="1"/>
  <c r="I86" i="3"/>
  <c r="J86" i="3" s="1"/>
  <c r="K86" i="3" s="1"/>
  <c r="I87" i="3"/>
  <c r="I88" i="3"/>
  <c r="J88" i="3" s="1"/>
  <c r="K88" i="3" s="1"/>
  <c r="I89" i="3"/>
  <c r="I90" i="3"/>
  <c r="I91" i="3"/>
  <c r="I92" i="3"/>
  <c r="I93" i="3"/>
  <c r="I94" i="3"/>
  <c r="I95" i="3"/>
  <c r="I96" i="3"/>
  <c r="J96" i="3" s="1"/>
  <c r="K96" i="3" s="1"/>
  <c r="I97" i="3"/>
  <c r="J97" i="3" s="1"/>
  <c r="K97" i="3" s="1"/>
  <c r="I98" i="3"/>
  <c r="J98" i="3" s="1"/>
  <c r="K98" i="3" s="1"/>
  <c r="I99" i="3"/>
  <c r="J99" i="3" s="1"/>
  <c r="K99" i="3" s="1"/>
  <c r="I100" i="3"/>
  <c r="J100" i="3" s="1"/>
  <c r="K100" i="3" s="1"/>
  <c r="I101" i="3"/>
  <c r="I102" i="3"/>
  <c r="I103" i="3"/>
  <c r="I104" i="3"/>
  <c r="J104" i="3" s="1"/>
  <c r="K104" i="3" s="1"/>
  <c r="I105" i="3"/>
  <c r="I106" i="3"/>
  <c r="I107" i="3"/>
  <c r="I108" i="3"/>
  <c r="I109" i="3"/>
  <c r="I110" i="3"/>
  <c r="J110" i="3" s="1"/>
  <c r="K110" i="3" s="1"/>
  <c r="I111" i="3"/>
  <c r="J111" i="3" s="1"/>
  <c r="K111" i="3" s="1"/>
  <c r="I112" i="3"/>
  <c r="J112" i="3" s="1"/>
  <c r="K112" i="3" s="1"/>
  <c r="I113" i="3"/>
  <c r="I114" i="3"/>
  <c r="I115" i="3"/>
  <c r="I116" i="3"/>
  <c r="I117" i="3"/>
  <c r="I118" i="3"/>
  <c r="I119" i="3"/>
  <c r="J119" i="3" s="1"/>
  <c r="K119" i="3" s="1"/>
  <c r="I120" i="3"/>
  <c r="J120" i="3" s="1"/>
  <c r="K120" i="3" s="1"/>
  <c r="I121" i="3"/>
  <c r="I122" i="3"/>
  <c r="I4" i="3"/>
  <c r="J4" i="3" s="1"/>
  <c r="K4" i="3" s="1"/>
  <c r="J15" i="3"/>
  <c r="K15" i="3" s="1"/>
  <c r="J17" i="3"/>
  <c r="K17" i="3" s="1"/>
  <c r="J18" i="3"/>
  <c r="K18" i="3" s="1"/>
  <c r="J19" i="3"/>
  <c r="K19" i="3"/>
  <c r="J20" i="3"/>
  <c r="K20" i="3"/>
  <c r="J21" i="3"/>
  <c r="K21" i="3" s="1"/>
  <c r="J22" i="3"/>
  <c r="K22" i="3" s="1"/>
  <c r="J23" i="3"/>
  <c r="K23" i="3" s="1"/>
  <c r="J29" i="3"/>
  <c r="K29" i="3"/>
  <c r="J30" i="3"/>
  <c r="K30" i="3" s="1"/>
  <c r="J31" i="3"/>
  <c r="K31" i="3" s="1"/>
  <c r="J32" i="3"/>
  <c r="K32" i="3" s="1"/>
  <c r="J33" i="3"/>
  <c r="K33" i="3" s="1"/>
  <c r="J34" i="3"/>
  <c r="K34" i="3" s="1"/>
  <c r="J35" i="3"/>
  <c r="K35" i="3"/>
  <c r="J36" i="3"/>
  <c r="K36" i="3"/>
  <c r="J37" i="3"/>
  <c r="K37" i="3" s="1"/>
  <c r="J41" i="3"/>
  <c r="K41" i="3"/>
  <c r="J42" i="3"/>
  <c r="K42" i="3"/>
  <c r="J43" i="3"/>
  <c r="K43" i="3"/>
  <c r="J44" i="3"/>
  <c r="K44" i="3" s="1"/>
  <c r="J45" i="3"/>
  <c r="K45" i="3" s="1"/>
  <c r="J51" i="3"/>
  <c r="K51" i="3" s="1"/>
  <c r="J53" i="3"/>
  <c r="K53" i="3" s="1"/>
  <c r="J54" i="3"/>
  <c r="K54" i="3" s="1"/>
  <c r="J55" i="3"/>
  <c r="K55" i="3" s="1"/>
  <c r="J56" i="3"/>
  <c r="K56" i="3"/>
  <c r="J57" i="3"/>
  <c r="K57" i="3"/>
  <c r="J58" i="3"/>
  <c r="K58" i="3" s="1"/>
  <c r="J59" i="3"/>
  <c r="K59" i="3" s="1"/>
  <c r="J65" i="3"/>
  <c r="K65" i="3" s="1"/>
  <c r="J66" i="3"/>
  <c r="K66" i="3"/>
  <c r="J67" i="3"/>
  <c r="K67" i="3" s="1"/>
  <c r="J69" i="3"/>
  <c r="K69" i="3"/>
  <c r="J70" i="3"/>
  <c r="K70" i="3" s="1"/>
  <c r="J71" i="3"/>
  <c r="K71" i="3" s="1"/>
  <c r="J72" i="3"/>
  <c r="K72" i="3"/>
  <c r="J73" i="3"/>
  <c r="K73" i="3"/>
  <c r="J77" i="3"/>
  <c r="K77" i="3" s="1"/>
  <c r="J78" i="3"/>
  <c r="K78" i="3"/>
  <c r="J79" i="3"/>
  <c r="K79" i="3"/>
  <c r="J80" i="3"/>
  <c r="K80" i="3"/>
  <c r="J81" i="3"/>
  <c r="K81" i="3" s="1"/>
  <c r="J87" i="3"/>
  <c r="K87" i="3"/>
  <c r="J89" i="3"/>
  <c r="K89" i="3" s="1"/>
  <c r="J90" i="3"/>
  <c r="K90" i="3"/>
  <c r="J91" i="3"/>
  <c r="K91" i="3"/>
  <c r="J92" i="3"/>
  <c r="K92" i="3"/>
  <c r="J93" i="3"/>
  <c r="K93" i="3"/>
  <c r="J94" i="3"/>
  <c r="K94" i="3" s="1"/>
  <c r="J95" i="3"/>
  <c r="K95" i="3" s="1"/>
  <c r="J101" i="3"/>
  <c r="K101" i="3" s="1"/>
  <c r="J102" i="3"/>
  <c r="K102" i="3"/>
  <c r="J103" i="3"/>
  <c r="K103" i="3" s="1"/>
  <c r="J105" i="3"/>
  <c r="K105" i="3" s="1"/>
  <c r="J106" i="3"/>
  <c r="K106" i="3" s="1"/>
  <c r="J107" i="3"/>
  <c r="K107" i="3"/>
  <c r="J108" i="3"/>
  <c r="K108" i="3"/>
  <c r="J109" i="3"/>
  <c r="K109" i="3"/>
  <c r="J113" i="3"/>
  <c r="K113" i="3"/>
  <c r="J114" i="3"/>
  <c r="K114" i="3"/>
  <c r="J115" i="3"/>
  <c r="K115" i="3"/>
  <c r="J116" i="3"/>
  <c r="K116" i="3" s="1"/>
  <c r="J117" i="3"/>
  <c r="K117" i="3" s="1"/>
  <c r="J118" i="3"/>
  <c r="K118" i="3" s="1"/>
  <c r="J121" i="3"/>
  <c r="K121" i="3"/>
  <c r="J122" i="3"/>
  <c r="K122" i="3"/>
  <c r="J5" i="3"/>
  <c r="K5" i="3" s="1"/>
  <c r="J6" i="3"/>
  <c r="K6" i="3" s="1"/>
  <c r="J7" i="3"/>
  <c r="K7" i="3" s="1"/>
  <c r="J8" i="3"/>
  <c r="K8" i="3"/>
  <c r="J9" i="3"/>
  <c r="K9" i="3"/>
  <c r="J10" i="3"/>
  <c r="K10" i="3" s="1"/>
  <c r="J11" i="3"/>
  <c r="K11" i="3"/>
  <c r="J4" i="2"/>
  <c r="K4" i="2"/>
  <c r="J5" i="2"/>
  <c r="K5" i="2"/>
  <c r="J6" i="2"/>
  <c r="K6" i="2"/>
  <c r="J7" i="2"/>
  <c r="K7" i="2"/>
  <c r="J8" i="2"/>
  <c r="K8" i="2" s="1"/>
  <c r="J9" i="2"/>
  <c r="K9" i="2"/>
  <c r="J10" i="2"/>
  <c r="K10" i="2"/>
  <c r="J11" i="2"/>
  <c r="K11" i="2"/>
  <c r="J12" i="2"/>
  <c r="K12" i="2"/>
  <c r="J13" i="2"/>
  <c r="K13" i="2"/>
  <c r="J14" i="2"/>
  <c r="K14" i="2" s="1"/>
  <c r="J15" i="2"/>
  <c r="K15" i="2"/>
  <c r="J16" i="2"/>
  <c r="K16" i="2"/>
  <c r="J17" i="2"/>
  <c r="K17" i="2"/>
  <c r="J18" i="2"/>
  <c r="K18" i="2"/>
  <c r="J19" i="2"/>
  <c r="K19" i="2"/>
  <c r="J20" i="2"/>
  <c r="K20" i="2" s="1"/>
  <c r="J21" i="2"/>
  <c r="K21" i="2"/>
  <c r="J22" i="2"/>
  <c r="K22" i="2"/>
  <c r="J23" i="2"/>
  <c r="K23" i="2"/>
  <c r="J24" i="2"/>
  <c r="K24" i="2"/>
  <c r="J25" i="2"/>
  <c r="K25" i="2"/>
  <c r="J26" i="2"/>
  <c r="K26" i="2" s="1"/>
  <c r="J27" i="2"/>
  <c r="K27" i="2"/>
  <c r="J28" i="2"/>
  <c r="K28" i="2"/>
  <c r="J29" i="2"/>
  <c r="K29" i="2"/>
  <c r="J30" i="2"/>
  <c r="K30" i="2"/>
  <c r="J31" i="2"/>
  <c r="K31" i="2"/>
  <c r="J32" i="2"/>
  <c r="K32" i="2" s="1"/>
  <c r="J33" i="2"/>
  <c r="K33" i="2"/>
  <c r="J34" i="2"/>
  <c r="K34" i="2"/>
  <c r="J35" i="2"/>
  <c r="K35" i="2"/>
  <c r="J36" i="2"/>
  <c r="K36" i="2"/>
  <c r="J37" i="2"/>
  <c r="K37" i="2"/>
  <c r="J38" i="2"/>
  <c r="K38" i="2" s="1"/>
  <c r="J39" i="2"/>
  <c r="K39" i="2"/>
  <c r="J40" i="2"/>
  <c r="K40" i="2"/>
  <c r="J41" i="2"/>
  <c r="K41" i="2"/>
  <c r="J42" i="2"/>
  <c r="K42" i="2"/>
  <c r="J43" i="2"/>
  <c r="K43" i="2"/>
  <c r="J44" i="2"/>
  <c r="K44" i="2" s="1"/>
  <c r="J45" i="2"/>
  <c r="K45" i="2"/>
  <c r="J46" i="2"/>
  <c r="K46" i="2"/>
  <c r="J47" i="2"/>
  <c r="K47" i="2"/>
  <c r="J48" i="2"/>
  <c r="K48" i="2"/>
  <c r="J49" i="2"/>
  <c r="K49" i="2"/>
  <c r="J50" i="2"/>
  <c r="K50" i="2" s="1"/>
  <c r="J51" i="2"/>
  <c r="K51" i="2"/>
  <c r="J52" i="2"/>
  <c r="K52" i="2"/>
  <c r="J53" i="2"/>
  <c r="K53" i="2"/>
  <c r="J54" i="2"/>
  <c r="K54" i="2"/>
  <c r="J55" i="2"/>
  <c r="K55" i="2"/>
  <c r="J56" i="2"/>
  <c r="K56" i="2" s="1"/>
  <c r="J57" i="2"/>
  <c r="K57" i="2"/>
  <c r="J58" i="2"/>
  <c r="K58" i="2"/>
  <c r="J59" i="2"/>
  <c r="K59" i="2"/>
  <c r="J60" i="2"/>
  <c r="K60" i="2"/>
  <c r="J61" i="2"/>
  <c r="K61" i="2"/>
  <c r="J62" i="2"/>
  <c r="K62" i="2" s="1"/>
  <c r="J63" i="2"/>
  <c r="K63" i="2"/>
  <c r="J64" i="2"/>
  <c r="K64" i="2"/>
  <c r="J65" i="2"/>
  <c r="K65" i="2"/>
  <c r="J66" i="2"/>
  <c r="K66" i="2"/>
  <c r="J67" i="2"/>
  <c r="K67" i="2"/>
  <c r="J68" i="2"/>
  <c r="K68" i="2" s="1"/>
  <c r="J69" i="2"/>
  <c r="K69" i="2"/>
  <c r="J70" i="2"/>
  <c r="K70" i="2"/>
  <c r="J71" i="2"/>
  <c r="K71" i="2"/>
  <c r="J72" i="2"/>
  <c r="K72" i="2"/>
  <c r="J73" i="2"/>
  <c r="K73" i="2"/>
  <c r="J74" i="2"/>
  <c r="K74" i="2" s="1"/>
  <c r="J75" i="2"/>
  <c r="K75" i="2"/>
  <c r="J76" i="2"/>
  <c r="K76" i="2"/>
  <c r="J77" i="2"/>
  <c r="K77" i="2"/>
  <c r="J78" i="2"/>
  <c r="K78" i="2"/>
  <c r="J79" i="2"/>
  <c r="K79" i="2"/>
  <c r="J80" i="2"/>
  <c r="K80" i="2" s="1"/>
  <c r="J81" i="2"/>
  <c r="K81" i="2"/>
  <c r="J82" i="2"/>
  <c r="K82" i="2"/>
  <c r="J83" i="2"/>
  <c r="K83" i="2"/>
  <c r="J84" i="2"/>
  <c r="K84" i="2"/>
  <c r="J85" i="2"/>
  <c r="K85" i="2"/>
  <c r="J86" i="2"/>
  <c r="K86" i="2" s="1"/>
  <c r="J87" i="2"/>
  <c r="K87" i="2"/>
  <c r="J88" i="2"/>
  <c r="K88" i="2"/>
  <c r="J89" i="2"/>
  <c r="K89" i="2"/>
  <c r="J90" i="2"/>
  <c r="K90" i="2"/>
  <c r="J91" i="2"/>
  <c r="K91" i="2"/>
  <c r="J92" i="2"/>
  <c r="K92" i="2" s="1"/>
  <c r="J93" i="2"/>
  <c r="K93" i="2"/>
  <c r="J94" i="2"/>
  <c r="K94" i="2"/>
  <c r="J95" i="2"/>
  <c r="K95" i="2"/>
  <c r="J96" i="2"/>
  <c r="K96" i="2"/>
  <c r="J97" i="2"/>
  <c r="K97" i="2"/>
  <c r="J98" i="2"/>
  <c r="K98" i="2" s="1"/>
  <c r="J99" i="2"/>
  <c r="K99" i="2"/>
  <c r="J100" i="2"/>
  <c r="K100" i="2"/>
  <c r="J101" i="2"/>
  <c r="K101" i="2"/>
  <c r="J102" i="2"/>
  <c r="K102" i="2"/>
  <c r="J103" i="2"/>
  <c r="K103" i="2"/>
  <c r="J104" i="2"/>
  <c r="K104" i="2" s="1"/>
  <c r="J105" i="2"/>
  <c r="K105" i="2"/>
  <c r="J106" i="2"/>
  <c r="K106" i="2"/>
  <c r="J107" i="2"/>
  <c r="K107" i="2"/>
  <c r="J108" i="2"/>
  <c r="K108" i="2"/>
  <c r="J109" i="2"/>
  <c r="K109" i="2"/>
  <c r="J110" i="2"/>
  <c r="K110" i="2" s="1"/>
  <c r="J111" i="2"/>
  <c r="K111" i="2"/>
  <c r="J112" i="2"/>
  <c r="K112" i="2"/>
  <c r="J113" i="2"/>
  <c r="K113" i="2"/>
  <c r="J114" i="2"/>
  <c r="K114" i="2"/>
  <c r="J115" i="2"/>
  <c r="K115" i="2"/>
  <c r="J116" i="2"/>
  <c r="K116" i="2" s="1"/>
  <c r="J117" i="2"/>
  <c r="K117" i="2"/>
  <c r="J118" i="2"/>
  <c r="K118" i="2"/>
  <c r="J119" i="2"/>
  <c r="K119" i="2"/>
  <c r="J120" i="2"/>
  <c r="K120" i="2"/>
  <c r="H4" i="3"/>
  <c r="H5" i="3"/>
  <c r="H6" i="3"/>
  <c r="H7" i="3"/>
  <c r="H8" i="3"/>
  <c r="H9" i="3"/>
  <c r="H10" i="3"/>
  <c r="H11" i="3"/>
  <c r="H12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H32" i="3"/>
  <c r="H33" i="3"/>
  <c r="H34" i="3"/>
  <c r="H35" i="3"/>
  <c r="H36" i="3"/>
  <c r="H37" i="3"/>
  <c r="H38" i="3"/>
  <c r="H39" i="3"/>
  <c r="H40" i="3"/>
  <c r="H41" i="3"/>
  <c r="H42" i="3"/>
  <c r="H43" i="3"/>
  <c r="H44" i="3"/>
  <c r="H45" i="3"/>
  <c r="H46" i="3"/>
  <c r="H47" i="3"/>
  <c r="H48" i="3"/>
  <c r="H49" i="3"/>
  <c r="H50" i="3"/>
  <c r="H51" i="3"/>
  <c r="H52" i="3"/>
  <c r="H53" i="3"/>
  <c r="H54" i="3"/>
  <c r="H55" i="3"/>
  <c r="H56" i="3"/>
  <c r="H57" i="3"/>
  <c r="H58" i="3"/>
  <c r="H59" i="3"/>
  <c r="H60" i="3"/>
  <c r="H61" i="3"/>
  <c r="H62" i="3"/>
  <c r="H63" i="3"/>
  <c r="H64" i="3"/>
  <c r="H65" i="3"/>
  <c r="H66" i="3"/>
  <c r="H67" i="3"/>
  <c r="H68" i="3"/>
  <c r="H69" i="3"/>
  <c r="H70" i="3"/>
  <c r="H71" i="3"/>
  <c r="H72" i="3"/>
  <c r="H73" i="3"/>
  <c r="H74" i="3"/>
  <c r="H75" i="3"/>
  <c r="H76" i="3"/>
  <c r="H77" i="3"/>
  <c r="H78" i="3"/>
  <c r="H79" i="3"/>
  <c r="H80" i="3"/>
  <c r="H81" i="3"/>
  <c r="H82" i="3"/>
  <c r="H83" i="3"/>
  <c r="H84" i="3"/>
  <c r="H85" i="3"/>
  <c r="H86" i="3"/>
  <c r="H87" i="3"/>
  <c r="H88" i="3"/>
  <c r="H89" i="3"/>
  <c r="H90" i="3"/>
  <c r="H91" i="3"/>
  <c r="H92" i="3"/>
  <c r="H93" i="3"/>
  <c r="H94" i="3"/>
  <c r="H95" i="3"/>
  <c r="H96" i="3"/>
  <c r="H97" i="3"/>
  <c r="H98" i="3"/>
  <c r="H99" i="3"/>
  <c r="H100" i="3"/>
  <c r="H101" i="3"/>
  <c r="H102" i="3"/>
  <c r="H103" i="3"/>
  <c r="H104" i="3"/>
  <c r="H105" i="3"/>
  <c r="H106" i="3"/>
  <c r="H107" i="3"/>
  <c r="H108" i="3"/>
  <c r="H109" i="3"/>
  <c r="H110" i="3"/>
  <c r="H111" i="3"/>
  <c r="H112" i="3"/>
  <c r="H113" i="3"/>
  <c r="H114" i="3"/>
  <c r="H115" i="3"/>
  <c r="H116" i="3"/>
  <c r="H117" i="3"/>
  <c r="H118" i="3"/>
  <c r="H119" i="3"/>
  <c r="H120" i="3"/>
  <c r="H121" i="3"/>
  <c r="H122" i="3"/>
  <c r="K13" i="3" l="1"/>
  <c r="J13" i="3"/>
  <c r="E4" i="1" s="1"/>
  <c r="F4" i="1" s="1"/>
  <c r="G4" i="1" s="1"/>
  <c r="K123" i="3"/>
  <c r="J123" i="3"/>
  <c r="E5" i="1" s="1"/>
  <c r="F5" i="1" l="1"/>
  <c r="F6" i="1" s="1"/>
  <c r="G5" i="1"/>
  <c r="G6" i="1" s="1"/>
  <c r="E6" i="1"/>
</calcChain>
</file>

<file path=xl/sharedStrings.xml><?xml version="1.0" encoding="utf-8"?>
<sst xmlns="http://schemas.openxmlformats.org/spreadsheetml/2006/main" count="1595" uniqueCount="311">
  <si>
    <t>Číslo časti stavby</t>
  </si>
  <si>
    <t>Klasifikácia stavieb</t>
  </si>
  <si>
    <t>Názov časti stavby</t>
  </si>
  <si>
    <t>Cena bez DPH</t>
  </si>
  <si>
    <t>DPH 23%</t>
  </si>
  <si>
    <t>Cena s DPH</t>
  </si>
  <si>
    <t>000</t>
  </si>
  <si>
    <t/>
  </si>
  <si>
    <t>Všeobecné položky</t>
  </si>
  <si>
    <t>201-00</t>
  </si>
  <si>
    <t>2141</t>
  </si>
  <si>
    <t>Most ev. č. D1- 058 cez potok Trnávka</t>
  </si>
  <si>
    <t>Celkový súčet</t>
  </si>
  <si>
    <t>Klasifikácia produkcie</t>
  </si>
  <si>
    <t>Číslo položky</t>
  </si>
  <si>
    <t>Názov položky</t>
  </si>
  <si>
    <t>M.j.</t>
  </si>
  <si>
    <t>Množstvo</t>
  </si>
  <si>
    <t>Jedn. cena s DPH</t>
  </si>
  <si>
    <t>45.00.00</t>
  </si>
  <si>
    <t>00000106</t>
  </si>
  <si>
    <t>Dokumentácia na vykonanie prác (DVP)</t>
  </si>
  <si>
    <t>sub.</t>
  </si>
  <si>
    <t>00000107</t>
  </si>
  <si>
    <t>Dokumentácia skutočného realizovania stavby (DSRS)</t>
  </si>
  <si>
    <t>00010401</t>
  </si>
  <si>
    <t>Zmluvné požiadavky poplatky za skládky vybúraných hmôt a sutí</t>
  </si>
  <si>
    <t>t</t>
  </si>
  <si>
    <t>00010403</t>
  </si>
  <si>
    <t>Zmluvné požiadavky poplatky za skládky zeminy</t>
  </si>
  <si>
    <t>m3</t>
  </si>
  <si>
    <t>00010404</t>
  </si>
  <si>
    <t>Zmluvné požiadavky poplatky za skládky travín, krovia, mačiny, lesnej hrabanky</t>
  </si>
  <si>
    <t>00020605</t>
  </si>
  <si>
    <t>Požiadavky objednávateľa pomocné práce zhotovovacie alebo zaisťovacie lešenia</t>
  </si>
  <si>
    <t>00020801</t>
  </si>
  <si>
    <t>Požiadavky objednávateľa ostatné požiadavky geodetické zabezpečenie</t>
  </si>
  <si>
    <t>m2</t>
  </si>
  <si>
    <t>00030705</t>
  </si>
  <si>
    <t>Staveniskové náklady zhotoviteľa pomocné práce zhotovovacie alebo zaisťovacie lešenia</t>
  </si>
  <si>
    <t>00060121</t>
  </si>
  <si>
    <t>Zariadenie staveniska, prevádzkové, oplotenie staveniska</t>
  </si>
  <si>
    <t>m</t>
  </si>
  <si>
    <t>45.11.11 - Demolačné práce</t>
  </si>
  <si>
    <t>45.11.11</t>
  </si>
  <si>
    <t>05010304</t>
  </si>
  <si>
    <t>Búranie konštrukcií stropov, klenieb, schodov betónových</t>
  </si>
  <si>
    <t>05010305</t>
  </si>
  <si>
    <t>Búranie konštrukcií stropov, klenieb, schodov železobetónových</t>
  </si>
  <si>
    <t>05010405</t>
  </si>
  <si>
    <t>Búranie konštrukcií trámov, nosníkov, prievlakov, konzolových prvkov železobetónových</t>
  </si>
  <si>
    <t>05020131</t>
  </si>
  <si>
    <t>Vybúranie, odstránenie konštrukcií - izolácie povlakovej</t>
  </si>
  <si>
    <t>05020907</t>
  </si>
  <si>
    <t>Vybúranie, odstránenie konštrukcií, rôznych predmetov kovových</t>
  </si>
  <si>
    <t>ks</t>
  </si>
  <si>
    <t>05030162</t>
  </si>
  <si>
    <t>Odstránenie spevnených plôch a vozoviek, krytov bitúmenových</t>
  </si>
  <si>
    <t>05030166</t>
  </si>
  <si>
    <t>Odstránenie spevnených plôch vozoviek a doplňujúcich konštrukcií krytov dláždených</t>
  </si>
  <si>
    <t>05030261</t>
  </si>
  <si>
    <t>Odstránenie spevnených plôch vozoviek a doplňujúcich konštrukcií podkladov z betónu prostého</t>
  </si>
  <si>
    <t>05030262</t>
  </si>
  <si>
    <t>Odstránenie spevnených plôch a vozoviek, podkladov bitúmenových</t>
  </si>
  <si>
    <t>05030264</t>
  </si>
  <si>
    <t>Odstránenie spevnených plôch a vozoviek, podkladov z kameniva hrubého drveného</t>
  </si>
  <si>
    <t>05030401</t>
  </si>
  <si>
    <t>05030407</t>
  </si>
  <si>
    <t>Odstránenie spevnených plôch a vozoviek, zvodidiel, zábradlia,stien, oplotenia kovových</t>
  </si>
  <si>
    <t>05030507</t>
  </si>
  <si>
    <t>Odstránenie spevnených plôch a vozoviek, zvislého dopravného značenia, kovových</t>
  </si>
  <si>
    <t>05080200</t>
  </si>
  <si>
    <t>Doprava vybúraných hmôt vodorovná</t>
  </si>
  <si>
    <t>05090205</t>
  </si>
  <si>
    <t>Doplňujúce práce, úprava stavebných konštrukcií vysokotlakým vodným lúčom železobetónových</t>
  </si>
  <si>
    <t>05090206</t>
  </si>
  <si>
    <t>Doplňujúce práce, búranie stavebných konštrukcií vysokotlakým vodným lúčom železobetónových</t>
  </si>
  <si>
    <t>05090361</t>
  </si>
  <si>
    <t>Doplňujúce práce, frézovanie betónového krytu, podkladu</t>
  </si>
  <si>
    <t>05090362</t>
  </si>
  <si>
    <t>Doplňujúce práce, frézovanie bitúmenového krytu, podkladu</t>
  </si>
  <si>
    <t>05090461</t>
  </si>
  <si>
    <t>Doplňujúce práce, diamantové rezanie betónového krytu, podkladu</t>
  </si>
  <si>
    <t>05090462</t>
  </si>
  <si>
    <t>Doplňujúce práce, diamantové rezanie bitúmenového krytu, podkladu</t>
  </si>
  <si>
    <t>05090500</t>
  </si>
  <si>
    <t>Jadrové vŕtanie</t>
  </si>
  <si>
    <t>05090503</t>
  </si>
  <si>
    <t>Doplňujúce práce, vŕtanie do železobetónu</t>
  </si>
  <si>
    <t>45.11.12 - Úprava staveniska a vyčisťovacie práce</t>
  </si>
  <si>
    <t>45.11.12</t>
  </si>
  <si>
    <t>01010001</t>
  </si>
  <si>
    <t>Pripravné práce, všeobecné vypratanie zastavaných území</t>
  </si>
  <si>
    <t>01010104</t>
  </si>
  <si>
    <t>Pripravné práce, odstránenie porastov mačiny</t>
  </si>
  <si>
    <t>01010201</t>
  </si>
  <si>
    <t>Pripravné práce, rúbanie stromov</t>
  </si>
  <si>
    <t>01010202</t>
  </si>
  <si>
    <t>Pripravné práce, rúbanie odstránenie pňov</t>
  </si>
  <si>
    <t>02010101</t>
  </si>
  <si>
    <t>Zlepšovanie základovej pôdy, výplň odvodňovacích rebier alebo trativodov kamenivom, štrkopieskom</t>
  </si>
  <si>
    <t>45.11.23 - Vyplňovanie a rekultivačné práce</t>
  </si>
  <si>
    <t>45.11.23</t>
  </si>
  <si>
    <t>01060700</t>
  </si>
  <si>
    <t>Premiestnenie  - nakladanie, prekladanie, vykladanie</t>
  </si>
  <si>
    <t>01080501</t>
  </si>
  <si>
    <t>Povrchové úpravy terénu, úpravy povrchov rozprestretím ornice</t>
  </si>
  <si>
    <t>01080503</t>
  </si>
  <si>
    <t>Povrchové úpravy terénu, úpravy povrchov založením trávnika hydroosevom</t>
  </si>
  <si>
    <t>01080811</t>
  </si>
  <si>
    <t>Povrchové úpravy terénu, sadenie, presádzanie, ošetrovanie, ochrana trávnika</t>
  </si>
  <si>
    <t>45.11.24 - Výkopové práce</t>
  </si>
  <si>
    <t>45.11.24</t>
  </si>
  <si>
    <t>01020200</t>
  </si>
  <si>
    <t>Odkopávky a prekopávky nezapažené</t>
  </si>
  <si>
    <t>01030302</t>
  </si>
  <si>
    <t>Hĺbené vykopávky šachiet nezapažených</t>
  </si>
  <si>
    <t>01040202</t>
  </si>
  <si>
    <t>Konštrukcie z hornín - násypy so zhutnením</t>
  </si>
  <si>
    <t>01080300</t>
  </si>
  <si>
    <t>Povrchové úpravy terénu, úprava podložia</t>
  </si>
  <si>
    <t>01080402</t>
  </si>
  <si>
    <t>Povrchové úpravy terénu, svahovanie v násypoch</t>
  </si>
  <si>
    <t>45.11.25 - Presun zemín</t>
  </si>
  <si>
    <t>45.11.25</t>
  </si>
  <si>
    <t>01060204</t>
  </si>
  <si>
    <t>Premiestnenie  vodorovné nad 3 000 m</t>
  </si>
  <si>
    <t>45.22.11 - Stavebné práce na mostoch</t>
  </si>
  <si>
    <t>45.22.11</t>
  </si>
  <si>
    <t>11010101</t>
  </si>
  <si>
    <t>Základy, pásy z betónu prostého</t>
  </si>
  <si>
    <t>11010201</t>
  </si>
  <si>
    <t>Základy, pätky z betónu prostého</t>
  </si>
  <si>
    <t>11050602</t>
  </si>
  <si>
    <t>Zvislé konštrukcie inžinierskych stavieb, rímsy z betónu železového</t>
  </si>
  <si>
    <t>11050612</t>
  </si>
  <si>
    <t>Zvislé konštrukcie inžinierskych stavieb, rímsy, debnenie z dielcov</t>
  </si>
  <si>
    <t>11050613</t>
  </si>
  <si>
    <t>Zvislé konštrukcie inžinierskych stavieb, rímsy, debnenie zabudované</t>
  </si>
  <si>
    <t>11050621</t>
  </si>
  <si>
    <t>Zvislé konštrukcie inžinierskych stavieb, rímsy, výstuž z betonárskej ocele</t>
  </si>
  <si>
    <t>11080202</t>
  </si>
  <si>
    <t>Vodorovné nosné konštrukcie inžinierskych stavieb, mostné dosky, klenby z betónu železového</t>
  </si>
  <si>
    <t>11080211</t>
  </si>
  <si>
    <t>Vodorovné nosné konštrukcie inžinierskych stavieb, mostné dosky, klenby, debnenie tradičné</t>
  </si>
  <si>
    <t>11080221</t>
  </si>
  <si>
    <t>Vodorovné nosné konštrukcie inžinierskych stavieb, mostné dosky, klenby, výstuž z betonárskej ocele</t>
  </si>
  <si>
    <t>11080302</t>
  </si>
  <si>
    <t>Vodorovné nosné konštrukcie inžinierskych stavieb, mostné trámy z betónu železového</t>
  </si>
  <si>
    <t>15020404</t>
  </si>
  <si>
    <t>Múry, rímsy z dielcov polymércementových</t>
  </si>
  <si>
    <t>21200242</t>
  </si>
  <si>
    <t>Podkladné a vedľajšie konštrukcie pod mostnými ložiskami, modifikovaná malta</t>
  </si>
  <si>
    <t>21250106</t>
  </si>
  <si>
    <t>Doplňujúce konštrukcie, zvodidlá oceľové</t>
  </si>
  <si>
    <t>21250320</t>
  </si>
  <si>
    <t>Doplňujúce konštrukcie, odvodnenie mostov, odvodňovače</t>
  </si>
  <si>
    <t>21250321</t>
  </si>
  <si>
    <t>Doplňujúce konštrukcie, odvodnenie mostov, odvodňovacie potrubie</t>
  </si>
  <si>
    <t>21250424</t>
  </si>
  <si>
    <t>Doplňujúce konštrukcie, dilatačné zariadenia, tesnenie dilatačných škár</t>
  </si>
  <si>
    <t>21250426</t>
  </si>
  <si>
    <t xml:space="preserve">Doplňujúce konštrukcie, dilatačné zariadenia, mostné závery povrchové posun  </t>
  </si>
  <si>
    <t>21250528</t>
  </si>
  <si>
    <t>Doplňujúce konštrukcie, mostné zábrany a ochrany, protidotykové zábrany</t>
  </si>
  <si>
    <t>21250906</t>
  </si>
  <si>
    <t>Doplňujúce konštrukcie, drobné zariadenia oceľové - mostné odvodňovacie tvarovky</t>
  </si>
  <si>
    <t>21250907</t>
  </si>
  <si>
    <t xml:space="preserve">Doplňujúce konštrukcie, drobné zariadenia oceľové </t>
  </si>
  <si>
    <t>21250909</t>
  </si>
  <si>
    <t>Doplňujúce konštrukcie, dodatočné vlepovanie výstuže</t>
  </si>
  <si>
    <t>21251161</t>
  </si>
  <si>
    <t>Doplňujúce konštrukcie, špeciálne pomocné, ošetrenie betonárskej výstuže</t>
  </si>
  <si>
    <t>45.22.38 - Kompletovanie a montáž prefabrikovaných konštrukcií</t>
  </si>
  <si>
    <t>45.22.38</t>
  </si>
  <si>
    <t>15090102</t>
  </si>
  <si>
    <t>Schodiskové konštrukcie plošné, z dielcov železobetónových</t>
  </si>
  <si>
    <t>45.23.32 - Práce na vrchnej stavbe diaľníc, ciest, ulíc, chodníkov a nekrytých parkovísk</t>
  </si>
  <si>
    <t>45.23.32</t>
  </si>
  <si>
    <t>22020417</t>
  </si>
  <si>
    <t>Podkladné a krycie vrstvy s hydraulickým spojivom, cementobetónové jednovrstvové, beton prostý</t>
  </si>
  <si>
    <t>22030330</t>
  </si>
  <si>
    <t>Podkladné a krycie vrstvy z asfaltových zmesí, bitúmenové postreky, nátery,posypy spojovací postrek</t>
  </si>
  <si>
    <t>22030640</t>
  </si>
  <si>
    <t>Podkladné a krycie vrstvy z asfaltových zmesí, bitúmenové vrstvy, asfaltový betón</t>
  </si>
  <si>
    <t>22030641</t>
  </si>
  <si>
    <t>Podkladné a krycie vrstvy z asfaltových zmesí, bitúmenové vrstvy, asfaltový koberec mastixový</t>
  </si>
  <si>
    <t>22030643</t>
  </si>
  <si>
    <t>Podkladné a krycie vrstvy z asfaltových zmesí, bitúmenové vrstvy, asfaltový koberec drenážny</t>
  </si>
  <si>
    <t>22030744</t>
  </si>
  <si>
    <t>Podkladné a krycie vrstvy z asfaltových zmesí, liaty asfalt, cestný</t>
  </si>
  <si>
    <t>22040752</t>
  </si>
  <si>
    <t>Kryty dláždené,chodníkov komunikácií,rigolov - vyplnenie škár elastickou zálievkou</t>
  </si>
  <si>
    <t>22040854</t>
  </si>
  <si>
    <t>Kryty dláždené,chodníkov komunikácií,rigolov - úprava škár pri opravách a vyplnenie škár maltou</t>
  </si>
  <si>
    <t>22250185</t>
  </si>
  <si>
    <t>Doplňujúce konštrukcie,  zábradlie , kompozitné</t>
  </si>
  <si>
    <t>22250356</t>
  </si>
  <si>
    <t>Doplňujúce konštrukcie, zvodidlá prefabrikované</t>
  </si>
  <si>
    <t>22250398</t>
  </si>
  <si>
    <t>Doplňujúce konštrukcie, zvodidlá oceľové, jednostranné, úroveň zachytenia min H2, prechodová zvodnic</t>
  </si>
  <si>
    <t>22250464</t>
  </si>
  <si>
    <t>Doplňujúce konštrukcie,  ochranné zariadenia, smerové stĺpiky, nádstavce na zvodidlá</t>
  </si>
  <si>
    <t>22250570</t>
  </si>
  <si>
    <t>Doplňujúce konštrukcie,  značky staničenia, nivelačné značky</t>
  </si>
  <si>
    <t>22250671</t>
  </si>
  <si>
    <t>Doplňujúce konštrukcie,  zvislé dopravné značky, normálny alebo zväčšený rozmer</t>
  </si>
  <si>
    <t>22250980</t>
  </si>
  <si>
    <t>Doplňujúce konštrukcie,  obrubníky chodníkové</t>
  </si>
  <si>
    <t>22251161</t>
  </si>
  <si>
    <t>Doplňujúce konštrukcie,  otvorené žľaby z betónových tvárnic</t>
  </si>
  <si>
    <t>45.23.33 - Práce spodnej stavby spodnej stavby diaľnic, ciest, ulíc a chodníkov</t>
  </si>
  <si>
    <t>45.23.33</t>
  </si>
  <si>
    <t>22010201</t>
  </si>
  <si>
    <t>Podkladné a krycie vrstvy bez spojiva, spevnenie krajníc zo zeminy</t>
  </si>
  <si>
    <t>22010204</t>
  </si>
  <si>
    <t>Podkladné a krycie vrstvy bez spojiva, spevnenie krajníc, štrkodrva</t>
  </si>
  <si>
    <t>22030329</t>
  </si>
  <si>
    <t>45.24.70 - Práce na hrubej stavbe úprav tokov, hrádzí, zavlažovacích kanálov a akvaduktov</t>
  </si>
  <si>
    <t>45.24.70</t>
  </si>
  <si>
    <t>11200101</t>
  </si>
  <si>
    <t>Podkladné konštrukcie, podkladné vrstvy, z betónu prostého</t>
  </si>
  <si>
    <t>11200102</t>
  </si>
  <si>
    <t>Podkladné konštrukcie, podkladné vrstvy, z betónu železového</t>
  </si>
  <si>
    <t>11200121</t>
  </si>
  <si>
    <t>Podkladné konštrukcie, podkladné vrstvy, výstuž z betonárskej ocele</t>
  </si>
  <si>
    <t>45.26.14 - Izolačné práce proti vode</t>
  </si>
  <si>
    <t>45.26.14</t>
  </si>
  <si>
    <t>61010101</t>
  </si>
  <si>
    <t>Izolácie proti vode a zemnej vlhkosti, bežných konštrukcií náterivami a tmelmi</t>
  </si>
  <si>
    <t>61010501</t>
  </si>
  <si>
    <t>Izolácie proti vode a zemnej vlhkosti, mostoviek náterivami a tmelmi</t>
  </si>
  <si>
    <t>61010502</t>
  </si>
  <si>
    <t>Izolácie proti vode a zemnej vlhkosti, mostoviek pásmi</t>
  </si>
  <si>
    <t>45.26.22 - Základové práce a vŕtanie vodných studní</t>
  </si>
  <si>
    <t>45.26.22</t>
  </si>
  <si>
    <t>02010103</t>
  </si>
  <si>
    <t>Zlepšovanie základovej pôdy, výplň odvodňovacích rebier alebo trativodov kamenivom drveným</t>
  </si>
  <si>
    <t>02010553</t>
  </si>
  <si>
    <t>Zlepšovanie základovej pôdy, drenážne vrstvy z geosyntetického materiálu</t>
  </si>
  <si>
    <t>02061090</t>
  </si>
  <si>
    <t>Čistenie muriva podpier, pilierov, krídiel od machu a inej vegetácie</t>
  </si>
  <si>
    <t>45.26.23 - Betonárske práce</t>
  </si>
  <si>
    <t>45.26.23</t>
  </si>
  <si>
    <t>11010302</t>
  </si>
  <si>
    <t>Základy, dosky z betónu železového</t>
  </si>
  <si>
    <t>11010321</t>
  </si>
  <si>
    <t>Základy, dosky, výstuž z betonárskej ocele</t>
  </si>
  <si>
    <t>11190201</t>
  </si>
  <si>
    <t>Kompletné konštrukcie, kompletné čistiace a zachytávacie objekty, z betónu prostého</t>
  </si>
  <si>
    <t>11190211</t>
  </si>
  <si>
    <t>Kompletné konštrukcie, kompletné čistiace a zachytávacie objekty, debnenie tradičné</t>
  </si>
  <si>
    <t>45.26.25 - Murovanie a murárske práce</t>
  </si>
  <si>
    <t>45.26.25</t>
  </si>
  <si>
    <t>12260123</t>
  </si>
  <si>
    <t>Dokončovacie práce, dilatačné škáry a zariadenia z izolačných dosiek</t>
  </si>
  <si>
    <t>45.31.43 - Inštalovanie telefónných káblov, pokládka káblov</t>
  </si>
  <si>
    <t>45.31.43</t>
  </si>
  <si>
    <t>92020101</t>
  </si>
  <si>
    <t>Vedenia vonkajšie, káblové (miestne siete) - káble miestne telefónne</t>
  </si>
  <si>
    <t>92020401</t>
  </si>
  <si>
    <t>Vedenia vonkajšie, káblové (miestne siete) - káblovody z rúr</t>
  </si>
  <si>
    <t>45.41.10</t>
  </si>
  <si>
    <t>13071513</t>
  </si>
  <si>
    <t>Vonkajšie povrchy podhľadov, reprofilácia podhľadov maltou sanačnou</t>
  </si>
  <si>
    <t>13071613</t>
  </si>
  <si>
    <t>Vonkajšie povrchy podhľadov, reprofilácia vodorovných plôch maltou sanačnou</t>
  </si>
  <si>
    <t>13091513</t>
  </si>
  <si>
    <t>Vonkajšie povrchy stien, reprofilácia zvislých a šikmých plôch maltou sanačnou</t>
  </si>
  <si>
    <t>13091808</t>
  </si>
  <si>
    <t>Vonkajšie povrchy stien, škárovanie z plastických maltovín</t>
  </si>
  <si>
    <t>45.42.10 - Stolárske práce</t>
  </si>
  <si>
    <t>45.42.10</t>
  </si>
  <si>
    <t>67120900</t>
  </si>
  <si>
    <t>Doplnky, atypické konštrukcie</t>
  </si>
  <si>
    <t>kg</t>
  </si>
  <si>
    <t>45.44.20 - Nanášanie ochranných vrstiev - maliarske a natieračské práce</t>
  </si>
  <si>
    <t>45.44.20</t>
  </si>
  <si>
    <t>84010107</t>
  </si>
  <si>
    <t>Náter oceľových konštrukcií, farba epoxidová</t>
  </si>
  <si>
    <t>84010110</t>
  </si>
  <si>
    <t>Náter oceľových konštrukcií, farba polyuretanová</t>
  </si>
  <si>
    <t>84010207</t>
  </si>
  <si>
    <t>Náter kovových doplnkových konštr., farba epoxidová</t>
  </si>
  <si>
    <t>84010807</t>
  </si>
  <si>
    <t>Náter omietok a betónových povrchov, farba epoxidová</t>
  </si>
  <si>
    <t>84010810</t>
  </si>
  <si>
    <t>Náter omietok a betónových povrchov, impregnačný polyuretánový náter</t>
  </si>
  <si>
    <t>84010818</t>
  </si>
  <si>
    <t>Náter betónových konštrukcií mostov zjednocujúci</t>
  </si>
  <si>
    <t>84010952</t>
  </si>
  <si>
    <t xml:space="preserve">Náter povrchov strojov a zariadení, metalizácia </t>
  </si>
  <si>
    <t>84040151</t>
  </si>
  <si>
    <t>Úpravy povrchov strojov a zariadení, otryskanie kremičitým pieskom</t>
  </si>
  <si>
    <t>Časť stavby</t>
  </si>
  <si>
    <t>000 - Všeobecné položky</t>
  </si>
  <si>
    <t>Celkom za 000 - Všeobecné položky</t>
  </si>
  <si>
    <t>201-00 - Most ev. č. D1- 058 cez potok Trnávka</t>
  </si>
  <si>
    <t>Celkom za 201-00 - Most ev. č. D1- 058 cez potok Trnávka</t>
  </si>
  <si>
    <t xml:space="preserve">Názov stavby: </t>
  </si>
  <si>
    <t>Popis položiek</t>
  </si>
  <si>
    <t>Jednotková cena v € bez DPH</t>
  </si>
  <si>
    <t>Časti stavby</t>
  </si>
  <si>
    <t>Oprava mosta ev. č. D1- 058 cez potok Trnávka</t>
  </si>
  <si>
    <t>Rekapitulácia stavby</t>
  </si>
  <si>
    <t>45.00.00 - Všeobecné položky v procese obstarávania stavieb</t>
  </si>
  <si>
    <t>45.41.10 - Omietkárske práce</t>
  </si>
  <si>
    <t>Odstránenie spevnených plôch vozoviek a doplňujúcich konštrukcií zvodidiel, zábradlia, stien, oplotenia</t>
  </si>
  <si>
    <t>Podkladné a krycie vrstvy z asfaltových zmesí, bitúmenové postreky, nátery, posypy infiltračný postrek</t>
  </si>
  <si>
    <t>Súpis prác</t>
  </si>
  <si>
    <t>Cena v € bez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</si>
</sst>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4" formatCode="#,##0.000"/>
  </numFmts>
  <fonts count="7">
    <font>
      <sz val="10"/>
      <name val="Arial CE"/>
      <family val="2"/>
      <charset val="238"/>
    </font>
    <font>
      <sz val="8"/>
      <name val="Trebuchet MS"/>
      <family val="2"/>
      <charset val="238"/>
    </font>
    <font>
      <b/>
      <sz val="8"/>
      <name val="Trebuchet MS"/>
      <family val="2"/>
      <charset val="238"/>
    </font>
    <font>
      <b/>
      <sz val="9"/>
      <color indexed="8"/>
      <name val="Ariel"/>
      <charset val="238"/>
    </font>
    <font>
      <b/>
      <sz val="8"/>
      <color indexed="8"/>
      <name val="Ariel"/>
      <charset val="238"/>
    </font>
    <font>
      <sz val="8"/>
      <color rgb="FFFF0000"/>
      <name val="Trebuchet MS"/>
      <family val="2"/>
      <charset val="238"/>
    </font>
    <font>
      <b/>
      <sz val="8"/>
      <color rgb="FFFF0000"/>
      <name val="Trebuchet MS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rgb="FFFFFF00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3" fillId="2" borderId="0"/>
    <xf numFmtId="0" fontId="4" fillId="2" borderId="0"/>
  </cellStyleXfs>
  <cellXfs count="59">
    <xf numFmtId="0" fontId="0" fillId="0" borderId="0" xfId="0" applyFont="1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Font="1" applyAlignment="1">
      <alignment wrapText="1"/>
    </xf>
    <xf numFmtId="0" fontId="0" fillId="0" borderId="0" xfId="0" applyFont="1" applyProtection="1"/>
    <xf numFmtId="0" fontId="0" fillId="0" borderId="0" xfId="0" applyFont="1" applyAlignment="1" applyProtection="1">
      <alignment wrapText="1"/>
    </xf>
    <xf numFmtId="0" fontId="3" fillId="2" borderId="1" xfId="1" applyBorder="1" applyProtection="1"/>
    <xf numFmtId="0" fontId="3" fillId="2" borderId="1" xfId="1" applyBorder="1" applyAlignment="1" applyProtection="1">
      <alignment wrapText="1"/>
    </xf>
    <xf numFmtId="0" fontId="3" fillId="2" borderId="1" xfId="1" applyBorder="1" applyAlignment="1" applyProtection="1">
      <alignment horizontal="center"/>
    </xf>
    <xf numFmtId="0" fontId="3" fillId="2" borderId="1" xfId="1" applyFont="1" applyBorder="1" applyAlignment="1" applyProtection="1">
      <alignment horizontal="center"/>
    </xf>
    <xf numFmtId="0" fontId="1" fillId="0" borderId="4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 wrapText="1"/>
    </xf>
    <xf numFmtId="4" fontId="1" fillId="0" borderId="4" xfId="0" applyNumberFormat="1" applyFont="1" applyBorder="1" applyAlignment="1">
      <alignment horizontal="right" vertical="center"/>
    </xf>
    <xf numFmtId="0" fontId="2" fillId="0" borderId="4" xfId="0" applyFont="1" applyBorder="1" applyAlignment="1">
      <alignment vertical="center"/>
    </xf>
    <xf numFmtId="0" fontId="2" fillId="0" borderId="4" xfId="0" applyFont="1" applyBorder="1" applyAlignment="1">
      <alignment vertical="center" wrapText="1"/>
    </xf>
    <xf numFmtId="4" fontId="2" fillId="0" borderId="4" xfId="0" applyNumberFormat="1" applyFont="1" applyBorder="1" applyAlignment="1">
      <alignment horizontal="right" vertical="center"/>
    </xf>
    <xf numFmtId="0" fontId="0" fillId="0" borderId="0" xfId="0" applyFont="1" applyAlignment="1" applyProtection="1">
      <alignment vertical="center" wrapText="1"/>
    </xf>
    <xf numFmtId="0" fontId="0" fillId="0" borderId="0" xfId="0" applyNumberFormat="1" applyFont="1" applyAlignment="1" applyProtection="1">
      <alignment vertical="center" wrapText="1"/>
    </xf>
    <xf numFmtId="0" fontId="4" fillId="2" borderId="1" xfId="2" applyBorder="1" applyAlignment="1" applyProtection="1">
      <alignment vertical="center" wrapText="1"/>
    </xf>
    <xf numFmtId="0" fontId="4" fillId="2" borderId="1" xfId="2" applyNumberFormat="1" applyBorder="1" applyAlignment="1" applyProtection="1">
      <alignment vertical="center" wrapText="1"/>
    </xf>
    <xf numFmtId="0" fontId="4" fillId="2" borderId="1" xfId="2" applyNumberFormat="1" applyBorder="1" applyAlignment="1" applyProtection="1">
      <alignment horizontal="center" vertical="center" wrapText="1"/>
    </xf>
    <xf numFmtId="0" fontId="4" fillId="2" borderId="1" xfId="2" applyNumberFormat="1" applyFont="1" applyBorder="1" applyAlignment="1" applyProtection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174" fontId="1" fillId="0" borderId="4" xfId="0" applyNumberFormat="1" applyFont="1" applyBorder="1" applyAlignment="1">
      <alignment horizontal="right" vertical="center"/>
    </xf>
    <xf numFmtId="4" fontId="1" fillId="3" borderId="4" xfId="0" applyNumberFormat="1" applyFont="1" applyFill="1" applyBorder="1" applyAlignment="1" applyProtection="1">
      <alignment horizontal="right" vertical="center"/>
      <protection locked="0"/>
    </xf>
    <xf numFmtId="0" fontId="1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4" fillId="2" borderId="1" xfId="2" applyFont="1" applyBorder="1" applyAlignment="1" applyProtection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9" xfId="0" applyFont="1" applyBorder="1" applyAlignment="1">
      <alignment vertical="center"/>
    </xf>
    <xf numFmtId="0" fontId="2" fillId="0" borderId="9" xfId="0" applyFont="1" applyBorder="1" applyAlignment="1">
      <alignment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 wrapText="1"/>
    </xf>
    <xf numFmtId="174" fontId="2" fillId="0" borderId="4" xfId="0" applyNumberFormat="1" applyFont="1" applyBorder="1" applyAlignment="1">
      <alignment horizontal="right" vertical="center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0" fillId="0" borderId="0" xfId="0" applyNumberFormat="1" applyFont="1" applyAlignment="1" applyProtection="1">
      <alignment horizontal="right" vertical="center" wrapText="1"/>
    </xf>
    <xf numFmtId="0" fontId="4" fillId="2" borderId="1" xfId="2" applyBorder="1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0" xfId="0" applyAlignment="1">
      <alignment horizontal="right"/>
    </xf>
    <xf numFmtId="0" fontId="5" fillId="0" borderId="0" xfId="0" applyFont="1" applyAlignment="1">
      <alignment vertical="center"/>
    </xf>
    <xf numFmtId="0" fontId="5" fillId="0" borderId="6" xfId="0" applyFont="1" applyBorder="1" applyAlignment="1">
      <alignment vertical="center" wrapText="1"/>
    </xf>
    <xf numFmtId="0" fontId="5" fillId="0" borderId="4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 wrapText="1"/>
    </xf>
    <xf numFmtId="174" fontId="5" fillId="0" borderId="4" xfId="0" applyNumberFormat="1" applyFont="1" applyBorder="1" applyAlignment="1">
      <alignment horizontal="right" vertical="center"/>
    </xf>
    <xf numFmtId="4" fontId="5" fillId="0" borderId="4" xfId="0" applyNumberFormat="1" applyFont="1" applyBorder="1" applyAlignment="1">
      <alignment horizontal="right" vertical="center"/>
    </xf>
    <xf numFmtId="174" fontId="2" fillId="0" borderId="9" xfId="0" applyNumberFormat="1" applyFont="1" applyBorder="1" applyAlignment="1">
      <alignment vertical="center"/>
    </xf>
    <xf numFmtId="0" fontId="6" fillId="0" borderId="4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/>
    </xf>
    <xf numFmtId="174" fontId="6" fillId="0" borderId="4" xfId="0" applyNumberFormat="1" applyFont="1" applyBorder="1" applyAlignment="1">
      <alignment horizontal="right" vertical="center"/>
    </xf>
    <xf numFmtId="0" fontId="6" fillId="0" borderId="0" xfId="0" applyFont="1" applyAlignment="1">
      <alignment vertical="center"/>
    </xf>
    <xf numFmtId="4" fontId="5" fillId="3" borderId="4" xfId="0" applyNumberFormat="1" applyFont="1" applyFill="1" applyBorder="1" applyAlignment="1" applyProtection="1">
      <alignment horizontal="right" vertical="center"/>
      <protection locked="0"/>
    </xf>
    <xf numFmtId="0" fontId="4" fillId="2" borderId="1" xfId="2" applyFont="1" applyBorder="1" applyAlignment="1" applyProtection="1">
      <alignment vertical="center" wrapText="1"/>
    </xf>
    <xf numFmtId="0" fontId="4" fillId="2" borderId="1" xfId="2" applyBorder="1" applyAlignment="1" applyProtection="1">
      <alignment vertical="center" wrapText="1"/>
    </xf>
    <xf numFmtId="0" fontId="4" fillId="2" borderId="2" xfId="2" applyFont="1" applyBorder="1" applyAlignment="1" applyProtection="1">
      <alignment horizontal="left" vertical="center" wrapText="1"/>
    </xf>
    <xf numFmtId="0" fontId="4" fillId="2" borderId="3" xfId="2" applyBorder="1" applyAlignment="1" applyProtection="1">
      <alignment horizontal="left" vertical="center" wrapText="1"/>
    </xf>
  </cellXfs>
  <cellStyles count="3">
    <cellStyle name="Font_Ariel_Normal_Bold_BG_Gray" xfId="1" xr:uid="{BA1D170D-4D9C-4019-9F87-C5FC1576A3B5}"/>
    <cellStyle name="Font_Ariel_Small_Bold_BG_Gray" xfId="2" xr:uid="{BB467548-6657-49BF-B0F8-2EA7E7A9791A}"/>
    <cellStyle name="Normálna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1B841D-B384-4DAD-A18E-4F87F41EA905}">
  <dimension ref="A1:G6"/>
  <sheetViews>
    <sheetView view="pageLayout" zoomScaleNormal="100" workbookViewId="0">
      <selection activeCell="E10" sqref="E10"/>
    </sheetView>
  </sheetViews>
  <sheetFormatPr defaultColWidth="8.85546875" defaultRowHeight="12.75"/>
  <cols>
    <col min="1" max="1" width="2.140625" customWidth="1"/>
    <col min="2" max="2" width="17.5703125" customWidth="1"/>
    <col min="3" max="3" width="19" customWidth="1"/>
    <col min="4" max="4" width="54.85546875" style="3" customWidth="1"/>
    <col min="5" max="5" width="17.28515625" customWidth="1"/>
    <col min="6" max="6" width="16.85546875" customWidth="1"/>
    <col min="7" max="7" width="17.5703125" customWidth="1"/>
  </cols>
  <sheetData>
    <row r="1" spans="1:7">
      <c r="A1" s="4"/>
      <c r="B1" s="38" t="s">
        <v>299</v>
      </c>
      <c r="C1" s="4"/>
      <c r="D1" s="5" t="s">
        <v>303</v>
      </c>
      <c r="E1" s="4"/>
      <c r="F1" s="4"/>
      <c r="G1" s="42" t="s">
        <v>304</v>
      </c>
    </row>
    <row r="2" spans="1:7">
      <c r="A2" s="4"/>
      <c r="B2" s="4"/>
      <c r="C2" s="4"/>
      <c r="D2" s="5"/>
      <c r="E2" s="4"/>
      <c r="F2" s="4"/>
      <c r="G2" s="4"/>
    </row>
    <row r="3" spans="1:7">
      <c r="A3" s="4"/>
      <c r="B3" s="6" t="s">
        <v>0</v>
      </c>
      <c r="C3" s="6" t="s">
        <v>1</v>
      </c>
      <c r="D3" s="7" t="s">
        <v>2</v>
      </c>
      <c r="E3" s="8" t="s">
        <v>3</v>
      </c>
      <c r="F3" s="9" t="s">
        <v>4</v>
      </c>
      <c r="G3" s="8" t="s">
        <v>5</v>
      </c>
    </row>
    <row r="4" spans="1:7" s="1" customFormat="1" ht="13.5">
      <c r="B4" s="10" t="s">
        <v>6</v>
      </c>
      <c r="C4" s="10" t="s">
        <v>7</v>
      </c>
      <c r="D4" s="11" t="s">
        <v>8</v>
      </c>
      <c r="E4" s="12">
        <f>CastiStavby!J13</f>
        <v>0</v>
      </c>
      <c r="F4" s="12">
        <f>ROUND(E4*0.23,2)</f>
        <v>0</v>
      </c>
      <c r="G4" s="12">
        <f>ROUND(E4+F4,2)</f>
        <v>0</v>
      </c>
    </row>
    <row r="5" spans="1:7" s="1" customFormat="1" ht="13.5">
      <c r="B5" s="10" t="s">
        <v>9</v>
      </c>
      <c r="C5" s="10" t="s">
        <v>10</v>
      </c>
      <c r="D5" s="11" t="s">
        <v>11</v>
      </c>
      <c r="E5" s="12">
        <f>CastiStavby!J123</f>
        <v>0</v>
      </c>
      <c r="F5" s="12">
        <f>ROUND(E5*0.23,2)</f>
        <v>0</v>
      </c>
      <c r="G5" s="12">
        <f>ROUND(E5+F5,2)</f>
        <v>0</v>
      </c>
    </row>
    <row r="6" spans="1:7" s="2" customFormat="1" ht="13.5">
      <c r="B6" s="13" t="s">
        <v>12</v>
      </c>
      <c r="C6" s="13"/>
      <c r="D6" s="14"/>
      <c r="E6" s="15">
        <f>SUM(E4:E5)</f>
        <v>0</v>
      </c>
      <c r="F6" s="15">
        <f>SUM(F4:F5)</f>
        <v>0</v>
      </c>
      <c r="G6" s="15">
        <f>SUM(G4:G5)</f>
        <v>0</v>
      </c>
    </row>
  </sheetData>
  <sheetProtection password="CC6F" sheet="1" formatColumns="0" formatRows="0"/>
  <pageMargins left="0.25" right="0.25" top="0.75" bottom="0.75" header="0.3" footer="0.3"/>
  <pageSetup paperSize="9" orientation="landscape" errors="blank" r:id="rId1"/>
  <headerFooter>
    <oddHeader>&amp;RPríloha č. 3 k časti B.2 
(zároveň Príloha č. 2 k Zmluve o dielo k 2. časti zákazky) -&amp;KFF0000 revízia 2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2D53F2-0FFF-4ECC-8F7D-55BCEF0A3B04}">
  <dimension ref="A1:K120"/>
  <sheetViews>
    <sheetView showGridLines="0" view="pageLayout" zoomScaleNormal="100" workbookViewId="0">
      <selection activeCell="M8" sqref="M8"/>
    </sheetView>
  </sheetViews>
  <sheetFormatPr defaultRowHeight="12.75"/>
  <cols>
    <col min="1" max="1" width="2.140625" customWidth="1"/>
    <col min="2" max="2" width="24.85546875" style="3" customWidth="1"/>
    <col min="3" max="3" width="12.28515625" customWidth="1"/>
    <col min="4" max="4" width="12.140625" customWidth="1"/>
    <col min="5" max="5" width="48.140625" style="3" customWidth="1"/>
    <col min="6" max="6" width="4.5703125" customWidth="1"/>
    <col min="7" max="7" width="11.85546875" customWidth="1"/>
    <col min="8" max="8" width="0.7109375" customWidth="1"/>
    <col min="9" max="9" width="20.7109375" customWidth="1"/>
    <col min="10" max="10" width="15.28515625" hidden="1" customWidth="1"/>
    <col min="11" max="11" width="15.140625" hidden="1" customWidth="1"/>
  </cols>
  <sheetData>
    <row r="1" spans="1:11">
      <c r="A1" s="16"/>
      <c r="B1" s="38" t="s">
        <v>299</v>
      </c>
      <c r="C1" s="16"/>
      <c r="D1" s="16"/>
      <c r="E1" s="16" t="s">
        <v>303</v>
      </c>
      <c r="F1" s="16"/>
      <c r="G1" s="17"/>
      <c r="H1" s="17"/>
      <c r="I1" s="39" t="s">
        <v>309</v>
      </c>
      <c r="J1" s="17"/>
      <c r="K1" s="17"/>
    </row>
    <row r="2" spans="1:11">
      <c r="A2" s="16"/>
      <c r="B2" s="16"/>
      <c r="C2" s="16"/>
      <c r="D2" s="16"/>
      <c r="E2" s="16"/>
      <c r="F2" s="16"/>
      <c r="G2" s="17"/>
      <c r="H2" s="17"/>
      <c r="I2" s="17"/>
      <c r="J2" s="17"/>
      <c r="K2" s="17"/>
    </row>
    <row r="3" spans="1:11" ht="22.5">
      <c r="A3" s="16"/>
      <c r="B3" s="18" t="s">
        <v>13</v>
      </c>
      <c r="C3" s="55" t="s">
        <v>14</v>
      </c>
      <c r="D3" s="56"/>
      <c r="E3" s="18" t="s">
        <v>15</v>
      </c>
      <c r="F3" s="18" t="s">
        <v>16</v>
      </c>
      <c r="G3" s="19" t="s">
        <v>17</v>
      </c>
      <c r="H3" s="17"/>
      <c r="I3" s="20" t="s">
        <v>301</v>
      </c>
      <c r="J3" s="21" t="s">
        <v>4</v>
      </c>
      <c r="K3" s="20" t="s">
        <v>18</v>
      </c>
    </row>
    <row r="4" spans="1:11" s="1" customFormat="1" ht="27">
      <c r="B4" s="22" t="s">
        <v>305</v>
      </c>
      <c r="C4" s="10" t="s">
        <v>19</v>
      </c>
      <c r="D4" s="10" t="s">
        <v>20</v>
      </c>
      <c r="E4" s="11" t="s">
        <v>21</v>
      </c>
      <c r="F4" s="10" t="s">
        <v>22</v>
      </c>
      <c r="G4" s="23">
        <v>1</v>
      </c>
      <c r="I4" s="24">
        <v>0</v>
      </c>
      <c r="J4" s="12">
        <f t="shared" ref="J4:J35" si="0">I4*0.23</f>
        <v>0</v>
      </c>
      <c r="K4" s="12">
        <f t="shared" ref="K4:K35" si="1">I4+J4</f>
        <v>0</v>
      </c>
    </row>
    <row r="5" spans="1:11" s="1" customFormat="1" ht="13.5">
      <c r="B5" s="25"/>
      <c r="C5" s="10" t="s">
        <v>19</v>
      </c>
      <c r="D5" s="10" t="s">
        <v>23</v>
      </c>
      <c r="E5" s="11" t="s">
        <v>24</v>
      </c>
      <c r="F5" s="10" t="s">
        <v>22</v>
      </c>
      <c r="G5" s="23">
        <v>1</v>
      </c>
      <c r="I5" s="24">
        <v>0</v>
      </c>
      <c r="J5" s="12">
        <f t="shared" si="0"/>
        <v>0</v>
      </c>
      <c r="K5" s="12">
        <f t="shared" si="1"/>
        <v>0</v>
      </c>
    </row>
    <row r="6" spans="1:11" s="1" customFormat="1" ht="27">
      <c r="B6" s="25"/>
      <c r="C6" s="10" t="s">
        <v>19</v>
      </c>
      <c r="D6" s="10" t="s">
        <v>25</v>
      </c>
      <c r="E6" s="11" t="s">
        <v>26</v>
      </c>
      <c r="F6" s="10" t="s">
        <v>27</v>
      </c>
      <c r="G6" s="23">
        <v>279.93</v>
      </c>
      <c r="I6" s="24">
        <v>0</v>
      </c>
      <c r="J6" s="12">
        <f t="shared" si="0"/>
        <v>0</v>
      </c>
      <c r="K6" s="12">
        <f t="shared" si="1"/>
        <v>0</v>
      </c>
    </row>
    <row r="7" spans="1:11" s="1" customFormat="1" ht="13.5">
      <c r="B7" s="25"/>
      <c r="C7" s="10" t="s">
        <v>19</v>
      </c>
      <c r="D7" s="10" t="s">
        <v>28</v>
      </c>
      <c r="E7" s="11" t="s">
        <v>29</v>
      </c>
      <c r="F7" s="10" t="s">
        <v>30</v>
      </c>
      <c r="G7" s="23">
        <v>143.71</v>
      </c>
      <c r="I7" s="24">
        <v>0</v>
      </c>
      <c r="J7" s="12">
        <f t="shared" si="0"/>
        <v>0</v>
      </c>
      <c r="K7" s="12">
        <f t="shared" si="1"/>
        <v>0</v>
      </c>
    </row>
    <row r="8" spans="1:11" s="1" customFormat="1" ht="27">
      <c r="B8" s="25"/>
      <c r="C8" s="10" t="s">
        <v>19</v>
      </c>
      <c r="D8" s="10" t="s">
        <v>31</v>
      </c>
      <c r="E8" s="11" t="s">
        <v>32</v>
      </c>
      <c r="F8" s="10" t="s">
        <v>30</v>
      </c>
      <c r="G8" s="23">
        <v>6.33</v>
      </c>
      <c r="I8" s="24">
        <v>0</v>
      </c>
      <c r="J8" s="12">
        <f t="shared" si="0"/>
        <v>0</v>
      </c>
      <c r="K8" s="12">
        <f t="shared" si="1"/>
        <v>0</v>
      </c>
    </row>
    <row r="9" spans="1:11" s="1" customFormat="1" ht="27">
      <c r="B9" s="25"/>
      <c r="C9" s="10" t="s">
        <v>19</v>
      </c>
      <c r="D9" s="10" t="s">
        <v>33</v>
      </c>
      <c r="E9" s="11" t="s">
        <v>34</v>
      </c>
      <c r="F9" s="10" t="s">
        <v>22</v>
      </c>
      <c r="G9" s="23">
        <v>2</v>
      </c>
      <c r="I9" s="24">
        <v>0</v>
      </c>
      <c r="J9" s="12">
        <f t="shared" si="0"/>
        <v>0</v>
      </c>
      <c r="K9" s="12">
        <f t="shared" si="1"/>
        <v>0</v>
      </c>
    </row>
    <row r="10" spans="1:11" s="1" customFormat="1" ht="27">
      <c r="B10" s="25"/>
      <c r="C10" s="10" t="s">
        <v>19</v>
      </c>
      <c r="D10" s="10" t="s">
        <v>35</v>
      </c>
      <c r="E10" s="11" t="s">
        <v>36</v>
      </c>
      <c r="F10" s="10" t="s">
        <v>37</v>
      </c>
      <c r="G10" s="23">
        <v>3555.16</v>
      </c>
      <c r="I10" s="24">
        <v>0</v>
      </c>
      <c r="J10" s="12">
        <f t="shared" si="0"/>
        <v>0</v>
      </c>
      <c r="K10" s="12">
        <f t="shared" si="1"/>
        <v>0</v>
      </c>
    </row>
    <row r="11" spans="1:11" s="1" customFormat="1" ht="27">
      <c r="B11" s="25"/>
      <c r="C11" s="10" t="s">
        <v>19</v>
      </c>
      <c r="D11" s="10" t="s">
        <v>38</v>
      </c>
      <c r="E11" s="11" t="s">
        <v>39</v>
      </c>
      <c r="F11" s="10" t="s">
        <v>22</v>
      </c>
      <c r="G11" s="23">
        <v>2</v>
      </c>
      <c r="I11" s="24">
        <v>0</v>
      </c>
      <c r="J11" s="12">
        <f t="shared" si="0"/>
        <v>0</v>
      </c>
      <c r="K11" s="12">
        <f t="shared" si="1"/>
        <v>0</v>
      </c>
    </row>
    <row r="12" spans="1:11" s="1" customFormat="1" ht="13.5">
      <c r="B12" s="26"/>
      <c r="C12" s="10" t="s">
        <v>19</v>
      </c>
      <c r="D12" s="10" t="s">
        <v>40</v>
      </c>
      <c r="E12" s="11" t="s">
        <v>41</v>
      </c>
      <c r="F12" s="10" t="s">
        <v>42</v>
      </c>
      <c r="G12" s="23">
        <v>80</v>
      </c>
      <c r="I12" s="24">
        <v>0</v>
      </c>
      <c r="J12" s="12">
        <f t="shared" si="0"/>
        <v>0</v>
      </c>
      <c r="K12" s="12">
        <f t="shared" si="1"/>
        <v>0</v>
      </c>
    </row>
    <row r="13" spans="1:11" s="1" customFormat="1" ht="13.5">
      <c r="B13" s="22" t="s">
        <v>43</v>
      </c>
      <c r="C13" s="10" t="s">
        <v>44</v>
      </c>
      <c r="D13" s="10" t="s">
        <v>45</v>
      </c>
      <c r="E13" s="11" t="s">
        <v>46</v>
      </c>
      <c r="F13" s="10" t="s">
        <v>30</v>
      </c>
      <c r="G13" s="23">
        <v>8.4499999999999993</v>
      </c>
      <c r="I13" s="24">
        <v>0</v>
      </c>
      <c r="J13" s="12">
        <f t="shared" si="0"/>
        <v>0</v>
      </c>
      <c r="K13" s="12">
        <f t="shared" si="1"/>
        <v>0</v>
      </c>
    </row>
    <row r="14" spans="1:11" s="1" customFormat="1" ht="27">
      <c r="B14" s="25"/>
      <c r="C14" s="10" t="s">
        <v>44</v>
      </c>
      <c r="D14" s="10" t="s">
        <v>47</v>
      </c>
      <c r="E14" s="11" t="s">
        <v>48</v>
      </c>
      <c r="F14" s="10" t="s">
        <v>30</v>
      </c>
      <c r="G14" s="23">
        <v>54.59</v>
      </c>
      <c r="I14" s="24">
        <v>0</v>
      </c>
      <c r="J14" s="12">
        <f t="shared" si="0"/>
        <v>0</v>
      </c>
      <c r="K14" s="12">
        <f t="shared" si="1"/>
        <v>0</v>
      </c>
    </row>
    <row r="15" spans="1:11" s="1" customFormat="1" ht="27">
      <c r="B15" s="25"/>
      <c r="C15" s="10" t="s">
        <v>44</v>
      </c>
      <c r="D15" s="10" t="s">
        <v>49</v>
      </c>
      <c r="E15" s="11" t="s">
        <v>50</v>
      </c>
      <c r="F15" s="10" t="s">
        <v>30</v>
      </c>
      <c r="G15" s="23">
        <v>43.22</v>
      </c>
      <c r="I15" s="24">
        <v>0</v>
      </c>
      <c r="J15" s="12">
        <f t="shared" si="0"/>
        <v>0</v>
      </c>
      <c r="K15" s="12">
        <f t="shared" si="1"/>
        <v>0</v>
      </c>
    </row>
    <row r="16" spans="1:11" s="1" customFormat="1" ht="13.5">
      <c r="B16" s="25"/>
      <c r="C16" s="10" t="s">
        <v>44</v>
      </c>
      <c r="D16" s="10" t="s">
        <v>51</v>
      </c>
      <c r="E16" s="11" t="s">
        <v>52</v>
      </c>
      <c r="F16" s="10" t="s">
        <v>37</v>
      </c>
      <c r="G16" s="23">
        <v>1205.1099999999999</v>
      </c>
      <c r="I16" s="24">
        <v>0</v>
      </c>
      <c r="J16" s="12">
        <f t="shared" si="0"/>
        <v>0</v>
      </c>
      <c r="K16" s="12">
        <f t="shared" si="1"/>
        <v>0</v>
      </c>
    </row>
    <row r="17" spans="2:11" s="1" customFormat="1" ht="27">
      <c r="B17" s="25"/>
      <c r="C17" s="10" t="s">
        <v>44</v>
      </c>
      <c r="D17" s="10" t="s">
        <v>53</v>
      </c>
      <c r="E17" s="11" t="s">
        <v>54</v>
      </c>
      <c r="F17" s="10" t="s">
        <v>55</v>
      </c>
      <c r="G17" s="23">
        <v>4</v>
      </c>
      <c r="I17" s="24">
        <v>0</v>
      </c>
      <c r="J17" s="12">
        <f t="shared" si="0"/>
        <v>0</v>
      </c>
      <c r="K17" s="12">
        <f t="shared" si="1"/>
        <v>0</v>
      </c>
    </row>
    <row r="18" spans="2:11" s="1" customFormat="1" ht="27">
      <c r="B18" s="25"/>
      <c r="C18" s="10" t="s">
        <v>44</v>
      </c>
      <c r="D18" s="10" t="s">
        <v>56</v>
      </c>
      <c r="E18" s="11" t="s">
        <v>57</v>
      </c>
      <c r="F18" s="10" t="s">
        <v>37</v>
      </c>
      <c r="G18" s="23">
        <v>633.55999999999995</v>
      </c>
      <c r="I18" s="24">
        <v>0</v>
      </c>
      <c r="J18" s="12">
        <f t="shared" si="0"/>
        <v>0</v>
      </c>
      <c r="K18" s="12">
        <f t="shared" si="1"/>
        <v>0</v>
      </c>
    </row>
    <row r="19" spans="2:11" s="1" customFormat="1" ht="27">
      <c r="B19" s="25"/>
      <c r="C19" s="10" t="s">
        <v>44</v>
      </c>
      <c r="D19" s="10" t="s">
        <v>58</v>
      </c>
      <c r="E19" s="11" t="s">
        <v>59</v>
      </c>
      <c r="F19" s="10" t="s">
        <v>37</v>
      </c>
      <c r="G19" s="23">
        <v>7.94</v>
      </c>
      <c r="I19" s="24">
        <v>0</v>
      </c>
      <c r="J19" s="12">
        <f t="shared" si="0"/>
        <v>0</v>
      </c>
      <c r="K19" s="12">
        <f t="shared" si="1"/>
        <v>0</v>
      </c>
    </row>
    <row r="20" spans="2:11" s="1" customFormat="1" ht="27">
      <c r="B20" s="25"/>
      <c r="C20" s="10" t="s">
        <v>44</v>
      </c>
      <c r="D20" s="10" t="s">
        <v>60</v>
      </c>
      <c r="E20" s="11" t="s">
        <v>61</v>
      </c>
      <c r="F20" s="10" t="s">
        <v>37</v>
      </c>
      <c r="G20" s="23">
        <v>78.430000000000007</v>
      </c>
      <c r="I20" s="24">
        <v>0</v>
      </c>
      <c r="J20" s="12">
        <f t="shared" si="0"/>
        <v>0</v>
      </c>
      <c r="K20" s="12">
        <f t="shared" si="1"/>
        <v>0</v>
      </c>
    </row>
    <row r="21" spans="2:11" s="1" customFormat="1" ht="27">
      <c r="B21" s="25"/>
      <c r="C21" s="10" t="s">
        <v>44</v>
      </c>
      <c r="D21" s="10" t="s">
        <v>62</v>
      </c>
      <c r="E21" s="11" t="s">
        <v>63</v>
      </c>
      <c r="F21" s="10" t="s">
        <v>37</v>
      </c>
      <c r="G21" s="23">
        <v>595.64</v>
      </c>
      <c r="I21" s="24">
        <v>0</v>
      </c>
      <c r="J21" s="12">
        <f t="shared" si="0"/>
        <v>0</v>
      </c>
      <c r="K21" s="12">
        <f t="shared" si="1"/>
        <v>0</v>
      </c>
    </row>
    <row r="22" spans="2:11" s="1" customFormat="1" ht="27">
      <c r="B22" s="25"/>
      <c r="C22" s="10" t="s">
        <v>44</v>
      </c>
      <c r="D22" s="10" t="s">
        <v>64</v>
      </c>
      <c r="E22" s="11" t="s">
        <v>65</v>
      </c>
      <c r="F22" s="10" t="s">
        <v>37</v>
      </c>
      <c r="G22" s="23">
        <v>76.03</v>
      </c>
      <c r="I22" s="24">
        <v>0</v>
      </c>
      <c r="J22" s="12">
        <f t="shared" si="0"/>
        <v>0</v>
      </c>
      <c r="K22" s="12">
        <f t="shared" si="1"/>
        <v>0</v>
      </c>
    </row>
    <row r="23" spans="2:11" s="1" customFormat="1" ht="27">
      <c r="B23" s="25"/>
      <c r="C23" s="10" t="s">
        <v>44</v>
      </c>
      <c r="D23" s="10" t="s">
        <v>66</v>
      </c>
      <c r="E23" s="11" t="s">
        <v>307</v>
      </c>
      <c r="F23" s="10" t="s">
        <v>42</v>
      </c>
      <c r="G23" s="23">
        <v>37.5</v>
      </c>
      <c r="I23" s="24">
        <v>0</v>
      </c>
      <c r="J23" s="12">
        <f t="shared" si="0"/>
        <v>0</v>
      </c>
      <c r="K23" s="12">
        <f t="shared" si="1"/>
        <v>0</v>
      </c>
    </row>
    <row r="24" spans="2:11" s="1" customFormat="1" ht="27">
      <c r="B24" s="25"/>
      <c r="C24" s="10" t="s">
        <v>44</v>
      </c>
      <c r="D24" s="10" t="s">
        <v>67</v>
      </c>
      <c r="E24" s="11" t="s">
        <v>68</v>
      </c>
      <c r="F24" s="10" t="s">
        <v>42</v>
      </c>
      <c r="G24" s="23">
        <v>264.8</v>
      </c>
      <c r="I24" s="24">
        <v>0</v>
      </c>
      <c r="J24" s="12">
        <f t="shared" si="0"/>
        <v>0</v>
      </c>
      <c r="K24" s="12">
        <f t="shared" si="1"/>
        <v>0</v>
      </c>
    </row>
    <row r="25" spans="2:11" s="1" customFormat="1" ht="27">
      <c r="B25" s="25"/>
      <c r="C25" s="10" t="s">
        <v>44</v>
      </c>
      <c r="D25" s="10" t="s">
        <v>69</v>
      </c>
      <c r="E25" s="11" t="s">
        <v>70</v>
      </c>
      <c r="F25" s="10" t="s">
        <v>55</v>
      </c>
      <c r="G25" s="23">
        <v>8</v>
      </c>
      <c r="I25" s="24">
        <v>0</v>
      </c>
      <c r="J25" s="12">
        <f t="shared" si="0"/>
        <v>0</v>
      </c>
      <c r="K25" s="12">
        <f t="shared" si="1"/>
        <v>0</v>
      </c>
    </row>
    <row r="26" spans="2:11" s="1" customFormat="1" ht="13.5">
      <c r="B26" s="25"/>
      <c r="C26" s="10" t="s">
        <v>44</v>
      </c>
      <c r="D26" s="10" t="s">
        <v>71</v>
      </c>
      <c r="E26" s="11" t="s">
        <v>72</v>
      </c>
      <c r="F26" s="10" t="s">
        <v>27</v>
      </c>
      <c r="G26" s="23">
        <v>887.29</v>
      </c>
      <c r="I26" s="24">
        <v>0</v>
      </c>
      <c r="J26" s="12">
        <f t="shared" si="0"/>
        <v>0</v>
      </c>
      <c r="K26" s="12">
        <f t="shared" si="1"/>
        <v>0</v>
      </c>
    </row>
    <row r="27" spans="2:11" s="1" customFormat="1" ht="27">
      <c r="B27" s="25"/>
      <c r="C27" s="10" t="s">
        <v>44</v>
      </c>
      <c r="D27" s="10" t="s">
        <v>73</v>
      </c>
      <c r="E27" s="11" t="s">
        <v>74</v>
      </c>
      <c r="F27" s="10" t="s">
        <v>37</v>
      </c>
      <c r="G27" s="23">
        <v>3795.17</v>
      </c>
      <c r="I27" s="24">
        <v>0</v>
      </c>
      <c r="J27" s="12">
        <f t="shared" si="0"/>
        <v>0</v>
      </c>
      <c r="K27" s="12">
        <f t="shared" si="1"/>
        <v>0</v>
      </c>
    </row>
    <row r="28" spans="2:11" s="1" customFormat="1" ht="27">
      <c r="B28" s="25"/>
      <c r="C28" s="10" t="s">
        <v>44</v>
      </c>
      <c r="D28" s="10" t="s">
        <v>75</v>
      </c>
      <c r="E28" s="11" t="s">
        <v>76</v>
      </c>
      <c r="F28" s="10" t="s">
        <v>30</v>
      </c>
      <c r="G28" s="23">
        <v>2.7</v>
      </c>
      <c r="I28" s="24">
        <v>0</v>
      </c>
      <c r="J28" s="12">
        <f t="shared" si="0"/>
        <v>0</v>
      </c>
      <c r="K28" s="12">
        <f t="shared" si="1"/>
        <v>0</v>
      </c>
    </row>
    <row r="29" spans="2:11" s="1" customFormat="1" ht="13.5">
      <c r="B29" s="25"/>
      <c r="C29" s="10" t="s">
        <v>44</v>
      </c>
      <c r="D29" s="10" t="s">
        <v>77</v>
      </c>
      <c r="E29" s="11" t="s">
        <v>78</v>
      </c>
      <c r="F29" s="10" t="s">
        <v>37</v>
      </c>
      <c r="G29" s="23">
        <v>169.38</v>
      </c>
      <c r="I29" s="24">
        <v>0</v>
      </c>
      <c r="J29" s="12">
        <f t="shared" si="0"/>
        <v>0</v>
      </c>
      <c r="K29" s="12">
        <f t="shared" si="1"/>
        <v>0</v>
      </c>
    </row>
    <row r="30" spans="2:11" s="1" customFormat="1" ht="13.5">
      <c r="B30" s="25"/>
      <c r="C30" s="10" t="s">
        <v>44</v>
      </c>
      <c r="D30" s="10" t="s">
        <v>79</v>
      </c>
      <c r="E30" s="11" t="s">
        <v>80</v>
      </c>
      <c r="F30" s="10" t="s">
        <v>37</v>
      </c>
      <c r="G30" s="23">
        <v>4386.7299999999996</v>
      </c>
      <c r="I30" s="24">
        <v>0</v>
      </c>
      <c r="J30" s="12">
        <f t="shared" si="0"/>
        <v>0</v>
      </c>
      <c r="K30" s="12">
        <f t="shared" si="1"/>
        <v>0</v>
      </c>
    </row>
    <row r="31" spans="2:11" s="1" customFormat="1" ht="27">
      <c r="B31" s="25"/>
      <c r="C31" s="10" t="s">
        <v>44</v>
      </c>
      <c r="D31" s="10" t="s">
        <v>81</v>
      </c>
      <c r="E31" s="11" t="s">
        <v>82</v>
      </c>
      <c r="F31" s="10" t="s">
        <v>42</v>
      </c>
      <c r="G31" s="23">
        <v>106.34</v>
      </c>
      <c r="I31" s="24">
        <v>0</v>
      </c>
      <c r="J31" s="12">
        <f t="shared" si="0"/>
        <v>0</v>
      </c>
      <c r="K31" s="12">
        <f t="shared" si="1"/>
        <v>0</v>
      </c>
    </row>
    <row r="32" spans="2:11" s="1" customFormat="1" ht="27">
      <c r="B32" s="25"/>
      <c r="C32" s="10" t="s">
        <v>44</v>
      </c>
      <c r="D32" s="10" t="s">
        <v>83</v>
      </c>
      <c r="E32" s="11" t="s">
        <v>84</v>
      </c>
      <c r="F32" s="10" t="s">
        <v>42</v>
      </c>
      <c r="G32" s="23">
        <v>940.63</v>
      </c>
      <c r="I32" s="24">
        <v>0</v>
      </c>
      <c r="J32" s="12">
        <f t="shared" si="0"/>
        <v>0</v>
      </c>
      <c r="K32" s="12">
        <f t="shared" si="1"/>
        <v>0</v>
      </c>
    </row>
    <row r="33" spans="2:11" s="1" customFormat="1" ht="13.5">
      <c r="B33" s="25"/>
      <c r="C33" s="10" t="s">
        <v>44</v>
      </c>
      <c r="D33" s="10" t="s">
        <v>85</v>
      </c>
      <c r="E33" s="11" t="s">
        <v>86</v>
      </c>
      <c r="F33" s="10" t="s">
        <v>42</v>
      </c>
      <c r="G33" s="23">
        <v>3.36</v>
      </c>
      <c r="I33" s="24">
        <v>0</v>
      </c>
      <c r="J33" s="12">
        <f t="shared" si="0"/>
        <v>0</v>
      </c>
      <c r="K33" s="12">
        <f t="shared" si="1"/>
        <v>0</v>
      </c>
    </row>
    <row r="34" spans="2:11" s="1" customFormat="1" ht="13.5">
      <c r="B34" s="26"/>
      <c r="C34" s="10" t="s">
        <v>44</v>
      </c>
      <c r="D34" s="10" t="s">
        <v>87</v>
      </c>
      <c r="E34" s="11" t="s">
        <v>88</v>
      </c>
      <c r="F34" s="10" t="s">
        <v>42</v>
      </c>
      <c r="G34" s="23">
        <v>278.27</v>
      </c>
      <c r="I34" s="24">
        <v>0</v>
      </c>
      <c r="J34" s="12">
        <f t="shared" si="0"/>
        <v>0</v>
      </c>
      <c r="K34" s="12">
        <f t="shared" si="1"/>
        <v>0</v>
      </c>
    </row>
    <row r="35" spans="2:11" s="1" customFormat="1" ht="27">
      <c r="B35" s="22" t="s">
        <v>89</v>
      </c>
      <c r="C35" s="10" t="s">
        <v>90</v>
      </c>
      <c r="D35" s="10" t="s">
        <v>91</v>
      </c>
      <c r="E35" s="11" t="s">
        <v>92</v>
      </c>
      <c r="F35" s="10" t="s">
        <v>37</v>
      </c>
      <c r="G35" s="23">
        <v>1200</v>
      </c>
      <c r="I35" s="24">
        <v>0</v>
      </c>
      <c r="J35" s="12">
        <f t="shared" si="0"/>
        <v>0</v>
      </c>
      <c r="K35" s="12">
        <f t="shared" si="1"/>
        <v>0</v>
      </c>
    </row>
    <row r="36" spans="2:11" s="1" customFormat="1" ht="13.5">
      <c r="B36" s="25"/>
      <c r="C36" s="10" t="s">
        <v>90</v>
      </c>
      <c r="D36" s="10" t="s">
        <v>93</v>
      </c>
      <c r="E36" s="11" t="s">
        <v>94</v>
      </c>
      <c r="F36" s="10" t="s">
        <v>37</v>
      </c>
      <c r="G36" s="23">
        <v>42.21</v>
      </c>
      <c r="I36" s="24">
        <v>0</v>
      </c>
      <c r="J36" s="12">
        <f t="shared" ref="J36:J67" si="2">I36*0.23</f>
        <v>0</v>
      </c>
      <c r="K36" s="12">
        <f t="shared" ref="K36:K67" si="3">I36+J36</f>
        <v>0</v>
      </c>
    </row>
    <row r="37" spans="2:11" s="1" customFormat="1" ht="13.5">
      <c r="B37" s="25"/>
      <c r="C37" s="10" t="s">
        <v>90</v>
      </c>
      <c r="D37" s="10" t="s">
        <v>95</v>
      </c>
      <c r="E37" s="11" t="s">
        <v>96</v>
      </c>
      <c r="F37" s="10" t="s">
        <v>55</v>
      </c>
      <c r="G37" s="23">
        <v>3</v>
      </c>
      <c r="I37" s="24">
        <v>0</v>
      </c>
      <c r="J37" s="12">
        <f t="shared" si="2"/>
        <v>0</v>
      </c>
      <c r="K37" s="12">
        <f t="shared" si="3"/>
        <v>0</v>
      </c>
    </row>
    <row r="38" spans="2:11" s="1" customFormat="1" ht="13.5">
      <c r="B38" s="25"/>
      <c r="C38" s="10" t="s">
        <v>90</v>
      </c>
      <c r="D38" s="10" t="s">
        <v>97</v>
      </c>
      <c r="E38" s="11" t="s">
        <v>98</v>
      </c>
      <c r="F38" s="10" t="s">
        <v>55</v>
      </c>
      <c r="G38" s="23">
        <v>3</v>
      </c>
      <c r="I38" s="24">
        <v>0</v>
      </c>
      <c r="J38" s="12">
        <f t="shared" si="2"/>
        <v>0</v>
      </c>
      <c r="K38" s="12">
        <f t="shared" si="3"/>
        <v>0</v>
      </c>
    </row>
    <row r="39" spans="2:11" s="1" customFormat="1" ht="27">
      <c r="B39" s="26"/>
      <c r="C39" s="10" t="s">
        <v>90</v>
      </c>
      <c r="D39" s="10" t="s">
        <v>99</v>
      </c>
      <c r="E39" s="11" t="s">
        <v>100</v>
      </c>
      <c r="F39" s="10" t="s">
        <v>30</v>
      </c>
      <c r="G39" s="23">
        <v>2</v>
      </c>
      <c r="I39" s="24">
        <v>0</v>
      </c>
      <c r="J39" s="12">
        <f t="shared" si="2"/>
        <v>0</v>
      </c>
      <c r="K39" s="12">
        <f t="shared" si="3"/>
        <v>0</v>
      </c>
    </row>
    <row r="40" spans="2:11" s="1" customFormat="1" ht="27">
      <c r="B40" s="22" t="s">
        <v>101</v>
      </c>
      <c r="C40" s="10" t="s">
        <v>102</v>
      </c>
      <c r="D40" s="10" t="s">
        <v>103</v>
      </c>
      <c r="E40" s="11" t="s">
        <v>104</v>
      </c>
      <c r="F40" s="10" t="s">
        <v>30</v>
      </c>
      <c r="G40" s="23">
        <v>58.58</v>
      </c>
      <c r="I40" s="24">
        <v>0</v>
      </c>
      <c r="J40" s="12">
        <f t="shared" si="2"/>
        <v>0</v>
      </c>
      <c r="K40" s="12">
        <f t="shared" si="3"/>
        <v>0</v>
      </c>
    </row>
    <row r="41" spans="2:11" s="1" customFormat="1" ht="27">
      <c r="B41" s="25"/>
      <c r="C41" s="10" t="s">
        <v>102</v>
      </c>
      <c r="D41" s="10" t="s">
        <v>105</v>
      </c>
      <c r="E41" s="11" t="s">
        <v>106</v>
      </c>
      <c r="F41" s="10" t="s">
        <v>37</v>
      </c>
      <c r="G41" s="23">
        <v>303</v>
      </c>
      <c r="I41" s="24">
        <v>0</v>
      </c>
      <c r="J41" s="12">
        <f t="shared" si="2"/>
        <v>0</v>
      </c>
      <c r="K41" s="12">
        <f t="shared" si="3"/>
        <v>0</v>
      </c>
    </row>
    <row r="42" spans="2:11" s="1" customFormat="1" ht="27">
      <c r="B42" s="25"/>
      <c r="C42" s="10" t="s">
        <v>102</v>
      </c>
      <c r="D42" s="10" t="s">
        <v>107</v>
      </c>
      <c r="E42" s="11" t="s">
        <v>108</v>
      </c>
      <c r="F42" s="10" t="s">
        <v>37</v>
      </c>
      <c r="G42" s="23">
        <v>303</v>
      </c>
      <c r="I42" s="24">
        <v>0</v>
      </c>
      <c r="J42" s="12">
        <f t="shared" si="2"/>
        <v>0</v>
      </c>
      <c r="K42" s="12">
        <f t="shared" si="3"/>
        <v>0</v>
      </c>
    </row>
    <row r="43" spans="2:11" s="1" customFormat="1" ht="27">
      <c r="B43" s="26"/>
      <c r="C43" s="10" t="s">
        <v>102</v>
      </c>
      <c r="D43" s="10" t="s">
        <v>109</v>
      </c>
      <c r="E43" s="11" t="s">
        <v>110</v>
      </c>
      <c r="F43" s="10" t="s">
        <v>37</v>
      </c>
      <c r="G43" s="23">
        <v>303</v>
      </c>
      <c r="I43" s="24">
        <v>0</v>
      </c>
      <c r="J43" s="12">
        <f t="shared" si="2"/>
        <v>0</v>
      </c>
      <c r="K43" s="12">
        <f t="shared" si="3"/>
        <v>0</v>
      </c>
    </row>
    <row r="44" spans="2:11" s="1" customFormat="1" ht="13.5">
      <c r="B44" s="22" t="s">
        <v>111</v>
      </c>
      <c r="C44" s="10" t="s">
        <v>112</v>
      </c>
      <c r="D44" s="10" t="s">
        <v>113</v>
      </c>
      <c r="E44" s="11" t="s">
        <v>114</v>
      </c>
      <c r="F44" s="10" t="s">
        <v>30</v>
      </c>
      <c r="G44" s="23">
        <v>135.71</v>
      </c>
      <c r="I44" s="24">
        <v>0</v>
      </c>
      <c r="J44" s="12">
        <f t="shared" si="2"/>
        <v>0</v>
      </c>
      <c r="K44" s="12">
        <f t="shared" si="3"/>
        <v>0</v>
      </c>
    </row>
    <row r="45" spans="2:11" s="1" customFormat="1" ht="13.5">
      <c r="B45" s="25"/>
      <c r="C45" s="10" t="s">
        <v>112</v>
      </c>
      <c r="D45" s="10" t="s">
        <v>115</v>
      </c>
      <c r="E45" s="11" t="s">
        <v>116</v>
      </c>
      <c r="F45" s="10" t="s">
        <v>30</v>
      </c>
      <c r="G45" s="23">
        <v>8</v>
      </c>
      <c r="I45" s="24">
        <v>0</v>
      </c>
      <c r="J45" s="12">
        <f t="shared" si="2"/>
        <v>0</v>
      </c>
      <c r="K45" s="12">
        <f t="shared" si="3"/>
        <v>0</v>
      </c>
    </row>
    <row r="46" spans="2:11" s="1" customFormat="1" ht="13.5">
      <c r="B46" s="25"/>
      <c r="C46" s="10" t="s">
        <v>112</v>
      </c>
      <c r="D46" s="10" t="s">
        <v>117</v>
      </c>
      <c r="E46" s="11" t="s">
        <v>118</v>
      </c>
      <c r="F46" s="10" t="s">
        <v>30</v>
      </c>
      <c r="G46" s="23">
        <v>120</v>
      </c>
      <c r="I46" s="24">
        <v>0</v>
      </c>
      <c r="J46" s="12">
        <f t="shared" si="2"/>
        <v>0</v>
      </c>
      <c r="K46" s="12">
        <f t="shared" si="3"/>
        <v>0</v>
      </c>
    </row>
    <row r="47" spans="2:11" s="1" customFormat="1" ht="13.5">
      <c r="B47" s="25"/>
      <c r="C47" s="10" t="s">
        <v>112</v>
      </c>
      <c r="D47" s="10" t="s">
        <v>119</v>
      </c>
      <c r="E47" s="11" t="s">
        <v>120</v>
      </c>
      <c r="F47" s="10" t="s">
        <v>37</v>
      </c>
      <c r="G47" s="23">
        <v>303</v>
      </c>
      <c r="I47" s="24">
        <v>0</v>
      </c>
      <c r="J47" s="12">
        <f t="shared" si="2"/>
        <v>0</v>
      </c>
      <c r="K47" s="12">
        <f t="shared" si="3"/>
        <v>0</v>
      </c>
    </row>
    <row r="48" spans="2:11" s="1" customFormat="1" ht="13.5">
      <c r="B48" s="26"/>
      <c r="C48" s="10" t="s">
        <v>112</v>
      </c>
      <c r="D48" s="10" t="s">
        <v>121</v>
      </c>
      <c r="E48" s="11" t="s">
        <v>122</v>
      </c>
      <c r="F48" s="10" t="s">
        <v>37</v>
      </c>
      <c r="G48" s="23">
        <v>400</v>
      </c>
      <c r="I48" s="24">
        <v>0</v>
      </c>
      <c r="J48" s="12">
        <f t="shared" si="2"/>
        <v>0</v>
      </c>
      <c r="K48" s="12">
        <f t="shared" si="3"/>
        <v>0</v>
      </c>
    </row>
    <row r="49" spans="2:11" s="1" customFormat="1" ht="13.5">
      <c r="B49" s="11" t="s">
        <v>123</v>
      </c>
      <c r="C49" s="10" t="s">
        <v>124</v>
      </c>
      <c r="D49" s="10" t="s">
        <v>125</v>
      </c>
      <c r="E49" s="11" t="s">
        <v>126</v>
      </c>
      <c r="F49" s="10" t="s">
        <v>30</v>
      </c>
      <c r="G49" s="23">
        <v>212.51</v>
      </c>
      <c r="I49" s="24">
        <v>0</v>
      </c>
      <c r="J49" s="12">
        <f t="shared" si="2"/>
        <v>0</v>
      </c>
      <c r="K49" s="12">
        <f t="shared" si="3"/>
        <v>0</v>
      </c>
    </row>
    <row r="50" spans="2:11" s="1" customFormat="1" ht="27">
      <c r="B50" s="22" t="s">
        <v>127</v>
      </c>
      <c r="C50" s="10" t="s">
        <v>128</v>
      </c>
      <c r="D50" s="10" t="s">
        <v>129</v>
      </c>
      <c r="E50" s="11" t="s">
        <v>130</v>
      </c>
      <c r="F50" s="10" t="s">
        <v>30</v>
      </c>
      <c r="G50" s="23">
        <v>0.6</v>
      </c>
      <c r="I50" s="24">
        <v>0</v>
      </c>
      <c r="J50" s="12">
        <f t="shared" si="2"/>
        <v>0</v>
      </c>
      <c r="K50" s="12">
        <f t="shared" si="3"/>
        <v>0</v>
      </c>
    </row>
    <row r="51" spans="2:11" s="1" customFormat="1" ht="13.5">
      <c r="B51" s="25"/>
      <c r="C51" s="10" t="s">
        <v>128</v>
      </c>
      <c r="D51" s="10" t="s">
        <v>131</v>
      </c>
      <c r="E51" s="11" t="s">
        <v>132</v>
      </c>
      <c r="F51" s="10" t="s">
        <v>30</v>
      </c>
      <c r="G51" s="23">
        <v>5.96</v>
      </c>
      <c r="I51" s="24">
        <v>0</v>
      </c>
      <c r="J51" s="12">
        <f t="shared" si="2"/>
        <v>0</v>
      </c>
      <c r="K51" s="12">
        <f t="shared" si="3"/>
        <v>0</v>
      </c>
    </row>
    <row r="52" spans="2:11" s="1" customFormat="1" ht="27">
      <c r="B52" s="25"/>
      <c r="C52" s="10" t="s">
        <v>128</v>
      </c>
      <c r="D52" s="10" t="s">
        <v>133</v>
      </c>
      <c r="E52" s="11" t="s">
        <v>134</v>
      </c>
      <c r="F52" s="10" t="s">
        <v>30</v>
      </c>
      <c r="G52" s="23">
        <v>19.059999999999999</v>
      </c>
      <c r="I52" s="24">
        <v>0</v>
      </c>
      <c r="J52" s="12">
        <f t="shared" si="2"/>
        <v>0</v>
      </c>
      <c r="K52" s="12">
        <f t="shared" si="3"/>
        <v>0</v>
      </c>
    </row>
    <row r="53" spans="2:11" s="1" customFormat="1" ht="27">
      <c r="B53" s="25"/>
      <c r="C53" s="10" t="s">
        <v>128</v>
      </c>
      <c r="D53" s="10" t="s">
        <v>135</v>
      </c>
      <c r="E53" s="11" t="s">
        <v>136</v>
      </c>
      <c r="F53" s="10" t="s">
        <v>37</v>
      </c>
      <c r="G53" s="23">
        <v>55.34</v>
      </c>
      <c r="I53" s="24">
        <v>0</v>
      </c>
      <c r="J53" s="12">
        <f t="shared" si="2"/>
        <v>0</v>
      </c>
      <c r="K53" s="12">
        <f t="shared" si="3"/>
        <v>0</v>
      </c>
    </row>
    <row r="54" spans="2:11" s="1" customFormat="1" ht="27">
      <c r="B54" s="25"/>
      <c r="C54" s="10" t="s">
        <v>128</v>
      </c>
      <c r="D54" s="10" t="s">
        <v>137</v>
      </c>
      <c r="E54" s="11" t="s">
        <v>138</v>
      </c>
      <c r="F54" s="10" t="s">
        <v>37</v>
      </c>
      <c r="G54" s="23">
        <v>52.96</v>
      </c>
      <c r="I54" s="24">
        <v>0</v>
      </c>
      <c r="J54" s="12">
        <f t="shared" si="2"/>
        <v>0</v>
      </c>
      <c r="K54" s="12">
        <f t="shared" si="3"/>
        <v>0</v>
      </c>
    </row>
    <row r="55" spans="2:11" s="1" customFormat="1" ht="27">
      <c r="B55" s="25"/>
      <c r="C55" s="10" t="s">
        <v>128</v>
      </c>
      <c r="D55" s="10" t="s">
        <v>139</v>
      </c>
      <c r="E55" s="11" t="s">
        <v>140</v>
      </c>
      <c r="F55" s="10" t="s">
        <v>27</v>
      </c>
      <c r="G55" s="23">
        <v>3.88</v>
      </c>
      <c r="I55" s="24">
        <v>0</v>
      </c>
      <c r="J55" s="12">
        <f t="shared" si="2"/>
        <v>0</v>
      </c>
      <c r="K55" s="12">
        <f t="shared" si="3"/>
        <v>0</v>
      </c>
    </row>
    <row r="56" spans="2:11" s="1" customFormat="1" ht="27">
      <c r="B56" s="25"/>
      <c r="C56" s="10" t="s">
        <v>128</v>
      </c>
      <c r="D56" s="10" t="s">
        <v>141</v>
      </c>
      <c r="E56" s="11" t="s">
        <v>142</v>
      </c>
      <c r="F56" s="10" t="s">
        <v>30</v>
      </c>
      <c r="G56" s="23">
        <v>49.85</v>
      </c>
      <c r="I56" s="24">
        <v>0</v>
      </c>
      <c r="J56" s="12">
        <f t="shared" si="2"/>
        <v>0</v>
      </c>
      <c r="K56" s="12">
        <f t="shared" si="3"/>
        <v>0</v>
      </c>
    </row>
    <row r="57" spans="2:11" s="1" customFormat="1" ht="27">
      <c r="B57" s="25"/>
      <c r="C57" s="10" t="s">
        <v>128</v>
      </c>
      <c r="D57" s="10" t="s">
        <v>143</v>
      </c>
      <c r="E57" s="11" t="s">
        <v>144</v>
      </c>
      <c r="F57" s="10" t="s">
        <v>37</v>
      </c>
      <c r="G57" s="23">
        <v>48.16</v>
      </c>
      <c r="I57" s="24">
        <v>0</v>
      </c>
      <c r="J57" s="12">
        <f t="shared" si="2"/>
        <v>0</v>
      </c>
      <c r="K57" s="12">
        <f t="shared" si="3"/>
        <v>0</v>
      </c>
    </row>
    <row r="58" spans="2:11" s="1" customFormat="1" ht="27">
      <c r="B58" s="25"/>
      <c r="C58" s="10" t="s">
        <v>128</v>
      </c>
      <c r="D58" s="10" t="s">
        <v>145</v>
      </c>
      <c r="E58" s="11" t="s">
        <v>146</v>
      </c>
      <c r="F58" s="10" t="s">
        <v>27</v>
      </c>
      <c r="G58" s="23">
        <v>5.62</v>
      </c>
      <c r="I58" s="24">
        <v>0</v>
      </c>
      <c r="J58" s="12">
        <f t="shared" si="2"/>
        <v>0</v>
      </c>
      <c r="K58" s="12">
        <f t="shared" si="3"/>
        <v>0</v>
      </c>
    </row>
    <row r="59" spans="2:11" s="1" customFormat="1" ht="27">
      <c r="B59" s="25"/>
      <c r="C59" s="10" t="s">
        <v>128</v>
      </c>
      <c r="D59" s="10" t="s">
        <v>147</v>
      </c>
      <c r="E59" s="11" t="s">
        <v>148</v>
      </c>
      <c r="F59" s="10" t="s">
        <v>30</v>
      </c>
      <c r="G59" s="23">
        <v>2.7</v>
      </c>
      <c r="I59" s="24">
        <v>0</v>
      </c>
      <c r="J59" s="12">
        <f t="shared" si="2"/>
        <v>0</v>
      </c>
      <c r="K59" s="12">
        <f t="shared" si="3"/>
        <v>0</v>
      </c>
    </row>
    <row r="60" spans="2:11" s="1" customFormat="1" ht="13.5">
      <c r="B60" s="25"/>
      <c r="C60" s="10" t="s">
        <v>128</v>
      </c>
      <c r="D60" s="10" t="s">
        <v>149</v>
      </c>
      <c r="E60" s="11" t="s">
        <v>150</v>
      </c>
      <c r="F60" s="10" t="s">
        <v>30</v>
      </c>
      <c r="G60" s="23">
        <v>3.1</v>
      </c>
      <c r="I60" s="24">
        <v>0</v>
      </c>
      <c r="J60" s="12">
        <f t="shared" si="2"/>
        <v>0</v>
      </c>
      <c r="K60" s="12">
        <f t="shared" si="3"/>
        <v>0</v>
      </c>
    </row>
    <row r="61" spans="2:11" s="1" customFormat="1" ht="27">
      <c r="B61" s="25"/>
      <c r="C61" s="10" t="s">
        <v>128</v>
      </c>
      <c r="D61" s="10" t="s">
        <v>151</v>
      </c>
      <c r="E61" s="11" t="s">
        <v>152</v>
      </c>
      <c r="F61" s="10" t="s">
        <v>37</v>
      </c>
      <c r="G61" s="23">
        <v>23.92</v>
      </c>
      <c r="I61" s="24">
        <v>0</v>
      </c>
      <c r="J61" s="12">
        <f t="shared" si="2"/>
        <v>0</v>
      </c>
      <c r="K61" s="12">
        <f t="shared" si="3"/>
        <v>0</v>
      </c>
    </row>
    <row r="62" spans="2:11" s="1" customFormat="1" ht="13.5">
      <c r="B62" s="25"/>
      <c r="C62" s="10" t="s">
        <v>128</v>
      </c>
      <c r="D62" s="10" t="s">
        <v>153</v>
      </c>
      <c r="E62" s="11" t="s">
        <v>154</v>
      </c>
      <c r="F62" s="10" t="s">
        <v>42</v>
      </c>
      <c r="G62" s="23">
        <v>246.4</v>
      </c>
      <c r="I62" s="24">
        <v>0</v>
      </c>
      <c r="J62" s="12">
        <f t="shared" si="2"/>
        <v>0</v>
      </c>
      <c r="K62" s="12">
        <f t="shared" si="3"/>
        <v>0</v>
      </c>
    </row>
    <row r="63" spans="2:11" s="1" customFormat="1" ht="13.5">
      <c r="B63" s="25"/>
      <c r="C63" s="10" t="s">
        <v>128</v>
      </c>
      <c r="D63" s="10" t="s">
        <v>155</v>
      </c>
      <c r="E63" s="11" t="s">
        <v>156</v>
      </c>
      <c r="F63" s="10" t="s">
        <v>55</v>
      </c>
      <c r="G63" s="23">
        <v>4</v>
      </c>
      <c r="I63" s="24">
        <v>0</v>
      </c>
      <c r="J63" s="12">
        <f t="shared" si="2"/>
        <v>0</v>
      </c>
      <c r="K63" s="12">
        <f t="shared" si="3"/>
        <v>0</v>
      </c>
    </row>
    <row r="64" spans="2:11" s="1" customFormat="1" ht="27">
      <c r="B64" s="25"/>
      <c r="C64" s="10" t="s">
        <v>128</v>
      </c>
      <c r="D64" s="10" t="s">
        <v>157</v>
      </c>
      <c r="E64" s="11" t="s">
        <v>158</v>
      </c>
      <c r="F64" s="10" t="s">
        <v>42</v>
      </c>
      <c r="G64" s="23">
        <v>12.82</v>
      </c>
      <c r="I64" s="24">
        <v>0</v>
      </c>
      <c r="J64" s="12">
        <f t="shared" si="2"/>
        <v>0</v>
      </c>
      <c r="K64" s="12">
        <f t="shared" si="3"/>
        <v>0</v>
      </c>
    </row>
    <row r="65" spans="2:11" s="1" customFormat="1" ht="27">
      <c r="B65" s="25"/>
      <c r="C65" s="10" t="s">
        <v>128</v>
      </c>
      <c r="D65" s="10" t="s">
        <v>159</v>
      </c>
      <c r="E65" s="11" t="s">
        <v>160</v>
      </c>
      <c r="F65" s="10" t="s">
        <v>42</v>
      </c>
      <c r="G65" s="23">
        <v>189.42</v>
      </c>
      <c r="I65" s="24">
        <v>0</v>
      </c>
      <c r="J65" s="12">
        <f t="shared" si="2"/>
        <v>0</v>
      </c>
      <c r="K65" s="12">
        <f t="shared" si="3"/>
        <v>0</v>
      </c>
    </row>
    <row r="66" spans="2:11" s="1" customFormat="1" ht="27">
      <c r="B66" s="25"/>
      <c r="C66" s="10" t="s">
        <v>128</v>
      </c>
      <c r="D66" s="10" t="s">
        <v>161</v>
      </c>
      <c r="E66" s="11" t="s">
        <v>162</v>
      </c>
      <c r="F66" s="10" t="s">
        <v>42</v>
      </c>
      <c r="G66" s="23">
        <v>53.08</v>
      </c>
      <c r="I66" s="24">
        <v>0</v>
      </c>
      <c r="J66" s="12">
        <f t="shared" si="2"/>
        <v>0</v>
      </c>
      <c r="K66" s="12">
        <f t="shared" si="3"/>
        <v>0</v>
      </c>
    </row>
    <row r="67" spans="2:11" s="1" customFormat="1" ht="27">
      <c r="B67" s="25"/>
      <c r="C67" s="10" t="s">
        <v>128</v>
      </c>
      <c r="D67" s="10" t="s">
        <v>163</v>
      </c>
      <c r="E67" s="11" t="s">
        <v>164</v>
      </c>
      <c r="F67" s="10" t="s">
        <v>37</v>
      </c>
      <c r="G67" s="23">
        <v>29.9</v>
      </c>
      <c r="I67" s="24">
        <v>0</v>
      </c>
      <c r="J67" s="12">
        <f t="shared" si="2"/>
        <v>0</v>
      </c>
      <c r="K67" s="12">
        <f t="shared" si="3"/>
        <v>0</v>
      </c>
    </row>
    <row r="68" spans="2:11" s="1" customFormat="1" ht="27">
      <c r="B68" s="25"/>
      <c r="C68" s="10" t="s">
        <v>128</v>
      </c>
      <c r="D68" s="10" t="s">
        <v>165</v>
      </c>
      <c r="E68" s="11" t="s">
        <v>166</v>
      </c>
      <c r="F68" s="10" t="s">
        <v>55</v>
      </c>
      <c r="G68" s="23">
        <v>2</v>
      </c>
      <c r="I68" s="24">
        <v>0</v>
      </c>
      <c r="J68" s="12">
        <f t="shared" ref="J68:J99" si="4">I68*0.23</f>
        <v>0</v>
      </c>
      <c r="K68" s="12">
        <f t="shared" ref="K68:K99" si="5">I68+J68</f>
        <v>0</v>
      </c>
    </row>
    <row r="69" spans="2:11" s="1" customFormat="1" ht="13.5">
      <c r="B69" s="25"/>
      <c r="C69" s="10" t="s">
        <v>128</v>
      </c>
      <c r="D69" s="10" t="s">
        <v>167</v>
      </c>
      <c r="E69" s="11" t="s">
        <v>168</v>
      </c>
      <c r="F69" s="10" t="s">
        <v>42</v>
      </c>
      <c r="G69" s="23">
        <v>139.19999999999999</v>
      </c>
      <c r="I69" s="24">
        <v>0</v>
      </c>
      <c r="J69" s="12">
        <f t="shared" si="4"/>
        <v>0</v>
      </c>
      <c r="K69" s="12">
        <f t="shared" si="5"/>
        <v>0</v>
      </c>
    </row>
    <row r="70" spans="2:11" s="1" customFormat="1" ht="13.5">
      <c r="B70" s="25"/>
      <c r="C70" s="10" t="s">
        <v>128</v>
      </c>
      <c r="D70" s="10" t="s">
        <v>169</v>
      </c>
      <c r="E70" s="11" t="s">
        <v>170</v>
      </c>
      <c r="F70" s="10" t="s">
        <v>42</v>
      </c>
      <c r="G70" s="23">
        <v>629.92999999999995</v>
      </c>
      <c r="I70" s="24">
        <v>0</v>
      </c>
      <c r="J70" s="12">
        <f t="shared" si="4"/>
        <v>0</v>
      </c>
      <c r="K70" s="12">
        <f t="shared" si="5"/>
        <v>0</v>
      </c>
    </row>
    <row r="71" spans="2:11" s="1" customFormat="1" ht="27">
      <c r="B71" s="26"/>
      <c r="C71" s="10" t="s">
        <v>128</v>
      </c>
      <c r="D71" s="10" t="s">
        <v>171</v>
      </c>
      <c r="E71" s="11" t="s">
        <v>172</v>
      </c>
      <c r="F71" s="10" t="s">
        <v>37</v>
      </c>
      <c r="G71" s="23">
        <v>9.49</v>
      </c>
      <c r="I71" s="24">
        <v>0</v>
      </c>
      <c r="J71" s="12">
        <f t="shared" si="4"/>
        <v>0</v>
      </c>
      <c r="K71" s="12">
        <f t="shared" si="5"/>
        <v>0</v>
      </c>
    </row>
    <row r="72" spans="2:11" s="1" customFormat="1" ht="40.5">
      <c r="B72" s="11" t="s">
        <v>173</v>
      </c>
      <c r="C72" s="10" t="s">
        <v>174</v>
      </c>
      <c r="D72" s="10" t="s">
        <v>175</v>
      </c>
      <c r="E72" s="11" t="s">
        <v>176</v>
      </c>
      <c r="F72" s="10" t="s">
        <v>30</v>
      </c>
      <c r="G72" s="23">
        <v>4.32</v>
      </c>
      <c r="I72" s="24">
        <v>0</v>
      </c>
      <c r="J72" s="12">
        <f t="shared" si="4"/>
        <v>0</v>
      </c>
      <c r="K72" s="12">
        <f t="shared" si="5"/>
        <v>0</v>
      </c>
    </row>
    <row r="73" spans="2:11" s="1" customFormat="1" ht="54">
      <c r="B73" s="22" t="s">
        <v>177</v>
      </c>
      <c r="C73" s="10" t="s">
        <v>178</v>
      </c>
      <c r="D73" s="10" t="s">
        <v>179</v>
      </c>
      <c r="E73" s="11" t="s">
        <v>180</v>
      </c>
      <c r="F73" s="10" t="s">
        <v>30</v>
      </c>
      <c r="G73" s="23">
        <v>1.4</v>
      </c>
      <c r="I73" s="24">
        <v>0</v>
      </c>
      <c r="J73" s="12">
        <f t="shared" si="4"/>
        <v>0</v>
      </c>
      <c r="K73" s="12">
        <f t="shared" si="5"/>
        <v>0</v>
      </c>
    </row>
    <row r="74" spans="2:11" s="1" customFormat="1" ht="27">
      <c r="B74" s="25"/>
      <c r="C74" s="10" t="s">
        <v>178</v>
      </c>
      <c r="D74" s="10" t="s">
        <v>181</v>
      </c>
      <c r="E74" s="11" t="s">
        <v>182</v>
      </c>
      <c r="F74" s="10" t="s">
        <v>37</v>
      </c>
      <c r="G74" s="23">
        <v>6180.56</v>
      </c>
      <c r="I74" s="24">
        <v>0</v>
      </c>
      <c r="J74" s="12">
        <f t="shared" si="4"/>
        <v>0</v>
      </c>
      <c r="K74" s="12">
        <f t="shared" si="5"/>
        <v>0</v>
      </c>
    </row>
    <row r="75" spans="2:11" s="1" customFormat="1" ht="27">
      <c r="B75" s="25"/>
      <c r="C75" s="10" t="s">
        <v>178</v>
      </c>
      <c r="D75" s="10" t="s">
        <v>183</v>
      </c>
      <c r="E75" s="11" t="s">
        <v>184</v>
      </c>
      <c r="F75" s="10" t="s">
        <v>30</v>
      </c>
      <c r="G75" s="23">
        <v>136.1</v>
      </c>
      <c r="I75" s="24">
        <v>0</v>
      </c>
      <c r="J75" s="12">
        <f t="shared" si="4"/>
        <v>0</v>
      </c>
      <c r="K75" s="12">
        <f t="shared" si="5"/>
        <v>0</v>
      </c>
    </row>
    <row r="76" spans="2:11" s="1" customFormat="1" ht="27">
      <c r="B76" s="25"/>
      <c r="C76" s="10" t="s">
        <v>178</v>
      </c>
      <c r="D76" s="10" t="s">
        <v>185</v>
      </c>
      <c r="E76" s="11" t="s">
        <v>186</v>
      </c>
      <c r="F76" s="10" t="s">
        <v>30</v>
      </c>
      <c r="G76" s="23">
        <v>107.72</v>
      </c>
      <c r="I76" s="24">
        <v>0</v>
      </c>
      <c r="J76" s="12">
        <f t="shared" si="4"/>
        <v>0</v>
      </c>
      <c r="K76" s="12">
        <f t="shared" si="5"/>
        <v>0</v>
      </c>
    </row>
    <row r="77" spans="2:11" s="1" customFormat="1" ht="27">
      <c r="B77" s="25"/>
      <c r="C77" s="10" t="s">
        <v>178</v>
      </c>
      <c r="D77" s="10" t="s">
        <v>187</v>
      </c>
      <c r="E77" s="11" t="s">
        <v>188</v>
      </c>
      <c r="F77" s="10" t="s">
        <v>30</v>
      </c>
      <c r="G77" s="23">
        <v>0.41</v>
      </c>
      <c r="I77" s="24">
        <v>0</v>
      </c>
      <c r="J77" s="12">
        <f t="shared" si="4"/>
        <v>0</v>
      </c>
      <c r="K77" s="12">
        <f t="shared" si="5"/>
        <v>0</v>
      </c>
    </row>
    <row r="78" spans="2:11" s="1" customFormat="1" ht="27">
      <c r="B78" s="25"/>
      <c r="C78" s="10" t="s">
        <v>178</v>
      </c>
      <c r="D78" s="10" t="s">
        <v>189</v>
      </c>
      <c r="E78" s="11" t="s">
        <v>190</v>
      </c>
      <c r="F78" s="10" t="s">
        <v>30</v>
      </c>
      <c r="G78" s="23">
        <v>31.85</v>
      </c>
      <c r="I78" s="24">
        <v>0</v>
      </c>
      <c r="J78" s="12">
        <f t="shared" si="4"/>
        <v>0</v>
      </c>
      <c r="K78" s="12">
        <f t="shared" si="5"/>
        <v>0</v>
      </c>
    </row>
    <row r="79" spans="2:11" s="1" customFormat="1" ht="27">
      <c r="B79" s="25"/>
      <c r="C79" s="10" t="s">
        <v>178</v>
      </c>
      <c r="D79" s="10" t="s">
        <v>191</v>
      </c>
      <c r="E79" s="11" t="s">
        <v>192</v>
      </c>
      <c r="F79" s="10" t="s">
        <v>42</v>
      </c>
      <c r="G79" s="23">
        <v>978.95</v>
      </c>
      <c r="I79" s="24">
        <v>0</v>
      </c>
      <c r="J79" s="12">
        <f t="shared" si="4"/>
        <v>0</v>
      </c>
      <c r="K79" s="12">
        <f t="shared" si="5"/>
        <v>0</v>
      </c>
    </row>
    <row r="80" spans="2:11" s="1" customFormat="1" ht="27">
      <c r="B80" s="25"/>
      <c r="C80" s="10" t="s">
        <v>178</v>
      </c>
      <c r="D80" s="10" t="s">
        <v>193</v>
      </c>
      <c r="E80" s="11" t="s">
        <v>194</v>
      </c>
      <c r="F80" s="10" t="s">
        <v>37</v>
      </c>
      <c r="G80" s="23">
        <v>2.78</v>
      </c>
      <c r="I80" s="24">
        <v>0</v>
      </c>
      <c r="J80" s="12">
        <f t="shared" si="4"/>
        <v>0</v>
      </c>
      <c r="K80" s="12">
        <f t="shared" si="5"/>
        <v>0</v>
      </c>
    </row>
    <row r="81" spans="2:11" s="1" customFormat="1" ht="13.5">
      <c r="B81" s="25"/>
      <c r="C81" s="10" t="s">
        <v>178</v>
      </c>
      <c r="D81" s="10" t="s">
        <v>195</v>
      </c>
      <c r="E81" s="11" t="s">
        <v>196</v>
      </c>
      <c r="F81" s="10" t="s">
        <v>42</v>
      </c>
      <c r="G81" s="23">
        <v>22.1</v>
      </c>
      <c r="I81" s="24">
        <v>0</v>
      </c>
      <c r="J81" s="12">
        <f t="shared" si="4"/>
        <v>0</v>
      </c>
      <c r="K81" s="12">
        <f t="shared" si="5"/>
        <v>0</v>
      </c>
    </row>
    <row r="82" spans="2:11" s="1" customFormat="1" ht="13.5">
      <c r="B82" s="25"/>
      <c r="C82" s="10" t="s">
        <v>178</v>
      </c>
      <c r="D82" s="10" t="s">
        <v>197</v>
      </c>
      <c r="E82" s="11" t="s">
        <v>198</v>
      </c>
      <c r="F82" s="10" t="s">
        <v>42</v>
      </c>
      <c r="G82" s="23">
        <v>119</v>
      </c>
      <c r="I82" s="24">
        <v>0</v>
      </c>
      <c r="J82" s="12">
        <f t="shared" si="4"/>
        <v>0</v>
      </c>
      <c r="K82" s="12">
        <f t="shared" si="5"/>
        <v>0</v>
      </c>
    </row>
    <row r="83" spans="2:11" s="1" customFormat="1" ht="27">
      <c r="B83" s="25"/>
      <c r="C83" s="10" t="s">
        <v>178</v>
      </c>
      <c r="D83" s="10" t="s">
        <v>199</v>
      </c>
      <c r="E83" s="11" t="s">
        <v>200</v>
      </c>
      <c r="F83" s="10" t="s">
        <v>55</v>
      </c>
      <c r="G83" s="23">
        <v>36</v>
      </c>
      <c r="I83" s="24">
        <v>0</v>
      </c>
      <c r="J83" s="12">
        <f t="shared" si="4"/>
        <v>0</v>
      </c>
      <c r="K83" s="12">
        <f t="shared" si="5"/>
        <v>0</v>
      </c>
    </row>
    <row r="84" spans="2:11" s="1" customFormat="1" ht="27">
      <c r="B84" s="25"/>
      <c r="C84" s="10" t="s">
        <v>178</v>
      </c>
      <c r="D84" s="10" t="s">
        <v>201</v>
      </c>
      <c r="E84" s="11" t="s">
        <v>202</v>
      </c>
      <c r="F84" s="10" t="s">
        <v>55</v>
      </c>
      <c r="G84" s="23">
        <v>25</v>
      </c>
      <c r="I84" s="24">
        <v>0</v>
      </c>
      <c r="J84" s="12">
        <f t="shared" si="4"/>
        <v>0</v>
      </c>
      <c r="K84" s="12">
        <f t="shared" si="5"/>
        <v>0</v>
      </c>
    </row>
    <row r="85" spans="2:11" s="1" customFormat="1" ht="13.5">
      <c r="B85" s="25"/>
      <c r="C85" s="10" t="s">
        <v>178</v>
      </c>
      <c r="D85" s="10" t="s">
        <v>203</v>
      </c>
      <c r="E85" s="11" t="s">
        <v>204</v>
      </c>
      <c r="F85" s="10" t="s">
        <v>55</v>
      </c>
      <c r="G85" s="23">
        <v>28</v>
      </c>
      <c r="I85" s="24">
        <v>0</v>
      </c>
      <c r="J85" s="12">
        <f t="shared" si="4"/>
        <v>0</v>
      </c>
      <c r="K85" s="12">
        <f t="shared" si="5"/>
        <v>0</v>
      </c>
    </row>
    <row r="86" spans="2:11" s="1" customFormat="1" ht="27">
      <c r="B86" s="25"/>
      <c r="C86" s="10" t="s">
        <v>178</v>
      </c>
      <c r="D86" s="10" t="s">
        <v>205</v>
      </c>
      <c r="E86" s="11" t="s">
        <v>206</v>
      </c>
      <c r="F86" s="10" t="s">
        <v>55</v>
      </c>
      <c r="G86" s="23">
        <v>8</v>
      </c>
      <c r="I86" s="24">
        <v>0</v>
      </c>
      <c r="J86" s="12">
        <f t="shared" si="4"/>
        <v>0</v>
      </c>
      <c r="K86" s="12">
        <f t="shared" si="5"/>
        <v>0</v>
      </c>
    </row>
    <row r="87" spans="2:11" s="1" customFormat="1" ht="13.5">
      <c r="B87" s="25"/>
      <c r="C87" s="10" t="s">
        <v>178</v>
      </c>
      <c r="D87" s="10" t="s">
        <v>207</v>
      </c>
      <c r="E87" s="11" t="s">
        <v>208</v>
      </c>
      <c r="F87" s="10" t="s">
        <v>42</v>
      </c>
      <c r="G87" s="23">
        <v>6.7</v>
      </c>
      <c r="I87" s="24">
        <v>0</v>
      </c>
      <c r="J87" s="12">
        <f t="shared" si="4"/>
        <v>0</v>
      </c>
      <c r="K87" s="12">
        <f t="shared" si="5"/>
        <v>0</v>
      </c>
    </row>
    <row r="88" spans="2:11" s="1" customFormat="1" ht="13.5">
      <c r="B88" s="26"/>
      <c r="C88" s="10" t="s">
        <v>178</v>
      </c>
      <c r="D88" s="10" t="s">
        <v>209</v>
      </c>
      <c r="E88" s="11" t="s">
        <v>210</v>
      </c>
      <c r="F88" s="10" t="s">
        <v>42</v>
      </c>
      <c r="G88" s="23">
        <v>22.61</v>
      </c>
      <c r="I88" s="24">
        <v>0</v>
      </c>
      <c r="J88" s="12">
        <f t="shared" si="4"/>
        <v>0</v>
      </c>
      <c r="K88" s="12">
        <f t="shared" si="5"/>
        <v>0</v>
      </c>
    </row>
    <row r="89" spans="2:11" s="1" customFormat="1" ht="40.5">
      <c r="B89" s="22" t="s">
        <v>211</v>
      </c>
      <c r="C89" s="10" t="s">
        <v>212</v>
      </c>
      <c r="D89" s="10" t="s">
        <v>213</v>
      </c>
      <c r="E89" s="11" t="s">
        <v>214</v>
      </c>
      <c r="F89" s="10" t="s">
        <v>30</v>
      </c>
      <c r="G89" s="23">
        <v>58.58</v>
      </c>
      <c r="I89" s="24">
        <v>0</v>
      </c>
      <c r="J89" s="12">
        <f t="shared" si="4"/>
        <v>0</v>
      </c>
      <c r="K89" s="12">
        <f t="shared" si="5"/>
        <v>0</v>
      </c>
    </row>
    <row r="90" spans="2:11" s="1" customFormat="1" ht="27">
      <c r="B90" s="25"/>
      <c r="C90" s="10" t="s">
        <v>212</v>
      </c>
      <c r="D90" s="10" t="s">
        <v>215</v>
      </c>
      <c r="E90" s="11" t="s">
        <v>216</v>
      </c>
      <c r="F90" s="10" t="s">
        <v>30</v>
      </c>
      <c r="G90" s="23">
        <v>66.239999999999995</v>
      </c>
      <c r="I90" s="24">
        <v>0</v>
      </c>
      <c r="J90" s="12">
        <f t="shared" si="4"/>
        <v>0</v>
      </c>
      <c r="K90" s="12">
        <f t="shared" si="5"/>
        <v>0</v>
      </c>
    </row>
    <row r="91" spans="2:11" s="1" customFormat="1" ht="27">
      <c r="B91" s="26"/>
      <c r="C91" s="10" t="s">
        <v>212</v>
      </c>
      <c r="D91" s="10" t="s">
        <v>217</v>
      </c>
      <c r="E91" s="11" t="s">
        <v>308</v>
      </c>
      <c r="F91" s="10" t="s">
        <v>37</v>
      </c>
      <c r="G91" s="23">
        <v>85.7</v>
      </c>
      <c r="I91" s="24">
        <v>0</v>
      </c>
      <c r="J91" s="12">
        <f t="shared" si="4"/>
        <v>0</v>
      </c>
      <c r="K91" s="12">
        <f t="shared" si="5"/>
        <v>0</v>
      </c>
    </row>
    <row r="92" spans="2:11" s="1" customFormat="1" ht="54">
      <c r="B92" s="22" t="s">
        <v>218</v>
      </c>
      <c r="C92" s="10" t="s">
        <v>219</v>
      </c>
      <c r="D92" s="10" t="s">
        <v>220</v>
      </c>
      <c r="E92" s="11" t="s">
        <v>221</v>
      </c>
      <c r="F92" s="10" t="s">
        <v>30</v>
      </c>
      <c r="G92" s="23">
        <v>6.39</v>
      </c>
      <c r="I92" s="24">
        <v>0</v>
      </c>
      <c r="J92" s="12">
        <f t="shared" si="4"/>
        <v>0</v>
      </c>
      <c r="K92" s="12">
        <f t="shared" si="5"/>
        <v>0</v>
      </c>
    </row>
    <row r="93" spans="2:11" s="1" customFormat="1" ht="13.5">
      <c r="B93" s="25"/>
      <c r="C93" s="10" t="s">
        <v>219</v>
      </c>
      <c r="D93" s="10" t="s">
        <v>222</v>
      </c>
      <c r="E93" s="11" t="s">
        <v>223</v>
      </c>
      <c r="F93" s="10" t="s">
        <v>30</v>
      </c>
      <c r="G93" s="23">
        <v>12.42</v>
      </c>
      <c r="I93" s="24">
        <v>0</v>
      </c>
      <c r="J93" s="12">
        <f t="shared" si="4"/>
        <v>0</v>
      </c>
      <c r="K93" s="12">
        <f t="shared" si="5"/>
        <v>0</v>
      </c>
    </row>
    <row r="94" spans="2:11" s="1" customFormat="1" ht="27">
      <c r="B94" s="26"/>
      <c r="C94" s="10" t="s">
        <v>219</v>
      </c>
      <c r="D94" s="10" t="s">
        <v>224</v>
      </c>
      <c r="E94" s="11" t="s">
        <v>225</v>
      </c>
      <c r="F94" s="10" t="s">
        <v>27</v>
      </c>
      <c r="G94" s="23">
        <v>0.53</v>
      </c>
      <c r="I94" s="24">
        <v>0</v>
      </c>
      <c r="J94" s="12">
        <f t="shared" si="4"/>
        <v>0</v>
      </c>
      <c r="K94" s="12">
        <f t="shared" si="5"/>
        <v>0</v>
      </c>
    </row>
    <row r="95" spans="2:11" s="1" customFormat="1" ht="27">
      <c r="B95" s="22" t="s">
        <v>226</v>
      </c>
      <c r="C95" s="10" t="s">
        <v>227</v>
      </c>
      <c r="D95" s="10" t="s">
        <v>228</v>
      </c>
      <c r="E95" s="11" t="s">
        <v>229</v>
      </c>
      <c r="F95" s="10" t="s">
        <v>37</v>
      </c>
      <c r="G95" s="23">
        <v>2.7</v>
      </c>
      <c r="I95" s="24">
        <v>0</v>
      </c>
      <c r="J95" s="12">
        <f t="shared" si="4"/>
        <v>0</v>
      </c>
      <c r="K95" s="12">
        <f t="shared" si="5"/>
        <v>0</v>
      </c>
    </row>
    <row r="96" spans="2:11" s="1" customFormat="1" ht="27">
      <c r="B96" s="25"/>
      <c r="C96" s="10" t="s">
        <v>227</v>
      </c>
      <c r="D96" s="10" t="s">
        <v>230</v>
      </c>
      <c r="E96" s="11" t="s">
        <v>231</v>
      </c>
      <c r="F96" s="10" t="s">
        <v>37</v>
      </c>
      <c r="G96" s="23">
        <v>13.2</v>
      </c>
      <c r="I96" s="24">
        <v>0</v>
      </c>
      <c r="J96" s="12">
        <f t="shared" si="4"/>
        <v>0</v>
      </c>
      <c r="K96" s="12">
        <f t="shared" si="5"/>
        <v>0</v>
      </c>
    </row>
    <row r="97" spans="2:11" s="1" customFormat="1" ht="13.5">
      <c r="B97" s="26"/>
      <c r="C97" s="10" t="s">
        <v>227</v>
      </c>
      <c r="D97" s="10" t="s">
        <v>232</v>
      </c>
      <c r="E97" s="11" t="s">
        <v>233</v>
      </c>
      <c r="F97" s="10" t="s">
        <v>37</v>
      </c>
      <c r="G97" s="23">
        <v>774.4</v>
      </c>
      <c r="I97" s="24">
        <v>0</v>
      </c>
      <c r="J97" s="12">
        <f t="shared" si="4"/>
        <v>0</v>
      </c>
      <c r="K97" s="12">
        <f t="shared" si="5"/>
        <v>0</v>
      </c>
    </row>
    <row r="98" spans="2:11" s="1" customFormat="1" ht="27">
      <c r="B98" s="22" t="s">
        <v>234</v>
      </c>
      <c r="C98" s="10" t="s">
        <v>235</v>
      </c>
      <c r="D98" s="10" t="s">
        <v>236</v>
      </c>
      <c r="E98" s="11" t="s">
        <v>237</v>
      </c>
      <c r="F98" s="10" t="s">
        <v>30</v>
      </c>
      <c r="G98" s="23">
        <v>2</v>
      </c>
      <c r="I98" s="24">
        <v>0</v>
      </c>
      <c r="J98" s="12">
        <f t="shared" si="4"/>
        <v>0</v>
      </c>
      <c r="K98" s="12">
        <f t="shared" si="5"/>
        <v>0</v>
      </c>
    </row>
    <row r="99" spans="2:11" s="1" customFormat="1" ht="27">
      <c r="B99" s="25"/>
      <c r="C99" s="10" t="s">
        <v>235</v>
      </c>
      <c r="D99" s="10" t="s">
        <v>238</v>
      </c>
      <c r="E99" s="11" t="s">
        <v>239</v>
      </c>
      <c r="F99" s="10" t="s">
        <v>37</v>
      </c>
      <c r="G99" s="23">
        <v>651.52</v>
      </c>
      <c r="I99" s="24">
        <v>0</v>
      </c>
      <c r="J99" s="12">
        <f t="shared" si="4"/>
        <v>0</v>
      </c>
      <c r="K99" s="12">
        <f t="shared" si="5"/>
        <v>0</v>
      </c>
    </row>
    <row r="100" spans="2:11" s="1" customFormat="1" ht="27">
      <c r="B100" s="26"/>
      <c r="C100" s="10" t="s">
        <v>235</v>
      </c>
      <c r="D100" s="10" t="s">
        <v>240</v>
      </c>
      <c r="E100" s="11" t="s">
        <v>241</v>
      </c>
      <c r="F100" s="10" t="s">
        <v>37</v>
      </c>
      <c r="G100" s="23">
        <v>754.08</v>
      </c>
      <c r="I100" s="24">
        <v>0</v>
      </c>
      <c r="J100" s="12">
        <f t="shared" ref="J100:J120" si="6">I100*0.23</f>
        <v>0</v>
      </c>
      <c r="K100" s="12">
        <f t="shared" ref="K100:K120" si="7">I100+J100</f>
        <v>0</v>
      </c>
    </row>
    <row r="101" spans="2:11" s="1" customFormat="1" ht="13.5">
      <c r="B101" s="22" t="s">
        <v>242</v>
      </c>
      <c r="C101" s="10" t="s">
        <v>243</v>
      </c>
      <c r="D101" s="10" t="s">
        <v>244</v>
      </c>
      <c r="E101" s="11" t="s">
        <v>245</v>
      </c>
      <c r="F101" s="10" t="s">
        <v>30</v>
      </c>
      <c r="G101" s="23">
        <v>20.22</v>
      </c>
      <c r="I101" s="24">
        <v>0</v>
      </c>
      <c r="J101" s="12">
        <f t="shared" si="6"/>
        <v>0</v>
      </c>
      <c r="K101" s="12">
        <f t="shared" si="7"/>
        <v>0</v>
      </c>
    </row>
    <row r="102" spans="2:11" s="1" customFormat="1" ht="13.5">
      <c r="B102" s="25"/>
      <c r="C102" s="10" t="s">
        <v>243</v>
      </c>
      <c r="D102" s="10" t="s">
        <v>246</v>
      </c>
      <c r="E102" s="11" t="s">
        <v>247</v>
      </c>
      <c r="F102" s="10" t="s">
        <v>27</v>
      </c>
      <c r="G102" s="23">
        <v>0.76</v>
      </c>
      <c r="I102" s="24">
        <v>0</v>
      </c>
      <c r="J102" s="12">
        <f t="shared" si="6"/>
        <v>0</v>
      </c>
      <c r="K102" s="12">
        <f t="shared" si="7"/>
        <v>0</v>
      </c>
    </row>
    <row r="103" spans="2:11" s="1" customFormat="1" ht="27">
      <c r="B103" s="25"/>
      <c r="C103" s="10" t="s">
        <v>243</v>
      </c>
      <c r="D103" s="10" t="s">
        <v>248</v>
      </c>
      <c r="E103" s="11" t="s">
        <v>249</v>
      </c>
      <c r="F103" s="10" t="s">
        <v>30</v>
      </c>
      <c r="G103" s="23">
        <v>2.75</v>
      </c>
      <c r="I103" s="24">
        <v>0</v>
      </c>
      <c r="J103" s="12">
        <f t="shared" si="6"/>
        <v>0</v>
      </c>
      <c r="K103" s="12">
        <f t="shared" si="7"/>
        <v>0</v>
      </c>
    </row>
    <row r="104" spans="2:11" s="1" customFormat="1" ht="27">
      <c r="B104" s="26"/>
      <c r="C104" s="10" t="s">
        <v>243</v>
      </c>
      <c r="D104" s="10" t="s">
        <v>250</v>
      </c>
      <c r="E104" s="11" t="s">
        <v>251</v>
      </c>
      <c r="F104" s="10" t="s">
        <v>37</v>
      </c>
      <c r="G104" s="23">
        <v>44</v>
      </c>
      <c r="I104" s="24">
        <v>0</v>
      </c>
      <c r="J104" s="12">
        <f t="shared" si="6"/>
        <v>0</v>
      </c>
      <c r="K104" s="12">
        <f t="shared" si="7"/>
        <v>0</v>
      </c>
    </row>
    <row r="105" spans="2:11" s="1" customFormat="1" ht="27">
      <c r="B105" s="11" t="s">
        <v>252</v>
      </c>
      <c r="C105" s="10" t="s">
        <v>253</v>
      </c>
      <c r="D105" s="10" t="s">
        <v>254</v>
      </c>
      <c r="E105" s="11" t="s">
        <v>255</v>
      </c>
      <c r="F105" s="10" t="s">
        <v>37</v>
      </c>
      <c r="G105" s="23">
        <v>2</v>
      </c>
      <c r="I105" s="24">
        <v>0</v>
      </c>
      <c r="J105" s="12">
        <f t="shared" si="6"/>
        <v>0</v>
      </c>
      <c r="K105" s="12">
        <f t="shared" si="7"/>
        <v>0</v>
      </c>
    </row>
    <row r="106" spans="2:11" s="1" customFormat="1" ht="40.5">
      <c r="B106" s="22" t="s">
        <v>256</v>
      </c>
      <c r="C106" s="10" t="s">
        <v>257</v>
      </c>
      <c r="D106" s="10" t="s">
        <v>258</v>
      </c>
      <c r="E106" s="11" t="s">
        <v>259</v>
      </c>
      <c r="F106" s="10" t="s">
        <v>42</v>
      </c>
      <c r="G106" s="23">
        <v>30</v>
      </c>
      <c r="I106" s="24">
        <v>0</v>
      </c>
      <c r="J106" s="12">
        <f t="shared" si="6"/>
        <v>0</v>
      </c>
      <c r="K106" s="12">
        <f t="shared" si="7"/>
        <v>0</v>
      </c>
    </row>
    <row r="107" spans="2:11" s="1" customFormat="1" ht="13.5">
      <c r="B107" s="26"/>
      <c r="C107" s="10" t="s">
        <v>257</v>
      </c>
      <c r="D107" s="10" t="s">
        <v>260</v>
      </c>
      <c r="E107" s="11" t="s">
        <v>261</v>
      </c>
      <c r="F107" s="10" t="s">
        <v>42</v>
      </c>
      <c r="G107" s="23">
        <v>29.3</v>
      </c>
      <c r="I107" s="24">
        <v>0</v>
      </c>
      <c r="J107" s="12">
        <f t="shared" si="6"/>
        <v>0</v>
      </c>
      <c r="K107" s="12">
        <f t="shared" si="7"/>
        <v>0</v>
      </c>
    </row>
    <row r="108" spans="2:11" s="1" customFormat="1" ht="27">
      <c r="B108" s="22" t="s">
        <v>306</v>
      </c>
      <c r="C108" s="10" t="s">
        <v>262</v>
      </c>
      <c r="D108" s="10" t="s">
        <v>263</v>
      </c>
      <c r="E108" s="11" t="s">
        <v>264</v>
      </c>
      <c r="F108" s="10" t="s">
        <v>30</v>
      </c>
      <c r="G108" s="23">
        <v>19.46</v>
      </c>
      <c r="I108" s="24">
        <v>0</v>
      </c>
      <c r="J108" s="12">
        <f t="shared" si="6"/>
        <v>0</v>
      </c>
      <c r="K108" s="12">
        <f t="shared" si="7"/>
        <v>0</v>
      </c>
    </row>
    <row r="109" spans="2:11" s="1" customFormat="1" ht="27">
      <c r="B109" s="25"/>
      <c r="C109" s="10" t="s">
        <v>262</v>
      </c>
      <c r="D109" s="10" t="s">
        <v>265</v>
      </c>
      <c r="E109" s="11" t="s">
        <v>266</v>
      </c>
      <c r="F109" s="10" t="s">
        <v>30</v>
      </c>
      <c r="G109" s="23">
        <v>4.32</v>
      </c>
      <c r="I109" s="24">
        <v>0</v>
      </c>
      <c r="J109" s="12">
        <f t="shared" si="6"/>
        <v>0</v>
      </c>
      <c r="K109" s="12">
        <f t="shared" si="7"/>
        <v>0</v>
      </c>
    </row>
    <row r="110" spans="2:11" s="1" customFormat="1" ht="27">
      <c r="B110" s="25"/>
      <c r="C110" s="10" t="s">
        <v>262</v>
      </c>
      <c r="D110" s="10" t="s">
        <v>267</v>
      </c>
      <c r="E110" s="11" t="s">
        <v>268</v>
      </c>
      <c r="F110" s="10" t="s">
        <v>30</v>
      </c>
      <c r="G110" s="23">
        <v>11.2</v>
      </c>
      <c r="I110" s="24">
        <v>0</v>
      </c>
      <c r="J110" s="12">
        <f t="shared" si="6"/>
        <v>0</v>
      </c>
      <c r="K110" s="12">
        <f t="shared" si="7"/>
        <v>0</v>
      </c>
    </row>
    <row r="111" spans="2:11" s="1" customFormat="1" ht="13.5">
      <c r="B111" s="26"/>
      <c r="C111" s="10" t="s">
        <v>262</v>
      </c>
      <c r="D111" s="10" t="s">
        <v>269</v>
      </c>
      <c r="E111" s="11" t="s">
        <v>270</v>
      </c>
      <c r="F111" s="10" t="s">
        <v>37</v>
      </c>
      <c r="G111" s="23">
        <v>10</v>
      </c>
      <c r="I111" s="24">
        <v>0</v>
      </c>
      <c r="J111" s="12">
        <f t="shared" si="6"/>
        <v>0</v>
      </c>
      <c r="K111" s="12">
        <f t="shared" si="7"/>
        <v>0</v>
      </c>
    </row>
    <row r="112" spans="2:11" s="43" customFormat="1" ht="13.5">
      <c r="B112" s="46" t="s">
        <v>271</v>
      </c>
      <c r="C112" s="45" t="s">
        <v>272</v>
      </c>
      <c r="D112" s="45" t="s">
        <v>273</v>
      </c>
      <c r="E112" s="46" t="s">
        <v>274</v>
      </c>
      <c r="F112" s="45" t="s">
        <v>275</v>
      </c>
      <c r="G112" s="47">
        <v>364.66</v>
      </c>
      <c r="I112" s="54">
        <v>0</v>
      </c>
      <c r="J112" s="48">
        <f t="shared" si="6"/>
        <v>0</v>
      </c>
      <c r="K112" s="48">
        <f t="shared" si="7"/>
        <v>0</v>
      </c>
    </row>
    <row r="113" spans="2:11" s="1" customFormat="1" ht="40.5">
      <c r="B113" s="22" t="s">
        <v>276</v>
      </c>
      <c r="C113" s="10" t="s">
        <v>277</v>
      </c>
      <c r="D113" s="10" t="s">
        <v>278</v>
      </c>
      <c r="E113" s="11" t="s">
        <v>279</v>
      </c>
      <c r="F113" s="10" t="s">
        <v>37</v>
      </c>
      <c r="G113" s="23">
        <v>24.21</v>
      </c>
      <c r="I113" s="24">
        <v>0</v>
      </c>
      <c r="J113" s="12">
        <f t="shared" si="6"/>
        <v>0</v>
      </c>
      <c r="K113" s="12">
        <f t="shared" si="7"/>
        <v>0</v>
      </c>
    </row>
    <row r="114" spans="2:11" s="1" customFormat="1" ht="13.5">
      <c r="B114" s="25"/>
      <c r="C114" s="10" t="s">
        <v>277</v>
      </c>
      <c r="D114" s="10" t="s">
        <v>280</v>
      </c>
      <c r="E114" s="11" t="s">
        <v>281</v>
      </c>
      <c r="F114" s="10" t="s">
        <v>37</v>
      </c>
      <c r="G114" s="23">
        <v>24.21</v>
      </c>
      <c r="I114" s="24">
        <v>0</v>
      </c>
      <c r="J114" s="12">
        <f t="shared" si="6"/>
        <v>0</v>
      </c>
      <c r="K114" s="12">
        <f t="shared" si="7"/>
        <v>0</v>
      </c>
    </row>
    <row r="115" spans="2:11" s="1" customFormat="1" ht="13.5">
      <c r="B115" s="25"/>
      <c r="C115" s="10" t="s">
        <v>277</v>
      </c>
      <c r="D115" s="10" t="s">
        <v>282</v>
      </c>
      <c r="E115" s="11" t="s">
        <v>283</v>
      </c>
      <c r="F115" s="10" t="s">
        <v>37</v>
      </c>
      <c r="G115" s="23">
        <v>1.1000000000000001</v>
      </c>
      <c r="I115" s="24">
        <v>0</v>
      </c>
      <c r="J115" s="12">
        <f t="shared" si="6"/>
        <v>0</v>
      </c>
      <c r="K115" s="12">
        <f t="shared" si="7"/>
        <v>0</v>
      </c>
    </row>
    <row r="116" spans="2:11" s="1" customFormat="1" ht="13.5">
      <c r="B116" s="25"/>
      <c r="C116" s="10" t="s">
        <v>277</v>
      </c>
      <c r="D116" s="10" t="s">
        <v>284</v>
      </c>
      <c r="E116" s="11" t="s">
        <v>285</v>
      </c>
      <c r="F116" s="10" t="s">
        <v>37</v>
      </c>
      <c r="G116" s="23">
        <v>695.88</v>
      </c>
      <c r="I116" s="24">
        <v>0</v>
      </c>
      <c r="J116" s="12">
        <f t="shared" si="6"/>
        <v>0</v>
      </c>
      <c r="K116" s="12">
        <f t="shared" si="7"/>
        <v>0</v>
      </c>
    </row>
    <row r="117" spans="2:11" s="1" customFormat="1" ht="27">
      <c r="B117" s="25"/>
      <c r="C117" s="10" t="s">
        <v>277</v>
      </c>
      <c r="D117" s="10" t="s">
        <v>286</v>
      </c>
      <c r="E117" s="11" t="s">
        <v>287</v>
      </c>
      <c r="F117" s="10" t="s">
        <v>37</v>
      </c>
      <c r="G117" s="23">
        <v>30.68</v>
      </c>
      <c r="I117" s="24">
        <v>0</v>
      </c>
      <c r="J117" s="12">
        <f t="shared" si="6"/>
        <v>0</v>
      </c>
      <c r="K117" s="12">
        <f t="shared" si="7"/>
        <v>0</v>
      </c>
    </row>
    <row r="118" spans="2:11" s="1" customFormat="1" ht="13.5">
      <c r="B118" s="25"/>
      <c r="C118" s="10" t="s">
        <v>277</v>
      </c>
      <c r="D118" s="10" t="s">
        <v>288</v>
      </c>
      <c r="E118" s="11" t="s">
        <v>289</v>
      </c>
      <c r="F118" s="10" t="s">
        <v>37</v>
      </c>
      <c r="G118" s="23">
        <v>708.21</v>
      </c>
      <c r="I118" s="24">
        <v>0</v>
      </c>
      <c r="J118" s="12">
        <f t="shared" si="6"/>
        <v>0</v>
      </c>
      <c r="K118" s="12">
        <f t="shared" si="7"/>
        <v>0</v>
      </c>
    </row>
    <row r="119" spans="2:11" s="1" customFormat="1" ht="13.5">
      <c r="B119" s="25"/>
      <c r="C119" s="10" t="s">
        <v>277</v>
      </c>
      <c r="D119" s="10" t="s">
        <v>290</v>
      </c>
      <c r="E119" s="11" t="s">
        <v>291</v>
      </c>
      <c r="F119" s="10" t="s">
        <v>37</v>
      </c>
      <c r="G119" s="23">
        <v>19.605689999999999</v>
      </c>
      <c r="I119" s="24">
        <v>0</v>
      </c>
      <c r="J119" s="12">
        <f t="shared" si="6"/>
        <v>0</v>
      </c>
      <c r="K119" s="12">
        <f t="shared" si="7"/>
        <v>0</v>
      </c>
    </row>
    <row r="120" spans="2:11" s="1" customFormat="1" ht="27">
      <c r="B120" s="26"/>
      <c r="C120" s="10" t="s">
        <v>277</v>
      </c>
      <c r="D120" s="10" t="s">
        <v>292</v>
      </c>
      <c r="E120" s="11" t="s">
        <v>293</v>
      </c>
      <c r="F120" s="10" t="s">
        <v>37</v>
      </c>
      <c r="G120" s="23">
        <v>24.20579</v>
      </c>
      <c r="I120" s="24">
        <v>0</v>
      </c>
      <c r="J120" s="12">
        <f t="shared" si="6"/>
        <v>0</v>
      </c>
      <c r="K120" s="12">
        <f t="shared" si="7"/>
        <v>0</v>
      </c>
    </row>
  </sheetData>
  <sheetProtection password="CC6F" sheet="1" formatColumns="0" formatRows="0"/>
  <mergeCells count="1">
    <mergeCell ref="C3:D3"/>
  </mergeCells>
  <pageMargins left="0.25" right="0.25" top="0.75" bottom="0.75" header="0.3" footer="0.3"/>
  <pageSetup paperSize="9" orientation="landscape" errors="blank" r:id="rId1"/>
  <headerFooter>
    <oddHeader>&amp;RPríloha č. 3 k časti B.2 
(zároveň Príloha č. 2 k Zmluve o dielo k 2. časti zákazky) - &amp;KFF0000revízia 2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52BDB3-58BF-4127-B28A-803B6A53C579}">
  <dimension ref="A1:K123"/>
  <sheetViews>
    <sheetView showGridLines="0" tabSelected="1" view="pageLayout" topLeftCell="A106" zoomScaleNormal="100" workbookViewId="0">
      <selection activeCell="G117" sqref="G117"/>
    </sheetView>
  </sheetViews>
  <sheetFormatPr defaultColWidth="8.85546875" defaultRowHeight="12.75"/>
  <cols>
    <col min="1" max="1" width="2.140625" customWidth="1"/>
    <col min="2" max="2" width="24.5703125" style="3" customWidth="1"/>
    <col min="3" max="3" width="9.28515625" customWidth="1"/>
    <col min="4" max="4" width="10.5703125" customWidth="1"/>
    <col min="5" max="5" width="56.28515625" style="3" customWidth="1"/>
    <col min="6" max="6" width="3.85546875" customWidth="1"/>
    <col min="7" max="7" width="10.7109375" customWidth="1"/>
    <col min="8" max="8" width="14.85546875" hidden="1" customWidth="1"/>
    <col min="9" max="9" width="13.140625" customWidth="1"/>
    <col min="10" max="10" width="13.28515625" customWidth="1"/>
    <col min="11" max="11" width="14" hidden="1" customWidth="1"/>
  </cols>
  <sheetData>
    <row r="1" spans="1:11">
      <c r="A1" s="16"/>
      <c r="B1" s="38" t="s">
        <v>299</v>
      </c>
      <c r="C1" s="16"/>
      <c r="D1" s="16"/>
      <c r="E1" s="16" t="s">
        <v>303</v>
      </c>
      <c r="F1" s="16"/>
      <c r="G1" s="16"/>
      <c r="H1" s="16"/>
      <c r="I1" s="16"/>
      <c r="J1" s="41" t="s">
        <v>302</v>
      </c>
      <c r="K1" s="16"/>
    </row>
    <row r="2" spans="1:11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</row>
    <row r="3" spans="1:11" ht="33.75">
      <c r="A3" s="16"/>
      <c r="B3" s="18" t="s">
        <v>294</v>
      </c>
      <c r="C3" s="57" t="s">
        <v>14</v>
      </c>
      <c r="D3" s="58"/>
      <c r="E3" s="18" t="s">
        <v>15</v>
      </c>
      <c r="F3" s="18" t="s">
        <v>16</v>
      </c>
      <c r="G3" s="18" t="s">
        <v>17</v>
      </c>
      <c r="H3" s="40" t="s">
        <v>301</v>
      </c>
      <c r="I3" s="40" t="s">
        <v>301</v>
      </c>
      <c r="J3" s="40" t="s">
        <v>310</v>
      </c>
      <c r="K3" s="27" t="s">
        <v>4</v>
      </c>
    </row>
    <row r="4" spans="1:11" s="1" customFormat="1" ht="13.5">
      <c r="B4" s="28" t="s">
        <v>295</v>
      </c>
      <c r="C4" s="10" t="s">
        <v>19</v>
      </c>
      <c r="D4" s="10" t="s">
        <v>20</v>
      </c>
      <c r="E4" s="11" t="s">
        <v>21</v>
      </c>
      <c r="F4" s="10" t="s">
        <v>22</v>
      </c>
      <c r="G4" s="23">
        <v>1</v>
      </c>
      <c r="H4" s="12">
        <f>SupisPrac!I4</f>
        <v>0</v>
      </c>
      <c r="I4" s="12">
        <f>ROUND(H4,2)</f>
        <v>0</v>
      </c>
      <c r="J4" s="12">
        <f t="shared" ref="J4:J12" si="0">ROUND(G4*I4,2)</f>
        <v>0</v>
      </c>
      <c r="K4" s="12">
        <f t="shared" ref="K4:K12" si="1">J4*0.23</f>
        <v>0</v>
      </c>
    </row>
    <row r="5" spans="1:11" s="1" customFormat="1" ht="13.5">
      <c r="B5" s="25"/>
      <c r="C5" s="10" t="s">
        <v>19</v>
      </c>
      <c r="D5" s="10" t="s">
        <v>23</v>
      </c>
      <c r="E5" s="11" t="s">
        <v>24</v>
      </c>
      <c r="F5" s="10" t="s">
        <v>22</v>
      </c>
      <c r="G5" s="23">
        <v>1</v>
      </c>
      <c r="H5" s="12">
        <f>SupisPrac!I5</f>
        <v>0</v>
      </c>
      <c r="I5" s="12">
        <f t="shared" ref="I5:I68" si="2">ROUND(H5,2)</f>
        <v>0</v>
      </c>
      <c r="J5" s="12">
        <f t="shared" si="0"/>
        <v>0</v>
      </c>
      <c r="K5" s="12">
        <f t="shared" si="1"/>
        <v>0</v>
      </c>
    </row>
    <row r="6" spans="1:11" s="43" customFormat="1" ht="13.5">
      <c r="B6" s="44"/>
      <c r="C6" s="45" t="s">
        <v>19</v>
      </c>
      <c r="D6" s="45" t="s">
        <v>25</v>
      </c>
      <c r="E6" s="46" t="s">
        <v>26</v>
      </c>
      <c r="F6" s="45" t="s">
        <v>27</v>
      </c>
      <c r="G6" s="47">
        <v>279.93</v>
      </c>
      <c r="H6" s="48">
        <f>SupisPrac!I6</f>
        <v>0</v>
      </c>
      <c r="I6" s="48">
        <f t="shared" si="2"/>
        <v>0</v>
      </c>
      <c r="J6" s="48">
        <f t="shared" si="0"/>
        <v>0</v>
      </c>
      <c r="K6" s="48">
        <f t="shared" si="1"/>
        <v>0</v>
      </c>
    </row>
    <row r="7" spans="1:11" s="43" customFormat="1" ht="13.5">
      <c r="B7" s="44"/>
      <c r="C7" s="45" t="s">
        <v>19</v>
      </c>
      <c r="D7" s="45" t="s">
        <v>28</v>
      </c>
      <c r="E7" s="46" t="s">
        <v>29</v>
      </c>
      <c r="F7" s="45" t="s">
        <v>30</v>
      </c>
      <c r="G7" s="47">
        <v>143.71</v>
      </c>
      <c r="H7" s="48">
        <f>SupisPrac!I7</f>
        <v>0</v>
      </c>
      <c r="I7" s="48">
        <f t="shared" si="2"/>
        <v>0</v>
      </c>
      <c r="J7" s="48">
        <f t="shared" si="0"/>
        <v>0</v>
      </c>
      <c r="K7" s="48">
        <f t="shared" si="1"/>
        <v>0</v>
      </c>
    </row>
    <row r="8" spans="1:11" s="43" customFormat="1" ht="27">
      <c r="B8" s="44"/>
      <c r="C8" s="45" t="s">
        <v>19</v>
      </c>
      <c r="D8" s="45" t="s">
        <v>31</v>
      </c>
      <c r="E8" s="46" t="s">
        <v>32</v>
      </c>
      <c r="F8" s="45" t="s">
        <v>30</v>
      </c>
      <c r="G8" s="47">
        <v>6.33</v>
      </c>
      <c r="H8" s="48">
        <f>SupisPrac!I8</f>
        <v>0</v>
      </c>
      <c r="I8" s="48">
        <f t="shared" si="2"/>
        <v>0</v>
      </c>
      <c r="J8" s="48">
        <f t="shared" si="0"/>
        <v>0</v>
      </c>
      <c r="K8" s="48">
        <f t="shared" si="1"/>
        <v>0</v>
      </c>
    </row>
    <row r="9" spans="1:11" s="1" customFormat="1" ht="27">
      <c r="B9" s="25"/>
      <c r="C9" s="10" t="s">
        <v>19</v>
      </c>
      <c r="D9" s="10" t="s">
        <v>33</v>
      </c>
      <c r="E9" s="11" t="s">
        <v>34</v>
      </c>
      <c r="F9" s="10" t="s">
        <v>22</v>
      </c>
      <c r="G9" s="23">
        <v>2</v>
      </c>
      <c r="H9" s="12">
        <f>SupisPrac!I9</f>
        <v>0</v>
      </c>
      <c r="I9" s="12">
        <f t="shared" si="2"/>
        <v>0</v>
      </c>
      <c r="J9" s="12">
        <f t="shared" si="0"/>
        <v>0</v>
      </c>
      <c r="K9" s="12">
        <f t="shared" si="1"/>
        <v>0</v>
      </c>
    </row>
    <row r="10" spans="1:11" s="1" customFormat="1" ht="13.5">
      <c r="B10" s="25"/>
      <c r="C10" s="10" t="s">
        <v>19</v>
      </c>
      <c r="D10" s="10" t="s">
        <v>35</v>
      </c>
      <c r="E10" s="11" t="s">
        <v>36</v>
      </c>
      <c r="F10" s="10" t="s">
        <v>37</v>
      </c>
      <c r="G10" s="23">
        <v>3555.16</v>
      </c>
      <c r="H10" s="12">
        <f>SupisPrac!I10</f>
        <v>0</v>
      </c>
      <c r="I10" s="12">
        <f t="shared" si="2"/>
        <v>0</v>
      </c>
      <c r="J10" s="12">
        <f t="shared" si="0"/>
        <v>0</v>
      </c>
      <c r="K10" s="12">
        <f t="shared" si="1"/>
        <v>0</v>
      </c>
    </row>
    <row r="11" spans="1:11" s="1" customFormat="1" ht="27">
      <c r="B11" s="25"/>
      <c r="C11" s="10" t="s">
        <v>19</v>
      </c>
      <c r="D11" s="10" t="s">
        <v>38</v>
      </c>
      <c r="E11" s="11" t="s">
        <v>39</v>
      </c>
      <c r="F11" s="10" t="s">
        <v>22</v>
      </c>
      <c r="G11" s="23">
        <v>2</v>
      </c>
      <c r="H11" s="12">
        <f>SupisPrac!I11</f>
        <v>0</v>
      </c>
      <c r="I11" s="12">
        <f t="shared" si="2"/>
        <v>0</v>
      </c>
      <c r="J11" s="12">
        <f t="shared" si="0"/>
        <v>0</v>
      </c>
      <c r="K11" s="12">
        <f t="shared" si="1"/>
        <v>0</v>
      </c>
    </row>
    <row r="12" spans="1:11" s="1" customFormat="1" ht="13.5">
      <c r="B12" s="26"/>
      <c r="C12" s="10" t="s">
        <v>19</v>
      </c>
      <c r="D12" s="10" t="s">
        <v>40</v>
      </c>
      <c r="E12" s="11" t="s">
        <v>41</v>
      </c>
      <c r="F12" s="10" t="s">
        <v>42</v>
      </c>
      <c r="G12" s="23">
        <v>80</v>
      </c>
      <c r="H12" s="12">
        <f>SupisPrac!I12</f>
        <v>0</v>
      </c>
      <c r="I12" s="12">
        <f t="shared" si="2"/>
        <v>0</v>
      </c>
      <c r="J12" s="12">
        <f t="shared" si="0"/>
        <v>0</v>
      </c>
      <c r="K12" s="12">
        <f t="shared" si="1"/>
        <v>0</v>
      </c>
    </row>
    <row r="13" spans="1:11" s="2" customFormat="1" ht="27">
      <c r="B13" s="29" t="s">
        <v>296</v>
      </c>
      <c r="C13" s="30"/>
      <c r="D13" s="30"/>
      <c r="E13" s="31"/>
      <c r="F13" s="30"/>
      <c r="G13" s="49"/>
      <c r="H13" s="30"/>
      <c r="I13" s="12">
        <f t="shared" si="2"/>
        <v>0</v>
      </c>
      <c r="J13" s="15">
        <f>SUM(J4:J12)</f>
        <v>0</v>
      </c>
      <c r="K13" s="15">
        <f>SUM(K4:K12)</f>
        <v>0</v>
      </c>
    </row>
    <row r="14" spans="1:11" s="1" customFormat="1" ht="27">
      <c r="B14" s="28" t="s">
        <v>297</v>
      </c>
      <c r="C14" s="10" t="s">
        <v>44</v>
      </c>
      <c r="D14" s="10" t="s">
        <v>45</v>
      </c>
      <c r="E14" s="11" t="s">
        <v>46</v>
      </c>
      <c r="F14" s="10" t="s">
        <v>30</v>
      </c>
      <c r="G14" s="23">
        <v>8.4499999999999993</v>
      </c>
      <c r="H14" s="12">
        <f>SupisPrac!I13</f>
        <v>0</v>
      </c>
      <c r="I14" s="12">
        <f t="shared" si="2"/>
        <v>0</v>
      </c>
      <c r="J14" s="12">
        <f t="shared" ref="J14:J77" si="3">ROUND(G14*I14,2)</f>
        <v>0</v>
      </c>
      <c r="K14" s="12">
        <f t="shared" ref="K14:K45" si="4">J14*0.23</f>
        <v>0</v>
      </c>
    </row>
    <row r="15" spans="1:11" s="1" customFormat="1" ht="13.5">
      <c r="B15" s="25"/>
      <c r="C15" s="10" t="s">
        <v>44</v>
      </c>
      <c r="D15" s="10" t="s">
        <v>47</v>
      </c>
      <c r="E15" s="11" t="s">
        <v>48</v>
      </c>
      <c r="F15" s="10" t="s">
        <v>30</v>
      </c>
      <c r="G15" s="23">
        <v>54.59</v>
      </c>
      <c r="H15" s="12">
        <f>SupisPrac!I14</f>
        <v>0</v>
      </c>
      <c r="I15" s="12">
        <f t="shared" si="2"/>
        <v>0</v>
      </c>
      <c r="J15" s="12">
        <f t="shared" si="3"/>
        <v>0</v>
      </c>
      <c r="K15" s="12">
        <f t="shared" si="4"/>
        <v>0</v>
      </c>
    </row>
    <row r="16" spans="1:11" s="1" customFormat="1" ht="27">
      <c r="B16" s="25"/>
      <c r="C16" s="10" t="s">
        <v>44</v>
      </c>
      <c r="D16" s="10" t="s">
        <v>49</v>
      </c>
      <c r="E16" s="11" t="s">
        <v>50</v>
      </c>
      <c r="F16" s="10" t="s">
        <v>30</v>
      </c>
      <c r="G16" s="23">
        <v>43.22</v>
      </c>
      <c r="H16" s="12">
        <f>SupisPrac!I15</f>
        <v>0</v>
      </c>
      <c r="I16" s="12">
        <f t="shared" si="2"/>
        <v>0</v>
      </c>
      <c r="J16" s="12">
        <f t="shared" si="3"/>
        <v>0</v>
      </c>
      <c r="K16" s="12">
        <f t="shared" si="4"/>
        <v>0</v>
      </c>
    </row>
    <row r="17" spans="2:11" s="1" customFormat="1" ht="13.5">
      <c r="B17" s="25"/>
      <c r="C17" s="10" t="s">
        <v>44</v>
      </c>
      <c r="D17" s="10" t="s">
        <v>51</v>
      </c>
      <c r="E17" s="11" t="s">
        <v>52</v>
      </c>
      <c r="F17" s="10" t="s">
        <v>37</v>
      </c>
      <c r="G17" s="23">
        <v>1205.1099999999999</v>
      </c>
      <c r="H17" s="12">
        <f>SupisPrac!I16</f>
        <v>0</v>
      </c>
      <c r="I17" s="12">
        <f t="shared" si="2"/>
        <v>0</v>
      </c>
      <c r="J17" s="12">
        <f t="shared" si="3"/>
        <v>0</v>
      </c>
      <c r="K17" s="12">
        <f t="shared" si="4"/>
        <v>0</v>
      </c>
    </row>
    <row r="18" spans="2:11" s="1" customFormat="1" ht="13.5">
      <c r="B18" s="25"/>
      <c r="C18" s="10" t="s">
        <v>44</v>
      </c>
      <c r="D18" s="10" t="s">
        <v>53</v>
      </c>
      <c r="E18" s="11" t="s">
        <v>54</v>
      </c>
      <c r="F18" s="10" t="s">
        <v>55</v>
      </c>
      <c r="G18" s="23">
        <v>4</v>
      </c>
      <c r="H18" s="12">
        <f>SupisPrac!I17</f>
        <v>0</v>
      </c>
      <c r="I18" s="12">
        <f t="shared" si="2"/>
        <v>0</v>
      </c>
      <c r="J18" s="12">
        <f t="shared" si="3"/>
        <v>0</v>
      </c>
      <c r="K18" s="12">
        <f t="shared" si="4"/>
        <v>0</v>
      </c>
    </row>
    <row r="19" spans="2:11" s="1" customFormat="1" ht="13.5">
      <c r="B19" s="25"/>
      <c r="C19" s="10" t="s">
        <v>44</v>
      </c>
      <c r="D19" s="10" t="s">
        <v>56</v>
      </c>
      <c r="E19" s="11" t="s">
        <v>57</v>
      </c>
      <c r="F19" s="10" t="s">
        <v>37</v>
      </c>
      <c r="G19" s="23">
        <v>633.55999999999995</v>
      </c>
      <c r="H19" s="12">
        <f>SupisPrac!I18</f>
        <v>0</v>
      </c>
      <c r="I19" s="12">
        <f t="shared" si="2"/>
        <v>0</v>
      </c>
      <c r="J19" s="12">
        <f t="shared" si="3"/>
        <v>0</v>
      </c>
      <c r="K19" s="12">
        <f t="shared" si="4"/>
        <v>0</v>
      </c>
    </row>
    <row r="20" spans="2:11" s="1" customFormat="1" ht="27">
      <c r="B20" s="25"/>
      <c r="C20" s="10" t="s">
        <v>44</v>
      </c>
      <c r="D20" s="10" t="s">
        <v>58</v>
      </c>
      <c r="E20" s="11" t="s">
        <v>59</v>
      </c>
      <c r="F20" s="10" t="s">
        <v>37</v>
      </c>
      <c r="G20" s="23">
        <v>7.94</v>
      </c>
      <c r="H20" s="12">
        <f>SupisPrac!I19</f>
        <v>0</v>
      </c>
      <c r="I20" s="12">
        <f t="shared" si="2"/>
        <v>0</v>
      </c>
      <c r="J20" s="12">
        <f t="shared" si="3"/>
        <v>0</v>
      </c>
      <c r="K20" s="12">
        <f t="shared" si="4"/>
        <v>0</v>
      </c>
    </row>
    <row r="21" spans="2:11" s="1" customFormat="1" ht="27">
      <c r="B21" s="25"/>
      <c r="C21" s="10" t="s">
        <v>44</v>
      </c>
      <c r="D21" s="10" t="s">
        <v>60</v>
      </c>
      <c r="E21" s="11" t="s">
        <v>61</v>
      </c>
      <c r="F21" s="10" t="s">
        <v>37</v>
      </c>
      <c r="G21" s="23">
        <v>78.430000000000007</v>
      </c>
      <c r="H21" s="12">
        <f>SupisPrac!I20</f>
        <v>0</v>
      </c>
      <c r="I21" s="12">
        <f t="shared" si="2"/>
        <v>0</v>
      </c>
      <c r="J21" s="12">
        <f t="shared" si="3"/>
        <v>0</v>
      </c>
      <c r="K21" s="12">
        <f t="shared" si="4"/>
        <v>0</v>
      </c>
    </row>
    <row r="22" spans="2:11" s="1" customFormat="1" ht="13.5">
      <c r="B22" s="25"/>
      <c r="C22" s="10" t="s">
        <v>44</v>
      </c>
      <c r="D22" s="10" t="s">
        <v>62</v>
      </c>
      <c r="E22" s="11" t="s">
        <v>63</v>
      </c>
      <c r="F22" s="10" t="s">
        <v>37</v>
      </c>
      <c r="G22" s="23">
        <v>595.64</v>
      </c>
      <c r="H22" s="12">
        <f>SupisPrac!I21</f>
        <v>0</v>
      </c>
      <c r="I22" s="12">
        <f t="shared" si="2"/>
        <v>0</v>
      </c>
      <c r="J22" s="12">
        <f t="shared" si="3"/>
        <v>0</v>
      </c>
      <c r="K22" s="12">
        <f t="shared" si="4"/>
        <v>0</v>
      </c>
    </row>
    <row r="23" spans="2:11" s="1" customFormat="1" ht="27">
      <c r="B23" s="25"/>
      <c r="C23" s="10" t="s">
        <v>44</v>
      </c>
      <c r="D23" s="10" t="s">
        <v>64</v>
      </c>
      <c r="E23" s="11" t="s">
        <v>65</v>
      </c>
      <c r="F23" s="10" t="s">
        <v>37</v>
      </c>
      <c r="G23" s="23">
        <v>76.03</v>
      </c>
      <c r="H23" s="12">
        <f>SupisPrac!I22</f>
        <v>0</v>
      </c>
      <c r="I23" s="12">
        <f t="shared" si="2"/>
        <v>0</v>
      </c>
      <c r="J23" s="12">
        <f t="shared" si="3"/>
        <v>0</v>
      </c>
      <c r="K23" s="12">
        <f t="shared" si="4"/>
        <v>0</v>
      </c>
    </row>
    <row r="24" spans="2:11" s="1" customFormat="1" ht="27">
      <c r="B24" s="25"/>
      <c r="C24" s="10" t="s">
        <v>44</v>
      </c>
      <c r="D24" s="10" t="s">
        <v>66</v>
      </c>
      <c r="E24" s="11" t="s">
        <v>307</v>
      </c>
      <c r="F24" s="10" t="s">
        <v>42</v>
      </c>
      <c r="G24" s="23">
        <v>37.5</v>
      </c>
      <c r="H24" s="12">
        <f>SupisPrac!I23</f>
        <v>0</v>
      </c>
      <c r="I24" s="12">
        <f t="shared" si="2"/>
        <v>0</v>
      </c>
      <c r="J24" s="12">
        <f t="shared" si="3"/>
        <v>0</v>
      </c>
      <c r="K24" s="12">
        <f t="shared" si="4"/>
        <v>0</v>
      </c>
    </row>
    <row r="25" spans="2:11" s="1" customFormat="1" ht="27">
      <c r="B25" s="25"/>
      <c r="C25" s="10" t="s">
        <v>44</v>
      </c>
      <c r="D25" s="10" t="s">
        <v>67</v>
      </c>
      <c r="E25" s="11" t="s">
        <v>68</v>
      </c>
      <c r="F25" s="10" t="s">
        <v>42</v>
      </c>
      <c r="G25" s="23">
        <v>264.8</v>
      </c>
      <c r="H25" s="12">
        <f>SupisPrac!I24</f>
        <v>0</v>
      </c>
      <c r="I25" s="12">
        <f t="shared" si="2"/>
        <v>0</v>
      </c>
      <c r="J25" s="12">
        <f t="shared" si="3"/>
        <v>0</v>
      </c>
      <c r="K25" s="12">
        <f t="shared" si="4"/>
        <v>0</v>
      </c>
    </row>
    <row r="26" spans="2:11" s="1" customFormat="1" ht="27">
      <c r="B26" s="25"/>
      <c r="C26" s="10" t="s">
        <v>44</v>
      </c>
      <c r="D26" s="10" t="s">
        <v>69</v>
      </c>
      <c r="E26" s="11" t="s">
        <v>70</v>
      </c>
      <c r="F26" s="10" t="s">
        <v>55</v>
      </c>
      <c r="G26" s="23">
        <v>8</v>
      </c>
      <c r="H26" s="12">
        <f>SupisPrac!I25</f>
        <v>0</v>
      </c>
      <c r="I26" s="12">
        <f t="shared" si="2"/>
        <v>0</v>
      </c>
      <c r="J26" s="12">
        <f t="shared" si="3"/>
        <v>0</v>
      </c>
      <c r="K26" s="12">
        <f t="shared" si="4"/>
        <v>0</v>
      </c>
    </row>
    <row r="27" spans="2:11" s="1" customFormat="1" ht="13.5">
      <c r="B27" s="25"/>
      <c r="C27" s="10" t="s">
        <v>44</v>
      </c>
      <c r="D27" s="10" t="s">
        <v>71</v>
      </c>
      <c r="E27" s="11" t="s">
        <v>72</v>
      </c>
      <c r="F27" s="10" t="s">
        <v>27</v>
      </c>
      <c r="G27" s="23">
        <v>887.29</v>
      </c>
      <c r="H27" s="12">
        <f>SupisPrac!I26</f>
        <v>0</v>
      </c>
      <c r="I27" s="12">
        <f t="shared" si="2"/>
        <v>0</v>
      </c>
      <c r="J27" s="12">
        <f t="shared" si="3"/>
        <v>0</v>
      </c>
      <c r="K27" s="12">
        <f t="shared" si="4"/>
        <v>0</v>
      </c>
    </row>
    <row r="28" spans="2:11" s="1" customFormat="1" ht="27">
      <c r="B28" s="25"/>
      <c r="C28" s="10" t="s">
        <v>44</v>
      </c>
      <c r="D28" s="10" t="s">
        <v>73</v>
      </c>
      <c r="E28" s="11" t="s">
        <v>74</v>
      </c>
      <c r="F28" s="10" t="s">
        <v>37</v>
      </c>
      <c r="G28" s="23">
        <v>3795.17</v>
      </c>
      <c r="H28" s="12">
        <f>SupisPrac!I27</f>
        <v>0</v>
      </c>
      <c r="I28" s="12">
        <f t="shared" si="2"/>
        <v>0</v>
      </c>
      <c r="J28" s="12">
        <f t="shared" si="3"/>
        <v>0</v>
      </c>
      <c r="K28" s="12">
        <f t="shared" si="4"/>
        <v>0</v>
      </c>
    </row>
    <row r="29" spans="2:11" s="1" customFormat="1" ht="27">
      <c r="B29" s="25"/>
      <c r="C29" s="10" t="s">
        <v>44</v>
      </c>
      <c r="D29" s="10" t="s">
        <v>75</v>
      </c>
      <c r="E29" s="11" t="s">
        <v>76</v>
      </c>
      <c r="F29" s="10" t="s">
        <v>30</v>
      </c>
      <c r="G29" s="23">
        <v>2.7</v>
      </c>
      <c r="H29" s="12">
        <f>SupisPrac!I28</f>
        <v>0</v>
      </c>
      <c r="I29" s="12">
        <f t="shared" si="2"/>
        <v>0</v>
      </c>
      <c r="J29" s="12">
        <f t="shared" si="3"/>
        <v>0</v>
      </c>
      <c r="K29" s="12">
        <f t="shared" si="4"/>
        <v>0</v>
      </c>
    </row>
    <row r="30" spans="2:11" s="1" customFormat="1" ht="13.5">
      <c r="B30" s="25"/>
      <c r="C30" s="10" t="s">
        <v>44</v>
      </c>
      <c r="D30" s="10" t="s">
        <v>77</v>
      </c>
      <c r="E30" s="11" t="s">
        <v>78</v>
      </c>
      <c r="F30" s="10" t="s">
        <v>37</v>
      </c>
      <c r="G30" s="23">
        <v>169.38</v>
      </c>
      <c r="H30" s="12">
        <f>SupisPrac!I29</f>
        <v>0</v>
      </c>
      <c r="I30" s="12">
        <f t="shared" si="2"/>
        <v>0</v>
      </c>
      <c r="J30" s="12">
        <f t="shared" si="3"/>
        <v>0</v>
      </c>
      <c r="K30" s="12">
        <f t="shared" si="4"/>
        <v>0</v>
      </c>
    </row>
    <row r="31" spans="2:11" s="1" customFormat="1" ht="13.5">
      <c r="B31" s="25"/>
      <c r="C31" s="10" t="s">
        <v>44</v>
      </c>
      <c r="D31" s="10" t="s">
        <v>79</v>
      </c>
      <c r="E31" s="11" t="s">
        <v>80</v>
      </c>
      <c r="F31" s="10" t="s">
        <v>37</v>
      </c>
      <c r="G31" s="23">
        <v>4386.7299999999996</v>
      </c>
      <c r="H31" s="12">
        <f>SupisPrac!I30</f>
        <v>0</v>
      </c>
      <c r="I31" s="12">
        <f t="shared" si="2"/>
        <v>0</v>
      </c>
      <c r="J31" s="12">
        <f t="shared" si="3"/>
        <v>0</v>
      </c>
      <c r="K31" s="12">
        <f t="shared" si="4"/>
        <v>0</v>
      </c>
    </row>
    <row r="32" spans="2:11" s="1" customFormat="1" ht="13.5">
      <c r="B32" s="25"/>
      <c r="C32" s="10" t="s">
        <v>44</v>
      </c>
      <c r="D32" s="10" t="s">
        <v>81</v>
      </c>
      <c r="E32" s="11" t="s">
        <v>82</v>
      </c>
      <c r="F32" s="10" t="s">
        <v>42</v>
      </c>
      <c r="G32" s="23">
        <v>106.34</v>
      </c>
      <c r="H32" s="12">
        <f>SupisPrac!I31</f>
        <v>0</v>
      </c>
      <c r="I32" s="12">
        <f t="shared" si="2"/>
        <v>0</v>
      </c>
      <c r="J32" s="12">
        <f t="shared" si="3"/>
        <v>0</v>
      </c>
      <c r="K32" s="12">
        <f t="shared" si="4"/>
        <v>0</v>
      </c>
    </row>
    <row r="33" spans="2:11" s="1" customFormat="1" ht="13.5">
      <c r="B33" s="25"/>
      <c r="C33" s="10" t="s">
        <v>44</v>
      </c>
      <c r="D33" s="10" t="s">
        <v>83</v>
      </c>
      <c r="E33" s="11" t="s">
        <v>84</v>
      </c>
      <c r="F33" s="10" t="s">
        <v>42</v>
      </c>
      <c r="G33" s="23">
        <v>940.63</v>
      </c>
      <c r="H33" s="12">
        <f>SupisPrac!I32</f>
        <v>0</v>
      </c>
      <c r="I33" s="12">
        <f t="shared" si="2"/>
        <v>0</v>
      </c>
      <c r="J33" s="12">
        <f t="shared" si="3"/>
        <v>0</v>
      </c>
      <c r="K33" s="12">
        <f t="shared" si="4"/>
        <v>0</v>
      </c>
    </row>
    <row r="34" spans="2:11" s="1" customFormat="1" ht="13.5">
      <c r="B34" s="25"/>
      <c r="C34" s="10" t="s">
        <v>44</v>
      </c>
      <c r="D34" s="10" t="s">
        <v>85</v>
      </c>
      <c r="E34" s="11" t="s">
        <v>86</v>
      </c>
      <c r="F34" s="10" t="s">
        <v>42</v>
      </c>
      <c r="G34" s="23">
        <v>3.36</v>
      </c>
      <c r="H34" s="12">
        <f>SupisPrac!I33</f>
        <v>0</v>
      </c>
      <c r="I34" s="12">
        <f t="shared" si="2"/>
        <v>0</v>
      </c>
      <c r="J34" s="12">
        <f t="shared" si="3"/>
        <v>0</v>
      </c>
      <c r="K34" s="12">
        <f t="shared" si="4"/>
        <v>0</v>
      </c>
    </row>
    <row r="35" spans="2:11" s="1" customFormat="1" ht="13.5">
      <c r="B35" s="25"/>
      <c r="C35" s="10" t="s">
        <v>44</v>
      </c>
      <c r="D35" s="10" t="s">
        <v>87</v>
      </c>
      <c r="E35" s="11" t="s">
        <v>88</v>
      </c>
      <c r="F35" s="10" t="s">
        <v>42</v>
      </c>
      <c r="G35" s="23">
        <v>278.27</v>
      </c>
      <c r="H35" s="12">
        <f>SupisPrac!I34</f>
        <v>0</v>
      </c>
      <c r="I35" s="12">
        <f t="shared" si="2"/>
        <v>0</v>
      </c>
      <c r="J35" s="12">
        <f t="shared" si="3"/>
        <v>0</v>
      </c>
      <c r="K35" s="12">
        <f t="shared" si="4"/>
        <v>0</v>
      </c>
    </row>
    <row r="36" spans="2:11" s="1" customFormat="1" ht="13.5">
      <c r="B36" s="25"/>
      <c r="C36" s="10" t="s">
        <v>90</v>
      </c>
      <c r="D36" s="10" t="s">
        <v>91</v>
      </c>
      <c r="E36" s="11" t="s">
        <v>92</v>
      </c>
      <c r="F36" s="10" t="s">
        <v>37</v>
      </c>
      <c r="G36" s="23">
        <v>1200</v>
      </c>
      <c r="H36" s="12">
        <f>SupisPrac!I35</f>
        <v>0</v>
      </c>
      <c r="I36" s="12">
        <f t="shared" si="2"/>
        <v>0</v>
      </c>
      <c r="J36" s="12">
        <f t="shared" si="3"/>
        <v>0</v>
      </c>
      <c r="K36" s="12">
        <f t="shared" si="4"/>
        <v>0</v>
      </c>
    </row>
    <row r="37" spans="2:11" s="1" customFormat="1" ht="13.5">
      <c r="B37" s="25"/>
      <c r="C37" s="10" t="s">
        <v>90</v>
      </c>
      <c r="D37" s="10" t="s">
        <v>93</v>
      </c>
      <c r="E37" s="11" t="s">
        <v>94</v>
      </c>
      <c r="F37" s="10" t="s">
        <v>37</v>
      </c>
      <c r="G37" s="23">
        <v>42.21</v>
      </c>
      <c r="H37" s="12">
        <f>SupisPrac!I36</f>
        <v>0</v>
      </c>
      <c r="I37" s="12">
        <f t="shared" si="2"/>
        <v>0</v>
      </c>
      <c r="J37" s="12">
        <f t="shared" si="3"/>
        <v>0</v>
      </c>
      <c r="K37" s="12">
        <f t="shared" si="4"/>
        <v>0</v>
      </c>
    </row>
    <row r="38" spans="2:11" s="1" customFormat="1" ht="13.5">
      <c r="B38" s="25"/>
      <c r="C38" s="10" t="s">
        <v>90</v>
      </c>
      <c r="D38" s="10" t="s">
        <v>95</v>
      </c>
      <c r="E38" s="11" t="s">
        <v>96</v>
      </c>
      <c r="F38" s="10" t="s">
        <v>55</v>
      </c>
      <c r="G38" s="23">
        <v>3</v>
      </c>
      <c r="H38" s="12">
        <f>SupisPrac!I37</f>
        <v>0</v>
      </c>
      <c r="I38" s="12">
        <f t="shared" si="2"/>
        <v>0</v>
      </c>
      <c r="J38" s="12">
        <f t="shared" si="3"/>
        <v>0</v>
      </c>
      <c r="K38" s="12">
        <f t="shared" si="4"/>
        <v>0</v>
      </c>
    </row>
    <row r="39" spans="2:11" s="1" customFormat="1" ht="13.5">
      <c r="B39" s="25"/>
      <c r="C39" s="10" t="s">
        <v>90</v>
      </c>
      <c r="D39" s="10" t="s">
        <v>97</v>
      </c>
      <c r="E39" s="11" t="s">
        <v>98</v>
      </c>
      <c r="F39" s="10" t="s">
        <v>55</v>
      </c>
      <c r="G39" s="23">
        <v>3</v>
      </c>
      <c r="H39" s="12">
        <f>SupisPrac!I38</f>
        <v>0</v>
      </c>
      <c r="I39" s="12">
        <f t="shared" si="2"/>
        <v>0</v>
      </c>
      <c r="J39" s="12">
        <f t="shared" si="3"/>
        <v>0</v>
      </c>
      <c r="K39" s="12">
        <f t="shared" si="4"/>
        <v>0</v>
      </c>
    </row>
    <row r="40" spans="2:11" s="1" customFormat="1" ht="27">
      <c r="B40" s="25"/>
      <c r="C40" s="10" t="s">
        <v>90</v>
      </c>
      <c r="D40" s="10" t="s">
        <v>99</v>
      </c>
      <c r="E40" s="11" t="s">
        <v>100</v>
      </c>
      <c r="F40" s="10" t="s">
        <v>30</v>
      </c>
      <c r="G40" s="23">
        <v>2</v>
      </c>
      <c r="H40" s="12">
        <f>SupisPrac!I39</f>
        <v>0</v>
      </c>
      <c r="I40" s="12">
        <f t="shared" si="2"/>
        <v>0</v>
      </c>
      <c r="J40" s="12">
        <f t="shared" si="3"/>
        <v>0</v>
      </c>
      <c r="K40" s="12">
        <f t="shared" si="4"/>
        <v>0</v>
      </c>
    </row>
    <row r="41" spans="2:11" s="1" customFormat="1" ht="13.5">
      <c r="B41" s="25"/>
      <c r="C41" s="10" t="s">
        <v>102</v>
      </c>
      <c r="D41" s="10" t="s">
        <v>103</v>
      </c>
      <c r="E41" s="11" t="s">
        <v>104</v>
      </c>
      <c r="F41" s="10" t="s">
        <v>30</v>
      </c>
      <c r="G41" s="23">
        <v>58.58</v>
      </c>
      <c r="H41" s="12">
        <f>SupisPrac!I40</f>
        <v>0</v>
      </c>
      <c r="I41" s="12">
        <f t="shared" si="2"/>
        <v>0</v>
      </c>
      <c r="J41" s="12">
        <f t="shared" si="3"/>
        <v>0</v>
      </c>
      <c r="K41" s="12">
        <f t="shared" si="4"/>
        <v>0</v>
      </c>
    </row>
    <row r="42" spans="2:11" s="1" customFormat="1" ht="13.5">
      <c r="B42" s="25"/>
      <c r="C42" s="10" t="s">
        <v>102</v>
      </c>
      <c r="D42" s="10" t="s">
        <v>105</v>
      </c>
      <c r="E42" s="11" t="s">
        <v>106</v>
      </c>
      <c r="F42" s="10" t="s">
        <v>37</v>
      </c>
      <c r="G42" s="23">
        <v>303</v>
      </c>
      <c r="H42" s="12">
        <f>SupisPrac!I41</f>
        <v>0</v>
      </c>
      <c r="I42" s="12">
        <f t="shared" si="2"/>
        <v>0</v>
      </c>
      <c r="J42" s="12">
        <f t="shared" si="3"/>
        <v>0</v>
      </c>
      <c r="K42" s="12">
        <f t="shared" si="4"/>
        <v>0</v>
      </c>
    </row>
    <row r="43" spans="2:11" s="1" customFormat="1" ht="27">
      <c r="B43" s="25"/>
      <c r="C43" s="10" t="s">
        <v>102</v>
      </c>
      <c r="D43" s="10" t="s">
        <v>107</v>
      </c>
      <c r="E43" s="11" t="s">
        <v>108</v>
      </c>
      <c r="F43" s="10" t="s">
        <v>37</v>
      </c>
      <c r="G43" s="23">
        <v>303</v>
      </c>
      <c r="H43" s="12">
        <f>SupisPrac!I42</f>
        <v>0</v>
      </c>
      <c r="I43" s="12">
        <f t="shared" si="2"/>
        <v>0</v>
      </c>
      <c r="J43" s="12">
        <f t="shared" si="3"/>
        <v>0</v>
      </c>
      <c r="K43" s="12">
        <f t="shared" si="4"/>
        <v>0</v>
      </c>
    </row>
    <row r="44" spans="2:11" s="1" customFormat="1" ht="27">
      <c r="B44" s="25"/>
      <c r="C44" s="10" t="s">
        <v>102</v>
      </c>
      <c r="D44" s="10" t="s">
        <v>109</v>
      </c>
      <c r="E44" s="11" t="s">
        <v>110</v>
      </c>
      <c r="F44" s="10" t="s">
        <v>37</v>
      </c>
      <c r="G44" s="23">
        <v>303</v>
      </c>
      <c r="H44" s="12">
        <f>SupisPrac!I43</f>
        <v>0</v>
      </c>
      <c r="I44" s="12">
        <f t="shared" si="2"/>
        <v>0</v>
      </c>
      <c r="J44" s="12">
        <f t="shared" si="3"/>
        <v>0</v>
      </c>
      <c r="K44" s="12">
        <f t="shared" si="4"/>
        <v>0</v>
      </c>
    </row>
    <row r="45" spans="2:11" s="1" customFormat="1" ht="13.5">
      <c r="B45" s="25"/>
      <c r="C45" s="10" t="s">
        <v>112</v>
      </c>
      <c r="D45" s="10" t="s">
        <v>113</v>
      </c>
      <c r="E45" s="11" t="s">
        <v>114</v>
      </c>
      <c r="F45" s="10" t="s">
        <v>30</v>
      </c>
      <c r="G45" s="23">
        <v>135.71</v>
      </c>
      <c r="H45" s="12">
        <f>SupisPrac!I44</f>
        <v>0</v>
      </c>
      <c r="I45" s="12">
        <f t="shared" si="2"/>
        <v>0</v>
      </c>
      <c r="J45" s="12">
        <f t="shared" si="3"/>
        <v>0</v>
      </c>
      <c r="K45" s="12">
        <f t="shared" si="4"/>
        <v>0</v>
      </c>
    </row>
    <row r="46" spans="2:11" s="1" customFormat="1" ht="13.5">
      <c r="B46" s="25"/>
      <c r="C46" s="10" t="s">
        <v>112</v>
      </c>
      <c r="D46" s="10" t="s">
        <v>115</v>
      </c>
      <c r="E46" s="11" t="s">
        <v>116</v>
      </c>
      <c r="F46" s="10" t="s">
        <v>30</v>
      </c>
      <c r="G46" s="23">
        <v>8</v>
      </c>
      <c r="H46" s="12">
        <f>SupisPrac!I45</f>
        <v>0</v>
      </c>
      <c r="I46" s="12">
        <f t="shared" si="2"/>
        <v>0</v>
      </c>
      <c r="J46" s="12">
        <f t="shared" si="3"/>
        <v>0</v>
      </c>
      <c r="K46" s="12">
        <f t="shared" ref="K46:K77" si="5">J46*0.23</f>
        <v>0</v>
      </c>
    </row>
    <row r="47" spans="2:11" s="1" customFormat="1" ht="13.5">
      <c r="B47" s="25"/>
      <c r="C47" s="10" t="s">
        <v>112</v>
      </c>
      <c r="D47" s="10" t="s">
        <v>117</v>
      </c>
      <c r="E47" s="11" t="s">
        <v>118</v>
      </c>
      <c r="F47" s="10" t="s">
        <v>30</v>
      </c>
      <c r="G47" s="23">
        <v>120</v>
      </c>
      <c r="H47" s="12">
        <f>SupisPrac!I46</f>
        <v>0</v>
      </c>
      <c r="I47" s="12">
        <f t="shared" si="2"/>
        <v>0</v>
      </c>
      <c r="J47" s="12">
        <f t="shared" si="3"/>
        <v>0</v>
      </c>
      <c r="K47" s="12">
        <f t="shared" si="5"/>
        <v>0</v>
      </c>
    </row>
    <row r="48" spans="2:11" s="1" customFormat="1" ht="13.5">
      <c r="B48" s="25"/>
      <c r="C48" s="10" t="s">
        <v>112</v>
      </c>
      <c r="D48" s="10" t="s">
        <v>119</v>
      </c>
      <c r="E48" s="11" t="s">
        <v>120</v>
      </c>
      <c r="F48" s="10" t="s">
        <v>37</v>
      </c>
      <c r="G48" s="23">
        <v>303</v>
      </c>
      <c r="H48" s="12">
        <f>SupisPrac!I47</f>
        <v>0</v>
      </c>
      <c r="I48" s="12">
        <f t="shared" si="2"/>
        <v>0</v>
      </c>
      <c r="J48" s="12">
        <f t="shared" si="3"/>
        <v>0</v>
      </c>
      <c r="K48" s="12">
        <f t="shared" si="5"/>
        <v>0</v>
      </c>
    </row>
    <row r="49" spans="2:11" s="1" customFormat="1" ht="13.5">
      <c r="B49" s="25"/>
      <c r="C49" s="10" t="s">
        <v>112</v>
      </c>
      <c r="D49" s="10" t="s">
        <v>121</v>
      </c>
      <c r="E49" s="11" t="s">
        <v>122</v>
      </c>
      <c r="F49" s="10" t="s">
        <v>37</v>
      </c>
      <c r="G49" s="23">
        <v>400</v>
      </c>
      <c r="H49" s="12">
        <f>SupisPrac!I48</f>
        <v>0</v>
      </c>
      <c r="I49" s="12">
        <f t="shared" si="2"/>
        <v>0</v>
      </c>
      <c r="J49" s="12">
        <f t="shared" si="3"/>
        <v>0</v>
      </c>
      <c r="K49" s="12">
        <f t="shared" si="5"/>
        <v>0</v>
      </c>
    </row>
    <row r="50" spans="2:11" s="1" customFormat="1" ht="13.5">
      <c r="B50" s="25"/>
      <c r="C50" s="10" t="s">
        <v>124</v>
      </c>
      <c r="D50" s="10" t="s">
        <v>125</v>
      </c>
      <c r="E50" s="11" t="s">
        <v>126</v>
      </c>
      <c r="F50" s="10" t="s">
        <v>30</v>
      </c>
      <c r="G50" s="23">
        <v>212.51</v>
      </c>
      <c r="H50" s="12">
        <f>SupisPrac!I49</f>
        <v>0</v>
      </c>
      <c r="I50" s="12">
        <f t="shared" si="2"/>
        <v>0</v>
      </c>
      <c r="J50" s="12">
        <f t="shared" si="3"/>
        <v>0</v>
      </c>
      <c r="K50" s="12">
        <f t="shared" si="5"/>
        <v>0</v>
      </c>
    </row>
    <row r="51" spans="2:11" s="1" customFormat="1" ht="13.5">
      <c r="B51" s="25"/>
      <c r="C51" s="10" t="s">
        <v>128</v>
      </c>
      <c r="D51" s="10" t="s">
        <v>129</v>
      </c>
      <c r="E51" s="11" t="s">
        <v>130</v>
      </c>
      <c r="F51" s="10" t="s">
        <v>30</v>
      </c>
      <c r="G51" s="23">
        <v>0.6</v>
      </c>
      <c r="H51" s="12">
        <f>SupisPrac!I50</f>
        <v>0</v>
      </c>
      <c r="I51" s="12">
        <f t="shared" si="2"/>
        <v>0</v>
      </c>
      <c r="J51" s="12">
        <f t="shared" si="3"/>
        <v>0</v>
      </c>
      <c r="K51" s="12">
        <f t="shared" si="5"/>
        <v>0</v>
      </c>
    </row>
    <row r="52" spans="2:11" s="1" customFormat="1" ht="13.5">
      <c r="B52" s="25"/>
      <c r="C52" s="10" t="s">
        <v>128</v>
      </c>
      <c r="D52" s="10" t="s">
        <v>131</v>
      </c>
      <c r="E52" s="11" t="s">
        <v>132</v>
      </c>
      <c r="F52" s="10" t="s">
        <v>30</v>
      </c>
      <c r="G52" s="23">
        <v>5.96</v>
      </c>
      <c r="H52" s="12">
        <f>SupisPrac!I51</f>
        <v>0</v>
      </c>
      <c r="I52" s="12">
        <f t="shared" si="2"/>
        <v>0</v>
      </c>
      <c r="J52" s="12">
        <f t="shared" si="3"/>
        <v>0</v>
      </c>
      <c r="K52" s="12">
        <f t="shared" si="5"/>
        <v>0</v>
      </c>
    </row>
    <row r="53" spans="2:11" s="1" customFormat="1" ht="13.5">
      <c r="B53" s="25"/>
      <c r="C53" s="10" t="s">
        <v>128</v>
      </c>
      <c r="D53" s="10" t="s">
        <v>133</v>
      </c>
      <c r="E53" s="11" t="s">
        <v>134</v>
      </c>
      <c r="F53" s="10" t="s">
        <v>30</v>
      </c>
      <c r="G53" s="23">
        <v>19.059999999999999</v>
      </c>
      <c r="H53" s="12">
        <f>SupisPrac!I52</f>
        <v>0</v>
      </c>
      <c r="I53" s="12">
        <f t="shared" si="2"/>
        <v>0</v>
      </c>
      <c r="J53" s="12">
        <f t="shared" si="3"/>
        <v>0</v>
      </c>
      <c r="K53" s="12">
        <f t="shared" si="5"/>
        <v>0</v>
      </c>
    </row>
    <row r="54" spans="2:11" s="1" customFormat="1" ht="13.5">
      <c r="B54" s="25"/>
      <c r="C54" s="10" t="s">
        <v>128</v>
      </c>
      <c r="D54" s="10" t="s">
        <v>135</v>
      </c>
      <c r="E54" s="11" t="s">
        <v>136</v>
      </c>
      <c r="F54" s="10" t="s">
        <v>37</v>
      </c>
      <c r="G54" s="23">
        <v>55.34</v>
      </c>
      <c r="H54" s="12">
        <f>SupisPrac!I53</f>
        <v>0</v>
      </c>
      <c r="I54" s="12">
        <f t="shared" si="2"/>
        <v>0</v>
      </c>
      <c r="J54" s="12">
        <f t="shared" si="3"/>
        <v>0</v>
      </c>
      <c r="K54" s="12">
        <f t="shared" si="5"/>
        <v>0</v>
      </c>
    </row>
    <row r="55" spans="2:11" s="1" customFormat="1" ht="13.5">
      <c r="B55" s="25"/>
      <c r="C55" s="10" t="s">
        <v>128</v>
      </c>
      <c r="D55" s="10" t="s">
        <v>137</v>
      </c>
      <c r="E55" s="11" t="s">
        <v>138</v>
      </c>
      <c r="F55" s="10" t="s">
        <v>37</v>
      </c>
      <c r="G55" s="23">
        <v>52.96</v>
      </c>
      <c r="H55" s="12">
        <f>SupisPrac!I54</f>
        <v>0</v>
      </c>
      <c r="I55" s="12">
        <f t="shared" si="2"/>
        <v>0</v>
      </c>
      <c r="J55" s="12">
        <f t="shared" si="3"/>
        <v>0</v>
      </c>
      <c r="K55" s="12">
        <f t="shared" si="5"/>
        <v>0</v>
      </c>
    </row>
    <row r="56" spans="2:11" s="1" customFormat="1" ht="27">
      <c r="B56" s="25"/>
      <c r="C56" s="10" t="s">
        <v>128</v>
      </c>
      <c r="D56" s="10" t="s">
        <v>139</v>
      </c>
      <c r="E56" s="11" t="s">
        <v>140</v>
      </c>
      <c r="F56" s="10" t="s">
        <v>27</v>
      </c>
      <c r="G56" s="23">
        <v>3.88</v>
      </c>
      <c r="H56" s="12">
        <f>SupisPrac!I55</f>
        <v>0</v>
      </c>
      <c r="I56" s="12">
        <f t="shared" si="2"/>
        <v>0</v>
      </c>
      <c r="J56" s="12">
        <f t="shared" si="3"/>
        <v>0</v>
      </c>
      <c r="K56" s="12">
        <f t="shared" si="5"/>
        <v>0</v>
      </c>
    </row>
    <row r="57" spans="2:11" s="1" customFormat="1" ht="27">
      <c r="B57" s="25"/>
      <c r="C57" s="10" t="s">
        <v>128</v>
      </c>
      <c r="D57" s="10" t="s">
        <v>141</v>
      </c>
      <c r="E57" s="11" t="s">
        <v>142</v>
      </c>
      <c r="F57" s="10" t="s">
        <v>30</v>
      </c>
      <c r="G57" s="23">
        <v>49.85</v>
      </c>
      <c r="H57" s="12">
        <f>SupisPrac!I56</f>
        <v>0</v>
      </c>
      <c r="I57" s="12">
        <f t="shared" si="2"/>
        <v>0</v>
      </c>
      <c r="J57" s="12">
        <f t="shared" si="3"/>
        <v>0</v>
      </c>
      <c r="K57" s="12">
        <f t="shared" si="5"/>
        <v>0</v>
      </c>
    </row>
    <row r="58" spans="2:11" s="1" customFormat="1" ht="27">
      <c r="B58" s="25"/>
      <c r="C58" s="10" t="s">
        <v>128</v>
      </c>
      <c r="D58" s="10" t="s">
        <v>143</v>
      </c>
      <c r="E58" s="11" t="s">
        <v>144</v>
      </c>
      <c r="F58" s="10" t="s">
        <v>37</v>
      </c>
      <c r="G58" s="23">
        <v>48.16</v>
      </c>
      <c r="H58" s="12">
        <f>SupisPrac!I57</f>
        <v>0</v>
      </c>
      <c r="I58" s="12">
        <f t="shared" si="2"/>
        <v>0</v>
      </c>
      <c r="J58" s="12">
        <f t="shared" si="3"/>
        <v>0</v>
      </c>
      <c r="K58" s="12">
        <f t="shared" si="5"/>
        <v>0</v>
      </c>
    </row>
    <row r="59" spans="2:11" s="1" customFormat="1" ht="27">
      <c r="B59" s="25"/>
      <c r="C59" s="10" t="s">
        <v>128</v>
      </c>
      <c r="D59" s="10" t="s">
        <v>145</v>
      </c>
      <c r="E59" s="11" t="s">
        <v>146</v>
      </c>
      <c r="F59" s="10" t="s">
        <v>27</v>
      </c>
      <c r="G59" s="23">
        <v>5.62</v>
      </c>
      <c r="H59" s="12">
        <f>SupisPrac!I58</f>
        <v>0</v>
      </c>
      <c r="I59" s="12">
        <f t="shared" si="2"/>
        <v>0</v>
      </c>
      <c r="J59" s="12">
        <f t="shared" si="3"/>
        <v>0</v>
      </c>
      <c r="K59" s="12">
        <f t="shared" si="5"/>
        <v>0</v>
      </c>
    </row>
    <row r="60" spans="2:11" s="1" customFormat="1" ht="27">
      <c r="B60" s="25"/>
      <c r="C60" s="10" t="s">
        <v>128</v>
      </c>
      <c r="D60" s="10" t="s">
        <v>147</v>
      </c>
      <c r="E60" s="11" t="s">
        <v>148</v>
      </c>
      <c r="F60" s="10" t="s">
        <v>30</v>
      </c>
      <c r="G60" s="23">
        <v>2.7</v>
      </c>
      <c r="H60" s="12">
        <f>SupisPrac!I59</f>
        <v>0</v>
      </c>
      <c r="I60" s="12">
        <f t="shared" si="2"/>
        <v>0</v>
      </c>
      <c r="J60" s="12">
        <f t="shared" si="3"/>
        <v>0</v>
      </c>
      <c r="K60" s="12">
        <f t="shared" si="5"/>
        <v>0</v>
      </c>
    </row>
    <row r="61" spans="2:11" s="1" customFormat="1" ht="13.5">
      <c r="B61" s="25"/>
      <c r="C61" s="10" t="s">
        <v>128</v>
      </c>
      <c r="D61" s="10" t="s">
        <v>149</v>
      </c>
      <c r="E61" s="11" t="s">
        <v>150</v>
      </c>
      <c r="F61" s="10" t="s">
        <v>30</v>
      </c>
      <c r="G61" s="23">
        <v>3.1</v>
      </c>
      <c r="H61" s="12">
        <f>SupisPrac!I60</f>
        <v>0</v>
      </c>
      <c r="I61" s="12">
        <f t="shared" si="2"/>
        <v>0</v>
      </c>
      <c r="J61" s="12">
        <f t="shared" si="3"/>
        <v>0</v>
      </c>
      <c r="K61" s="12">
        <f t="shared" si="5"/>
        <v>0</v>
      </c>
    </row>
    <row r="62" spans="2:11" s="1" customFormat="1" ht="27">
      <c r="B62" s="25"/>
      <c r="C62" s="10" t="s">
        <v>128</v>
      </c>
      <c r="D62" s="10" t="s">
        <v>151</v>
      </c>
      <c r="E62" s="11" t="s">
        <v>152</v>
      </c>
      <c r="F62" s="10" t="s">
        <v>37</v>
      </c>
      <c r="G62" s="23">
        <v>23.92</v>
      </c>
      <c r="H62" s="12">
        <f>SupisPrac!I61</f>
        <v>0</v>
      </c>
      <c r="I62" s="12">
        <f t="shared" si="2"/>
        <v>0</v>
      </c>
      <c r="J62" s="12">
        <f t="shared" si="3"/>
        <v>0</v>
      </c>
      <c r="K62" s="12">
        <f t="shared" si="5"/>
        <v>0</v>
      </c>
    </row>
    <row r="63" spans="2:11" s="1" customFormat="1" ht="13.5">
      <c r="B63" s="25"/>
      <c r="C63" s="10" t="s">
        <v>128</v>
      </c>
      <c r="D63" s="10" t="s">
        <v>153</v>
      </c>
      <c r="E63" s="11" t="s">
        <v>154</v>
      </c>
      <c r="F63" s="10" t="s">
        <v>42</v>
      </c>
      <c r="G63" s="23">
        <v>246.4</v>
      </c>
      <c r="H63" s="12">
        <f>SupisPrac!I62</f>
        <v>0</v>
      </c>
      <c r="I63" s="12">
        <f t="shared" si="2"/>
        <v>0</v>
      </c>
      <c r="J63" s="12">
        <f t="shared" si="3"/>
        <v>0</v>
      </c>
      <c r="K63" s="12">
        <f t="shared" si="5"/>
        <v>0</v>
      </c>
    </row>
    <row r="64" spans="2:11" s="1" customFormat="1" ht="13.5">
      <c r="B64" s="25"/>
      <c r="C64" s="10" t="s">
        <v>128</v>
      </c>
      <c r="D64" s="10" t="s">
        <v>155</v>
      </c>
      <c r="E64" s="11" t="s">
        <v>156</v>
      </c>
      <c r="F64" s="10" t="s">
        <v>55</v>
      </c>
      <c r="G64" s="23">
        <v>4</v>
      </c>
      <c r="H64" s="12">
        <f>SupisPrac!I63</f>
        <v>0</v>
      </c>
      <c r="I64" s="12">
        <f t="shared" si="2"/>
        <v>0</v>
      </c>
      <c r="J64" s="12">
        <f t="shared" si="3"/>
        <v>0</v>
      </c>
      <c r="K64" s="12">
        <f t="shared" si="5"/>
        <v>0</v>
      </c>
    </row>
    <row r="65" spans="2:11" s="1" customFormat="1" ht="13.5">
      <c r="B65" s="25"/>
      <c r="C65" s="10" t="s">
        <v>128</v>
      </c>
      <c r="D65" s="10" t="s">
        <v>157</v>
      </c>
      <c r="E65" s="11" t="s">
        <v>158</v>
      </c>
      <c r="F65" s="10" t="s">
        <v>42</v>
      </c>
      <c r="G65" s="23">
        <v>12.82</v>
      </c>
      <c r="H65" s="12">
        <f>SupisPrac!I64</f>
        <v>0</v>
      </c>
      <c r="I65" s="12">
        <f t="shared" si="2"/>
        <v>0</v>
      </c>
      <c r="J65" s="12">
        <f t="shared" si="3"/>
        <v>0</v>
      </c>
      <c r="K65" s="12">
        <f t="shared" si="5"/>
        <v>0</v>
      </c>
    </row>
    <row r="66" spans="2:11" s="1" customFormat="1" ht="13.5">
      <c r="B66" s="25"/>
      <c r="C66" s="10" t="s">
        <v>128</v>
      </c>
      <c r="D66" s="10" t="s">
        <v>159</v>
      </c>
      <c r="E66" s="11" t="s">
        <v>160</v>
      </c>
      <c r="F66" s="10" t="s">
        <v>42</v>
      </c>
      <c r="G66" s="23">
        <v>189.42</v>
      </c>
      <c r="H66" s="12">
        <f>SupisPrac!I65</f>
        <v>0</v>
      </c>
      <c r="I66" s="12">
        <f t="shared" si="2"/>
        <v>0</v>
      </c>
      <c r="J66" s="12">
        <f t="shared" si="3"/>
        <v>0</v>
      </c>
      <c r="K66" s="12">
        <f t="shared" si="5"/>
        <v>0</v>
      </c>
    </row>
    <row r="67" spans="2:11" s="1" customFormat="1" ht="27">
      <c r="B67" s="25"/>
      <c r="C67" s="10" t="s">
        <v>128</v>
      </c>
      <c r="D67" s="10" t="s">
        <v>161</v>
      </c>
      <c r="E67" s="11" t="s">
        <v>162</v>
      </c>
      <c r="F67" s="10" t="s">
        <v>42</v>
      </c>
      <c r="G67" s="23">
        <v>53.08</v>
      </c>
      <c r="H67" s="12">
        <f>SupisPrac!I66</f>
        <v>0</v>
      </c>
      <c r="I67" s="12">
        <f t="shared" si="2"/>
        <v>0</v>
      </c>
      <c r="J67" s="12">
        <f t="shared" si="3"/>
        <v>0</v>
      </c>
      <c r="K67" s="12">
        <f t="shared" si="5"/>
        <v>0</v>
      </c>
    </row>
    <row r="68" spans="2:11" s="1" customFormat="1" ht="27">
      <c r="B68" s="25"/>
      <c r="C68" s="10" t="s">
        <v>128</v>
      </c>
      <c r="D68" s="10" t="s">
        <v>163</v>
      </c>
      <c r="E68" s="11" t="s">
        <v>164</v>
      </c>
      <c r="F68" s="10" t="s">
        <v>37</v>
      </c>
      <c r="G68" s="23">
        <v>29.9</v>
      </c>
      <c r="H68" s="12">
        <f>SupisPrac!I67</f>
        <v>0</v>
      </c>
      <c r="I68" s="12">
        <f t="shared" si="2"/>
        <v>0</v>
      </c>
      <c r="J68" s="12">
        <f t="shared" si="3"/>
        <v>0</v>
      </c>
      <c r="K68" s="12">
        <f t="shared" si="5"/>
        <v>0</v>
      </c>
    </row>
    <row r="69" spans="2:11" s="1" customFormat="1" ht="27">
      <c r="B69" s="25"/>
      <c r="C69" s="10" t="s">
        <v>128</v>
      </c>
      <c r="D69" s="10" t="s">
        <v>165</v>
      </c>
      <c r="E69" s="11" t="s">
        <v>166</v>
      </c>
      <c r="F69" s="10" t="s">
        <v>55</v>
      </c>
      <c r="G69" s="23">
        <v>2</v>
      </c>
      <c r="H69" s="12">
        <f>SupisPrac!I68</f>
        <v>0</v>
      </c>
      <c r="I69" s="12">
        <f t="shared" ref="I69:I122" si="6">ROUND(H69,2)</f>
        <v>0</v>
      </c>
      <c r="J69" s="12">
        <f t="shared" si="3"/>
        <v>0</v>
      </c>
      <c r="K69" s="12">
        <f t="shared" si="5"/>
        <v>0</v>
      </c>
    </row>
    <row r="70" spans="2:11" s="1" customFormat="1" ht="13.5">
      <c r="B70" s="25"/>
      <c r="C70" s="10" t="s">
        <v>128</v>
      </c>
      <c r="D70" s="10" t="s">
        <v>167</v>
      </c>
      <c r="E70" s="11" t="s">
        <v>168</v>
      </c>
      <c r="F70" s="10" t="s">
        <v>42</v>
      </c>
      <c r="G70" s="23">
        <v>139.19999999999999</v>
      </c>
      <c r="H70" s="12">
        <f>SupisPrac!I69</f>
        <v>0</v>
      </c>
      <c r="I70" s="12">
        <f t="shared" si="6"/>
        <v>0</v>
      </c>
      <c r="J70" s="12">
        <f t="shared" si="3"/>
        <v>0</v>
      </c>
      <c r="K70" s="12">
        <f t="shared" si="5"/>
        <v>0</v>
      </c>
    </row>
    <row r="71" spans="2:11" s="1" customFormat="1" ht="13.5">
      <c r="B71" s="25"/>
      <c r="C71" s="10" t="s">
        <v>128</v>
      </c>
      <c r="D71" s="10" t="s">
        <v>169</v>
      </c>
      <c r="E71" s="11" t="s">
        <v>170</v>
      </c>
      <c r="F71" s="10" t="s">
        <v>42</v>
      </c>
      <c r="G71" s="23">
        <v>629.92999999999995</v>
      </c>
      <c r="H71" s="12">
        <f>SupisPrac!I70</f>
        <v>0</v>
      </c>
      <c r="I71" s="12">
        <f t="shared" si="6"/>
        <v>0</v>
      </c>
      <c r="J71" s="12">
        <f t="shared" si="3"/>
        <v>0</v>
      </c>
      <c r="K71" s="12">
        <f t="shared" si="5"/>
        <v>0</v>
      </c>
    </row>
    <row r="72" spans="2:11" s="1" customFormat="1" ht="27">
      <c r="B72" s="25"/>
      <c r="C72" s="10" t="s">
        <v>128</v>
      </c>
      <c r="D72" s="10" t="s">
        <v>171</v>
      </c>
      <c r="E72" s="11" t="s">
        <v>172</v>
      </c>
      <c r="F72" s="10" t="s">
        <v>37</v>
      </c>
      <c r="G72" s="23">
        <v>9.49</v>
      </c>
      <c r="H72" s="12">
        <f>SupisPrac!I71</f>
        <v>0</v>
      </c>
      <c r="I72" s="12">
        <f t="shared" si="6"/>
        <v>0</v>
      </c>
      <c r="J72" s="12">
        <f t="shared" si="3"/>
        <v>0</v>
      </c>
      <c r="K72" s="12">
        <f t="shared" si="5"/>
        <v>0</v>
      </c>
    </row>
    <row r="73" spans="2:11" s="1" customFormat="1" ht="13.5">
      <c r="B73" s="25"/>
      <c r="C73" s="10" t="s">
        <v>174</v>
      </c>
      <c r="D73" s="10" t="s">
        <v>175</v>
      </c>
      <c r="E73" s="11" t="s">
        <v>176</v>
      </c>
      <c r="F73" s="10" t="s">
        <v>30</v>
      </c>
      <c r="G73" s="23">
        <v>4.32</v>
      </c>
      <c r="H73" s="12">
        <f>SupisPrac!I72</f>
        <v>0</v>
      </c>
      <c r="I73" s="12">
        <f t="shared" si="6"/>
        <v>0</v>
      </c>
      <c r="J73" s="12">
        <f t="shared" si="3"/>
        <v>0</v>
      </c>
      <c r="K73" s="12">
        <f t="shared" si="5"/>
        <v>0</v>
      </c>
    </row>
    <row r="74" spans="2:11" s="1" customFormat="1" ht="27">
      <c r="B74" s="25"/>
      <c r="C74" s="10" t="s">
        <v>178</v>
      </c>
      <c r="D74" s="10" t="s">
        <v>179</v>
      </c>
      <c r="E74" s="11" t="s">
        <v>180</v>
      </c>
      <c r="F74" s="10" t="s">
        <v>30</v>
      </c>
      <c r="G74" s="23">
        <v>1.4</v>
      </c>
      <c r="H74" s="12">
        <f>SupisPrac!I73</f>
        <v>0</v>
      </c>
      <c r="I74" s="12">
        <f t="shared" si="6"/>
        <v>0</v>
      </c>
      <c r="J74" s="12">
        <f t="shared" si="3"/>
        <v>0</v>
      </c>
      <c r="K74" s="12">
        <f t="shared" si="5"/>
        <v>0</v>
      </c>
    </row>
    <row r="75" spans="2:11" s="1" customFormat="1" ht="27">
      <c r="B75" s="25"/>
      <c r="C75" s="10" t="s">
        <v>178</v>
      </c>
      <c r="D75" s="10" t="s">
        <v>181</v>
      </c>
      <c r="E75" s="11" t="s">
        <v>182</v>
      </c>
      <c r="F75" s="10" t="s">
        <v>37</v>
      </c>
      <c r="G75" s="23">
        <v>6180.56</v>
      </c>
      <c r="H75" s="12">
        <f>SupisPrac!I74</f>
        <v>0</v>
      </c>
      <c r="I75" s="12">
        <f t="shared" si="6"/>
        <v>0</v>
      </c>
      <c r="J75" s="12">
        <f t="shared" si="3"/>
        <v>0</v>
      </c>
      <c r="K75" s="12">
        <f t="shared" si="5"/>
        <v>0</v>
      </c>
    </row>
    <row r="76" spans="2:11" s="1" customFormat="1" ht="27">
      <c r="B76" s="25"/>
      <c r="C76" s="10" t="s">
        <v>178</v>
      </c>
      <c r="D76" s="10" t="s">
        <v>183</v>
      </c>
      <c r="E76" s="11" t="s">
        <v>184</v>
      </c>
      <c r="F76" s="10" t="s">
        <v>30</v>
      </c>
      <c r="G76" s="23">
        <v>136.1</v>
      </c>
      <c r="H76" s="12">
        <f>SupisPrac!I75</f>
        <v>0</v>
      </c>
      <c r="I76" s="12">
        <f t="shared" si="6"/>
        <v>0</v>
      </c>
      <c r="J76" s="12">
        <f t="shared" si="3"/>
        <v>0</v>
      </c>
      <c r="K76" s="12">
        <f t="shared" si="5"/>
        <v>0</v>
      </c>
    </row>
    <row r="77" spans="2:11" s="1" customFormat="1" ht="27">
      <c r="B77" s="25"/>
      <c r="C77" s="10" t="s">
        <v>178</v>
      </c>
      <c r="D77" s="10" t="s">
        <v>185</v>
      </c>
      <c r="E77" s="11" t="s">
        <v>186</v>
      </c>
      <c r="F77" s="10" t="s">
        <v>30</v>
      </c>
      <c r="G77" s="23">
        <v>107.72</v>
      </c>
      <c r="H77" s="12">
        <f>SupisPrac!I76</f>
        <v>0</v>
      </c>
      <c r="I77" s="12">
        <f t="shared" si="6"/>
        <v>0</v>
      </c>
      <c r="J77" s="12">
        <f t="shared" si="3"/>
        <v>0</v>
      </c>
      <c r="K77" s="12">
        <f t="shared" si="5"/>
        <v>0</v>
      </c>
    </row>
    <row r="78" spans="2:11" s="1" customFormat="1" ht="27">
      <c r="B78" s="25"/>
      <c r="C78" s="10" t="s">
        <v>178</v>
      </c>
      <c r="D78" s="10" t="s">
        <v>187</v>
      </c>
      <c r="E78" s="11" t="s">
        <v>188</v>
      </c>
      <c r="F78" s="10" t="s">
        <v>30</v>
      </c>
      <c r="G78" s="23">
        <v>0.41</v>
      </c>
      <c r="H78" s="12">
        <f>SupisPrac!I77</f>
        <v>0</v>
      </c>
      <c r="I78" s="12">
        <f t="shared" si="6"/>
        <v>0</v>
      </c>
      <c r="J78" s="12">
        <f t="shared" ref="J78:J122" si="7">ROUND(G78*I78,2)</f>
        <v>0</v>
      </c>
      <c r="K78" s="12">
        <f t="shared" ref="K78:K109" si="8">J78*0.23</f>
        <v>0</v>
      </c>
    </row>
    <row r="79" spans="2:11" s="1" customFormat="1" ht="13.5">
      <c r="B79" s="25"/>
      <c r="C79" s="10" t="s">
        <v>178</v>
      </c>
      <c r="D79" s="10" t="s">
        <v>189</v>
      </c>
      <c r="E79" s="11" t="s">
        <v>190</v>
      </c>
      <c r="F79" s="10" t="s">
        <v>30</v>
      </c>
      <c r="G79" s="23">
        <v>31.85</v>
      </c>
      <c r="H79" s="12">
        <f>SupisPrac!I78</f>
        <v>0</v>
      </c>
      <c r="I79" s="12">
        <f t="shared" si="6"/>
        <v>0</v>
      </c>
      <c r="J79" s="12">
        <f t="shared" si="7"/>
        <v>0</v>
      </c>
      <c r="K79" s="12">
        <f t="shared" si="8"/>
        <v>0</v>
      </c>
    </row>
    <row r="80" spans="2:11" s="1" customFormat="1" ht="27">
      <c r="B80" s="25"/>
      <c r="C80" s="10" t="s">
        <v>178</v>
      </c>
      <c r="D80" s="10" t="s">
        <v>191</v>
      </c>
      <c r="E80" s="11" t="s">
        <v>192</v>
      </c>
      <c r="F80" s="10" t="s">
        <v>42</v>
      </c>
      <c r="G80" s="23">
        <v>978.95</v>
      </c>
      <c r="H80" s="12">
        <f>SupisPrac!I79</f>
        <v>0</v>
      </c>
      <c r="I80" s="12">
        <f t="shared" si="6"/>
        <v>0</v>
      </c>
      <c r="J80" s="12">
        <f t="shared" si="7"/>
        <v>0</v>
      </c>
      <c r="K80" s="12">
        <f t="shared" si="8"/>
        <v>0</v>
      </c>
    </row>
    <row r="81" spans="2:11" s="1" customFormat="1" ht="27">
      <c r="B81" s="25"/>
      <c r="C81" s="10" t="s">
        <v>178</v>
      </c>
      <c r="D81" s="10" t="s">
        <v>193</v>
      </c>
      <c r="E81" s="11" t="s">
        <v>194</v>
      </c>
      <c r="F81" s="10" t="s">
        <v>37</v>
      </c>
      <c r="G81" s="23">
        <v>2.78</v>
      </c>
      <c r="H81" s="12">
        <f>SupisPrac!I80</f>
        <v>0</v>
      </c>
      <c r="I81" s="12">
        <f t="shared" si="6"/>
        <v>0</v>
      </c>
      <c r="J81" s="12">
        <f t="shared" si="7"/>
        <v>0</v>
      </c>
      <c r="K81" s="12">
        <f t="shared" si="8"/>
        <v>0</v>
      </c>
    </row>
    <row r="82" spans="2:11" s="1" customFormat="1" ht="13.5">
      <c r="B82" s="25"/>
      <c r="C82" s="10" t="s">
        <v>178</v>
      </c>
      <c r="D82" s="10" t="s">
        <v>195</v>
      </c>
      <c r="E82" s="11" t="s">
        <v>196</v>
      </c>
      <c r="F82" s="10" t="s">
        <v>42</v>
      </c>
      <c r="G82" s="23">
        <v>22.1</v>
      </c>
      <c r="H82" s="12">
        <f>SupisPrac!I81</f>
        <v>0</v>
      </c>
      <c r="I82" s="12">
        <f t="shared" si="6"/>
        <v>0</v>
      </c>
      <c r="J82" s="12">
        <f t="shared" si="7"/>
        <v>0</v>
      </c>
      <c r="K82" s="12">
        <f t="shared" si="8"/>
        <v>0</v>
      </c>
    </row>
    <row r="83" spans="2:11" s="1" customFormat="1" ht="13.5">
      <c r="B83" s="25"/>
      <c r="C83" s="10" t="s">
        <v>178</v>
      </c>
      <c r="D83" s="10" t="s">
        <v>197</v>
      </c>
      <c r="E83" s="11" t="s">
        <v>198</v>
      </c>
      <c r="F83" s="10" t="s">
        <v>42</v>
      </c>
      <c r="G83" s="23">
        <v>119</v>
      </c>
      <c r="H83" s="12">
        <f>SupisPrac!I82</f>
        <v>0</v>
      </c>
      <c r="I83" s="12">
        <f t="shared" si="6"/>
        <v>0</v>
      </c>
      <c r="J83" s="12">
        <f t="shared" si="7"/>
        <v>0</v>
      </c>
      <c r="K83" s="12">
        <f t="shared" si="8"/>
        <v>0</v>
      </c>
    </row>
    <row r="84" spans="2:11" s="1" customFormat="1" ht="27">
      <c r="B84" s="25"/>
      <c r="C84" s="10" t="s">
        <v>178</v>
      </c>
      <c r="D84" s="10" t="s">
        <v>199</v>
      </c>
      <c r="E84" s="11" t="s">
        <v>200</v>
      </c>
      <c r="F84" s="10" t="s">
        <v>55</v>
      </c>
      <c r="G84" s="23">
        <v>36</v>
      </c>
      <c r="H84" s="12">
        <f>SupisPrac!I83</f>
        <v>0</v>
      </c>
      <c r="I84" s="12">
        <f t="shared" si="6"/>
        <v>0</v>
      </c>
      <c r="J84" s="12">
        <f t="shared" si="7"/>
        <v>0</v>
      </c>
      <c r="K84" s="12">
        <f t="shared" si="8"/>
        <v>0</v>
      </c>
    </row>
    <row r="85" spans="2:11" s="1" customFormat="1" ht="27">
      <c r="B85" s="25"/>
      <c r="C85" s="10" t="s">
        <v>178</v>
      </c>
      <c r="D85" s="10" t="s">
        <v>201</v>
      </c>
      <c r="E85" s="11" t="s">
        <v>202</v>
      </c>
      <c r="F85" s="10" t="s">
        <v>55</v>
      </c>
      <c r="G85" s="23">
        <v>25</v>
      </c>
      <c r="H85" s="12">
        <f>SupisPrac!I84</f>
        <v>0</v>
      </c>
      <c r="I85" s="12">
        <f t="shared" si="6"/>
        <v>0</v>
      </c>
      <c r="J85" s="12">
        <f t="shared" si="7"/>
        <v>0</v>
      </c>
      <c r="K85" s="12">
        <f t="shared" si="8"/>
        <v>0</v>
      </c>
    </row>
    <row r="86" spans="2:11" s="1" customFormat="1" ht="13.5">
      <c r="B86" s="25"/>
      <c r="C86" s="10" t="s">
        <v>178</v>
      </c>
      <c r="D86" s="10" t="s">
        <v>203</v>
      </c>
      <c r="E86" s="11" t="s">
        <v>204</v>
      </c>
      <c r="F86" s="10" t="s">
        <v>55</v>
      </c>
      <c r="G86" s="23">
        <v>28</v>
      </c>
      <c r="H86" s="12">
        <f>SupisPrac!I85</f>
        <v>0</v>
      </c>
      <c r="I86" s="12">
        <f t="shared" si="6"/>
        <v>0</v>
      </c>
      <c r="J86" s="12">
        <f t="shared" si="7"/>
        <v>0</v>
      </c>
      <c r="K86" s="12">
        <f t="shared" si="8"/>
        <v>0</v>
      </c>
    </row>
    <row r="87" spans="2:11" s="1" customFormat="1" ht="27">
      <c r="B87" s="25"/>
      <c r="C87" s="10" t="s">
        <v>178</v>
      </c>
      <c r="D87" s="10" t="s">
        <v>205</v>
      </c>
      <c r="E87" s="11" t="s">
        <v>206</v>
      </c>
      <c r="F87" s="10" t="s">
        <v>55</v>
      </c>
      <c r="G87" s="23">
        <v>8</v>
      </c>
      <c r="H87" s="12">
        <f>SupisPrac!I86</f>
        <v>0</v>
      </c>
      <c r="I87" s="12">
        <f t="shared" si="6"/>
        <v>0</v>
      </c>
      <c r="J87" s="12">
        <f t="shared" si="7"/>
        <v>0</v>
      </c>
      <c r="K87" s="12">
        <f t="shared" si="8"/>
        <v>0</v>
      </c>
    </row>
    <row r="88" spans="2:11" s="1" customFormat="1" ht="13.5">
      <c r="B88" s="25"/>
      <c r="C88" s="10" t="s">
        <v>178</v>
      </c>
      <c r="D88" s="10" t="s">
        <v>207</v>
      </c>
      <c r="E88" s="11" t="s">
        <v>208</v>
      </c>
      <c r="F88" s="10" t="s">
        <v>42</v>
      </c>
      <c r="G88" s="23">
        <v>6.7</v>
      </c>
      <c r="H88" s="12">
        <f>SupisPrac!I87</f>
        <v>0</v>
      </c>
      <c r="I88" s="12">
        <f t="shared" si="6"/>
        <v>0</v>
      </c>
      <c r="J88" s="12">
        <f t="shared" si="7"/>
        <v>0</v>
      </c>
      <c r="K88" s="12">
        <f t="shared" si="8"/>
        <v>0</v>
      </c>
    </row>
    <row r="89" spans="2:11" s="1" customFormat="1" ht="13.5">
      <c r="B89" s="25"/>
      <c r="C89" s="10" t="s">
        <v>178</v>
      </c>
      <c r="D89" s="10" t="s">
        <v>209</v>
      </c>
      <c r="E89" s="11" t="s">
        <v>210</v>
      </c>
      <c r="F89" s="10" t="s">
        <v>42</v>
      </c>
      <c r="G89" s="23">
        <v>22.61</v>
      </c>
      <c r="H89" s="12">
        <f>SupisPrac!I88</f>
        <v>0</v>
      </c>
      <c r="I89" s="12">
        <f t="shared" si="6"/>
        <v>0</v>
      </c>
      <c r="J89" s="12">
        <f t="shared" si="7"/>
        <v>0</v>
      </c>
      <c r="K89" s="12">
        <f t="shared" si="8"/>
        <v>0</v>
      </c>
    </row>
    <row r="90" spans="2:11" s="1" customFormat="1" ht="13.5">
      <c r="B90" s="25"/>
      <c r="C90" s="10" t="s">
        <v>212</v>
      </c>
      <c r="D90" s="10" t="s">
        <v>213</v>
      </c>
      <c r="E90" s="11" t="s">
        <v>214</v>
      </c>
      <c r="F90" s="10" t="s">
        <v>30</v>
      </c>
      <c r="G90" s="23">
        <v>58.58</v>
      </c>
      <c r="H90" s="12">
        <f>SupisPrac!I89</f>
        <v>0</v>
      </c>
      <c r="I90" s="12">
        <f t="shared" si="6"/>
        <v>0</v>
      </c>
      <c r="J90" s="12">
        <f t="shared" si="7"/>
        <v>0</v>
      </c>
      <c r="K90" s="12">
        <f t="shared" si="8"/>
        <v>0</v>
      </c>
    </row>
    <row r="91" spans="2:11" s="1" customFormat="1" ht="13.5">
      <c r="B91" s="25"/>
      <c r="C91" s="10" t="s">
        <v>212</v>
      </c>
      <c r="D91" s="10" t="s">
        <v>215</v>
      </c>
      <c r="E91" s="11" t="s">
        <v>216</v>
      </c>
      <c r="F91" s="10" t="s">
        <v>30</v>
      </c>
      <c r="G91" s="23">
        <v>66.239999999999995</v>
      </c>
      <c r="H91" s="12">
        <f>SupisPrac!I90</f>
        <v>0</v>
      </c>
      <c r="I91" s="12">
        <f t="shared" si="6"/>
        <v>0</v>
      </c>
      <c r="J91" s="12">
        <f t="shared" si="7"/>
        <v>0</v>
      </c>
      <c r="K91" s="12">
        <f t="shared" si="8"/>
        <v>0</v>
      </c>
    </row>
    <row r="92" spans="2:11" s="1" customFormat="1" ht="27">
      <c r="B92" s="25"/>
      <c r="C92" s="10" t="s">
        <v>212</v>
      </c>
      <c r="D92" s="10" t="s">
        <v>217</v>
      </c>
      <c r="E92" s="11" t="s">
        <v>308</v>
      </c>
      <c r="F92" s="10" t="s">
        <v>37</v>
      </c>
      <c r="G92" s="23">
        <v>85.7</v>
      </c>
      <c r="H92" s="12">
        <f>SupisPrac!I91</f>
        <v>0</v>
      </c>
      <c r="I92" s="12">
        <f t="shared" si="6"/>
        <v>0</v>
      </c>
      <c r="J92" s="12">
        <f t="shared" si="7"/>
        <v>0</v>
      </c>
      <c r="K92" s="12">
        <f t="shared" si="8"/>
        <v>0</v>
      </c>
    </row>
    <row r="93" spans="2:11" s="1" customFormat="1" ht="13.5">
      <c r="B93" s="25"/>
      <c r="C93" s="10" t="s">
        <v>219</v>
      </c>
      <c r="D93" s="10" t="s">
        <v>220</v>
      </c>
      <c r="E93" s="11" t="s">
        <v>221</v>
      </c>
      <c r="F93" s="10" t="s">
        <v>30</v>
      </c>
      <c r="G93" s="23">
        <v>6.39</v>
      </c>
      <c r="H93" s="12">
        <f>SupisPrac!I92</f>
        <v>0</v>
      </c>
      <c r="I93" s="12">
        <f t="shared" si="6"/>
        <v>0</v>
      </c>
      <c r="J93" s="12">
        <f t="shared" si="7"/>
        <v>0</v>
      </c>
      <c r="K93" s="12">
        <f t="shared" si="8"/>
        <v>0</v>
      </c>
    </row>
    <row r="94" spans="2:11" s="1" customFormat="1" ht="13.5">
      <c r="B94" s="25"/>
      <c r="C94" s="10" t="s">
        <v>219</v>
      </c>
      <c r="D94" s="10" t="s">
        <v>222</v>
      </c>
      <c r="E94" s="11" t="s">
        <v>223</v>
      </c>
      <c r="F94" s="10" t="s">
        <v>30</v>
      </c>
      <c r="G94" s="23">
        <v>12.42</v>
      </c>
      <c r="H94" s="12">
        <f>SupisPrac!I93</f>
        <v>0</v>
      </c>
      <c r="I94" s="12">
        <f t="shared" si="6"/>
        <v>0</v>
      </c>
      <c r="J94" s="12">
        <f t="shared" si="7"/>
        <v>0</v>
      </c>
      <c r="K94" s="12">
        <f t="shared" si="8"/>
        <v>0</v>
      </c>
    </row>
    <row r="95" spans="2:11" s="1" customFormat="1" ht="13.5">
      <c r="B95" s="25"/>
      <c r="C95" s="10" t="s">
        <v>219</v>
      </c>
      <c r="D95" s="10" t="s">
        <v>224</v>
      </c>
      <c r="E95" s="11" t="s">
        <v>225</v>
      </c>
      <c r="F95" s="10" t="s">
        <v>27</v>
      </c>
      <c r="G95" s="23">
        <v>0.53</v>
      </c>
      <c r="H95" s="12">
        <f>SupisPrac!I94</f>
        <v>0</v>
      </c>
      <c r="I95" s="12">
        <f t="shared" si="6"/>
        <v>0</v>
      </c>
      <c r="J95" s="12">
        <f t="shared" si="7"/>
        <v>0</v>
      </c>
      <c r="K95" s="12">
        <f t="shared" si="8"/>
        <v>0</v>
      </c>
    </row>
    <row r="96" spans="2:11" s="1" customFormat="1" ht="27">
      <c r="B96" s="25"/>
      <c r="C96" s="10" t="s">
        <v>227</v>
      </c>
      <c r="D96" s="10" t="s">
        <v>228</v>
      </c>
      <c r="E96" s="11" t="s">
        <v>229</v>
      </c>
      <c r="F96" s="10" t="s">
        <v>37</v>
      </c>
      <c r="G96" s="23">
        <v>2.7</v>
      </c>
      <c r="H96" s="12">
        <f>SupisPrac!I95</f>
        <v>0</v>
      </c>
      <c r="I96" s="12">
        <f t="shared" si="6"/>
        <v>0</v>
      </c>
      <c r="J96" s="12">
        <f t="shared" si="7"/>
        <v>0</v>
      </c>
      <c r="K96" s="12">
        <f t="shared" si="8"/>
        <v>0</v>
      </c>
    </row>
    <row r="97" spans="2:11" s="1" customFormat="1" ht="13.5">
      <c r="B97" s="25"/>
      <c r="C97" s="10" t="s">
        <v>227</v>
      </c>
      <c r="D97" s="10" t="s">
        <v>232</v>
      </c>
      <c r="E97" s="11" t="s">
        <v>233</v>
      </c>
      <c r="F97" s="10" t="s">
        <v>37</v>
      </c>
      <c r="G97" s="23">
        <v>774.4</v>
      </c>
      <c r="H97" s="12">
        <f>SupisPrac!I97</f>
        <v>0</v>
      </c>
      <c r="I97" s="12">
        <f t="shared" si="6"/>
        <v>0</v>
      </c>
      <c r="J97" s="12">
        <f t="shared" si="7"/>
        <v>0</v>
      </c>
      <c r="K97" s="12">
        <f t="shared" si="8"/>
        <v>0</v>
      </c>
    </row>
    <row r="98" spans="2:11" s="1" customFormat="1" ht="13.5">
      <c r="B98" s="25"/>
      <c r="C98" s="10" t="s">
        <v>227</v>
      </c>
      <c r="D98" s="10" t="s">
        <v>230</v>
      </c>
      <c r="E98" s="11" t="s">
        <v>231</v>
      </c>
      <c r="F98" s="10" t="s">
        <v>37</v>
      </c>
      <c r="G98" s="23">
        <v>13.2</v>
      </c>
      <c r="H98" s="12">
        <f>SupisPrac!I96</f>
        <v>0</v>
      </c>
      <c r="I98" s="12">
        <f t="shared" si="6"/>
        <v>0</v>
      </c>
      <c r="J98" s="12">
        <f t="shared" si="7"/>
        <v>0</v>
      </c>
      <c r="K98" s="12">
        <f t="shared" si="8"/>
        <v>0</v>
      </c>
    </row>
    <row r="99" spans="2:11" s="1" customFormat="1" ht="27">
      <c r="B99" s="25"/>
      <c r="C99" s="10" t="s">
        <v>235</v>
      </c>
      <c r="D99" s="10" t="s">
        <v>236</v>
      </c>
      <c r="E99" s="11" t="s">
        <v>237</v>
      </c>
      <c r="F99" s="10" t="s">
        <v>30</v>
      </c>
      <c r="G99" s="23">
        <v>2</v>
      </c>
      <c r="H99" s="12">
        <f>SupisPrac!I98</f>
        <v>0</v>
      </c>
      <c r="I99" s="12">
        <f t="shared" si="6"/>
        <v>0</v>
      </c>
      <c r="J99" s="12">
        <f t="shared" si="7"/>
        <v>0</v>
      </c>
      <c r="K99" s="12">
        <f t="shared" si="8"/>
        <v>0</v>
      </c>
    </row>
    <row r="100" spans="2:11" s="1" customFormat="1" ht="27">
      <c r="B100" s="25"/>
      <c r="C100" s="10" t="s">
        <v>235</v>
      </c>
      <c r="D100" s="10" t="s">
        <v>238</v>
      </c>
      <c r="E100" s="11" t="s">
        <v>239</v>
      </c>
      <c r="F100" s="10" t="s">
        <v>37</v>
      </c>
      <c r="G100" s="23">
        <v>651.52</v>
      </c>
      <c r="H100" s="12">
        <f>SupisPrac!I99</f>
        <v>0</v>
      </c>
      <c r="I100" s="12">
        <f t="shared" si="6"/>
        <v>0</v>
      </c>
      <c r="J100" s="12">
        <f t="shared" si="7"/>
        <v>0</v>
      </c>
      <c r="K100" s="12">
        <f t="shared" si="8"/>
        <v>0</v>
      </c>
    </row>
    <row r="101" spans="2:11" s="1" customFormat="1" ht="13.5">
      <c r="B101" s="25"/>
      <c r="C101" s="10" t="s">
        <v>235</v>
      </c>
      <c r="D101" s="10" t="s">
        <v>240</v>
      </c>
      <c r="E101" s="11" t="s">
        <v>241</v>
      </c>
      <c r="F101" s="10" t="s">
        <v>37</v>
      </c>
      <c r="G101" s="23">
        <v>754.08</v>
      </c>
      <c r="H101" s="12">
        <f>SupisPrac!I100</f>
        <v>0</v>
      </c>
      <c r="I101" s="12">
        <f t="shared" si="6"/>
        <v>0</v>
      </c>
      <c r="J101" s="12">
        <f t="shared" si="7"/>
        <v>0</v>
      </c>
      <c r="K101" s="12">
        <f t="shared" si="8"/>
        <v>0</v>
      </c>
    </row>
    <row r="102" spans="2:11" s="1" customFormat="1" ht="13.5">
      <c r="B102" s="25"/>
      <c r="C102" s="10" t="s">
        <v>243</v>
      </c>
      <c r="D102" s="10" t="s">
        <v>244</v>
      </c>
      <c r="E102" s="11" t="s">
        <v>245</v>
      </c>
      <c r="F102" s="10" t="s">
        <v>30</v>
      </c>
      <c r="G102" s="23">
        <v>14.13</v>
      </c>
      <c r="H102" s="12">
        <f>SupisPrac!I101</f>
        <v>0</v>
      </c>
      <c r="I102" s="12">
        <f t="shared" si="6"/>
        <v>0</v>
      </c>
      <c r="J102" s="12">
        <f t="shared" si="7"/>
        <v>0</v>
      </c>
      <c r="K102" s="12">
        <f t="shared" si="8"/>
        <v>0</v>
      </c>
    </row>
    <row r="103" spans="2:11" s="1" customFormat="1" ht="13.5">
      <c r="B103" s="25"/>
      <c r="C103" s="10" t="s">
        <v>243</v>
      </c>
      <c r="D103" s="10" t="s">
        <v>244</v>
      </c>
      <c r="E103" s="11" t="s">
        <v>245</v>
      </c>
      <c r="F103" s="10" t="s">
        <v>30</v>
      </c>
      <c r="G103" s="23">
        <v>6.09</v>
      </c>
      <c r="H103" s="12">
        <f>SupisPrac!I101</f>
        <v>0</v>
      </c>
      <c r="I103" s="12">
        <f t="shared" si="6"/>
        <v>0</v>
      </c>
      <c r="J103" s="12">
        <f t="shared" si="7"/>
        <v>0</v>
      </c>
      <c r="K103" s="12">
        <f t="shared" si="8"/>
        <v>0</v>
      </c>
    </row>
    <row r="104" spans="2:11" s="1" customFormat="1" ht="13.5">
      <c r="B104" s="25"/>
      <c r="C104" s="10" t="s">
        <v>243</v>
      </c>
      <c r="D104" s="10" t="s">
        <v>246</v>
      </c>
      <c r="E104" s="11" t="s">
        <v>247</v>
      </c>
      <c r="F104" s="10" t="s">
        <v>27</v>
      </c>
      <c r="G104" s="23">
        <v>0.76</v>
      </c>
      <c r="H104" s="12">
        <f>SupisPrac!I102</f>
        <v>0</v>
      </c>
      <c r="I104" s="12">
        <f t="shared" si="6"/>
        <v>0</v>
      </c>
      <c r="J104" s="12">
        <f t="shared" si="7"/>
        <v>0</v>
      </c>
      <c r="K104" s="12">
        <f t="shared" si="8"/>
        <v>0</v>
      </c>
    </row>
    <row r="105" spans="2:11" s="1" customFormat="1" ht="27">
      <c r="B105" s="25"/>
      <c r="C105" s="10" t="s">
        <v>243</v>
      </c>
      <c r="D105" s="10" t="s">
        <v>248</v>
      </c>
      <c r="E105" s="11" t="s">
        <v>249</v>
      </c>
      <c r="F105" s="10" t="s">
        <v>30</v>
      </c>
      <c r="G105" s="23">
        <v>2.75</v>
      </c>
      <c r="H105" s="12">
        <f>SupisPrac!I103</f>
        <v>0</v>
      </c>
      <c r="I105" s="12">
        <f t="shared" si="6"/>
        <v>0</v>
      </c>
      <c r="J105" s="12">
        <f t="shared" si="7"/>
        <v>0</v>
      </c>
      <c r="K105" s="12">
        <f t="shared" si="8"/>
        <v>0</v>
      </c>
    </row>
    <row r="106" spans="2:11" s="1" customFormat="1" ht="27">
      <c r="B106" s="25"/>
      <c r="C106" s="10" t="s">
        <v>243</v>
      </c>
      <c r="D106" s="10" t="s">
        <v>250</v>
      </c>
      <c r="E106" s="11" t="s">
        <v>251</v>
      </c>
      <c r="F106" s="10" t="s">
        <v>37</v>
      </c>
      <c r="G106" s="23">
        <v>44</v>
      </c>
      <c r="H106" s="12">
        <f>SupisPrac!I104</f>
        <v>0</v>
      </c>
      <c r="I106" s="12">
        <f t="shared" si="6"/>
        <v>0</v>
      </c>
      <c r="J106" s="12">
        <f t="shared" si="7"/>
        <v>0</v>
      </c>
      <c r="K106" s="12">
        <f t="shared" si="8"/>
        <v>0</v>
      </c>
    </row>
    <row r="107" spans="2:11" s="1" customFormat="1" ht="13.5">
      <c r="B107" s="25"/>
      <c r="C107" s="10" t="s">
        <v>253</v>
      </c>
      <c r="D107" s="10" t="s">
        <v>254</v>
      </c>
      <c r="E107" s="11" t="s">
        <v>255</v>
      </c>
      <c r="F107" s="10" t="s">
        <v>37</v>
      </c>
      <c r="G107" s="23">
        <v>2</v>
      </c>
      <c r="H107" s="12">
        <f>SupisPrac!I105</f>
        <v>0</v>
      </c>
      <c r="I107" s="12">
        <f t="shared" si="6"/>
        <v>0</v>
      </c>
      <c r="J107" s="12">
        <f t="shared" si="7"/>
        <v>0</v>
      </c>
      <c r="K107" s="12">
        <f t="shared" si="8"/>
        <v>0</v>
      </c>
    </row>
    <row r="108" spans="2:11" s="1" customFormat="1" ht="13.5">
      <c r="B108" s="25"/>
      <c r="C108" s="10" t="s">
        <v>257</v>
      </c>
      <c r="D108" s="10" t="s">
        <v>258</v>
      </c>
      <c r="E108" s="11" t="s">
        <v>259</v>
      </c>
      <c r="F108" s="10" t="s">
        <v>42</v>
      </c>
      <c r="G108" s="23">
        <v>30</v>
      </c>
      <c r="H108" s="12">
        <f>SupisPrac!I106</f>
        <v>0</v>
      </c>
      <c r="I108" s="12">
        <f t="shared" si="6"/>
        <v>0</v>
      </c>
      <c r="J108" s="12">
        <f t="shared" si="7"/>
        <v>0</v>
      </c>
      <c r="K108" s="12">
        <f t="shared" si="8"/>
        <v>0</v>
      </c>
    </row>
    <row r="109" spans="2:11" s="1" customFormat="1" ht="13.5">
      <c r="B109" s="25"/>
      <c r="C109" s="10" t="s">
        <v>257</v>
      </c>
      <c r="D109" s="10" t="s">
        <v>260</v>
      </c>
      <c r="E109" s="11" t="s">
        <v>261</v>
      </c>
      <c r="F109" s="10" t="s">
        <v>42</v>
      </c>
      <c r="G109" s="23">
        <v>29.3</v>
      </c>
      <c r="H109" s="12">
        <f>SupisPrac!I107</f>
        <v>0</v>
      </c>
      <c r="I109" s="12">
        <f t="shared" si="6"/>
        <v>0</v>
      </c>
      <c r="J109" s="12">
        <f t="shared" si="7"/>
        <v>0</v>
      </c>
      <c r="K109" s="12">
        <f t="shared" si="8"/>
        <v>0</v>
      </c>
    </row>
    <row r="110" spans="2:11" s="1" customFormat="1" ht="13.5">
      <c r="B110" s="25"/>
      <c r="C110" s="10" t="s">
        <v>262</v>
      </c>
      <c r="D110" s="10" t="s">
        <v>263</v>
      </c>
      <c r="E110" s="11" t="s">
        <v>264</v>
      </c>
      <c r="F110" s="10" t="s">
        <v>30</v>
      </c>
      <c r="G110" s="23">
        <v>19.46</v>
      </c>
      <c r="H110" s="12">
        <f>SupisPrac!I108</f>
        <v>0</v>
      </c>
      <c r="I110" s="12">
        <f t="shared" si="6"/>
        <v>0</v>
      </c>
      <c r="J110" s="12">
        <f t="shared" si="7"/>
        <v>0</v>
      </c>
      <c r="K110" s="12">
        <f t="shared" ref="K110:K122" si="9">J110*0.23</f>
        <v>0</v>
      </c>
    </row>
    <row r="111" spans="2:11" s="1" customFormat="1" ht="27">
      <c r="B111" s="25"/>
      <c r="C111" s="10" t="s">
        <v>262</v>
      </c>
      <c r="D111" s="10" t="s">
        <v>265</v>
      </c>
      <c r="E111" s="11" t="s">
        <v>266</v>
      </c>
      <c r="F111" s="10" t="s">
        <v>30</v>
      </c>
      <c r="G111" s="23">
        <v>4.32</v>
      </c>
      <c r="H111" s="12">
        <f>SupisPrac!I109</f>
        <v>0</v>
      </c>
      <c r="I111" s="12">
        <f t="shared" si="6"/>
        <v>0</v>
      </c>
      <c r="J111" s="12">
        <f t="shared" si="7"/>
        <v>0</v>
      </c>
      <c r="K111" s="12">
        <f t="shared" si="9"/>
        <v>0</v>
      </c>
    </row>
    <row r="112" spans="2:11" s="1" customFormat="1" ht="27">
      <c r="B112" s="25"/>
      <c r="C112" s="10" t="s">
        <v>262</v>
      </c>
      <c r="D112" s="10" t="s">
        <v>267</v>
      </c>
      <c r="E112" s="11" t="s">
        <v>268</v>
      </c>
      <c r="F112" s="10" t="s">
        <v>30</v>
      </c>
      <c r="G112" s="23">
        <v>11.2</v>
      </c>
      <c r="H112" s="12">
        <f>SupisPrac!I110</f>
        <v>0</v>
      </c>
      <c r="I112" s="12">
        <f t="shared" si="6"/>
        <v>0</v>
      </c>
      <c r="J112" s="12">
        <f t="shared" si="7"/>
        <v>0</v>
      </c>
      <c r="K112" s="12">
        <f t="shared" si="9"/>
        <v>0</v>
      </c>
    </row>
    <row r="113" spans="2:11" s="1" customFormat="1" ht="13.5">
      <c r="B113" s="25"/>
      <c r="C113" s="10" t="s">
        <v>262</v>
      </c>
      <c r="D113" s="10" t="s">
        <v>269</v>
      </c>
      <c r="E113" s="11" t="s">
        <v>270</v>
      </c>
      <c r="F113" s="10" t="s">
        <v>37</v>
      </c>
      <c r="G113" s="23">
        <v>10</v>
      </c>
      <c r="H113" s="12">
        <f>SupisPrac!I111</f>
        <v>0</v>
      </c>
      <c r="I113" s="12">
        <f t="shared" si="6"/>
        <v>0</v>
      </c>
      <c r="J113" s="12">
        <f t="shared" si="7"/>
        <v>0</v>
      </c>
      <c r="K113" s="12">
        <f t="shared" si="9"/>
        <v>0</v>
      </c>
    </row>
    <row r="114" spans="2:11" s="43" customFormat="1" ht="13.5">
      <c r="B114" s="44"/>
      <c r="C114" s="45" t="s">
        <v>272</v>
      </c>
      <c r="D114" s="45" t="s">
        <v>273</v>
      </c>
      <c r="E114" s="46" t="s">
        <v>274</v>
      </c>
      <c r="F114" s="45" t="s">
        <v>275</v>
      </c>
      <c r="G114" s="47">
        <v>364.66</v>
      </c>
      <c r="H114" s="48">
        <f>SupisPrac!I112</f>
        <v>0</v>
      </c>
      <c r="I114" s="48">
        <f t="shared" si="6"/>
        <v>0</v>
      </c>
      <c r="J114" s="48">
        <f t="shared" si="7"/>
        <v>0</v>
      </c>
      <c r="K114" s="48">
        <f t="shared" si="9"/>
        <v>0</v>
      </c>
    </row>
    <row r="115" spans="2:11" s="1" customFormat="1" ht="13.5">
      <c r="B115" s="25"/>
      <c r="C115" s="10" t="s">
        <v>277</v>
      </c>
      <c r="D115" s="10" t="s">
        <v>278</v>
      </c>
      <c r="E115" s="11" t="s">
        <v>279</v>
      </c>
      <c r="F115" s="10" t="s">
        <v>37</v>
      </c>
      <c r="G115" s="23">
        <v>24.21</v>
      </c>
      <c r="H115" s="12">
        <f>SupisPrac!I113</f>
        <v>0</v>
      </c>
      <c r="I115" s="12">
        <f t="shared" si="6"/>
        <v>0</v>
      </c>
      <c r="J115" s="12">
        <f t="shared" si="7"/>
        <v>0</v>
      </c>
      <c r="K115" s="12">
        <f t="shared" si="9"/>
        <v>0</v>
      </c>
    </row>
    <row r="116" spans="2:11" s="1" customFormat="1" ht="13.5">
      <c r="B116" s="25"/>
      <c r="C116" s="10" t="s">
        <v>277</v>
      </c>
      <c r="D116" s="10" t="s">
        <v>280</v>
      </c>
      <c r="E116" s="11" t="s">
        <v>281</v>
      </c>
      <c r="F116" s="10" t="s">
        <v>37</v>
      </c>
      <c r="G116" s="23">
        <v>24.21</v>
      </c>
      <c r="H116" s="12">
        <f>SupisPrac!I114</f>
        <v>0</v>
      </c>
      <c r="I116" s="12">
        <f t="shared" si="6"/>
        <v>0</v>
      </c>
      <c r="J116" s="12">
        <f t="shared" si="7"/>
        <v>0</v>
      </c>
      <c r="K116" s="12">
        <f t="shared" si="9"/>
        <v>0</v>
      </c>
    </row>
    <row r="117" spans="2:11" s="1" customFormat="1" ht="13.5">
      <c r="B117" s="25"/>
      <c r="C117" s="10" t="s">
        <v>277</v>
      </c>
      <c r="D117" s="10" t="s">
        <v>282</v>
      </c>
      <c r="E117" s="11" t="s">
        <v>283</v>
      </c>
      <c r="F117" s="10" t="s">
        <v>37</v>
      </c>
      <c r="G117" s="23">
        <v>1.1000000000000001</v>
      </c>
      <c r="H117" s="12">
        <f>SupisPrac!I115</f>
        <v>0</v>
      </c>
      <c r="I117" s="12">
        <f t="shared" si="6"/>
        <v>0</v>
      </c>
      <c r="J117" s="12">
        <f t="shared" si="7"/>
        <v>0</v>
      </c>
      <c r="K117" s="12">
        <f t="shared" si="9"/>
        <v>0</v>
      </c>
    </row>
    <row r="118" spans="2:11" s="1" customFormat="1" ht="13.5">
      <c r="B118" s="25"/>
      <c r="C118" s="10" t="s">
        <v>277</v>
      </c>
      <c r="D118" s="10" t="s">
        <v>284</v>
      </c>
      <c r="E118" s="11" t="s">
        <v>285</v>
      </c>
      <c r="F118" s="10" t="s">
        <v>37</v>
      </c>
      <c r="G118" s="23">
        <v>695.88</v>
      </c>
      <c r="H118" s="12">
        <f>SupisPrac!I116</f>
        <v>0</v>
      </c>
      <c r="I118" s="12">
        <f t="shared" si="6"/>
        <v>0</v>
      </c>
      <c r="J118" s="12">
        <f t="shared" si="7"/>
        <v>0</v>
      </c>
      <c r="K118" s="12">
        <f t="shared" si="9"/>
        <v>0</v>
      </c>
    </row>
    <row r="119" spans="2:11" s="1" customFormat="1" ht="13.5">
      <c r="B119" s="25"/>
      <c r="C119" s="10" t="s">
        <v>277</v>
      </c>
      <c r="D119" s="10" t="s">
        <v>286</v>
      </c>
      <c r="E119" s="11" t="s">
        <v>287</v>
      </c>
      <c r="F119" s="10" t="s">
        <v>37</v>
      </c>
      <c r="G119" s="23">
        <v>30.68</v>
      </c>
      <c r="H119" s="12">
        <f>SupisPrac!I117</f>
        <v>0</v>
      </c>
      <c r="I119" s="12">
        <f t="shared" si="6"/>
        <v>0</v>
      </c>
      <c r="J119" s="12">
        <f t="shared" si="7"/>
        <v>0</v>
      </c>
      <c r="K119" s="12">
        <f t="shared" si="9"/>
        <v>0</v>
      </c>
    </row>
    <row r="120" spans="2:11" s="1" customFormat="1" ht="13.5">
      <c r="B120" s="25"/>
      <c r="C120" s="10" t="s">
        <v>277</v>
      </c>
      <c r="D120" s="10" t="s">
        <v>288</v>
      </c>
      <c r="E120" s="11" t="s">
        <v>289</v>
      </c>
      <c r="F120" s="10" t="s">
        <v>37</v>
      </c>
      <c r="G120" s="23">
        <v>708.21</v>
      </c>
      <c r="H120" s="12">
        <f>SupisPrac!I118</f>
        <v>0</v>
      </c>
      <c r="I120" s="12">
        <f t="shared" si="6"/>
        <v>0</v>
      </c>
      <c r="J120" s="12">
        <f t="shared" si="7"/>
        <v>0</v>
      </c>
      <c r="K120" s="12">
        <f t="shared" si="9"/>
        <v>0</v>
      </c>
    </row>
    <row r="121" spans="2:11" s="1" customFormat="1" ht="13.5">
      <c r="B121" s="25"/>
      <c r="C121" s="10" t="s">
        <v>277</v>
      </c>
      <c r="D121" s="10" t="s">
        <v>292</v>
      </c>
      <c r="E121" s="11" t="s">
        <v>293</v>
      </c>
      <c r="F121" s="10" t="s">
        <v>37</v>
      </c>
      <c r="G121" s="23">
        <v>24.20579</v>
      </c>
      <c r="H121" s="12">
        <f>SupisPrac!I120</f>
        <v>0</v>
      </c>
      <c r="I121" s="12">
        <f t="shared" si="6"/>
        <v>0</v>
      </c>
      <c r="J121" s="12">
        <f t="shared" si="7"/>
        <v>0</v>
      </c>
      <c r="K121" s="12">
        <f t="shared" si="9"/>
        <v>0</v>
      </c>
    </row>
    <row r="122" spans="2:11" s="1" customFormat="1" ht="13.5">
      <c r="B122" s="26"/>
      <c r="C122" s="10" t="s">
        <v>277</v>
      </c>
      <c r="D122" s="10" t="s">
        <v>290</v>
      </c>
      <c r="E122" s="11" t="s">
        <v>291</v>
      </c>
      <c r="F122" s="10" t="s">
        <v>37</v>
      </c>
      <c r="G122" s="23">
        <v>19.605689999999999</v>
      </c>
      <c r="H122" s="12">
        <f>SupisPrac!I119</f>
        <v>0</v>
      </c>
      <c r="I122" s="12">
        <f t="shared" si="6"/>
        <v>0</v>
      </c>
      <c r="J122" s="12">
        <f t="shared" si="7"/>
        <v>0</v>
      </c>
      <c r="K122" s="12">
        <f t="shared" si="9"/>
        <v>0</v>
      </c>
    </row>
    <row r="123" spans="2:11" s="2" customFormat="1" ht="27">
      <c r="B123" s="29" t="s">
        <v>298</v>
      </c>
      <c r="C123" s="30"/>
      <c r="D123" s="30"/>
      <c r="E123" s="31"/>
      <c r="F123" s="30"/>
      <c r="G123" s="15"/>
      <c r="H123" s="30"/>
      <c r="I123" s="30"/>
      <c r="J123" s="15">
        <f>SUM(J14:J122)</f>
        <v>0</v>
      </c>
      <c r="K123" s="15">
        <f>SUM(K14:K122)</f>
        <v>0</v>
      </c>
    </row>
  </sheetData>
  <sheetProtection algorithmName="SHA-512" hashValue="sXFyQ7fFVPbZTUxtJ8SAdcy8JZ0/GYlzpGa7B2rSZGfPn5zulne/HX1BfaP0Hu4I9bXbXtpJRamc3zPsp6UztQ==" saltValue="bCQ/kFga2Y1rkloArKr6FQ==" spinCount="100000" sheet="1" formatColumns="0" formatRows="0"/>
  <mergeCells count="1">
    <mergeCell ref="C3:D3"/>
  </mergeCells>
  <pageMargins left="0.25" right="0.25" top="0.75" bottom="0.75" header="0.3" footer="0.3"/>
  <pageSetup paperSize="9" orientation="landscape" errors="blank" r:id="rId1"/>
  <headerFooter>
    <oddHeader>&amp;RPríloha č. 3 k časti B.2 
(zároveň Príloha č. 2 k Zmluve o dielo k 2. časti zákazky) - &amp;KFF0000revízia 2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4B95A4-2902-4EFD-AB5A-166CDAE7C192}">
  <dimension ref="A1:G120"/>
  <sheetViews>
    <sheetView showGridLines="0" view="pageLayout" zoomScaleNormal="100" workbookViewId="0">
      <selection activeCell="J19" sqref="J19"/>
    </sheetView>
  </sheetViews>
  <sheetFormatPr defaultRowHeight="12.75"/>
  <cols>
    <col min="1" max="1" width="2.140625" customWidth="1"/>
    <col min="2" max="2" width="24.85546875" style="3" customWidth="1"/>
    <col min="3" max="3" width="12.28515625" customWidth="1"/>
    <col min="4" max="4" width="12.140625" customWidth="1"/>
    <col min="5" max="5" width="48.140625" style="3" customWidth="1"/>
    <col min="6" max="6" width="4.5703125" customWidth="1"/>
    <col min="7" max="7" width="13" customWidth="1"/>
  </cols>
  <sheetData>
    <row r="1" spans="1:7" ht="12.75" customHeight="1">
      <c r="A1" s="16"/>
      <c r="B1" s="38" t="s">
        <v>299</v>
      </c>
      <c r="C1" s="16"/>
      <c r="D1" s="16"/>
      <c r="E1" s="16" t="s">
        <v>303</v>
      </c>
      <c r="F1" s="16"/>
      <c r="G1" s="39" t="s">
        <v>300</v>
      </c>
    </row>
    <row r="2" spans="1:7" ht="12.75" customHeight="1">
      <c r="A2" s="16"/>
      <c r="B2" s="16"/>
      <c r="C2" s="16"/>
      <c r="D2" s="16"/>
      <c r="E2" s="16"/>
      <c r="F2" s="16"/>
      <c r="G2" s="17"/>
    </row>
    <row r="3" spans="1:7">
      <c r="A3" s="16"/>
      <c r="B3" s="18" t="s">
        <v>13</v>
      </c>
      <c r="C3" s="55" t="s">
        <v>14</v>
      </c>
      <c r="D3" s="56"/>
      <c r="E3" s="18" t="s">
        <v>15</v>
      </c>
      <c r="F3" s="18" t="s">
        <v>16</v>
      </c>
      <c r="G3" s="19" t="s">
        <v>17</v>
      </c>
    </row>
    <row r="4" spans="1:7" s="2" customFormat="1" ht="27">
      <c r="B4" s="22" t="s">
        <v>305</v>
      </c>
      <c r="C4" s="33" t="s">
        <v>19</v>
      </c>
      <c r="D4" s="33" t="s">
        <v>20</v>
      </c>
      <c r="E4" s="34" t="s">
        <v>21</v>
      </c>
      <c r="F4" s="33" t="s">
        <v>22</v>
      </c>
      <c r="G4" s="35">
        <v>1</v>
      </c>
    </row>
    <row r="5" spans="1:7" s="2" customFormat="1" ht="13.5">
      <c r="B5" s="36" t="s">
        <v>7</v>
      </c>
      <c r="C5" s="33" t="s">
        <v>19</v>
      </c>
      <c r="D5" s="33" t="s">
        <v>23</v>
      </c>
      <c r="E5" s="34" t="s">
        <v>24</v>
      </c>
      <c r="F5" s="33" t="s">
        <v>22</v>
      </c>
      <c r="G5" s="35">
        <v>1</v>
      </c>
    </row>
    <row r="6" spans="1:7" s="2" customFormat="1" ht="27">
      <c r="B6" s="36" t="s">
        <v>7</v>
      </c>
      <c r="C6" s="33" t="s">
        <v>19</v>
      </c>
      <c r="D6" s="33" t="s">
        <v>25</v>
      </c>
      <c r="E6" s="34" t="s">
        <v>26</v>
      </c>
      <c r="F6" s="33" t="s">
        <v>27</v>
      </c>
      <c r="G6" s="35">
        <v>279.93</v>
      </c>
    </row>
    <row r="7" spans="1:7" s="2" customFormat="1" ht="13.5">
      <c r="B7" s="36" t="s">
        <v>7</v>
      </c>
      <c r="C7" s="33" t="s">
        <v>19</v>
      </c>
      <c r="D7" s="33" t="s">
        <v>28</v>
      </c>
      <c r="E7" s="34" t="s">
        <v>29</v>
      </c>
      <c r="F7" s="33" t="s">
        <v>30</v>
      </c>
      <c r="G7" s="35">
        <v>143.71</v>
      </c>
    </row>
    <row r="8" spans="1:7" s="2" customFormat="1" ht="27">
      <c r="B8" s="36" t="s">
        <v>7</v>
      </c>
      <c r="C8" s="33" t="s">
        <v>19</v>
      </c>
      <c r="D8" s="33" t="s">
        <v>31</v>
      </c>
      <c r="E8" s="34" t="s">
        <v>32</v>
      </c>
      <c r="F8" s="33" t="s">
        <v>30</v>
      </c>
      <c r="G8" s="35">
        <v>6.33</v>
      </c>
    </row>
    <row r="9" spans="1:7" s="2" customFormat="1" ht="27">
      <c r="B9" s="36" t="s">
        <v>7</v>
      </c>
      <c r="C9" s="33" t="s">
        <v>19</v>
      </c>
      <c r="D9" s="33" t="s">
        <v>33</v>
      </c>
      <c r="E9" s="34" t="s">
        <v>34</v>
      </c>
      <c r="F9" s="33" t="s">
        <v>22</v>
      </c>
      <c r="G9" s="35">
        <v>2</v>
      </c>
    </row>
    <row r="10" spans="1:7" s="2" customFormat="1" ht="27">
      <c r="B10" s="36" t="s">
        <v>7</v>
      </c>
      <c r="C10" s="33" t="s">
        <v>19</v>
      </c>
      <c r="D10" s="33" t="s">
        <v>35</v>
      </c>
      <c r="E10" s="34" t="s">
        <v>36</v>
      </c>
      <c r="F10" s="33" t="s">
        <v>37</v>
      </c>
      <c r="G10" s="35">
        <v>3555.16</v>
      </c>
    </row>
    <row r="11" spans="1:7" s="2" customFormat="1" ht="27">
      <c r="B11" s="36" t="s">
        <v>7</v>
      </c>
      <c r="C11" s="33" t="s">
        <v>19</v>
      </c>
      <c r="D11" s="33" t="s">
        <v>38</v>
      </c>
      <c r="E11" s="34" t="s">
        <v>39</v>
      </c>
      <c r="F11" s="33" t="s">
        <v>22</v>
      </c>
      <c r="G11" s="35">
        <v>2</v>
      </c>
    </row>
    <row r="12" spans="1:7" s="2" customFormat="1" ht="13.5">
      <c r="B12" s="37" t="s">
        <v>7</v>
      </c>
      <c r="C12" s="33" t="s">
        <v>19</v>
      </c>
      <c r="D12" s="33" t="s">
        <v>40</v>
      </c>
      <c r="E12" s="34" t="s">
        <v>41</v>
      </c>
      <c r="F12" s="33" t="s">
        <v>42</v>
      </c>
      <c r="G12" s="35">
        <v>80</v>
      </c>
    </row>
    <row r="13" spans="1:7" s="2" customFormat="1" ht="13.5">
      <c r="B13" s="32" t="s">
        <v>43</v>
      </c>
      <c r="C13" s="33" t="s">
        <v>44</v>
      </c>
      <c r="D13" s="33" t="s">
        <v>45</v>
      </c>
      <c r="E13" s="34" t="s">
        <v>46</v>
      </c>
      <c r="F13" s="33" t="s">
        <v>30</v>
      </c>
      <c r="G13" s="35">
        <v>8.4499999999999993</v>
      </c>
    </row>
    <row r="14" spans="1:7" s="2" customFormat="1" ht="27">
      <c r="B14" s="36" t="s">
        <v>7</v>
      </c>
      <c r="C14" s="33" t="s">
        <v>44</v>
      </c>
      <c r="D14" s="33" t="s">
        <v>47</v>
      </c>
      <c r="E14" s="34" t="s">
        <v>48</v>
      </c>
      <c r="F14" s="33" t="s">
        <v>30</v>
      </c>
      <c r="G14" s="35">
        <v>54.59</v>
      </c>
    </row>
    <row r="15" spans="1:7" s="2" customFormat="1" ht="27">
      <c r="B15" s="36" t="s">
        <v>7</v>
      </c>
      <c r="C15" s="33" t="s">
        <v>44</v>
      </c>
      <c r="D15" s="33" t="s">
        <v>49</v>
      </c>
      <c r="E15" s="34" t="s">
        <v>50</v>
      </c>
      <c r="F15" s="33" t="s">
        <v>30</v>
      </c>
      <c r="G15" s="35">
        <v>43.22</v>
      </c>
    </row>
    <row r="16" spans="1:7" s="2" customFormat="1" ht="13.5">
      <c r="B16" s="36" t="s">
        <v>7</v>
      </c>
      <c r="C16" s="33" t="s">
        <v>44</v>
      </c>
      <c r="D16" s="33" t="s">
        <v>51</v>
      </c>
      <c r="E16" s="34" t="s">
        <v>52</v>
      </c>
      <c r="F16" s="33" t="s">
        <v>37</v>
      </c>
      <c r="G16" s="35">
        <v>1205.1099999999999</v>
      </c>
    </row>
    <row r="17" spans="2:7" s="2" customFormat="1" ht="27">
      <c r="B17" s="36" t="s">
        <v>7</v>
      </c>
      <c r="C17" s="33" t="s">
        <v>44</v>
      </c>
      <c r="D17" s="33" t="s">
        <v>53</v>
      </c>
      <c r="E17" s="34" t="s">
        <v>54</v>
      </c>
      <c r="F17" s="33" t="s">
        <v>55</v>
      </c>
      <c r="G17" s="35">
        <v>4</v>
      </c>
    </row>
    <row r="18" spans="2:7" s="2" customFormat="1" ht="27">
      <c r="B18" s="36" t="s">
        <v>7</v>
      </c>
      <c r="C18" s="33" t="s">
        <v>44</v>
      </c>
      <c r="D18" s="33" t="s">
        <v>56</v>
      </c>
      <c r="E18" s="34" t="s">
        <v>57</v>
      </c>
      <c r="F18" s="33" t="s">
        <v>37</v>
      </c>
      <c r="G18" s="35">
        <v>633.55999999999995</v>
      </c>
    </row>
    <row r="19" spans="2:7" s="2" customFormat="1" ht="27">
      <c r="B19" s="36" t="s">
        <v>7</v>
      </c>
      <c r="C19" s="33" t="s">
        <v>44</v>
      </c>
      <c r="D19" s="33" t="s">
        <v>58</v>
      </c>
      <c r="E19" s="34" t="s">
        <v>59</v>
      </c>
      <c r="F19" s="33" t="s">
        <v>37</v>
      </c>
      <c r="G19" s="35">
        <v>7.94</v>
      </c>
    </row>
    <row r="20" spans="2:7" s="2" customFormat="1" ht="27">
      <c r="B20" s="36" t="s">
        <v>7</v>
      </c>
      <c r="C20" s="33" t="s">
        <v>44</v>
      </c>
      <c r="D20" s="33" t="s">
        <v>60</v>
      </c>
      <c r="E20" s="34" t="s">
        <v>61</v>
      </c>
      <c r="F20" s="33" t="s">
        <v>37</v>
      </c>
      <c r="G20" s="35">
        <v>78.430000000000007</v>
      </c>
    </row>
    <row r="21" spans="2:7" s="2" customFormat="1" ht="27">
      <c r="B21" s="36" t="s">
        <v>7</v>
      </c>
      <c r="C21" s="33" t="s">
        <v>44</v>
      </c>
      <c r="D21" s="33" t="s">
        <v>62</v>
      </c>
      <c r="E21" s="34" t="s">
        <v>63</v>
      </c>
      <c r="F21" s="33" t="s">
        <v>37</v>
      </c>
      <c r="G21" s="35">
        <v>595.64</v>
      </c>
    </row>
    <row r="22" spans="2:7" s="2" customFormat="1" ht="27">
      <c r="B22" s="36" t="s">
        <v>7</v>
      </c>
      <c r="C22" s="33" t="s">
        <v>44</v>
      </c>
      <c r="D22" s="33" t="s">
        <v>64</v>
      </c>
      <c r="E22" s="34" t="s">
        <v>65</v>
      </c>
      <c r="F22" s="33" t="s">
        <v>37</v>
      </c>
      <c r="G22" s="35">
        <v>76.03</v>
      </c>
    </row>
    <row r="23" spans="2:7" s="2" customFormat="1" ht="27">
      <c r="B23" s="36" t="s">
        <v>7</v>
      </c>
      <c r="C23" s="33" t="s">
        <v>44</v>
      </c>
      <c r="D23" s="33" t="s">
        <v>66</v>
      </c>
      <c r="E23" s="34" t="s">
        <v>307</v>
      </c>
      <c r="F23" s="33" t="s">
        <v>42</v>
      </c>
      <c r="G23" s="35">
        <v>37.5</v>
      </c>
    </row>
    <row r="24" spans="2:7" s="2" customFormat="1" ht="27">
      <c r="B24" s="36" t="s">
        <v>7</v>
      </c>
      <c r="C24" s="33" t="s">
        <v>44</v>
      </c>
      <c r="D24" s="33" t="s">
        <v>67</v>
      </c>
      <c r="E24" s="34" t="s">
        <v>68</v>
      </c>
      <c r="F24" s="33" t="s">
        <v>42</v>
      </c>
      <c r="G24" s="35">
        <v>264.8</v>
      </c>
    </row>
    <row r="25" spans="2:7" s="2" customFormat="1" ht="27">
      <c r="B25" s="36" t="s">
        <v>7</v>
      </c>
      <c r="C25" s="33" t="s">
        <v>44</v>
      </c>
      <c r="D25" s="33" t="s">
        <v>69</v>
      </c>
      <c r="E25" s="34" t="s">
        <v>70</v>
      </c>
      <c r="F25" s="33" t="s">
        <v>55</v>
      </c>
      <c r="G25" s="35">
        <v>8</v>
      </c>
    </row>
    <row r="26" spans="2:7" s="2" customFormat="1" ht="13.5">
      <c r="B26" s="36" t="s">
        <v>7</v>
      </c>
      <c r="C26" s="33" t="s">
        <v>44</v>
      </c>
      <c r="D26" s="33" t="s">
        <v>71</v>
      </c>
      <c r="E26" s="34" t="s">
        <v>72</v>
      </c>
      <c r="F26" s="33" t="s">
        <v>27</v>
      </c>
      <c r="G26" s="35">
        <v>887.29</v>
      </c>
    </row>
    <row r="27" spans="2:7" s="2" customFormat="1" ht="27">
      <c r="B27" s="36" t="s">
        <v>7</v>
      </c>
      <c r="C27" s="33" t="s">
        <v>44</v>
      </c>
      <c r="D27" s="33" t="s">
        <v>73</v>
      </c>
      <c r="E27" s="34" t="s">
        <v>74</v>
      </c>
      <c r="F27" s="33" t="s">
        <v>37</v>
      </c>
      <c r="G27" s="35">
        <v>3795.17</v>
      </c>
    </row>
    <row r="28" spans="2:7" s="2" customFormat="1" ht="27">
      <c r="B28" s="36" t="s">
        <v>7</v>
      </c>
      <c r="C28" s="33" t="s">
        <v>44</v>
      </c>
      <c r="D28" s="33" t="s">
        <v>75</v>
      </c>
      <c r="E28" s="34" t="s">
        <v>76</v>
      </c>
      <c r="F28" s="33" t="s">
        <v>30</v>
      </c>
      <c r="G28" s="35">
        <v>2.7</v>
      </c>
    </row>
    <row r="29" spans="2:7" s="2" customFormat="1" ht="27">
      <c r="B29" s="36" t="s">
        <v>7</v>
      </c>
      <c r="C29" s="33" t="s">
        <v>44</v>
      </c>
      <c r="D29" s="33" t="s">
        <v>77</v>
      </c>
      <c r="E29" s="34" t="s">
        <v>78</v>
      </c>
      <c r="F29" s="33" t="s">
        <v>37</v>
      </c>
      <c r="G29" s="35">
        <v>169.38</v>
      </c>
    </row>
    <row r="30" spans="2:7" s="2" customFormat="1" ht="27">
      <c r="B30" s="36" t="s">
        <v>7</v>
      </c>
      <c r="C30" s="33" t="s">
        <v>44</v>
      </c>
      <c r="D30" s="33" t="s">
        <v>79</v>
      </c>
      <c r="E30" s="34" t="s">
        <v>80</v>
      </c>
      <c r="F30" s="33" t="s">
        <v>37</v>
      </c>
      <c r="G30" s="35">
        <v>4386.7299999999996</v>
      </c>
    </row>
    <row r="31" spans="2:7" s="2" customFormat="1" ht="27">
      <c r="B31" s="36" t="s">
        <v>7</v>
      </c>
      <c r="C31" s="33" t="s">
        <v>44</v>
      </c>
      <c r="D31" s="33" t="s">
        <v>81</v>
      </c>
      <c r="E31" s="34" t="s">
        <v>82</v>
      </c>
      <c r="F31" s="33" t="s">
        <v>42</v>
      </c>
      <c r="G31" s="35">
        <v>106.34</v>
      </c>
    </row>
    <row r="32" spans="2:7" s="2" customFormat="1" ht="27">
      <c r="B32" s="36" t="s">
        <v>7</v>
      </c>
      <c r="C32" s="33" t="s">
        <v>44</v>
      </c>
      <c r="D32" s="33" t="s">
        <v>83</v>
      </c>
      <c r="E32" s="34" t="s">
        <v>84</v>
      </c>
      <c r="F32" s="33" t="s">
        <v>42</v>
      </c>
      <c r="G32" s="35">
        <v>940.63</v>
      </c>
    </row>
    <row r="33" spans="2:7" s="2" customFormat="1" ht="13.5">
      <c r="B33" s="36" t="s">
        <v>7</v>
      </c>
      <c r="C33" s="33" t="s">
        <v>44</v>
      </c>
      <c r="D33" s="33" t="s">
        <v>85</v>
      </c>
      <c r="E33" s="34" t="s">
        <v>86</v>
      </c>
      <c r="F33" s="33" t="s">
        <v>42</v>
      </c>
      <c r="G33" s="35">
        <v>3.36</v>
      </c>
    </row>
    <row r="34" spans="2:7" s="2" customFormat="1" ht="13.5">
      <c r="B34" s="37" t="s">
        <v>7</v>
      </c>
      <c r="C34" s="33" t="s">
        <v>44</v>
      </c>
      <c r="D34" s="33" t="s">
        <v>87</v>
      </c>
      <c r="E34" s="34" t="s">
        <v>88</v>
      </c>
      <c r="F34" s="33" t="s">
        <v>42</v>
      </c>
      <c r="G34" s="35">
        <v>278.27</v>
      </c>
    </row>
    <row r="35" spans="2:7" s="2" customFormat="1" ht="27">
      <c r="B35" s="32" t="s">
        <v>89</v>
      </c>
      <c r="C35" s="33" t="s">
        <v>90</v>
      </c>
      <c r="D35" s="33" t="s">
        <v>91</v>
      </c>
      <c r="E35" s="34" t="s">
        <v>92</v>
      </c>
      <c r="F35" s="33" t="s">
        <v>37</v>
      </c>
      <c r="G35" s="35">
        <v>1200</v>
      </c>
    </row>
    <row r="36" spans="2:7" s="2" customFormat="1" ht="13.5">
      <c r="B36" s="36" t="s">
        <v>7</v>
      </c>
      <c r="C36" s="33" t="s">
        <v>90</v>
      </c>
      <c r="D36" s="33" t="s">
        <v>93</v>
      </c>
      <c r="E36" s="34" t="s">
        <v>94</v>
      </c>
      <c r="F36" s="33" t="s">
        <v>37</v>
      </c>
      <c r="G36" s="35">
        <v>42.21</v>
      </c>
    </row>
    <row r="37" spans="2:7" s="2" customFormat="1" ht="13.5">
      <c r="B37" s="36" t="s">
        <v>7</v>
      </c>
      <c r="C37" s="33" t="s">
        <v>90</v>
      </c>
      <c r="D37" s="33" t="s">
        <v>95</v>
      </c>
      <c r="E37" s="34" t="s">
        <v>96</v>
      </c>
      <c r="F37" s="33" t="s">
        <v>55</v>
      </c>
      <c r="G37" s="35">
        <v>3</v>
      </c>
    </row>
    <row r="38" spans="2:7" s="2" customFormat="1" ht="13.5">
      <c r="B38" s="36" t="s">
        <v>7</v>
      </c>
      <c r="C38" s="33" t="s">
        <v>90</v>
      </c>
      <c r="D38" s="33" t="s">
        <v>97</v>
      </c>
      <c r="E38" s="34" t="s">
        <v>98</v>
      </c>
      <c r="F38" s="33" t="s">
        <v>55</v>
      </c>
      <c r="G38" s="35">
        <v>3</v>
      </c>
    </row>
    <row r="39" spans="2:7" s="2" customFormat="1" ht="27">
      <c r="B39" s="37" t="s">
        <v>7</v>
      </c>
      <c r="C39" s="33" t="s">
        <v>90</v>
      </c>
      <c r="D39" s="33" t="s">
        <v>99</v>
      </c>
      <c r="E39" s="34" t="s">
        <v>100</v>
      </c>
      <c r="F39" s="33" t="s">
        <v>30</v>
      </c>
      <c r="G39" s="35">
        <v>2</v>
      </c>
    </row>
    <row r="40" spans="2:7" s="2" customFormat="1" ht="27">
      <c r="B40" s="32" t="s">
        <v>101</v>
      </c>
      <c r="C40" s="33" t="s">
        <v>102</v>
      </c>
      <c r="D40" s="33" t="s">
        <v>103</v>
      </c>
      <c r="E40" s="34" t="s">
        <v>104</v>
      </c>
      <c r="F40" s="33" t="s">
        <v>30</v>
      </c>
      <c r="G40" s="35">
        <v>58.58</v>
      </c>
    </row>
    <row r="41" spans="2:7" s="2" customFormat="1" ht="27">
      <c r="B41" s="36" t="s">
        <v>7</v>
      </c>
      <c r="C41" s="33" t="s">
        <v>102</v>
      </c>
      <c r="D41" s="33" t="s">
        <v>105</v>
      </c>
      <c r="E41" s="34" t="s">
        <v>106</v>
      </c>
      <c r="F41" s="33" t="s">
        <v>37</v>
      </c>
      <c r="G41" s="35">
        <v>303</v>
      </c>
    </row>
    <row r="42" spans="2:7" s="2" customFormat="1" ht="27">
      <c r="B42" s="36" t="s">
        <v>7</v>
      </c>
      <c r="C42" s="33" t="s">
        <v>102</v>
      </c>
      <c r="D42" s="33" t="s">
        <v>107</v>
      </c>
      <c r="E42" s="34" t="s">
        <v>108</v>
      </c>
      <c r="F42" s="33" t="s">
        <v>37</v>
      </c>
      <c r="G42" s="35">
        <v>303</v>
      </c>
    </row>
    <row r="43" spans="2:7" s="2" customFormat="1" ht="27">
      <c r="B43" s="37" t="s">
        <v>7</v>
      </c>
      <c r="C43" s="33" t="s">
        <v>102</v>
      </c>
      <c r="D43" s="33" t="s">
        <v>109</v>
      </c>
      <c r="E43" s="34" t="s">
        <v>110</v>
      </c>
      <c r="F43" s="33" t="s">
        <v>37</v>
      </c>
      <c r="G43" s="35">
        <v>303</v>
      </c>
    </row>
    <row r="44" spans="2:7" s="2" customFormat="1" ht="13.5">
      <c r="B44" s="32" t="s">
        <v>111</v>
      </c>
      <c r="C44" s="33" t="s">
        <v>112</v>
      </c>
      <c r="D44" s="33" t="s">
        <v>113</v>
      </c>
      <c r="E44" s="34" t="s">
        <v>114</v>
      </c>
      <c r="F44" s="33" t="s">
        <v>30</v>
      </c>
      <c r="G44" s="35">
        <v>135.71</v>
      </c>
    </row>
    <row r="45" spans="2:7" s="2" customFormat="1" ht="13.5">
      <c r="B45" s="36" t="s">
        <v>7</v>
      </c>
      <c r="C45" s="33" t="s">
        <v>112</v>
      </c>
      <c r="D45" s="33" t="s">
        <v>115</v>
      </c>
      <c r="E45" s="34" t="s">
        <v>116</v>
      </c>
      <c r="F45" s="33" t="s">
        <v>30</v>
      </c>
      <c r="G45" s="35">
        <v>8</v>
      </c>
    </row>
    <row r="46" spans="2:7" s="2" customFormat="1" ht="13.5">
      <c r="B46" s="36" t="s">
        <v>7</v>
      </c>
      <c r="C46" s="33" t="s">
        <v>112</v>
      </c>
      <c r="D46" s="33" t="s">
        <v>117</v>
      </c>
      <c r="E46" s="34" t="s">
        <v>118</v>
      </c>
      <c r="F46" s="33" t="s">
        <v>30</v>
      </c>
      <c r="G46" s="35">
        <v>120</v>
      </c>
    </row>
    <row r="47" spans="2:7" s="2" customFormat="1" ht="13.5">
      <c r="B47" s="36" t="s">
        <v>7</v>
      </c>
      <c r="C47" s="33" t="s">
        <v>112</v>
      </c>
      <c r="D47" s="33" t="s">
        <v>119</v>
      </c>
      <c r="E47" s="34" t="s">
        <v>120</v>
      </c>
      <c r="F47" s="33" t="s">
        <v>37</v>
      </c>
      <c r="G47" s="35">
        <v>303</v>
      </c>
    </row>
    <row r="48" spans="2:7" s="2" customFormat="1" ht="13.5">
      <c r="B48" s="37" t="s">
        <v>7</v>
      </c>
      <c r="C48" s="33" t="s">
        <v>112</v>
      </c>
      <c r="D48" s="33" t="s">
        <v>121</v>
      </c>
      <c r="E48" s="34" t="s">
        <v>122</v>
      </c>
      <c r="F48" s="33" t="s">
        <v>37</v>
      </c>
      <c r="G48" s="35">
        <v>400</v>
      </c>
    </row>
    <row r="49" spans="2:7" s="2" customFormat="1" ht="13.5">
      <c r="B49" s="34" t="s">
        <v>123</v>
      </c>
      <c r="C49" s="33" t="s">
        <v>124</v>
      </c>
      <c r="D49" s="33" t="s">
        <v>125</v>
      </c>
      <c r="E49" s="34" t="s">
        <v>126</v>
      </c>
      <c r="F49" s="33" t="s">
        <v>30</v>
      </c>
      <c r="G49" s="35">
        <v>212.51</v>
      </c>
    </row>
    <row r="50" spans="2:7" s="2" customFormat="1" ht="27">
      <c r="B50" s="32" t="s">
        <v>127</v>
      </c>
      <c r="C50" s="33" t="s">
        <v>128</v>
      </c>
      <c r="D50" s="33" t="s">
        <v>129</v>
      </c>
      <c r="E50" s="34" t="s">
        <v>130</v>
      </c>
      <c r="F50" s="33" t="s">
        <v>30</v>
      </c>
      <c r="G50" s="35">
        <v>0.6</v>
      </c>
    </row>
    <row r="51" spans="2:7" s="2" customFormat="1" ht="13.5">
      <c r="B51" s="36" t="s">
        <v>7</v>
      </c>
      <c r="C51" s="33" t="s">
        <v>128</v>
      </c>
      <c r="D51" s="33" t="s">
        <v>131</v>
      </c>
      <c r="E51" s="34" t="s">
        <v>132</v>
      </c>
      <c r="F51" s="33" t="s">
        <v>30</v>
      </c>
      <c r="G51" s="35">
        <v>5.96</v>
      </c>
    </row>
    <row r="52" spans="2:7" s="2" customFormat="1" ht="27">
      <c r="B52" s="36" t="s">
        <v>7</v>
      </c>
      <c r="C52" s="33" t="s">
        <v>128</v>
      </c>
      <c r="D52" s="33" t="s">
        <v>133</v>
      </c>
      <c r="E52" s="34" t="s">
        <v>134</v>
      </c>
      <c r="F52" s="33" t="s">
        <v>30</v>
      </c>
      <c r="G52" s="35">
        <v>19.059999999999999</v>
      </c>
    </row>
    <row r="53" spans="2:7" s="2" customFormat="1" ht="27">
      <c r="B53" s="36" t="s">
        <v>7</v>
      </c>
      <c r="C53" s="33" t="s">
        <v>128</v>
      </c>
      <c r="D53" s="33" t="s">
        <v>135</v>
      </c>
      <c r="E53" s="34" t="s">
        <v>136</v>
      </c>
      <c r="F53" s="33" t="s">
        <v>37</v>
      </c>
      <c r="G53" s="35">
        <v>55.34</v>
      </c>
    </row>
    <row r="54" spans="2:7" s="2" customFormat="1" ht="27">
      <c r="B54" s="36" t="s">
        <v>7</v>
      </c>
      <c r="C54" s="33" t="s">
        <v>128</v>
      </c>
      <c r="D54" s="33" t="s">
        <v>137</v>
      </c>
      <c r="E54" s="34" t="s">
        <v>138</v>
      </c>
      <c r="F54" s="33" t="s">
        <v>37</v>
      </c>
      <c r="G54" s="35">
        <v>52.96</v>
      </c>
    </row>
    <row r="55" spans="2:7" s="2" customFormat="1" ht="27">
      <c r="B55" s="36" t="s">
        <v>7</v>
      </c>
      <c r="C55" s="33" t="s">
        <v>128</v>
      </c>
      <c r="D55" s="33" t="s">
        <v>139</v>
      </c>
      <c r="E55" s="34" t="s">
        <v>140</v>
      </c>
      <c r="F55" s="33" t="s">
        <v>27</v>
      </c>
      <c r="G55" s="35">
        <v>3.88</v>
      </c>
    </row>
    <row r="56" spans="2:7" s="2" customFormat="1" ht="27">
      <c r="B56" s="36" t="s">
        <v>7</v>
      </c>
      <c r="C56" s="33" t="s">
        <v>128</v>
      </c>
      <c r="D56" s="33" t="s">
        <v>141</v>
      </c>
      <c r="E56" s="34" t="s">
        <v>142</v>
      </c>
      <c r="F56" s="33" t="s">
        <v>30</v>
      </c>
      <c r="G56" s="35">
        <v>49.85</v>
      </c>
    </row>
    <row r="57" spans="2:7" s="2" customFormat="1" ht="27">
      <c r="B57" s="36" t="s">
        <v>7</v>
      </c>
      <c r="C57" s="33" t="s">
        <v>128</v>
      </c>
      <c r="D57" s="33" t="s">
        <v>143</v>
      </c>
      <c r="E57" s="34" t="s">
        <v>144</v>
      </c>
      <c r="F57" s="33" t="s">
        <v>37</v>
      </c>
      <c r="G57" s="35">
        <v>48.16</v>
      </c>
    </row>
    <row r="58" spans="2:7" s="2" customFormat="1" ht="27">
      <c r="B58" s="36" t="s">
        <v>7</v>
      </c>
      <c r="C58" s="33" t="s">
        <v>128</v>
      </c>
      <c r="D58" s="33" t="s">
        <v>145</v>
      </c>
      <c r="E58" s="34" t="s">
        <v>146</v>
      </c>
      <c r="F58" s="33" t="s">
        <v>27</v>
      </c>
      <c r="G58" s="35">
        <v>5.62</v>
      </c>
    </row>
    <row r="59" spans="2:7" s="2" customFormat="1" ht="27">
      <c r="B59" s="36" t="s">
        <v>7</v>
      </c>
      <c r="C59" s="33" t="s">
        <v>128</v>
      </c>
      <c r="D59" s="33" t="s">
        <v>147</v>
      </c>
      <c r="E59" s="34" t="s">
        <v>148</v>
      </c>
      <c r="F59" s="33" t="s">
        <v>30</v>
      </c>
      <c r="G59" s="35">
        <v>2.7</v>
      </c>
    </row>
    <row r="60" spans="2:7" s="2" customFormat="1" ht="13.5">
      <c r="B60" s="36" t="s">
        <v>7</v>
      </c>
      <c r="C60" s="33" t="s">
        <v>128</v>
      </c>
      <c r="D60" s="33" t="s">
        <v>149</v>
      </c>
      <c r="E60" s="34" t="s">
        <v>150</v>
      </c>
      <c r="F60" s="33" t="s">
        <v>30</v>
      </c>
      <c r="G60" s="35">
        <v>3.1</v>
      </c>
    </row>
    <row r="61" spans="2:7" s="2" customFormat="1" ht="27">
      <c r="B61" s="36" t="s">
        <v>7</v>
      </c>
      <c r="C61" s="33" t="s">
        <v>128</v>
      </c>
      <c r="D61" s="33" t="s">
        <v>151</v>
      </c>
      <c r="E61" s="34" t="s">
        <v>152</v>
      </c>
      <c r="F61" s="33" t="s">
        <v>37</v>
      </c>
      <c r="G61" s="35">
        <v>23.92</v>
      </c>
    </row>
    <row r="62" spans="2:7" s="2" customFormat="1" ht="13.5">
      <c r="B62" s="36" t="s">
        <v>7</v>
      </c>
      <c r="C62" s="33" t="s">
        <v>128</v>
      </c>
      <c r="D62" s="33" t="s">
        <v>153</v>
      </c>
      <c r="E62" s="34" t="s">
        <v>154</v>
      </c>
      <c r="F62" s="33" t="s">
        <v>42</v>
      </c>
      <c r="G62" s="35">
        <v>246.4</v>
      </c>
    </row>
    <row r="63" spans="2:7" s="2" customFormat="1" ht="27">
      <c r="B63" s="36" t="s">
        <v>7</v>
      </c>
      <c r="C63" s="33" t="s">
        <v>128</v>
      </c>
      <c r="D63" s="33" t="s">
        <v>155</v>
      </c>
      <c r="E63" s="34" t="s">
        <v>156</v>
      </c>
      <c r="F63" s="33" t="s">
        <v>55</v>
      </c>
      <c r="G63" s="35">
        <v>4</v>
      </c>
    </row>
    <row r="64" spans="2:7" s="2" customFormat="1" ht="27">
      <c r="B64" s="36" t="s">
        <v>7</v>
      </c>
      <c r="C64" s="33" t="s">
        <v>128</v>
      </c>
      <c r="D64" s="33" t="s">
        <v>157</v>
      </c>
      <c r="E64" s="34" t="s">
        <v>158</v>
      </c>
      <c r="F64" s="33" t="s">
        <v>42</v>
      </c>
      <c r="G64" s="35">
        <v>12.82</v>
      </c>
    </row>
    <row r="65" spans="2:7" s="2" customFormat="1" ht="27">
      <c r="B65" s="36" t="s">
        <v>7</v>
      </c>
      <c r="C65" s="33" t="s">
        <v>128</v>
      </c>
      <c r="D65" s="33" t="s">
        <v>159</v>
      </c>
      <c r="E65" s="34" t="s">
        <v>160</v>
      </c>
      <c r="F65" s="33" t="s">
        <v>42</v>
      </c>
      <c r="G65" s="35">
        <v>189.42</v>
      </c>
    </row>
    <row r="66" spans="2:7" s="2" customFormat="1" ht="27">
      <c r="B66" s="36" t="s">
        <v>7</v>
      </c>
      <c r="C66" s="33" t="s">
        <v>128</v>
      </c>
      <c r="D66" s="33" t="s">
        <v>161</v>
      </c>
      <c r="E66" s="34" t="s">
        <v>162</v>
      </c>
      <c r="F66" s="33" t="s">
        <v>42</v>
      </c>
      <c r="G66" s="35">
        <v>53.08</v>
      </c>
    </row>
    <row r="67" spans="2:7" s="2" customFormat="1" ht="27">
      <c r="B67" s="36" t="s">
        <v>7</v>
      </c>
      <c r="C67" s="33" t="s">
        <v>128</v>
      </c>
      <c r="D67" s="33" t="s">
        <v>163</v>
      </c>
      <c r="E67" s="34" t="s">
        <v>164</v>
      </c>
      <c r="F67" s="33" t="s">
        <v>37</v>
      </c>
      <c r="G67" s="35">
        <v>29.9</v>
      </c>
    </row>
    <row r="68" spans="2:7" s="2" customFormat="1" ht="27">
      <c r="B68" s="36" t="s">
        <v>7</v>
      </c>
      <c r="C68" s="33" t="s">
        <v>128</v>
      </c>
      <c r="D68" s="33" t="s">
        <v>165</v>
      </c>
      <c r="E68" s="34" t="s">
        <v>166</v>
      </c>
      <c r="F68" s="33" t="s">
        <v>55</v>
      </c>
      <c r="G68" s="35">
        <v>2</v>
      </c>
    </row>
    <row r="69" spans="2:7" s="2" customFormat="1" ht="13.5">
      <c r="B69" s="36" t="s">
        <v>7</v>
      </c>
      <c r="C69" s="33" t="s">
        <v>128</v>
      </c>
      <c r="D69" s="33" t="s">
        <v>167</v>
      </c>
      <c r="E69" s="34" t="s">
        <v>168</v>
      </c>
      <c r="F69" s="33" t="s">
        <v>42</v>
      </c>
      <c r="G69" s="35">
        <v>139.19999999999999</v>
      </c>
    </row>
    <row r="70" spans="2:7" s="2" customFormat="1" ht="13.5">
      <c r="B70" s="36" t="s">
        <v>7</v>
      </c>
      <c r="C70" s="33" t="s">
        <v>128</v>
      </c>
      <c r="D70" s="33" t="s">
        <v>169</v>
      </c>
      <c r="E70" s="34" t="s">
        <v>170</v>
      </c>
      <c r="F70" s="33" t="s">
        <v>42</v>
      </c>
      <c r="G70" s="35">
        <v>629.92999999999995</v>
      </c>
    </row>
    <row r="71" spans="2:7" s="2" customFormat="1" ht="27">
      <c r="B71" s="37" t="s">
        <v>7</v>
      </c>
      <c r="C71" s="33" t="s">
        <v>128</v>
      </c>
      <c r="D71" s="33" t="s">
        <v>171</v>
      </c>
      <c r="E71" s="34" t="s">
        <v>172</v>
      </c>
      <c r="F71" s="33" t="s">
        <v>37</v>
      </c>
      <c r="G71" s="35">
        <v>9.49</v>
      </c>
    </row>
    <row r="72" spans="2:7" s="2" customFormat="1" ht="40.5">
      <c r="B72" s="34" t="s">
        <v>173</v>
      </c>
      <c r="C72" s="33" t="s">
        <v>174</v>
      </c>
      <c r="D72" s="33" t="s">
        <v>175</v>
      </c>
      <c r="E72" s="34" t="s">
        <v>176</v>
      </c>
      <c r="F72" s="33" t="s">
        <v>30</v>
      </c>
      <c r="G72" s="35">
        <v>4.32</v>
      </c>
    </row>
    <row r="73" spans="2:7" s="2" customFormat="1" ht="54">
      <c r="B73" s="32" t="s">
        <v>177</v>
      </c>
      <c r="C73" s="33" t="s">
        <v>178</v>
      </c>
      <c r="D73" s="33" t="s">
        <v>179</v>
      </c>
      <c r="E73" s="34" t="s">
        <v>180</v>
      </c>
      <c r="F73" s="33" t="s">
        <v>30</v>
      </c>
      <c r="G73" s="35">
        <v>1.4</v>
      </c>
    </row>
    <row r="74" spans="2:7" s="2" customFormat="1" ht="27">
      <c r="B74" s="36" t="s">
        <v>7</v>
      </c>
      <c r="C74" s="33" t="s">
        <v>178</v>
      </c>
      <c r="D74" s="33" t="s">
        <v>181</v>
      </c>
      <c r="E74" s="34" t="s">
        <v>182</v>
      </c>
      <c r="F74" s="33" t="s">
        <v>37</v>
      </c>
      <c r="G74" s="35">
        <v>6180.56</v>
      </c>
    </row>
    <row r="75" spans="2:7" s="2" customFormat="1" ht="27">
      <c r="B75" s="36" t="s">
        <v>7</v>
      </c>
      <c r="C75" s="33" t="s">
        <v>178</v>
      </c>
      <c r="D75" s="33" t="s">
        <v>183</v>
      </c>
      <c r="E75" s="34" t="s">
        <v>184</v>
      </c>
      <c r="F75" s="33" t="s">
        <v>30</v>
      </c>
      <c r="G75" s="35">
        <v>136.1</v>
      </c>
    </row>
    <row r="76" spans="2:7" s="2" customFormat="1" ht="27">
      <c r="B76" s="36" t="s">
        <v>7</v>
      </c>
      <c r="C76" s="33" t="s">
        <v>178</v>
      </c>
      <c r="D76" s="33" t="s">
        <v>185</v>
      </c>
      <c r="E76" s="34" t="s">
        <v>186</v>
      </c>
      <c r="F76" s="33" t="s">
        <v>30</v>
      </c>
      <c r="G76" s="35">
        <v>107.72</v>
      </c>
    </row>
    <row r="77" spans="2:7" s="2" customFormat="1" ht="27">
      <c r="B77" s="36" t="s">
        <v>7</v>
      </c>
      <c r="C77" s="33" t="s">
        <v>178</v>
      </c>
      <c r="D77" s="33" t="s">
        <v>187</v>
      </c>
      <c r="E77" s="34" t="s">
        <v>188</v>
      </c>
      <c r="F77" s="33" t="s">
        <v>30</v>
      </c>
      <c r="G77" s="35">
        <v>0.41</v>
      </c>
    </row>
    <row r="78" spans="2:7" s="2" customFormat="1" ht="27">
      <c r="B78" s="36" t="s">
        <v>7</v>
      </c>
      <c r="C78" s="33" t="s">
        <v>178</v>
      </c>
      <c r="D78" s="33" t="s">
        <v>189</v>
      </c>
      <c r="E78" s="34" t="s">
        <v>190</v>
      </c>
      <c r="F78" s="33" t="s">
        <v>30</v>
      </c>
      <c r="G78" s="35">
        <v>31.85</v>
      </c>
    </row>
    <row r="79" spans="2:7" s="2" customFormat="1" ht="27">
      <c r="B79" s="36" t="s">
        <v>7</v>
      </c>
      <c r="C79" s="33" t="s">
        <v>178</v>
      </c>
      <c r="D79" s="33" t="s">
        <v>191</v>
      </c>
      <c r="E79" s="34" t="s">
        <v>192</v>
      </c>
      <c r="F79" s="33" t="s">
        <v>42</v>
      </c>
      <c r="G79" s="35">
        <v>978.95</v>
      </c>
    </row>
    <row r="80" spans="2:7" s="2" customFormat="1" ht="27">
      <c r="B80" s="36" t="s">
        <v>7</v>
      </c>
      <c r="C80" s="33" t="s">
        <v>178</v>
      </c>
      <c r="D80" s="33" t="s">
        <v>193</v>
      </c>
      <c r="E80" s="34" t="s">
        <v>194</v>
      </c>
      <c r="F80" s="33" t="s">
        <v>37</v>
      </c>
      <c r="G80" s="35">
        <v>2.78</v>
      </c>
    </row>
    <row r="81" spans="2:7" s="2" customFormat="1" ht="13.5">
      <c r="B81" s="36" t="s">
        <v>7</v>
      </c>
      <c r="C81" s="33" t="s">
        <v>178</v>
      </c>
      <c r="D81" s="33" t="s">
        <v>195</v>
      </c>
      <c r="E81" s="34" t="s">
        <v>196</v>
      </c>
      <c r="F81" s="33" t="s">
        <v>42</v>
      </c>
      <c r="G81" s="35">
        <v>22.1</v>
      </c>
    </row>
    <row r="82" spans="2:7" s="2" customFormat="1" ht="13.5">
      <c r="B82" s="36" t="s">
        <v>7</v>
      </c>
      <c r="C82" s="33" t="s">
        <v>178</v>
      </c>
      <c r="D82" s="33" t="s">
        <v>197</v>
      </c>
      <c r="E82" s="34" t="s">
        <v>198</v>
      </c>
      <c r="F82" s="33" t="s">
        <v>42</v>
      </c>
      <c r="G82" s="35">
        <v>119</v>
      </c>
    </row>
    <row r="83" spans="2:7" s="2" customFormat="1" ht="27">
      <c r="B83" s="36" t="s">
        <v>7</v>
      </c>
      <c r="C83" s="33" t="s">
        <v>178</v>
      </c>
      <c r="D83" s="33" t="s">
        <v>199</v>
      </c>
      <c r="E83" s="34" t="s">
        <v>200</v>
      </c>
      <c r="F83" s="33" t="s">
        <v>55</v>
      </c>
      <c r="G83" s="35">
        <v>36</v>
      </c>
    </row>
    <row r="84" spans="2:7" s="2" customFormat="1" ht="27">
      <c r="B84" s="36" t="s">
        <v>7</v>
      </c>
      <c r="C84" s="33" t="s">
        <v>178</v>
      </c>
      <c r="D84" s="33" t="s">
        <v>201</v>
      </c>
      <c r="E84" s="34" t="s">
        <v>202</v>
      </c>
      <c r="F84" s="33" t="s">
        <v>55</v>
      </c>
      <c r="G84" s="35">
        <v>25</v>
      </c>
    </row>
    <row r="85" spans="2:7" s="2" customFormat="1" ht="27">
      <c r="B85" s="36" t="s">
        <v>7</v>
      </c>
      <c r="C85" s="33" t="s">
        <v>178</v>
      </c>
      <c r="D85" s="33" t="s">
        <v>203</v>
      </c>
      <c r="E85" s="34" t="s">
        <v>204</v>
      </c>
      <c r="F85" s="33" t="s">
        <v>55</v>
      </c>
      <c r="G85" s="35">
        <v>28</v>
      </c>
    </row>
    <row r="86" spans="2:7" s="2" customFormat="1" ht="27">
      <c r="B86" s="36" t="s">
        <v>7</v>
      </c>
      <c r="C86" s="33" t="s">
        <v>178</v>
      </c>
      <c r="D86" s="33" t="s">
        <v>205</v>
      </c>
      <c r="E86" s="34" t="s">
        <v>206</v>
      </c>
      <c r="F86" s="33" t="s">
        <v>55</v>
      </c>
      <c r="G86" s="35">
        <v>8</v>
      </c>
    </row>
    <row r="87" spans="2:7" s="2" customFormat="1" ht="13.5">
      <c r="B87" s="36" t="s">
        <v>7</v>
      </c>
      <c r="C87" s="33" t="s">
        <v>178</v>
      </c>
      <c r="D87" s="33" t="s">
        <v>207</v>
      </c>
      <c r="E87" s="34" t="s">
        <v>208</v>
      </c>
      <c r="F87" s="33" t="s">
        <v>42</v>
      </c>
      <c r="G87" s="35">
        <v>6.7</v>
      </c>
    </row>
    <row r="88" spans="2:7" s="2" customFormat="1" ht="27">
      <c r="B88" s="37" t="s">
        <v>7</v>
      </c>
      <c r="C88" s="33" t="s">
        <v>178</v>
      </c>
      <c r="D88" s="33" t="s">
        <v>209</v>
      </c>
      <c r="E88" s="34" t="s">
        <v>210</v>
      </c>
      <c r="F88" s="33" t="s">
        <v>42</v>
      </c>
      <c r="G88" s="35">
        <v>22.61</v>
      </c>
    </row>
    <row r="89" spans="2:7" s="2" customFormat="1" ht="40.5">
      <c r="B89" s="32" t="s">
        <v>211</v>
      </c>
      <c r="C89" s="33" t="s">
        <v>212</v>
      </c>
      <c r="D89" s="33" t="s">
        <v>213</v>
      </c>
      <c r="E89" s="34" t="s">
        <v>214</v>
      </c>
      <c r="F89" s="33" t="s">
        <v>30</v>
      </c>
      <c r="G89" s="35">
        <v>58.58</v>
      </c>
    </row>
    <row r="90" spans="2:7" s="2" customFormat="1" ht="27">
      <c r="B90" s="36" t="s">
        <v>7</v>
      </c>
      <c r="C90" s="33" t="s">
        <v>212</v>
      </c>
      <c r="D90" s="33" t="s">
        <v>215</v>
      </c>
      <c r="E90" s="34" t="s">
        <v>216</v>
      </c>
      <c r="F90" s="33" t="s">
        <v>30</v>
      </c>
      <c r="G90" s="35">
        <v>66.239999999999995</v>
      </c>
    </row>
    <row r="91" spans="2:7" s="2" customFormat="1" ht="27">
      <c r="B91" s="37" t="s">
        <v>7</v>
      </c>
      <c r="C91" s="33" t="s">
        <v>212</v>
      </c>
      <c r="D91" s="33" t="s">
        <v>217</v>
      </c>
      <c r="E91" s="34" t="s">
        <v>308</v>
      </c>
      <c r="F91" s="33" t="s">
        <v>37</v>
      </c>
      <c r="G91" s="35">
        <v>85.7</v>
      </c>
    </row>
    <row r="92" spans="2:7" s="2" customFormat="1" ht="54">
      <c r="B92" s="32" t="s">
        <v>218</v>
      </c>
      <c r="C92" s="33" t="s">
        <v>219</v>
      </c>
      <c r="D92" s="33" t="s">
        <v>220</v>
      </c>
      <c r="E92" s="34" t="s">
        <v>221</v>
      </c>
      <c r="F92" s="33" t="s">
        <v>30</v>
      </c>
      <c r="G92" s="35">
        <v>6.39</v>
      </c>
    </row>
    <row r="93" spans="2:7" s="2" customFormat="1" ht="27">
      <c r="B93" s="36" t="s">
        <v>7</v>
      </c>
      <c r="C93" s="33" t="s">
        <v>219</v>
      </c>
      <c r="D93" s="33" t="s">
        <v>222</v>
      </c>
      <c r="E93" s="34" t="s">
        <v>223</v>
      </c>
      <c r="F93" s="33" t="s">
        <v>30</v>
      </c>
      <c r="G93" s="35">
        <v>12.42</v>
      </c>
    </row>
    <row r="94" spans="2:7" s="2" customFormat="1" ht="27">
      <c r="B94" s="37" t="s">
        <v>7</v>
      </c>
      <c r="C94" s="33" t="s">
        <v>219</v>
      </c>
      <c r="D94" s="33" t="s">
        <v>224</v>
      </c>
      <c r="E94" s="34" t="s">
        <v>225</v>
      </c>
      <c r="F94" s="33" t="s">
        <v>27</v>
      </c>
      <c r="G94" s="35">
        <v>0.53</v>
      </c>
    </row>
    <row r="95" spans="2:7" s="2" customFormat="1" ht="27">
      <c r="B95" s="32" t="s">
        <v>226</v>
      </c>
      <c r="C95" s="33" t="s">
        <v>227</v>
      </c>
      <c r="D95" s="33" t="s">
        <v>228</v>
      </c>
      <c r="E95" s="34" t="s">
        <v>229</v>
      </c>
      <c r="F95" s="33" t="s">
        <v>37</v>
      </c>
      <c r="G95" s="35">
        <v>2.7</v>
      </c>
    </row>
    <row r="96" spans="2:7" s="2" customFormat="1" ht="27">
      <c r="B96" s="36" t="s">
        <v>7</v>
      </c>
      <c r="C96" s="33" t="s">
        <v>227</v>
      </c>
      <c r="D96" s="33" t="s">
        <v>230</v>
      </c>
      <c r="E96" s="34" t="s">
        <v>231</v>
      </c>
      <c r="F96" s="33" t="s">
        <v>37</v>
      </c>
      <c r="G96" s="35">
        <v>13.2</v>
      </c>
    </row>
    <row r="97" spans="2:7" s="2" customFormat="1" ht="13.5">
      <c r="B97" s="37" t="s">
        <v>7</v>
      </c>
      <c r="C97" s="33" t="s">
        <v>227</v>
      </c>
      <c r="D97" s="33" t="s">
        <v>232</v>
      </c>
      <c r="E97" s="34" t="s">
        <v>233</v>
      </c>
      <c r="F97" s="33" t="s">
        <v>37</v>
      </c>
      <c r="G97" s="35">
        <v>774.4</v>
      </c>
    </row>
    <row r="98" spans="2:7" s="2" customFormat="1" ht="27">
      <c r="B98" s="32" t="s">
        <v>234</v>
      </c>
      <c r="C98" s="33" t="s">
        <v>235</v>
      </c>
      <c r="D98" s="33" t="s">
        <v>236</v>
      </c>
      <c r="E98" s="34" t="s">
        <v>237</v>
      </c>
      <c r="F98" s="33" t="s">
        <v>30</v>
      </c>
      <c r="G98" s="35">
        <v>2</v>
      </c>
    </row>
    <row r="99" spans="2:7" s="2" customFormat="1" ht="27">
      <c r="B99" s="36" t="s">
        <v>7</v>
      </c>
      <c r="C99" s="33" t="s">
        <v>235</v>
      </c>
      <c r="D99" s="33" t="s">
        <v>238</v>
      </c>
      <c r="E99" s="34" t="s">
        <v>239</v>
      </c>
      <c r="F99" s="33" t="s">
        <v>37</v>
      </c>
      <c r="G99" s="35">
        <v>651.52</v>
      </c>
    </row>
    <row r="100" spans="2:7" s="2" customFormat="1" ht="27">
      <c r="B100" s="37" t="s">
        <v>7</v>
      </c>
      <c r="C100" s="33" t="s">
        <v>235</v>
      </c>
      <c r="D100" s="33" t="s">
        <v>240</v>
      </c>
      <c r="E100" s="34" t="s">
        <v>241</v>
      </c>
      <c r="F100" s="33" t="s">
        <v>37</v>
      </c>
      <c r="G100" s="35">
        <v>754.08</v>
      </c>
    </row>
    <row r="101" spans="2:7" s="2" customFormat="1" ht="13.5">
      <c r="B101" s="32" t="s">
        <v>242</v>
      </c>
      <c r="C101" s="33" t="s">
        <v>243</v>
      </c>
      <c r="D101" s="33" t="s">
        <v>244</v>
      </c>
      <c r="E101" s="34" t="s">
        <v>245</v>
      </c>
      <c r="F101" s="33" t="s">
        <v>30</v>
      </c>
      <c r="G101" s="35">
        <v>20.22</v>
      </c>
    </row>
    <row r="102" spans="2:7" s="2" customFormat="1" ht="13.5">
      <c r="B102" s="36" t="s">
        <v>7</v>
      </c>
      <c r="C102" s="33" t="s">
        <v>243</v>
      </c>
      <c r="D102" s="33" t="s">
        <v>246</v>
      </c>
      <c r="E102" s="34" t="s">
        <v>247</v>
      </c>
      <c r="F102" s="33" t="s">
        <v>27</v>
      </c>
      <c r="G102" s="35">
        <v>0.76</v>
      </c>
    </row>
    <row r="103" spans="2:7" s="2" customFormat="1" ht="27">
      <c r="B103" s="36" t="s">
        <v>7</v>
      </c>
      <c r="C103" s="33" t="s">
        <v>243</v>
      </c>
      <c r="D103" s="33" t="s">
        <v>248</v>
      </c>
      <c r="E103" s="34" t="s">
        <v>249</v>
      </c>
      <c r="F103" s="33" t="s">
        <v>30</v>
      </c>
      <c r="G103" s="35">
        <v>2.75</v>
      </c>
    </row>
    <row r="104" spans="2:7" s="2" customFormat="1" ht="27">
      <c r="B104" s="37" t="s">
        <v>7</v>
      </c>
      <c r="C104" s="33" t="s">
        <v>243</v>
      </c>
      <c r="D104" s="33" t="s">
        <v>250</v>
      </c>
      <c r="E104" s="34" t="s">
        <v>251</v>
      </c>
      <c r="F104" s="33" t="s">
        <v>37</v>
      </c>
      <c r="G104" s="35">
        <v>44</v>
      </c>
    </row>
    <row r="105" spans="2:7" s="2" customFormat="1" ht="27">
      <c r="B105" s="34" t="s">
        <v>252</v>
      </c>
      <c r="C105" s="33" t="s">
        <v>253</v>
      </c>
      <c r="D105" s="33" t="s">
        <v>254</v>
      </c>
      <c r="E105" s="34" t="s">
        <v>255</v>
      </c>
      <c r="F105" s="33" t="s">
        <v>37</v>
      </c>
      <c r="G105" s="35">
        <v>2</v>
      </c>
    </row>
    <row r="106" spans="2:7" s="2" customFormat="1" ht="40.5">
      <c r="B106" s="32" t="s">
        <v>256</v>
      </c>
      <c r="C106" s="33" t="s">
        <v>257</v>
      </c>
      <c r="D106" s="33" t="s">
        <v>258</v>
      </c>
      <c r="E106" s="34" t="s">
        <v>259</v>
      </c>
      <c r="F106" s="33" t="s">
        <v>42</v>
      </c>
      <c r="G106" s="35">
        <v>30</v>
      </c>
    </row>
    <row r="107" spans="2:7" s="2" customFormat="1" ht="27">
      <c r="B107" s="37" t="s">
        <v>7</v>
      </c>
      <c r="C107" s="33" t="s">
        <v>257</v>
      </c>
      <c r="D107" s="33" t="s">
        <v>260</v>
      </c>
      <c r="E107" s="34" t="s">
        <v>261</v>
      </c>
      <c r="F107" s="33" t="s">
        <v>42</v>
      </c>
      <c r="G107" s="35">
        <v>29.3</v>
      </c>
    </row>
    <row r="108" spans="2:7" s="2" customFormat="1" ht="27">
      <c r="B108" s="32" t="s">
        <v>306</v>
      </c>
      <c r="C108" s="33" t="s">
        <v>262</v>
      </c>
      <c r="D108" s="33" t="s">
        <v>263</v>
      </c>
      <c r="E108" s="34" t="s">
        <v>264</v>
      </c>
      <c r="F108" s="33" t="s">
        <v>30</v>
      </c>
      <c r="G108" s="35">
        <v>19.46</v>
      </c>
    </row>
    <row r="109" spans="2:7" s="2" customFormat="1" ht="27">
      <c r="B109" s="36" t="s">
        <v>7</v>
      </c>
      <c r="C109" s="33" t="s">
        <v>262</v>
      </c>
      <c r="D109" s="33" t="s">
        <v>265</v>
      </c>
      <c r="E109" s="34" t="s">
        <v>266</v>
      </c>
      <c r="F109" s="33" t="s">
        <v>30</v>
      </c>
      <c r="G109" s="35">
        <v>4.32</v>
      </c>
    </row>
    <row r="110" spans="2:7" s="2" customFormat="1" ht="27">
      <c r="B110" s="36" t="s">
        <v>7</v>
      </c>
      <c r="C110" s="33" t="s">
        <v>262</v>
      </c>
      <c r="D110" s="33" t="s">
        <v>267</v>
      </c>
      <c r="E110" s="34" t="s">
        <v>268</v>
      </c>
      <c r="F110" s="33" t="s">
        <v>30</v>
      </c>
      <c r="G110" s="35">
        <v>11.2</v>
      </c>
    </row>
    <row r="111" spans="2:7" s="2" customFormat="1" ht="13.5">
      <c r="B111" s="37" t="s">
        <v>7</v>
      </c>
      <c r="C111" s="33" t="s">
        <v>262</v>
      </c>
      <c r="D111" s="33" t="s">
        <v>269</v>
      </c>
      <c r="E111" s="34" t="s">
        <v>270</v>
      </c>
      <c r="F111" s="33" t="s">
        <v>37</v>
      </c>
      <c r="G111" s="35">
        <v>10</v>
      </c>
    </row>
    <row r="112" spans="2:7" s="53" customFormat="1" ht="13.5">
      <c r="B112" s="50" t="s">
        <v>271</v>
      </c>
      <c r="C112" s="51" t="s">
        <v>272</v>
      </c>
      <c r="D112" s="51" t="s">
        <v>273</v>
      </c>
      <c r="E112" s="50" t="s">
        <v>274</v>
      </c>
      <c r="F112" s="51" t="s">
        <v>275</v>
      </c>
      <c r="G112" s="52">
        <v>364.66</v>
      </c>
    </row>
    <row r="113" spans="2:7" s="2" customFormat="1" ht="40.5">
      <c r="B113" s="32" t="s">
        <v>276</v>
      </c>
      <c r="C113" s="33" t="s">
        <v>277</v>
      </c>
      <c r="D113" s="33" t="s">
        <v>278</v>
      </c>
      <c r="E113" s="34" t="s">
        <v>279</v>
      </c>
      <c r="F113" s="33" t="s">
        <v>37</v>
      </c>
      <c r="G113" s="35">
        <v>24.21</v>
      </c>
    </row>
    <row r="114" spans="2:7" s="2" customFormat="1" ht="13.5">
      <c r="B114" s="36" t="s">
        <v>7</v>
      </c>
      <c r="C114" s="33" t="s">
        <v>277</v>
      </c>
      <c r="D114" s="33" t="s">
        <v>280</v>
      </c>
      <c r="E114" s="34" t="s">
        <v>281</v>
      </c>
      <c r="F114" s="33" t="s">
        <v>37</v>
      </c>
      <c r="G114" s="35">
        <v>24.21</v>
      </c>
    </row>
    <row r="115" spans="2:7" s="2" customFormat="1" ht="13.5">
      <c r="B115" s="36" t="s">
        <v>7</v>
      </c>
      <c r="C115" s="33" t="s">
        <v>277</v>
      </c>
      <c r="D115" s="33" t="s">
        <v>282</v>
      </c>
      <c r="E115" s="34" t="s">
        <v>283</v>
      </c>
      <c r="F115" s="33" t="s">
        <v>37</v>
      </c>
      <c r="G115" s="35">
        <v>1.1000000000000001</v>
      </c>
    </row>
    <row r="116" spans="2:7" s="2" customFormat="1" ht="13.5">
      <c r="B116" s="36" t="s">
        <v>7</v>
      </c>
      <c r="C116" s="33" t="s">
        <v>277</v>
      </c>
      <c r="D116" s="33" t="s">
        <v>284</v>
      </c>
      <c r="E116" s="34" t="s">
        <v>285</v>
      </c>
      <c r="F116" s="33" t="s">
        <v>37</v>
      </c>
      <c r="G116" s="35">
        <v>695.88</v>
      </c>
    </row>
    <row r="117" spans="2:7" s="2" customFormat="1" ht="27">
      <c r="B117" s="36" t="s">
        <v>7</v>
      </c>
      <c r="C117" s="33" t="s">
        <v>277</v>
      </c>
      <c r="D117" s="33" t="s">
        <v>286</v>
      </c>
      <c r="E117" s="34" t="s">
        <v>287</v>
      </c>
      <c r="F117" s="33" t="s">
        <v>37</v>
      </c>
      <c r="G117" s="35">
        <v>30.68</v>
      </c>
    </row>
    <row r="118" spans="2:7" s="2" customFormat="1" ht="13.5">
      <c r="B118" s="36" t="s">
        <v>7</v>
      </c>
      <c r="C118" s="33" t="s">
        <v>277</v>
      </c>
      <c r="D118" s="33" t="s">
        <v>288</v>
      </c>
      <c r="E118" s="34" t="s">
        <v>289</v>
      </c>
      <c r="F118" s="33" t="s">
        <v>37</v>
      </c>
      <c r="G118" s="35">
        <v>708.21</v>
      </c>
    </row>
    <row r="119" spans="2:7" s="2" customFormat="1" ht="13.5">
      <c r="B119" s="36" t="s">
        <v>7</v>
      </c>
      <c r="C119" s="33" t="s">
        <v>277</v>
      </c>
      <c r="D119" s="33" t="s">
        <v>290</v>
      </c>
      <c r="E119" s="34" t="s">
        <v>291</v>
      </c>
      <c r="F119" s="33" t="s">
        <v>37</v>
      </c>
      <c r="G119" s="35">
        <v>19.605689999999999</v>
      </c>
    </row>
    <row r="120" spans="2:7" s="2" customFormat="1" ht="27">
      <c r="B120" s="37" t="s">
        <v>7</v>
      </c>
      <c r="C120" s="33" t="s">
        <v>277</v>
      </c>
      <c r="D120" s="33" t="s">
        <v>292</v>
      </c>
      <c r="E120" s="34" t="s">
        <v>293</v>
      </c>
      <c r="F120" s="33" t="s">
        <v>37</v>
      </c>
      <c r="G120" s="35">
        <v>24.20579</v>
      </c>
    </row>
  </sheetData>
  <sheetProtection password="CC6F" sheet="1" formatColumns="0" formatRows="0"/>
  <mergeCells count="1">
    <mergeCell ref="C3:D3"/>
  </mergeCells>
  <pageMargins left="0.25" right="0.25" top="0.75" bottom="0.75" header="0.3" footer="0.3"/>
  <pageSetup paperSize="9" orientation="landscape" errors="blank" r:id="rId1"/>
  <headerFooter>
    <oddHeader>&amp;RPríloha č. 3 k časti B.2 
(zároveň Príloha č. 2 k Zmluve o dielo k 2. časti zákazky) - &amp;KFF0000revízia 2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4</vt:i4>
      </vt:variant>
    </vt:vector>
  </HeadingPairs>
  <TitlesOfParts>
    <vt:vector size="4" baseType="lpstr">
      <vt:lpstr>RekapitulaciaStavby</vt:lpstr>
      <vt:lpstr>SupisPrac</vt:lpstr>
      <vt:lpstr>CastiStavby</vt:lpstr>
      <vt:lpstr>PopisPoloziek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Šturmová Anna</dc:creator>
  <cp:lastModifiedBy>Pecko Pavol</cp:lastModifiedBy>
  <dcterms:created xsi:type="dcterms:W3CDTF">2007-02-14T10:08:29Z</dcterms:created>
  <dcterms:modified xsi:type="dcterms:W3CDTF">2026-09-10T10:24:34Z</dcterms:modified>
</cp:coreProperties>
</file>