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starame-my.sharepoint.com/personal/info_obstarame_sk/Documents/Spolocne dokumenty/Obec Batizovce/07. Energie 2027-2028 - DNS/02. Výzva/"/>
    </mc:Choice>
  </mc:AlternateContent>
  <xr:revisionPtr revIDLastSave="6" documentId="13_ncr:1_{0206F155-AB2E-AE48-87F9-7BA6201C9A1F}" xr6:coauthVersionLast="47" xr6:coauthVersionMax="47" xr10:uidLastSave="{45CCF532-A732-0F4F-BC80-38D8C3524AAB}"/>
  <bookViews>
    <workbookView xWindow="0" yWindow="0" windowWidth="28800" windowHeight="18000" xr2:uid="{00000000-000D-0000-FFFF-FFFF00000000}"/>
  </bookViews>
  <sheets>
    <sheet name="Data 2025" sheetId="16" r:id="rId1"/>
    <sheet name="Data 2024" sheetId="15" r:id="rId2"/>
    <sheet name="Data 2023" sheetId="6" r:id="rId3"/>
    <sheet name="Poznámky" sheetId="13" r:id="rId4"/>
    <sheet name="Sheet1" sheetId="14" r:id="rId5"/>
  </sheets>
  <definedNames>
    <definedName name="_xlnm._FilterDatabase" localSheetId="2" hidden="1">'Data 2023'!$A$4:$P$28</definedName>
    <definedName name="CenaEE">#REF!</definedName>
    <definedName name="OJF">#REF!</definedName>
    <definedName name="SD">#REF!</definedName>
    <definedName name="TSS">#REF!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6" l="1"/>
  <c r="F31" i="16"/>
  <c r="E31" i="16"/>
  <c r="D31" i="16"/>
  <c r="F31" i="15"/>
  <c r="E31" i="15"/>
  <c r="D31" i="15"/>
  <c r="C31" i="15"/>
  <c r="D29" i="6" l="1"/>
  <c r="E29" i="6"/>
  <c r="F29" i="6"/>
  <c r="C29" i="6"/>
</calcChain>
</file>

<file path=xl/sharedStrings.xml><?xml version="1.0" encoding="utf-8"?>
<sst xmlns="http://schemas.openxmlformats.org/spreadsheetml/2006/main" count="875" uniqueCount="152">
  <si>
    <t>Row Labels</t>
  </si>
  <si>
    <t>Sum of 1T</t>
  </si>
  <si>
    <t>A</t>
  </si>
  <si>
    <t>C</t>
  </si>
  <si>
    <t>Grand Total</t>
  </si>
  <si>
    <t>Obdobie odberu</t>
  </si>
  <si>
    <t xml:space="preserve">                                                           </t>
  </si>
  <si>
    <t>Odberné miesto</t>
  </si>
  <si>
    <t>Spotreba  (MWh)</t>
  </si>
  <si>
    <t>Odberateľ</t>
  </si>
  <si>
    <t>Náklady</t>
  </si>
  <si>
    <t>poznámka</t>
  </si>
  <si>
    <t>p.č. OM</t>
  </si>
  <si>
    <t>EIC</t>
  </si>
  <si>
    <t>1T</t>
  </si>
  <si>
    <t>VT</t>
  </si>
  <si>
    <t>NT</t>
  </si>
  <si>
    <t>ŠT</t>
  </si>
  <si>
    <t>Istič/RK</t>
  </si>
  <si>
    <t>m.j.</t>
  </si>
  <si>
    <t>Počet fáz</t>
  </si>
  <si>
    <t>Typ merania</t>
  </si>
  <si>
    <t>Distribučná sadzba</t>
  </si>
  <si>
    <t>Distribučná oblasť</t>
  </si>
  <si>
    <t>Napäťová hladina</t>
  </si>
  <si>
    <t>Názov</t>
  </si>
  <si>
    <t>IČO</t>
  </si>
  <si>
    <t>Adresa OM</t>
  </si>
  <si>
    <t>Stĺpec1</t>
  </si>
  <si>
    <t>Stĺpec2</t>
  </si>
  <si>
    <t>24ZVS0000077973J</t>
  </si>
  <si>
    <t>25</t>
  </si>
  <si>
    <t>C10</t>
  </si>
  <si>
    <t>VSDS</t>
  </si>
  <si>
    <t>NN</t>
  </si>
  <si>
    <t>Obec Batizovce</t>
  </si>
  <si>
    <t>Štúrova 25, Batizovce</t>
  </si>
  <si>
    <t>VO</t>
  </si>
  <si>
    <t>24ZVS0000077919P</t>
  </si>
  <si>
    <t>32</t>
  </si>
  <si>
    <t>Nálepkova 245, Batizovce</t>
  </si>
  <si>
    <t>24ZVS00000778401</t>
  </si>
  <si>
    <t>40</t>
  </si>
  <si>
    <t>C4</t>
  </si>
  <si>
    <t>Štúrova 29, Batizovce</t>
  </si>
  <si>
    <t>OcÚ</t>
  </si>
  <si>
    <t>24ZVS0000077865M</t>
  </si>
  <si>
    <t>C1</t>
  </si>
  <si>
    <t>Štúrova 631, Batizovce</t>
  </si>
  <si>
    <t>PO</t>
  </si>
  <si>
    <t>24ZVS10000077940Y</t>
  </si>
  <si>
    <t>60</t>
  </si>
  <si>
    <t>Štúrova 376, Batizovce</t>
  </si>
  <si>
    <t>DS</t>
  </si>
  <si>
    <t>24ZVS0000077944Q</t>
  </si>
  <si>
    <t>35</t>
  </si>
  <si>
    <t>C3</t>
  </si>
  <si>
    <t>24ZVS0000043682V</t>
  </si>
  <si>
    <t>Komenského 336, Batizovce</t>
  </si>
  <si>
    <t>OFK</t>
  </si>
  <si>
    <t>24ZVS0000077886E</t>
  </si>
  <si>
    <t>24,7</t>
  </si>
  <si>
    <t>Osloboditeľov 231, Batizovce</t>
  </si>
  <si>
    <t>SKD</t>
  </si>
  <si>
    <t>24ZVS0000725217B</t>
  </si>
  <si>
    <t>Záhradná 650, Batizovce</t>
  </si>
  <si>
    <t>ČOV</t>
  </si>
  <si>
    <t>24ZVS00000779114</t>
  </si>
  <si>
    <t>63</t>
  </si>
  <si>
    <t>Guľa</t>
  </si>
  <si>
    <t>24ZVS0000769478D</t>
  </si>
  <si>
    <t>Batizovce</t>
  </si>
  <si>
    <t>nab. stan.</t>
  </si>
  <si>
    <t>24ZVS0000032357G</t>
  </si>
  <si>
    <t>Sládkovičova 482, Batizovce</t>
  </si>
  <si>
    <t>TKR</t>
  </si>
  <si>
    <t>24ZVS00000336278</t>
  </si>
  <si>
    <t>Cintorínska 341, Batizovce</t>
  </si>
  <si>
    <t>RO</t>
  </si>
  <si>
    <t>ukončený odber</t>
  </si>
  <si>
    <t>24ZVS0000033641E</t>
  </si>
  <si>
    <t>Cintorínska 342, Batizovce</t>
  </si>
  <si>
    <t>24ZVS00000336634</t>
  </si>
  <si>
    <t>24ZVS0000033667X</t>
  </si>
  <si>
    <t>24ZVS00000728943</t>
  </si>
  <si>
    <t>VSDS 1 X</t>
  </si>
  <si>
    <t>Štúrova 9001, Batizovce</t>
  </si>
  <si>
    <t>24ZVS00000766098</t>
  </si>
  <si>
    <t>20</t>
  </si>
  <si>
    <t>Komenského 334, Batizovce</t>
  </si>
  <si>
    <t>byt</t>
  </si>
  <si>
    <t>24ZVS0000077872P</t>
  </si>
  <si>
    <t>Nálepkova 170, Batizovce</t>
  </si>
  <si>
    <t>24ZVS0000078850U</t>
  </si>
  <si>
    <t>16</t>
  </si>
  <si>
    <t>Poľná 9009, Batizovce</t>
  </si>
  <si>
    <t>cintorín</t>
  </si>
  <si>
    <t>24ZVS00006803521</t>
  </si>
  <si>
    <t>Hviezdoslavova 33, Batizovce</t>
  </si>
  <si>
    <t>24ZVS0000743498C</t>
  </si>
  <si>
    <t>Sládkovičova 472, Batizovce</t>
  </si>
  <si>
    <t>šport kot.</t>
  </si>
  <si>
    <t>24ZVS00007607967</t>
  </si>
  <si>
    <t>Štúrova 78, Batizovce</t>
  </si>
  <si>
    <t>bat. Izba</t>
  </si>
  <si>
    <t>24ZVS0000058623G</t>
  </si>
  <si>
    <t>Štúrova  380, Batizovce</t>
  </si>
  <si>
    <t>modlit.</t>
  </si>
  <si>
    <t>EIC kod</t>
  </si>
  <si>
    <t>ETSO identification code</t>
  </si>
  <si>
    <t>jedinečné číslo každého odberného miesta</t>
  </si>
  <si>
    <t>nízke napätie</t>
  </si>
  <si>
    <t>https://www.vyhodnaenergia.sk/blog/10/elektrina/eic-kod-trh-s-elektrinou</t>
  </si>
  <si>
    <t>VN</t>
  </si>
  <si>
    <t>vysoké napätie</t>
  </si>
  <si>
    <t>veľmi vysoké napätie</t>
  </si>
  <si>
    <t>OM</t>
  </si>
  <si>
    <t>odberné miesto</t>
  </si>
  <si>
    <t>A, B, C</t>
  </si>
  <si>
    <t>https://www.vyhodnaenergia.sk/blog/28/distributori-elektriny-plynu/meranie-dodavky-elektriny-plynu</t>
  </si>
  <si>
    <t>údaj je vo faktúre, v zmluve o pripojení</t>
  </si>
  <si>
    <t>ZSD</t>
  </si>
  <si>
    <t>Západné Slovensko</t>
  </si>
  <si>
    <t>veľkosť ističa alebo rezervovanej kapacity</t>
  </si>
  <si>
    <t>SSD</t>
  </si>
  <si>
    <t>Stredné Slovensko</t>
  </si>
  <si>
    <t>údaj rozhodujúci pre stanovenie distribučných poplatkov</t>
  </si>
  <si>
    <t>VSD</t>
  </si>
  <si>
    <t>Východné Slovensko</t>
  </si>
  <si>
    <t>každé OM má stanovenú jednu veličinu hodnotu ističa (A) alebo hodnotu rezervovanej kapaicity (kW)</t>
  </si>
  <si>
    <t xml:space="preserve">vysoký tarif </t>
  </si>
  <si>
    <t>nízky tarif (ľudovo nazývaný nočný prúd)</t>
  </si>
  <si>
    <t>jednotarif</t>
  </si>
  <si>
    <t>B</t>
  </si>
  <si>
    <t>stačí kumulovaný údaj o spotrebe za OM (netreba čiastkové údaje podľa taríf)</t>
  </si>
  <si>
    <t>MWh</t>
  </si>
  <si>
    <t>megawatthodina - jednotka, ktoru sa udáva množstvo spotrebovanej elektriny, tzv. elektrická práca</t>
  </si>
  <si>
    <t>kWh</t>
  </si>
  <si>
    <t>kilowatthodina - jednotka, ktoru sa udáva množstvo spotrebovanej elektriny, tzv. elektrická práca</t>
  </si>
  <si>
    <t>Ampér</t>
  </si>
  <si>
    <t>kW</t>
  </si>
  <si>
    <t>kilowatt</t>
  </si>
  <si>
    <t>v EUR bez DPH</t>
  </si>
  <si>
    <t>za predošlý kalendárny rok (alebo ucelené obdobie 12 mesiacov)</t>
  </si>
  <si>
    <t>doplnené</t>
  </si>
  <si>
    <t>24ZVS00004010403</t>
  </si>
  <si>
    <t>C7</t>
  </si>
  <si>
    <t>Cintorínska 336, bBatizovce</t>
  </si>
  <si>
    <t>24ZVS0000856558T</t>
  </si>
  <si>
    <t>C9</t>
  </si>
  <si>
    <t>kamery</t>
  </si>
  <si>
    <t>Partizánska 10275 - nemeraný odber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</si>
</sst>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€&quot;* #,##0.00_-;\-&quot;€&quot;* #,##0.00_-;_-&quot;€&quot;* &quot;-&quot;??_-;_-@_-"/>
    <numFmt numFmtId="165" formatCode="#,##0.000"/>
    <numFmt numFmtId="166" formatCode="00\ 000\ 000"/>
    <numFmt numFmtId="167" formatCode="0.000"/>
  </numFmts>
  <fonts count="3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 (Body)"/>
    </font>
    <font>
      <b/>
      <sz val="10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sz val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9"/>
      <name val="Arial CE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6" borderId="8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5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166" fontId="27" fillId="0" borderId="0">
      <alignment horizontal="right" indent="1"/>
    </xf>
    <xf numFmtId="0" fontId="29" fillId="0" borderId="0"/>
  </cellStyleXfs>
  <cellXfs count="83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0" fillId="0" borderId="0" xfId="1" applyFont="1" applyAlignment="1">
      <alignment horizontal="center"/>
    </xf>
    <xf numFmtId="0" fontId="6" fillId="38" borderId="0" xfId="1" applyFont="1" applyFill="1" applyAlignment="1" applyProtection="1">
      <alignment horizontal="center" vertical="center" wrapText="1"/>
      <protection hidden="1"/>
    </xf>
    <xf numFmtId="0" fontId="3" fillId="41" borderId="10" xfId="0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5" fillId="0" borderId="0" xfId="1" applyFont="1" applyAlignment="1">
      <alignment horizontal="left" indent="1"/>
    </xf>
    <xf numFmtId="0" fontId="26" fillId="0" borderId="0" xfId="1" applyFont="1" applyAlignment="1">
      <alignment horizontal="left" indent="1"/>
    </xf>
    <xf numFmtId="0" fontId="0" fillId="40" borderId="14" xfId="0" applyFill="1" applyBorder="1">
      <alignment horizontal="left" vertical="center" indent="1"/>
    </xf>
    <xf numFmtId="0" fontId="0" fillId="0" borderId="11" xfId="0" applyBorder="1">
      <alignment horizontal="left" vertical="center" indent="1"/>
    </xf>
    <xf numFmtId="0" fontId="0" fillId="0" borderId="12" xfId="0" applyBorder="1">
      <alignment horizontal="left" vertical="center" indent="1"/>
    </xf>
    <xf numFmtId="0" fontId="0" fillId="0" borderId="15" xfId="1" applyFont="1" applyBorder="1" applyAlignment="1">
      <alignment horizontal="center"/>
    </xf>
    <xf numFmtId="0" fontId="6" fillId="40" borderId="16" xfId="1" applyFont="1" applyFill="1" applyBorder="1" applyAlignment="1">
      <alignment horizontal="center" vertical="center" wrapText="1"/>
    </xf>
    <xf numFmtId="0" fontId="0" fillId="0" borderId="17" xfId="1" applyFont="1" applyBorder="1" applyAlignment="1">
      <alignment horizontal="center"/>
    </xf>
    <xf numFmtId="0" fontId="6" fillId="40" borderId="0" xfId="1" applyFont="1" applyFill="1" applyAlignment="1">
      <alignment horizontal="center" vertical="center" wrapText="1"/>
    </xf>
    <xf numFmtId="0" fontId="28" fillId="0" borderId="0" xfId="1" applyFont="1" applyAlignment="1">
      <alignment horizontal="left" indent="1"/>
    </xf>
    <xf numFmtId="0" fontId="6" fillId="39" borderId="0" xfId="1" applyFont="1" applyFill="1" applyAlignment="1" applyProtection="1">
      <alignment horizontal="center" vertical="center" wrapText="1"/>
      <protection hidden="1"/>
    </xf>
    <xf numFmtId="0" fontId="6" fillId="42" borderId="0" xfId="1" applyFont="1" applyFill="1" applyAlignment="1" applyProtection="1">
      <alignment horizontal="center" vertical="center" wrapText="1"/>
      <protection hidden="1"/>
    </xf>
    <xf numFmtId="0" fontId="3" fillId="42" borderId="0" xfId="1" applyFont="1" applyFill="1" applyAlignment="1" applyProtection="1">
      <alignment horizontal="center" vertical="center" wrapText="1"/>
      <protection hidden="1"/>
    </xf>
    <xf numFmtId="49" fontId="3" fillId="34" borderId="0" xfId="1" applyNumberFormat="1" applyFont="1" applyFill="1" applyAlignment="1" applyProtection="1">
      <alignment horizontal="center" vertical="center" wrapText="1"/>
      <protection hidden="1"/>
    </xf>
    <xf numFmtId="49" fontId="6" fillId="34" borderId="0" xfId="1" applyNumberFormat="1" applyFont="1" applyFill="1" applyAlignment="1" applyProtection="1">
      <alignment horizontal="center" vertical="center" wrapText="1"/>
      <protection hidden="1"/>
    </xf>
    <xf numFmtId="0" fontId="6" fillId="34" borderId="0" xfId="1" applyFont="1" applyFill="1" applyAlignment="1" applyProtection="1">
      <alignment horizontal="center" vertical="center" wrapText="1"/>
      <protection hidden="1"/>
    </xf>
    <xf numFmtId="165" fontId="2" fillId="0" borderId="0" xfId="1" applyNumberFormat="1" applyAlignment="1">
      <alignment horizontal="right" indent="1"/>
    </xf>
    <xf numFmtId="166" fontId="27" fillId="0" borderId="0" xfId="54">
      <alignment horizontal="right" indent="1"/>
    </xf>
    <xf numFmtId="0" fontId="0" fillId="0" borderId="0" xfId="0" pivotButton="1">
      <alignment horizontal="left" vertical="center" indent="1"/>
    </xf>
    <xf numFmtId="0" fontId="0" fillId="0" borderId="0" xfId="0" applyAlignment="1">
      <alignment horizontal="left" vertical="center"/>
    </xf>
    <xf numFmtId="0" fontId="30" fillId="44" borderId="0" xfId="55" applyFont="1" applyFill="1" applyAlignment="1" applyProtection="1">
      <alignment horizontal="center"/>
      <protection locked="0"/>
    </xf>
    <xf numFmtId="167" fontId="31" fillId="44" borderId="0" xfId="55" applyNumberFormat="1" applyFont="1" applyFill="1" applyAlignment="1" applyProtection="1">
      <alignment horizontal="center" wrapText="1"/>
      <protection locked="0"/>
    </xf>
    <xf numFmtId="14" fontId="33" fillId="37" borderId="0" xfId="1" applyNumberFormat="1" applyFont="1" applyFill="1" applyAlignment="1">
      <alignment horizontal="center"/>
    </xf>
    <xf numFmtId="0" fontId="31" fillId="43" borderId="0" xfId="0" applyFont="1" applyFill="1" applyAlignment="1" applyProtection="1">
      <alignment horizontal="center"/>
      <protection locked="0"/>
    </xf>
    <xf numFmtId="166" fontId="27" fillId="0" borderId="0" xfId="0" applyNumberFormat="1" applyFont="1" applyAlignment="1" applyProtection="1">
      <alignment horizontal="left" indent="1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1" fillId="0" borderId="0" xfId="0" applyNumberFormat="1" applyFont="1" applyAlignment="1" applyProtection="1">
      <alignment horizontal="left"/>
      <protection locked="0"/>
    </xf>
    <xf numFmtId="49" fontId="0" fillId="0" borderId="0" xfId="1" applyNumberFormat="1" applyFont="1" applyAlignment="1">
      <alignment horizontal="center"/>
    </xf>
    <xf numFmtId="165" fontId="31" fillId="44" borderId="0" xfId="55" applyNumberFormat="1" applyFont="1" applyFill="1" applyAlignment="1" applyProtection="1">
      <alignment horizontal="center"/>
      <protection locked="0"/>
    </xf>
    <xf numFmtId="165" fontId="31" fillId="44" borderId="0" xfId="0" applyNumberFormat="1" applyFont="1" applyFill="1" applyAlignment="1" applyProtection="1">
      <alignment horizontal="center"/>
      <protection locked="0"/>
    </xf>
    <xf numFmtId="1" fontId="31" fillId="44" borderId="0" xfId="0" applyNumberFormat="1" applyFont="1" applyFill="1" applyAlignment="1" applyProtection="1">
      <alignment horizontal="left" indent="1"/>
      <protection locked="0"/>
    </xf>
    <xf numFmtId="49" fontId="31" fillId="0" borderId="0" xfId="0" applyNumberFormat="1" applyFont="1" applyAlignment="1" applyProtection="1">
      <alignment horizontal="center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165" fontId="32" fillId="0" borderId="0" xfId="55" applyNumberFormat="1" applyFont="1" applyAlignment="1" applyProtection="1">
      <alignment horizontal="center"/>
      <protection locked="0"/>
    </xf>
    <xf numFmtId="3" fontId="2" fillId="0" borderId="19" xfId="1" applyNumberFormat="1" applyBorder="1" applyAlignment="1">
      <alignment horizontal="center"/>
    </xf>
    <xf numFmtId="0" fontId="34" fillId="0" borderId="20" xfId="1" applyFont="1" applyBorder="1" applyAlignment="1">
      <alignment horizontal="center"/>
    </xf>
    <xf numFmtId="4" fontId="34" fillId="0" borderId="18" xfId="1" applyNumberFormat="1" applyFont="1" applyBorder="1" applyAlignment="1">
      <alignment horizontal="center"/>
    </xf>
    <xf numFmtId="3" fontId="2" fillId="0" borderId="21" xfId="1" applyNumberFormat="1" applyBorder="1" applyAlignment="1">
      <alignment horizontal="center"/>
    </xf>
    <xf numFmtId="4" fontId="34" fillId="0" borderId="22" xfId="1" applyNumberFormat="1" applyFont="1" applyBorder="1" applyAlignment="1">
      <alignment horizontal="center"/>
    </xf>
    <xf numFmtId="0" fontId="0" fillId="0" borderId="0" xfId="0" applyAlignment="1" applyProtection="1">
      <alignment horizontal="left" indent="1"/>
      <protection locked="0"/>
    </xf>
    <xf numFmtId="0" fontId="2" fillId="37" borderId="20" xfId="1" applyFill="1" applyBorder="1" applyAlignment="1">
      <alignment horizontal="center"/>
    </xf>
    <xf numFmtId="0" fontId="2" fillId="42" borderId="20" xfId="1" applyFill="1" applyBorder="1" applyAlignment="1">
      <alignment horizontal="center"/>
    </xf>
    <xf numFmtId="0" fontId="2" fillId="37" borderId="23" xfId="1" applyFill="1" applyBorder="1" applyAlignment="1">
      <alignment horizontal="center"/>
    </xf>
    <xf numFmtId="0" fontId="2" fillId="42" borderId="23" xfId="1" applyFill="1" applyBorder="1" applyAlignment="1">
      <alignment horizontal="center"/>
    </xf>
    <xf numFmtId="0" fontId="2" fillId="37" borderId="20" xfId="1" applyFill="1" applyBorder="1" applyAlignment="1">
      <alignment horizontal="left" indent="1"/>
    </xf>
    <xf numFmtId="4" fontId="2" fillId="37" borderId="20" xfId="1" applyNumberFormat="1" applyFill="1" applyBorder="1" applyAlignment="1">
      <alignment horizontal="center"/>
    </xf>
    <xf numFmtId="4" fontId="2" fillId="37" borderId="23" xfId="1" applyNumberFormat="1" applyFill="1" applyBorder="1" applyAlignment="1">
      <alignment horizontal="center"/>
    </xf>
    <xf numFmtId="0" fontId="2" fillId="37" borderId="23" xfId="1" applyFill="1" applyBorder="1" applyAlignment="1">
      <alignment horizontal="left" indent="1"/>
    </xf>
    <xf numFmtId="0" fontId="3" fillId="41" borderId="0" xfId="0" applyFont="1" applyFill="1" applyAlignment="1">
      <alignment horizontal="center" vertical="center"/>
    </xf>
    <xf numFmtId="4" fontId="2" fillId="37" borderId="18" xfId="1" applyNumberFormat="1" applyFill="1" applyBorder="1" applyAlignment="1">
      <alignment horizontal="left" indent="1"/>
    </xf>
    <xf numFmtId="4" fontId="2" fillId="37" borderId="22" xfId="1" applyNumberFormat="1" applyFill="1" applyBorder="1" applyAlignment="1">
      <alignment horizontal="left" indent="1"/>
    </xf>
    <xf numFmtId="0" fontId="35" fillId="40" borderId="24" xfId="1" applyFont="1" applyFill="1" applyBorder="1" applyAlignment="1" applyProtection="1">
      <alignment horizontal="center" vertical="center" wrapText="1"/>
      <protection hidden="1"/>
    </xf>
    <xf numFmtId="0" fontId="3" fillId="40" borderId="24" xfId="1" applyFont="1" applyFill="1" applyBorder="1" applyAlignment="1" applyProtection="1">
      <alignment horizontal="center" vertical="center" wrapText="1"/>
      <protection hidden="1"/>
    </xf>
    <xf numFmtId="3" fontId="22" fillId="43" borderId="19" xfId="1" applyNumberFormat="1" applyFont="1" applyFill="1" applyBorder="1" applyAlignment="1">
      <alignment horizontal="center"/>
    </xf>
    <xf numFmtId="0" fontId="0" fillId="37" borderId="20" xfId="1" applyFont="1" applyFill="1" applyBorder="1" applyAlignment="1">
      <alignment horizontal="center"/>
    </xf>
    <xf numFmtId="0" fontId="0" fillId="42" borderId="23" xfId="1" applyFont="1" applyFill="1" applyBorder="1" applyAlignment="1">
      <alignment horizontal="center"/>
    </xf>
    <xf numFmtId="0" fontId="0" fillId="37" borderId="23" xfId="1" applyFont="1" applyFill="1" applyBorder="1" applyAlignment="1">
      <alignment horizontal="center"/>
    </xf>
    <xf numFmtId="4" fontId="0" fillId="37" borderId="18" xfId="1" applyNumberFormat="1" applyFont="1" applyFill="1" applyBorder="1" applyAlignment="1">
      <alignment horizontal="left" indent="1"/>
    </xf>
    <xf numFmtId="3" fontId="0" fillId="43" borderId="0" xfId="1" applyNumberFormat="1" applyFont="1" applyFill="1" applyAlignment="1">
      <alignment horizontal="center"/>
    </xf>
    <xf numFmtId="4" fontId="34" fillId="0" borderId="0" xfId="1" applyNumberFormat="1" applyFont="1" applyAlignment="1">
      <alignment horizontal="center"/>
    </xf>
    <xf numFmtId="0" fontId="2" fillId="37" borderId="0" xfId="1" applyFill="1" applyAlignment="1">
      <alignment horizontal="center"/>
    </xf>
    <xf numFmtId="0" fontId="0" fillId="37" borderId="0" xfId="1" applyFont="1" applyFill="1" applyAlignment="1">
      <alignment horizontal="center"/>
    </xf>
    <xf numFmtId="0" fontId="0" fillId="42" borderId="0" xfId="1" applyFont="1" applyFill="1" applyAlignment="1">
      <alignment horizontal="center"/>
    </xf>
    <xf numFmtId="4" fontId="0" fillId="37" borderId="0" xfId="1" applyNumberFormat="1" applyFont="1" applyFill="1" applyAlignment="1">
      <alignment horizontal="left" indent="1"/>
    </xf>
    <xf numFmtId="0" fontId="6" fillId="39" borderId="13" xfId="1" applyFont="1" applyFill="1" applyBorder="1" applyAlignment="1" applyProtection="1">
      <alignment horizontal="left" vertical="center" wrapText="1"/>
      <protection hidden="1"/>
    </xf>
    <xf numFmtId="0" fontId="6" fillId="39" borderId="8" xfId="0" applyFont="1" applyFill="1" applyBorder="1" applyAlignment="1">
      <alignment horizontal="left" vertical="center" wrapText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0" fontId="0" fillId="34" borderId="8" xfId="0" applyFill="1" applyBorder="1" applyAlignment="1">
      <alignment horizontal="center" vertical="center" wrapText="1"/>
    </xf>
    <xf numFmtId="0" fontId="3" fillId="38" borderId="8" xfId="1" applyFont="1" applyFill="1" applyBorder="1" applyAlignment="1" applyProtection="1">
      <alignment horizontal="center" vertical="center" wrapText="1"/>
      <protection hidden="1"/>
    </xf>
    <xf numFmtId="0" fontId="3" fillId="38" borderId="8" xfId="0" applyFont="1" applyFill="1" applyBorder="1">
      <alignment horizontal="left" vertical="center" indent="1"/>
    </xf>
    <xf numFmtId="0" fontId="3" fillId="38" borderId="9" xfId="0" applyFont="1" applyFill="1" applyBorder="1">
      <alignment horizontal="left" vertical="center" indent="1"/>
    </xf>
  </cellXfs>
  <cellStyles count="5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Currency 2" xfId="43" xr:uid="{00000000-0005-0000-0000-000012000000}"/>
    <cellStyle name="Date" xfId="44" xr:uid="{00000000-0005-0000-0000-000013000000}"/>
    <cellStyle name="Dobrá" xfId="8" builtinId="26" customBuiltin="1"/>
    <cellStyle name="IČO" xfId="54" xr:uid="{00000000-0005-0000-0000-000015000000}"/>
    <cellStyle name="Input other source" xfId="45" xr:uid="{00000000-0005-0000-0000-000016000000}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" xr:uid="{00000000-0005-0000-0000-00001D000000}"/>
    <cellStyle name="Normal 2 2 2" xfId="52" xr:uid="{00000000-0005-0000-0000-00001E000000}"/>
    <cellStyle name="Normal 3" xfId="2" xr:uid="{00000000-0005-0000-0000-00001F000000}"/>
    <cellStyle name="Normal 3 2" xfId="51" xr:uid="{00000000-0005-0000-0000-000020000000}"/>
    <cellStyle name="Normal 4" xfId="50" xr:uid="{00000000-0005-0000-0000-000021000000}"/>
    <cellStyle name="Normal 4 2" xfId="53" xr:uid="{00000000-0005-0000-0000-000022000000}"/>
    <cellStyle name="Normal Input" xfId="46" xr:uid="{00000000-0005-0000-0000-000023000000}"/>
    <cellStyle name="Normálna" xfId="0" builtinId="0" customBuiltin="1"/>
    <cellStyle name="normálne_Mesto Vzorové  Podklady o spotrebe EE a tabuľka odberných miest - vzor na vyplnenie (2)" xfId="55" xr:uid="{00000000-0005-0000-0000-000025000000}"/>
    <cellStyle name="Nr. Input" xfId="47" xr:uid="{00000000-0005-0000-0000-000026000000}"/>
    <cellStyle name="Nr. simple" xfId="48" xr:uid="{00000000-0005-0000-0000-000027000000}"/>
    <cellStyle name="Numbers" xfId="49" xr:uid="{00000000-0005-0000-0000-000028000000}"/>
    <cellStyle name="Prepojená bunka" xfId="14" builtinId="24" customBuiltin="1"/>
    <cellStyle name="Spolu" xfId="18" builtinId="25" customBuiltin="1"/>
    <cellStyle name="Text upozornenia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1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\ 000\ 000"/>
      <alignment horizontal="left" vertical="bottom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\ 000\ 000"/>
      <alignment horizontal="left" vertical="bottom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\ 000\ 000"/>
      <alignment horizontal="left" vertical="bottom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00000000-0011-0000-FFFF-FFFF00000000}">
      <tableStyleElement type="wholeTable" dxfId="130"/>
      <tableStyleElement type="headerRow" dxfId="129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ol Malinovský" refreshedDate="44860.362523148149" createdVersion="8" refreshedVersion="8" minRefreshableVersion="3" recordCount="28" xr:uid="{298414D0-9E6A-5A42-804E-8808F6C2A5E6}">
  <cacheSource type="worksheet">
    <worksheetSource name="Vstupy"/>
  </cacheSource>
  <cacheFields count="16">
    <cacheField name="OM" numFmtId="1">
      <sharedItems containsNonDate="0" containsString="0" containsBlank="1"/>
    </cacheField>
    <cacheField name="EIC" numFmtId="49">
      <sharedItems/>
    </cacheField>
    <cacheField name="1T" numFmtId="0">
      <sharedItems containsSemiMixedTypes="0" containsString="0" containsNumber="1" minValue="0.03" maxValue="74.046999999999997"/>
    </cacheField>
    <cacheField name="VT" numFmtId="165">
      <sharedItems containsNonDate="0" containsString="0" containsBlank="1"/>
    </cacheField>
    <cacheField name="NT" numFmtId="165">
      <sharedItems containsNonDate="0" containsString="0" containsBlank="1"/>
    </cacheField>
    <cacheField name="Istič/RK" numFmtId="0">
      <sharedItems containsString="0" containsBlank="1" containsNumber="1" containsInteger="1" minValue="20" maxValue="160"/>
    </cacheField>
    <cacheField name="m.j." numFmtId="0">
      <sharedItems containsBlank="1"/>
    </cacheField>
    <cacheField name="Počet fáz" numFmtId="0">
      <sharedItems containsNonDate="0" containsString="0" containsBlank="1"/>
    </cacheField>
    <cacheField name="Typ merania" numFmtId="0">
      <sharedItems containsBlank="1" count="3">
        <s v="A"/>
        <s v="C"/>
        <m u="1"/>
      </sharedItems>
    </cacheField>
    <cacheField name="Distribučná sadzba" numFmtId="0">
      <sharedItems containsNonDate="0" containsString="0" containsBlank="1"/>
    </cacheField>
    <cacheField name="Distribučná oblasť" numFmtId="0">
      <sharedItems containsNonDate="0" containsString="0" containsBlank="1"/>
    </cacheField>
    <cacheField name="Napäťová hladina" numFmtId="0">
      <sharedItems containsNonDate="0" containsString="0" containsBlank="1"/>
    </cacheField>
    <cacheField name="Názov" numFmtId="0">
      <sharedItems/>
    </cacheField>
    <cacheField name="IČO" numFmtId="166">
      <sharedItems containsSemiMixedTypes="0" containsString="0" containsNumber="1" containsInteger="1" minValue="310255" maxValue="310255"/>
    </cacheField>
    <cacheField name="Adresa OM" numFmtId="1">
      <sharedItems/>
    </cacheField>
    <cacheField name="EUR" numFmtId="0">
      <sharedItems containsSemiMixedTypes="0" containsString="0" containsNumber="1" minValue="112.03" maxValue="12684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m/>
    <s v="24ZZS61338420001"/>
    <n v="74.046999999999997"/>
    <m/>
    <m/>
    <n v="160"/>
    <s v="A"/>
    <m/>
    <x v="0"/>
    <m/>
    <m/>
    <m/>
    <s v="Obec Bošany"/>
    <n v="310255"/>
    <s v="Športovcov 6, Bošany"/>
    <n v="12684.37"/>
  </r>
  <r>
    <m/>
    <s v="24ZZS6106481000D"/>
    <n v="17.044"/>
    <m/>
    <m/>
    <m/>
    <m/>
    <m/>
    <x v="0"/>
    <m/>
    <m/>
    <m/>
    <s v="Obec Bošany"/>
    <n v="310255"/>
    <s v="Hviezdoslavova 22, Bošany"/>
    <n v="2925.24"/>
  </r>
  <r>
    <m/>
    <s v="24ZZS4205491000R"/>
    <n v="25.364000000000001"/>
    <m/>
    <m/>
    <n v="25"/>
    <s v="A"/>
    <m/>
    <x v="0"/>
    <m/>
    <m/>
    <m/>
    <s v="Obec Bošany"/>
    <n v="310255"/>
    <s v="M.R.Štefánika 43,Bošany"/>
    <n v="4169.54"/>
  </r>
  <r>
    <m/>
    <s v="24ZZS6043416000S"/>
    <n v="1.9419999999999999"/>
    <m/>
    <m/>
    <n v="25"/>
    <s v="A"/>
    <m/>
    <x v="1"/>
    <m/>
    <m/>
    <m/>
    <s v="Obec Bošany"/>
    <n v="310255"/>
    <s v="M.R.Štefánika 191/27,Bošany"/>
    <n v="522.96"/>
  </r>
  <r>
    <m/>
    <s v="24ZZS4205483000N"/>
    <n v="20.190000000000001"/>
    <m/>
    <m/>
    <n v="50"/>
    <s v="A"/>
    <m/>
    <x v="0"/>
    <m/>
    <m/>
    <m/>
    <s v="Obec Bošany"/>
    <n v="310255"/>
    <s v="M.R.Štefánika 191/27,Bošany"/>
    <n v="3344.89"/>
  </r>
  <r>
    <m/>
    <s v="24ZZS42053720004"/>
    <n v="22.585999999999999"/>
    <m/>
    <m/>
    <n v="50"/>
    <s v="A"/>
    <m/>
    <x v="0"/>
    <m/>
    <m/>
    <m/>
    <s v="Obec Bošany"/>
    <n v="310255"/>
    <s v="Komenského 6, Bošany"/>
    <n v="4098.34"/>
  </r>
  <r>
    <m/>
    <s v="24ZZS42053590001"/>
    <n v="2.0499999999999998"/>
    <m/>
    <m/>
    <n v="25"/>
    <s v="A"/>
    <m/>
    <x v="1"/>
    <m/>
    <m/>
    <m/>
    <s v="Obec Bošany"/>
    <n v="310255"/>
    <s v="M.R.Štefánika 169/4,Bošany"/>
    <n v="552.94000000000005"/>
  </r>
  <r>
    <m/>
    <s v="24ZZS42053710009"/>
    <n v="28.277999999999999"/>
    <m/>
    <m/>
    <m/>
    <m/>
    <m/>
    <x v="0"/>
    <m/>
    <m/>
    <m/>
    <s v="Obec Bošany"/>
    <n v="310255"/>
    <s v="M.R.Štefánika 37,Bošany"/>
    <n v="5058.1000000000004"/>
  </r>
  <r>
    <m/>
    <s v="24ZZS4205360000K"/>
    <n v="12.663"/>
    <m/>
    <m/>
    <n v="32"/>
    <s v="A"/>
    <m/>
    <x v="0"/>
    <m/>
    <m/>
    <m/>
    <s v="Obec Bošany"/>
    <n v="310255"/>
    <s v="SNP 112/43, Bošany"/>
    <n v="2164.08"/>
  </r>
  <r>
    <m/>
    <s v="24ZZS42060840001"/>
    <n v="0.83499999999999996"/>
    <m/>
    <m/>
    <n v="25"/>
    <s v="A"/>
    <m/>
    <x v="0"/>
    <m/>
    <m/>
    <m/>
    <s v="Obec Bošany"/>
    <n v="310255"/>
    <s v="Družstevná 117/2, Bošany"/>
    <n v="360.41"/>
  </r>
  <r>
    <m/>
    <s v="24ZZS6019403000S"/>
    <n v="2.016"/>
    <m/>
    <m/>
    <n v="25"/>
    <s v="A"/>
    <m/>
    <x v="1"/>
    <m/>
    <m/>
    <m/>
    <s v="Obec Bošany"/>
    <n v="310255"/>
    <s v="Českosl. Armády 83, Bošany"/>
    <n v="496.71"/>
  </r>
  <r>
    <m/>
    <s v="24ZZS70090830006"/>
    <n v="0.52300000000000002"/>
    <m/>
    <m/>
    <n v="25"/>
    <s v="A"/>
    <m/>
    <x v="1"/>
    <m/>
    <m/>
    <m/>
    <s v="Obec Bošany"/>
    <n v="310255"/>
    <s v="Jilemnického 11, Bošany "/>
    <n v="217.4"/>
  </r>
  <r>
    <m/>
    <s v="24ZZS7029813000B"/>
    <n v="0.03"/>
    <m/>
    <m/>
    <n v="25"/>
    <s v="A"/>
    <m/>
    <x v="1"/>
    <m/>
    <m/>
    <m/>
    <s v="Obec Bošany"/>
    <n v="310255"/>
    <s v="Janka Kráľa 22, Bošany"/>
    <n v="221.18"/>
  </r>
  <r>
    <m/>
    <s v="24ZZS42148300002"/>
    <n v="4.8380000000000001"/>
    <m/>
    <m/>
    <n v="25"/>
    <s v="A"/>
    <m/>
    <x v="0"/>
    <m/>
    <m/>
    <m/>
    <s v="Obec Bošany"/>
    <n v="310255"/>
    <s v="M.R.Štefánika 43,Bošany"/>
    <n v="740.76"/>
  </r>
  <r>
    <m/>
    <s v="24ZZS40000037930"/>
    <n v="0.60199999999999998"/>
    <m/>
    <m/>
    <n v="20"/>
    <s v="A"/>
    <m/>
    <x v="1"/>
    <m/>
    <m/>
    <m/>
    <s v="Obec Bošany"/>
    <n v="310255"/>
    <s v="Janka Kráľa 1300/51"/>
    <n v="278.64"/>
  </r>
  <r>
    <m/>
    <s v="24ZZS4000003794M"/>
    <n v="0.40600000000000003"/>
    <m/>
    <m/>
    <n v="20"/>
    <s v="A"/>
    <m/>
    <x v="1"/>
    <m/>
    <m/>
    <m/>
    <s v="Obec Bošany"/>
    <n v="310255"/>
    <s v="Janka Kráľa 1301/52"/>
    <n v="249.88"/>
  </r>
  <r>
    <m/>
    <s v="24ZZS4000003788H"/>
    <n v="0.23499999999999999"/>
    <m/>
    <m/>
    <n v="20"/>
    <s v="A"/>
    <m/>
    <x v="1"/>
    <m/>
    <m/>
    <m/>
    <s v="Obec Bošany"/>
    <n v="310255"/>
    <s v="Janka Kráľa 1302/53"/>
    <n v="224.75"/>
  </r>
  <r>
    <m/>
    <s v="24ZZS40001103579"/>
    <n v="0.45500000000000002"/>
    <m/>
    <m/>
    <n v="25"/>
    <s v="A"/>
    <m/>
    <x v="1"/>
    <m/>
    <m/>
    <m/>
    <s v="Obec Bošany"/>
    <n v="310255"/>
    <s v="Slnečná1400/1"/>
    <n v="304.62"/>
  </r>
  <r>
    <m/>
    <s v="24ZZS40001103692"/>
    <n v="0.54200000000000004"/>
    <m/>
    <m/>
    <n v="25"/>
    <s v="A"/>
    <m/>
    <x v="1"/>
    <m/>
    <m/>
    <m/>
    <s v="Obec Bošany"/>
    <n v="310255"/>
    <s v="Slnečná1400/2"/>
    <n v="317.39999999999998"/>
  </r>
  <r>
    <m/>
    <s v="24ZZS40001333035"/>
    <n v="0.34200000000000003"/>
    <m/>
    <m/>
    <n v="25"/>
    <s v="A"/>
    <m/>
    <x v="1"/>
    <m/>
    <m/>
    <m/>
    <s v="Obec Bošany"/>
    <n v="310255"/>
    <s v="Slnečná1401/3"/>
    <n v="288.04000000000002"/>
  </r>
  <r>
    <m/>
    <s v="24ZZS40001333043"/>
    <n v="0.309"/>
    <m/>
    <m/>
    <n v="25"/>
    <s v="A"/>
    <m/>
    <x v="1"/>
    <m/>
    <m/>
    <m/>
    <s v="Obec Bošany"/>
    <n v="310255"/>
    <s v="Slnečná1401/4"/>
    <n v="283.2"/>
  </r>
  <r>
    <m/>
    <s v="24ZZS40001750098"/>
    <n v="0.58399999999999996"/>
    <m/>
    <m/>
    <n v="20"/>
    <s v="A"/>
    <m/>
    <x v="1"/>
    <m/>
    <m/>
    <m/>
    <s v="Obec Bošany"/>
    <n v="310255"/>
    <s v="Slnečná1402/5"/>
    <n v="149.16"/>
  </r>
  <r>
    <m/>
    <s v="24ZZS4000175058W"/>
    <n v="0.33100000000000002"/>
    <m/>
    <m/>
    <n v="20"/>
    <s v="A"/>
    <m/>
    <x v="1"/>
    <m/>
    <m/>
    <m/>
    <s v="Obec Bošany"/>
    <n v="310255"/>
    <s v="Slnečná1402/6"/>
    <n v="112.03"/>
  </r>
  <r>
    <m/>
    <s v="24ZZS42053550001"/>
    <n v="18.103000000000002"/>
    <m/>
    <m/>
    <n v="32"/>
    <s v="A"/>
    <m/>
    <x v="0"/>
    <m/>
    <m/>
    <m/>
    <s v="Obec Bošany"/>
    <n v="310255"/>
    <s v="Komenského 12, Bošany"/>
    <n v="2450.65"/>
  </r>
  <r>
    <m/>
    <s v="24ZZS4205358000N"/>
    <n v="28.253"/>
    <m/>
    <m/>
    <n v="50"/>
    <s v="A"/>
    <m/>
    <x v="0"/>
    <m/>
    <m/>
    <m/>
    <s v="Obec Bošany"/>
    <n v="310255"/>
    <s v="Českosl.armády 8, Bošany"/>
    <n v="5985.55"/>
  </r>
  <r>
    <m/>
    <s v="24ZZS4205361000F"/>
    <n v="11.037000000000001"/>
    <m/>
    <m/>
    <n v="32"/>
    <s v="A"/>
    <m/>
    <x v="0"/>
    <m/>
    <m/>
    <m/>
    <s v="Obec Bošany"/>
    <n v="310255"/>
    <s v="Staničná 6, Bošany"/>
    <n v="1730.99"/>
  </r>
  <r>
    <m/>
    <s v="24ZZS4205362000A"/>
    <n v="15.053000000000001"/>
    <m/>
    <m/>
    <n v="40"/>
    <s v="A"/>
    <m/>
    <x v="0"/>
    <m/>
    <m/>
    <m/>
    <s v="Obec Bošany"/>
    <n v="310255"/>
    <s v="Bernolákova 23, Bošany"/>
    <n v="2050.83"/>
  </r>
  <r>
    <m/>
    <s v="24ZZS42058880007"/>
    <n v="2.7080000000000002"/>
    <m/>
    <m/>
    <n v="25"/>
    <s v="A"/>
    <m/>
    <x v="0"/>
    <m/>
    <m/>
    <m/>
    <s v="Obec Bošany"/>
    <n v="310255"/>
    <s v="Baštín 19, Bošany"/>
    <n v="576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7EEC54-F84B-6944-8AD0-2C2B8F4243B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6"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Sum of 1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9B6472-C2BF-654E-A2C3-BB51A8BDBBF1}" name="Vstupy37" displayName="Vstupy37" ref="A4:R31" totalsRowCount="1" headerRowDxfId="128" dataDxfId="126" headerRowBorderDxfId="127">
  <autoFilter ref="A4:R30" xr:uid="{449B6472-C2BF-654E-A2C3-BB51A8BDBBF1}"/>
  <tableColumns count="18">
    <tableColumn id="1" xr3:uid="{811F03F8-9620-F940-BA39-4C8726A7CE18}" name="p.č. OM" dataDxfId="125" totalsRowDxfId="124" dataCellStyle="Normal 2"/>
    <tableColumn id="2" xr3:uid="{C980BE1B-DC60-C540-9E4D-07D74E122F70}" name="EIC" dataDxfId="123" totalsRowDxfId="122" dataCellStyle="Normal 2"/>
    <tableColumn id="6" xr3:uid="{57707777-FDBC-6445-841D-5DF04F3C2F65}" name="1T" totalsRowFunction="sum" dataDxfId="121" totalsRowDxfId="120" dataCellStyle="normálne_Mesto Vzorové  Podklady o spotrebe EE a tabuľka odberných miest - vzor na vyplnenie (2)"/>
    <tableColumn id="7" xr3:uid="{13EFFE97-8D7B-A34E-B20B-BF85DE9BEB4C}" name="VT" totalsRowFunction="sum" dataDxfId="119" totalsRowDxfId="118"/>
    <tableColumn id="16" xr3:uid="{27E1964F-3BE0-574D-9F96-B57CCB0F92D1}" name="NT" totalsRowFunction="sum" dataDxfId="117" totalsRowDxfId="116" dataCellStyle="Normal 2"/>
    <tableColumn id="25" xr3:uid="{D979C37E-054F-F943-A295-3B2F23CD805B}" name="ŠT" totalsRowFunction="sum" dataDxfId="115" totalsRowDxfId="114" dataCellStyle="Normal 2"/>
    <tableColumn id="9" xr3:uid="{5663AB60-6339-FC4E-95EB-92213AD6B310}" name="Istič/RK" dataDxfId="113" totalsRowDxfId="112" dataCellStyle="Normal 2"/>
    <tableColumn id="20" xr3:uid="{76D982AB-58DA-A848-8C60-C317949ED921}" name="m.j." dataDxfId="111" totalsRowDxfId="110" dataCellStyle="Normal 2"/>
    <tableColumn id="10" xr3:uid="{6BFEDCE1-C7B8-564A-A664-4E6FDB9F66A9}" name="Počet fáz" dataDxfId="109" totalsRowDxfId="108" dataCellStyle="Normal 2"/>
    <tableColumn id="11" xr3:uid="{B5D59062-95A7-7D4D-A12C-F7A71E8CBABA}" name="Typ merania" dataDxfId="107" totalsRowDxfId="106" dataCellStyle="Normal 2"/>
    <tableColumn id="12" xr3:uid="{B33EA57D-3513-AD43-8756-40B3871411FE}" name="Distribučná sadzba" dataDxfId="105" totalsRowDxfId="104" dataCellStyle="Normal 2"/>
    <tableColumn id="13" xr3:uid="{B494D60D-B89A-F14C-97A7-30164EA6CFE1}" name="Distribučná oblasť" dataDxfId="103" totalsRowDxfId="102" dataCellStyle="Normal 2"/>
    <tableColumn id="14" xr3:uid="{2F644FD8-B5E4-4140-B180-4AB86EFC3987}" name="Napäťová hladina" dataDxfId="101" totalsRowDxfId="100" dataCellStyle="Normal 2"/>
    <tableColumn id="3" xr3:uid="{36BB5252-1DCF-7C43-8878-B03746683681}" name="Názov" dataDxfId="99" totalsRowDxfId="98" dataCellStyle="Normal 2"/>
    <tableColumn id="4" xr3:uid="{B813A040-7A8F-CE4D-94B7-1E71E33591C2}" name="IČO" dataDxfId="97" totalsRowDxfId="96" dataCellStyle="IČO"/>
    <tableColumn id="15" xr3:uid="{CE50A0E3-0D46-664F-A261-8DB722CB19F1}" name="Adresa OM" dataDxfId="95" totalsRowDxfId="94" dataCellStyle="Normal 2"/>
    <tableColumn id="8" xr3:uid="{26412A00-37E1-BA4D-8AA0-57F3E6E48BC7}" name="Stĺpec1" dataDxfId="93" totalsRowDxfId="92" dataCellStyle="Normal 2"/>
    <tableColumn id="17" xr3:uid="{F40BBC56-6DB5-B94E-B6DC-1212590015CA}" name="Stĺpec2" dataDxfId="91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389244-1269-9541-8BAC-C939F7C5EF41}" name="Vstupy3" displayName="Vstupy3" ref="A4:R31" totalsRowCount="1" headerRowDxfId="90" dataDxfId="88" headerRowBorderDxfId="89">
  <tableColumns count="18">
    <tableColumn id="1" xr3:uid="{0C67D78F-0B1C-9747-A58F-3BEC2E7DB144}" name="p.č. OM" dataDxfId="87" totalsRowDxfId="86" dataCellStyle="Normal 2"/>
    <tableColumn id="2" xr3:uid="{A51AFA8E-D264-EE4B-AACC-D6A061DB9FF1}" name="EIC" dataDxfId="85" totalsRowDxfId="84" dataCellStyle="Normal 2"/>
    <tableColumn id="6" xr3:uid="{88857A94-413A-7F4E-9D67-904F890E6871}" name="1T" totalsRowFunction="sum" dataDxfId="83" totalsRowDxfId="82" dataCellStyle="normálne_Mesto Vzorové  Podklady o spotrebe EE a tabuľka odberných miest - vzor na vyplnenie (2)"/>
    <tableColumn id="7" xr3:uid="{BBE08CBB-78C5-A843-A5E3-03B0D41B3D84}" name="VT" totalsRowFunction="sum" dataDxfId="81" totalsRowDxfId="80"/>
    <tableColumn id="16" xr3:uid="{F1FA61E8-9629-974C-B82D-9FB1A8E3D6F4}" name="NT" totalsRowFunction="sum" dataDxfId="79" totalsRowDxfId="78" dataCellStyle="Normal 2"/>
    <tableColumn id="25" xr3:uid="{9E6E7E24-525B-4C48-A445-E1F163DAE080}" name="ŠT" totalsRowFunction="sum" dataDxfId="77" totalsRowDxfId="76" dataCellStyle="Normal 2"/>
    <tableColumn id="9" xr3:uid="{16B2D38B-14C8-1D41-B755-4F7C72DAD010}" name="Istič/RK" dataDxfId="75" totalsRowDxfId="74" dataCellStyle="Normal 2"/>
    <tableColumn id="20" xr3:uid="{A86F2116-7C6A-4447-AC5E-E99DF8C6E9A2}" name="m.j." dataDxfId="73" totalsRowDxfId="72" dataCellStyle="Normal 2"/>
    <tableColumn id="10" xr3:uid="{8CE1101D-F1A4-9342-92A8-6E9B2AD5BEEB}" name="Počet fáz" dataDxfId="71" totalsRowDxfId="70" dataCellStyle="Normal 2"/>
    <tableColumn id="11" xr3:uid="{1E5E003F-BBF9-6E41-B228-83A02AE4E84E}" name="Typ merania" dataDxfId="69" totalsRowDxfId="68" dataCellStyle="Normal 2"/>
    <tableColumn id="12" xr3:uid="{6E9ABC27-3781-B943-9A95-9337D5F4D0A5}" name="Distribučná sadzba" dataDxfId="67" totalsRowDxfId="66" dataCellStyle="Normal 2"/>
    <tableColumn id="13" xr3:uid="{C7897E99-4013-6042-B0D2-626EAA991863}" name="Distribučná oblasť" dataDxfId="65" totalsRowDxfId="64" dataCellStyle="Normal 2"/>
    <tableColumn id="14" xr3:uid="{C849D631-C2B2-3243-B57D-898EB888FFF9}" name="Napäťová hladina" dataDxfId="63" totalsRowDxfId="62" dataCellStyle="Normal 2"/>
    <tableColumn id="3" xr3:uid="{F1A08D31-5784-D740-8395-4AB882DBF252}" name="Názov" dataDxfId="61" totalsRowDxfId="60" dataCellStyle="Normal 2"/>
    <tableColumn id="4" xr3:uid="{607B1E6C-8883-E144-87EF-27D4010A565E}" name="IČO" dataDxfId="59" totalsRowDxfId="58" dataCellStyle="IČO"/>
    <tableColumn id="15" xr3:uid="{79853222-0D96-F343-AC1B-69F90EA69CB1}" name="Adresa OM" dataDxfId="57" totalsRowDxfId="56" dataCellStyle="Normal 2"/>
    <tableColumn id="8" xr3:uid="{CECB558E-5593-3C40-9F36-03DD1BF27FE0}" name="Stĺpec1" dataDxfId="55" totalsRowDxfId="54" dataCellStyle="Normal 2"/>
    <tableColumn id="17" xr3:uid="{21719A66-305C-D34A-93EA-21A82CBEF977}" name="Stĺpec2" dataDxfId="53"/>
  </tableColumns>
  <tableStyleInfo name="Pavl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Vstupy" displayName="Vstupy" ref="A4:R29" totalsRowCount="1" headerRowDxfId="52" dataDxfId="50" headerRowBorderDxfId="51">
  <tableColumns count="18">
    <tableColumn id="1" xr3:uid="{00000000-0010-0000-0000-000001000000}" name="p.č. OM" dataDxfId="49" totalsRowDxfId="48" dataCellStyle="Normal 2"/>
    <tableColumn id="2" xr3:uid="{00000000-0010-0000-0000-000002000000}" name="EIC" dataDxfId="47" totalsRowDxfId="46" dataCellStyle="Normal 2"/>
    <tableColumn id="6" xr3:uid="{00000000-0010-0000-0000-000006000000}" name="1T" totalsRowFunction="sum" dataDxfId="45" totalsRowDxfId="44" dataCellStyle="normálne_Mesto Vzorové  Podklady o spotrebe EE a tabuľka odberných miest - vzor na vyplnenie (2)"/>
    <tableColumn id="7" xr3:uid="{00000000-0010-0000-0000-000007000000}" name="VT" totalsRowFunction="sum" dataDxfId="43" totalsRowDxfId="42"/>
    <tableColumn id="16" xr3:uid="{DFA80575-15AB-428C-901F-2249EFD72434}" name="NT" totalsRowFunction="sum" dataDxfId="41" totalsRowDxfId="40" dataCellStyle="Normal 2"/>
    <tableColumn id="25" xr3:uid="{B59FDE7C-BFCE-4CC2-87B9-CEC51E092804}" name="ŠT" totalsRowFunction="sum" dataDxfId="39" totalsRowDxfId="38" dataCellStyle="Normal 2"/>
    <tableColumn id="9" xr3:uid="{00000000-0010-0000-0000-000009000000}" name="Istič/RK" dataDxfId="37" totalsRowDxfId="36" dataCellStyle="Normal 2"/>
    <tableColumn id="20" xr3:uid="{00000000-0010-0000-0000-000014000000}" name="m.j." dataDxfId="35" totalsRowDxfId="34" dataCellStyle="Normal 2"/>
    <tableColumn id="10" xr3:uid="{00000000-0010-0000-0000-00000A000000}" name="Počet fáz" dataDxfId="33" totalsRowDxfId="32" dataCellStyle="Normal 2"/>
    <tableColumn id="11" xr3:uid="{00000000-0010-0000-0000-00000B000000}" name="Typ merania" dataDxfId="31" totalsRowDxfId="30" dataCellStyle="Normal 2"/>
    <tableColumn id="12" xr3:uid="{00000000-0010-0000-0000-00000C000000}" name="Distribučná sadzba" dataDxfId="29" totalsRowDxfId="28" dataCellStyle="Normal 2"/>
    <tableColumn id="13" xr3:uid="{00000000-0010-0000-0000-00000D000000}" name="Distribučná oblasť" dataDxfId="27" totalsRowDxfId="26" dataCellStyle="Normal 2"/>
    <tableColumn id="14" xr3:uid="{00000000-0010-0000-0000-00000E000000}" name="Napäťová hladina" dataDxfId="25" totalsRowDxfId="24" dataCellStyle="Normal 2"/>
    <tableColumn id="3" xr3:uid="{00000000-0010-0000-0000-000003000000}" name="Názov" dataDxfId="23" totalsRowDxfId="22" dataCellStyle="Normal 2"/>
    <tableColumn id="4" xr3:uid="{00000000-0010-0000-0000-000004000000}" name="IČO" dataDxfId="21" totalsRowDxfId="20" dataCellStyle="IČO"/>
    <tableColumn id="15" xr3:uid="{00000000-0010-0000-0000-00000F000000}" name="Adresa OM" dataDxfId="19" totalsRowDxfId="18" dataCellStyle="Normal 2"/>
    <tableColumn id="8" xr3:uid="{B0610E18-16C3-4F9E-8E55-567C9FF6337B}" name="Stĺpec1" dataDxfId="17" totalsRowDxfId="16" dataCellStyle="Normal 2"/>
    <tableColumn id="17" xr3:uid="{C2744BCF-7D78-4FB8-A483-FEF28A6A5674}" name="Stĺpec2" dataDxfId="15"/>
  </tableColumns>
  <tableStyleInfo name="Pavlo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istrO" displayName="DistrO" ref="E9:E12" totalsRowShown="0" headerRowDxfId="14" dataDxfId="12" headerRowBorderDxfId="13" tableBorderDxfId="11" totalsRowBorderDxfId="10" headerRowCellStyle="Normal 2" dataCellStyle="Normal 2">
  <autoFilter ref="E9:E12" xr:uid="{00000000-0009-0000-0100-000001000000}">
    <filterColumn colId="0" hiddenButton="1"/>
  </autoFilter>
  <tableColumns count="1">
    <tableColumn id="1" xr3:uid="{00000000-0010-0000-0100-000001000000}" name="Distribučná oblasť" dataDxfId="9" dataCellStyle="Normal 2"/>
  </tableColumns>
  <tableStyleInfo name="Pavlo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Napatie" displayName="Napatie" ref="E1:E4" totalsRowShown="0" headerRowDxfId="8" dataDxfId="6" headerRowBorderDxfId="7" tableBorderDxfId="5" totalsRowBorderDxfId="4" headerRowCellStyle="Normal 2" dataCellStyle="Normal 2">
  <autoFilter ref="E1:E4" xr:uid="{00000000-0009-0000-0100-000004000000}">
    <filterColumn colId="0" hiddenButton="1"/>
  </autoFilter>
  <tableColumns count="1">
    <tableColumn id="1" xr3:uid="{00000000-0010-0000-0200-000001000000}" name="Napäťová hladina" dataDxfId="3" dataCellStyle="Normal 2"/>
  </tableColumns>
  <tableStyleInfo name="Pavlo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ypM" displayName="TypM" ref="E16:E19" totalsRowShown="0" headerRowDxfId="2" dataDxfId="1" headerRowCellStyle="Normal 2" dataCellStyle="Normal 2">
  <autoFilter ref="E16:E19" xr:uid="{00000000-0009-0000-0100-000005000000}">
    <filterColumn colId="0" hiddenButton="1"/>
  </autoFilter>
  <tableColumns count="1">
    <tableColumn id="1" xr3:uid="{00000000-0010-0000-0300-000001000000}" name="Typ merania" dataDxfId="0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FEB3-5C9C-9C47-952B-D5F19FFF4044}">
  <dimension ref="A1:R31"/>
  <sheetViews>
    <sheetView tabSelected="1" zoomScale="93" workbookViewId="0">
      <selection activeCell="C5" sqref="C5:F16"/>
    </sheetView>
  </sheetViews>
  <sheetFormatPr baseColWidth="10" defaultColWidth="11.5" defaultRowHeight="15"/>
  <cols>
    <col min="1" max="1" width="21.83203125" style="3" customWidth="1"/>
    <col min="2" max="2" width="20.1640625" style="3" customWidth="1"/>
    <col min="3" max="3" width="14.5" style="2" customWidth="1" collapsed="1"/>
    <col min="4" max="4" width="12.33203125" style="2" customWidth="1"/>
    <col min="5" max="6" width="11.5" style="2"/>
    <col min="7" max="7" width="9.6640625" style="4" customWidth="1"/>
    <col min="8" max="8" width="10.33203125" style="3" customWidth="1"/>
    <col min="9" max="9" width="9.5" style="3" customWidth="1"/>
    <col min="10" max="10" width="10.83203125" style="3" customWidth="1"/>
    <col min="11" max="11" width="12" style="3" customWidth="1"/>
    <col min="12" max="12" width="11.83203125" style="3" customWidth="1"/>
    <col min="13" max="13" width="13" style="1" customWidth="1"/>
    <col min="14" max="14" width="13.5" style="1" customWidth="1"/>
    <col min="15" max="15" width="12.1640625" style="5" customWidth="1"/>
    <col min="16" max="16" width="36.33203125" customWidth="1"/>
    <col min="17" max="17" width="10.5" customWidth="1"/>
    <col min="18" max="16384" width="11.5" style="1"/>
  </cols>
  <sheetData>
    <row r="1" spans="1:18">
      <c r="A1" s="9" t="s">
        <v>5</v>
      </c>
      <c r="B1" s="1"/>
      <c r="C1" s="32">
        <v>45658</v>
      </c>
      <c r="D1" s="32">
        <v>46022</v>
      </c>
      <c r="G1" s="39" t="s">
        <v>6</v>
      </c>
      <c r="P1" s="1"/>
      <c r="Q1" s="1"/>
    </row>
    <row r="2" spans="1:18">
      <c r="A2" s="4"/>
      <c r="B2" s="4"/>
      <c r="C2" s="4"/>
      <c r="D2" s="4"/>
      <c r="E2" s="4"/>
      <c r="F2" s="4"/>
      <c r="P2" s="1"/>
      <c r="Q2" s="1"/>
    </row>
    <row r="3" spans="1:18">
      <c r="A3" s="76" t="s">
        <v>7</v>
      </c>
      <c r="B3" s="77"/>
      <c r="C3" s="78" t="s">
        <v>8</v>
      </c>
      <c r="D3" s="78"/>
      <c r="E3" s="78"/>
      <c r="F3" s="44"/>
      <c r="G3" s="79"/>
      <c r="H3" s="79"/>
      <c r="I3" s="79"/>
      <c r="J3" s="79"/>
      <c r="K3" s="79"/>
      <c r="L3" s="79"/>
      <c r="M3" s="80" t="s">
        <v>9</v>
      </c>
      <c r="N3" s="81"/>
      <c r="O3" s="82"/>
      <c r="P3" s="8" t="s">
        <v>10</v>
      </c>
      <c r="Q3" s="60" t="s">
        <v>11</v>
      </c>
    </row>
    <row r="4" spans="1:18" ht="32">
      <c r="A4" s="20" t="s">
        <v>12</v>
      </c>
      <c r="B4" s="21" t="s">
        <v>13</v>
      </c>
      <c r="C4" s="21" t="s">
        <v>14</v>
      </c>
      <c r="D4" s="22" t="s">
        <v>15</v>
      </c>
      <c r="E4" s="22" t="s">
        <v>16</v>
      </c>
      <c r="F4" s="22" t="s">
        <v>17</v>
      </c>
      <c r="G4" s="23" t="s">
        <v>18</v>
      </c>
      <c r="H4" s="24" t="s">
        <v>19</v>
      </c>
      <c r="I4" s="25" t="s">
        <v>20</v>
      </c>
      <c r="J4" s="21" t="s">
        <v>21</v>
      </c>
      <c r="K4" s="25" t="s">
        <v>22</v>
      </c>
      <c r="L4" s="25" t="s">
        <v>23</v>
      </c>
      <c r="M4" s="25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64" t="s">
        <v>29</v>
      </c>
    </row>
    <row r="5" spans="1:18">
      <c r="A5" s="46">
        <v>1</v>
      </c>
      <c r="B5" s="47" t="s">
        <v>30</v>
      </c>
      <c r="C5" s="30">
        <v>2.6970000000000001</v>
      </c>
      <c r="D5" s="26">
        <v>0</v>
      </c>
      <c r="E5" s="26">
        <v>0</v>
      </c>
      <c r="F5" s="26">
        <v>0</v>
      </c>
      <c r="G5" s="52">
        <v>5</v>
      </c>
      <c r="H5" s="52" t="s">
        <v>2</v>
      </c>
      <c r="I5" s="52">
        <v>3</v>
      </c>
      <c r="J5" s="53" t="s">
        <v>2</v>
      </c>
      <c r="K5" s="52" t="s">
        <v>32</v>
      </c>
      <c r="L5" s="52" t="s">
        <v>33</v>
      </c>
      <c r="M5" s="52" t="s">
        <v>34</v>
      </c>
      <c r="N5" s="56" t="s">
        <v>35</v>
      </c>
      <c r="O5" s="27">
        <v>326119</v>
      </c>
      <c r="P5" s="56" t="s">
        <v>36</v>
      </c>
      <c r="Q5" s="56" t="s">
        <v>37</v>
      </c>
    </row>
    <row r="6" spans="1:18">
      <c r="A6" s="46">
        <v>2</v>
      </c>
      <c r="B6" s="48" t="s">
        <v>38</v>
      </c>
      <c r="C6" s="30">
        <v>6.97</v>
      </c>
      <c r="D6" s="26">
        <v>0</v>
      </c>
      <c r="E6" s="26">
        <v>0</v>
      </c>
      <c r="F6" s="26">
        <v>0</v>
      </c>
      <c r="G6" s="54">
        <v>13</v>
      </c>
      <c r="H6" s="52" t="s">
        <v>2</v>
      </c>
      <c r="I6" s="54">
        <v>3</v>
      </c>
      <c r="J6" s="55" t="s">
        <v>2</v>
      </c>
      <c r="K6" s="54" t="s">
        <v>32</v>
      </c>
      <c r="L6" s="57" t="s">
        <v>33</v>
      </c>
      <c r="M6" s="52" t="s">
        <v>34</v>
      </c>
      <c r="N6" s="56" t="s">
        <v>35</v>
      </c>
      <c r="O6" s="27">
        <v>326119</v>
      </c>
      <c r="P6" s="61" t="s">
        <v>40</v>
      </c>
      <c r="Q6" s="61" t="s">
        <v>37</v>
      </c>
    </row>
    <row r="7" spans="1:18">
      <c r="A7" s="46">
        <v>3</v>
      </c>
      <c r="B7" s="48" t="s">
        <v>41</v>
      </c>
      <c r="C7" s="30">
        <v>0</v>
      </c>
      <c r="D7" s="26">
        <v>7.242</v>
      </c>
      <c r="E7" s="26">
        <v>3.1230000000000002</v>
      </c>
      <c r="F7" s="26">
        <v>0</v>
      </c>
      <c r="G7" s="54">
        <v>8</v>
      </c>
      <c r="H7" s="52" t="s">
        <v>2</v>
      </c>
      <c r="I7" s="54">
        <v>3</v>
      </c>
      <c r="J7" s="55" t="s">
        <v>2</v>
      </c>
      <c r="K7" s="54" t="s">
        <v>43</v>
      </c>
      <c r="L7" s="57" t="s">
        <v>33</v>
      </c>
      <c r="M7" s="52" t="s">
        <v>34</v>
      </c>
      <c r="N7" s="56" t="s">
        <v>35</v>
      </c>
      <c r="O7" s="27">
        <v>326119</v>
      </c>
      <c r="P7" s="61" t="s">
        <v>44</v>
      </c>
      <c r="Q7" s="61" t="s">
        <v>45</v>
      </c>
    </row>
    <row r="8" spans="1:18">
      <c r="A8" s="46">
        <v>4</v>
      </c>
      <c r="B8" s="48" t="s">
        <v>46</v>
      </c>
      <c r="C8" s="30">
        <v>2.1850000000000001</v>
      </c>
      <c r="D8" s="26">
        <v>0</v>
      </c>
      <c r="E8" s="26">
        <v>0</v>
      </c>
      <c r="F8" s="26">
        <v>0</v>
      </c>
      <c r="G8" s="54">
        <v>10</v>
      </c>
      <c r="H8" s="52" t="s">
        <v>2</v>
      </c>
      <c r="I8" s="54">
        <v>3</v>
      </c>
      <c r="J8" s="55" t="s">
        <v>2</v>
      </c>
      <c r="K8" s="54" t="s">
        <v>47</v>
      </c>
      <c r="L8" s="57" t="s">
        <v>33</v>
      </c>
      <c r="M8" s="52" t="s">
        <v>34</v>
      </c>
      <c r="N8" s="56" t="s">
        <v>35</v>
      </c>
      <c r="O8" s="27">
        <v>326119</v>
      </c>
      <c r="P8" s="61" t="s">
        <v>48</v>
      </c>
      <c r="Q8" s="61" t="s">
        <v>49</v>
      </c>
    </row>
    <row r="9" spans="1:18">
      <c r="A9" s="46">
        <v>5</v>
      </c>
      <c r="B9" s="48" t="s">
        <v>50</v>
      </c>
      <c r="C9" s="30">
        <v>0</v>
      </c>
      <c r="D9" s="26">
        <v>6.0229999999999997</v>
      </c>
      <c r="E9" s="26">
        <v>2.9140000000000001</v>
      </c>
      <c r="F9" s="26">
        <v>2.83</v>
      </c>
      <c r="G9" s="54">
        <v>13</v>
      </c>
      <c r="H9" s="52" t="s">
        <v>2</v>
      </c>
      <c r="I9" s="54">
        <v>3</v>
      </c>
      <c r="J9" s="55" t="s">
        <v>2</v>
      </c>
      <c r="K9" s="54" t="s">
        <v>47</v>
      </c>
      <c r="L9" s="57" t="s">
        <v>33</v>
      </c>
      <c r="M9" s="52" t="s">
        <v>34</v>
      </c>
      <c r="N9" s="56" t="s">
        <v>35</v>
      </c>
      <c r="O9" s="27">
        <v>326119</v>
      </c>
      <c r="P9" s="61" t="s">
        <v>52</v>
      </c>
      <c r="Q9" s="61" t="s">
        <v>53</v>
      </c>
    </row>
    <row r="10" spans="1:18">
      <c r="A10" s="46">
        <v>6</v>
      </c>
      <c r="B10" s="48" t="s">
        <v>54</v>
      </c>
      <c r="C10" s="30">
        <v>15.252000000000001</v>
      </c>
      <c r="D10" s="26">
        <v>0</v>
      </c>
      <c r="E10" s="26">
        <v>0</v>
      </c>
      <c r="F10" s="26">
        <v>0</v>
      </c>
      <c r="G10" s="54">
        <v>8</v>
      </c>
      <c r="H10" s="52" t="s">
        <v>2</v>
      </c>
      <c r="I10" s="54">
        <v>3</v>
      </c>
      <c r="J10" s="55" t="s">
        <v>2</v>
      </c>
      <c r="K10" s="54" t="s">
        <v>56</v>
      </c>
      <c r="L10" s="57" t="s">
        <v>33</v>
      </c>
      <c r="M10" s="52" t="s">
        <v>34</v>
      </c>
      <c r="N10" s="56" t="s">
        <v>35</v>
      </c>
      <c r="O10" s="27">
        <v>326119</v>
      </c>
      <c r="P10" s="61" t="s">
        <v>52</v>
      </c>
      <c r="Q10" s="61" t="s">
        <v>53</v>
      </c>
    </row>
    <row r="11" spans="1:18">
      <c r="A11" s="46">
        <v>7</v>
      </c>
      <c r="B11" s="48" t="s">
        <v>57</v>
      </c>
      <c r="C11" s="30">
        <v>10.023</v>
      </c>
      <c r="D11" s="26">
        <v>0</v>
      </c>
      <c r="E11" s="26">
        <v>0</v>
      </c>
      <c r="F11" s="26">
        <v>0</v>
      </c>
      <c r="G11" s="54">
        <v>17</v>
      </c>
      <c r="H11" s="52" t="s">
        <v>2</v>
      </c>
      <c r="I11" s="54">
        <v>3</v>
      </c>
      <c r="J11" s="55" t="s">
        <v>2</v>
      </c>
      <c r="K11" s="54" t="s">
        <v>56</v>
      </c>
      <c r="L11" s="57" t="s">
        <v>33</v>
      </c>
      <c r="M11" s="52" t="s">
        <v>34</v>
      </c>
      <c r="N11" s="56" t="s">
        <v>35</v>
      </c>
      <c r="O11" s="27">
        <v>326119</v>
      </c>
      <c r="P11" s="61" t="s">
        <v>58</v>
      </c>
      <c r="Q11" s="61" t="s">
        <v>59</v>
      </c>
    </row>
    <row r="12" spans="1:18">
      <c r="A12" s="46">
        <v>8</v>
      </c>
      <c r="B12" s="48" t="s">
        <v>60</v>
      </c>
      <c r="C12" s="30">
        <v>0</v>
      </c>
      <c r="D12" s="26">
        <v>3.1480000000000001</v>
      </c>
      <c r="E12" s="26">
        <v>1.145</v>
      </c>
      <c r="F12" s="26">
        <v>0</v>
      </c>
      <c r="G12" s="55">
        <v>18</v>
      </c>
      <c r="H12" s="52" t="s">
        <v>2</v>
      </c>
      <c r="I12" s="54">
        <v>3</v>
      </c>
      <c r="J12" s="55" t="s">
        <v>2</v>
      </c>
      <c r="K12" s="54" t="s">
        <v>43</v>
      </c>
      <c r="L12" s="57" t="s">
        <v>33</v>
      </c>
      <c r="M12" s="52" t="s">
        <v>34</v>
      </c>
      <c r="N12" s="56" t="s">
        <v>35</v>
      </c>
      <c r="O12" s="27">
        <v>326119</v>
      </c>
      <c r="P12" s="61" t="s">
        <v>62</v>
      </c>
      <c r="Q12" s="61" t="s">
        <v>63</v>
      </c>
    </row>
    <row r="13" spans="1:18">
      <c r="A13" s="46">
        <v>9</v>
      </c>
      <c r="B13" s="48" t="s">
        <v>64</v>
      </c>
      <c r="C13" s="30">
        <v>47.027999999999999</v>
      </c>
      <c r="D13" s="26">
        <v>0</v>
      </c>
      <c r="E13" s="26">
        <v>0</v>
      </c>
      <c r="F13" s="26">
        <v>0</v>
      </c>
      <c r="G13" s="54">
        <v>21</v>
      </c>
      <c r="H13" s="52" t="s">
        <v>2</v>
      </c>
      <c r="I13" s="54">
        <v>3</v>
      </c>
      <c r="J13" s="55" t="s">
        <v>2</v>
      </c>
      <c r="K13" s="54" t="s">
        <v>47</v>
      </c>
      <c r="L13" s="57" t="s">
        <v>33</v>
      </c>
      <c r="M13" s="52" t="s">
        <v>34</v>
      </c>
      <c r="N13" s="56" t="s">
        <v>35</v>
      </c>
      <c r="O13" s="27">
        <v>326119</v>
      </c>
      <c r="P13" s="61" t="s">
        <v>65</v>
      </c>
      <c r="Q13" s="61" t="s">
        <v>66</v>
      </c>
    </row>
    <row r="14" spans="1:18">
      <c r="A14" s="46">
        <v>10</v>
      </c>
      <c r="B14" s="48" t="s">
        <v>67</v>
      </c>
      <c r="C14" s="31">
        <v>0</v>
      </c>
      <c r="D14" s="26">
        <v>26.620999999999999</v>
      </c>
      <c r="E14" s="26">
        <v>14.962</v>
      </c>
      <c r="F14" s="26">
        <v>15.423</v>
      </c>
      <c r="G14" s="54">
        <v>50</v>
      </c>
      <c r="H14" s="52" t="s">
        <v>2</v>
      </c>
      <c r="I14" s="54">
        <v>3</v>
      </c>
      <c r="J14" s="55" t="s">
        <v>2</v>
      </c>
      <c r="K14" s="54" t="s">
        <v>47</v>
      </c>
      <c r="L14" s="57" t="s">
        <v>33</v>
      </c>
      <c r="M14" s="52" t="s">
        <v>34</v>
      </c>
      <c r="N14" s="56" t="s">
        <v>35</v>
      </c>
      <c r="O14" s="27">
        <v>326119</v>
      </c>
      <c r="P14" s="61" t="s">
        <v>62</v>
      </c>
      <c r="Q14" s="61" t="s">
        <v>69</v>
      </c>
    </row>
    <row r="15" spans="1:18">
      <c r="A15" s="46">
        <v>11</v>
      </c>
      <c r="B15" s="48" t="s">
        <v>70</v>
      </c>
      <c r="C15" s="40">
        <v>0.18</v>
      </c>
      <c r="D15" s="26">
        <v>0</v>
      </c>
      <c r="E15" s="26">
        <v>0</v>
      </c>
      <c r="F15" s="26">
        <v>0</v>
      </c>
      <c r="G15" s="54">
        <v>21</v>
      </c>
      <c r="H15" s="52" t="s">
        <v>2</v>
      </c>
      <c r="I15" s="54">
        <v>3</v>
      </c>
      <c r="J15" s="55" t="s">
        <v>2</v>
      </c>
      <c r="K15" s="54" t="s">
        <v>47</v>
      </c>
      <c r="L15" s="57" t="s">
        <v>33</v>
      </c>
      <c r="M15" s="52" t="s">
        <v>34</v>
      </c>
      <c r="N15" s="56" t="s">
        <v>35</v>
      </c>
      <c r="O15" s="27">
        <v>326119</v>
      </c>
      <c r="P15" s="61" t="s">
        <v>71</v>
      </c>
      <c r="Q15" s="61" t="s">
        <v>72</v>
      </c>
    </row>
    <row r="16" spans="1:18">
      <c r="A16" s="65" t="s">
        <v>144</v>
      </c>
      <c r="B16" s="48" t="s">
        <v>145</v>
      </c>
      <c r="C16" s="40">
        <v>0</v>
      </c>
      <c r="D16" s="26">
        <v>0.63900000000000001</v>
      </c>
      <c r="E16" s="26">
        <v>3.1749999999999998</v>
      </c>
      <c r="F16" s="26">
        <v>0</v>
      </c>
      <c r="G16" s="54">
        <v>25</v>
      </c>
      <c r="H16" s="66" t="s">
        <v>2</v>
      </c>
      <c r="I16" s="54">
        <v>3</v>
      </c>
      <c r="J16" s="67" t="s">
        <v>2</v>
      </c>
      <c r="K16" s="68" t="s">
        <v>146</v>
      </c>
      <c r="L16" s="57" t="s">
        <v>33</v>
      </c>
      <c r="M16" s="52" t="s">
        <v>34</v>
      </c>
      <c r="N16" s="56" t="s">
        <v>35</v>
      </c>
      <c r="O16" s="27">
        <v>326119</v>
      </c>
      <c r="P16" s="69" t="s">
        <v>147</v>
      </c>
      <c r="Q16" s="69" t="s">
        <v>59</v>
      </c>
    </row>
    <row r="17" spans="1:18">
      <c r="A17" s="46">
        <v>12</v>
      </c>
      <c r="B17" s="48" t="s">
        <v>73</v>
      </c>
      <c r="C17" s="40">
        <v>0.72599999999999998</v>
      </c>
      <c r="D17" s="26">
        <v>0</v>
      </c>
      <c r="E17" s="26">
        <v>0</v>
      </c>
      <c r="F17" s="26">
        <v>0</v>
      </c>
      <c r="G17" s="54">
        <v>10</v>
      </c>
      <c r="H17" s="52" t="s">
        <v>2</v>
      </c>
      <c r="I17" s="54">
        <v>1</v>
      </c>
      <c r="J17" s="55" t="s">
        <v>3</v>
      </c>
      <c r="K17" s="54" t="s">
        <v>47</v>
      </c>
      <c r="L17" s="57" t="s">
        <v>33</v>
      </c>
      <c r="M17" s="52" t="s">
        <v>34</v>
      </c>
      <c r="N17" s="56" t="s">
        <v>35</v>
      </c>
      <c r="O17" s="27">
        <v>326119</v>
      </c>
      <c r="P17" s="61" t="s">
        <v>74</v>
      </c>
      <c r="Q17" s="61" t="s">
        <v>75</v>
      </c>
    </row>
    <row r="18" spans="1:18">
      <c r="A18" s="46">
        <v>13</v>
      </c>
      <c r="B18" s="48" t="s">
        <v>76</v>
      </c>
      <c r="C18" s="40"/>
      <c r="D18" s="26"/>
      <c r="E18" s="26"/>
      <c r="F18" s="26"/>
      <c r="G18" s="54" t="s">
        <v>31</v>
      </c>
      <c r="H18" s="52" t="s">
        <v>2</v>
      </c>
      <c r="I18" s="54">
        <v>1</v>
      </c>
      <c r="J18" s="55" t="s">
        <v>3</v>
      </c>
      <c r="K18" s="54" t="s">
        <v>47</v>
      </c>
      <c r="L18" s="57" t="s">
        <v>33</v>
      </c>
      <c r="M18" s="52" t="s">
        <v>34</v>
      </c>
      <c r="N18" s="56" t="s">
        <v>35</v>
      </c>
      <c r="O18" s="27">
        <v>326119</v>
      </c>
      <c r="P18" s="61" t="s">
        <v>77</v>
      </c>
      <c r="Q18" s="61" t="s">
        <v>78</v>
      </c>
      <c r="R18" s="1" t="s">
        <v>79</v>
      </c>
    </row>
    <row r="19" spans="1:18">
      <c r="A19" s="46">
        <v>14</v>
      </c>
      <c r="B19" s="48" t="s">
        <v>80</v>
      </c>
      <c r="C19" s="40"/>
      <c r="D19" s="26"/>
      <c r="E19" s="26"/>
      <c r="F19" s="26"/>
      <c r="G19" s="54" t="s">
        <v>31</v>
      </c>
      <c r="H19" s="52" t="s">
        <v>2</v>
      </c>
      <c r="I19" s="54">
        <v>1</v>
      </c>
      <c r="J19" s="55" t="s">
        <v>3</v>
      </c>
      <c r="K19" s="54" t="s">
        <v>47</v>
      </c>
      <c r="L19" s="57" t="s">
        <v>33</v>
      </c>
      <c r="M19" s="52" t="s">
        <v>34</v>
      </c>
      <c r="N19" s="56" t="s">
        <v>35</v>
      </c>
      <c r="O19" s="27">
        <v>326119</v>
      </c>
      <c r="P19" s="61" t="s">
        <v>81</v>
      </c>
      <c r="Q19" s="61" t="s">
        <v>78</v>
      </c>
      <c r="R19" s="1" t="s">
        <v>79</v>
      </c>
    </row>
    <row r="20" spans="1:18">
      <c r="A20" s="46">
        <v>15</v>
      </c>
      <c r="B20" s="48" t="s">
        <v>82</v>
      </c>
      <c r="C20" s="45"/>
      <c r="D20" s="26"/>
      <c r="E20" s="26"/>
      <c r="F20" s="26"/>
      <c r="G20" s="54" t="s">
        <v>31</v>
      </c>
      <c r="H20" s="52" t="s">
        <v>2</v>
      </c>
      <c r="I20" s="54">
        <v>1</v>
      </c>
      <c r="J20" s="55" t="s">
        <v>3</v>
      </c>
      <c r="K20" s="54" t="s">
        <v>47</v>
      </c>
      <c r="L20" s="57" t="s">
        <v>33</v>
      </c>
      <c r="M20" s="52" t="s">
        <v>34</v>
      </c>
      <c r="N20" s="56" t="s">
        <v>35</v>
      </c>
      <c r="O20" s="27">
        <v>326119</v>
      </c>
      <c r="P20" s="61" t="s">
        <v>77</v>
      </c>
      <c r="Q20" s="61" t="s">
        <v>78</v>
      </c>
      <c r="R20" s="1" t="s">
        <v>79</v>
      </c>
    </row>
    <row r="21" spans="1:18">
      <c r="A21" s="46">
        <v>16</v>
      </c>
      <c r="B21" s="48" t="s">
        <v>83</v>
      </c>
      <c r="C21" s="45"/>
      <c r="D21" s="26"/>
      <c r="E21" s="26"/>
      <c r="F21" s="26"/>
      <c r="G21" s="54" t="s">
        <v>31</v>
      </c>
      <c r="H21" s="52" t="s">
        <v>2</v>
      </c>
      <c r="I21" s="54">
        <v>1</v>
      </c>
      <c r="J21" s="55" t="s">
        <v>3</v>
      </c>
      <c r="K21" s="54" t="s">
        <v>47</v>
      </c>
      <c r="L21" s="57" t="s">
        <v>33</v>
      </c>
      <c r="M21" s="52" t="s">
        <v>34</v>
      </c>
      <c r="N21" s="56" t="s">
        <v>35</v>
      </c>
      <c r="O21" s="27">
        <v>326119</v>
      </c>
      <c r="P21" s="61" t="s">
        <v>81</v>
      </c>
      <c r="Q21" s="61" t="s">
        <v>78</v>
      </c>
      <c r="R21" s="1" t="s">
        <v>79</v>
      </c>
    </row>
    <row r="22" spans="1:18">
      <c r="A22" s="46">
        <v>17</v>
      </c>
      <c r="B22" s="48" t="s">
        <v>84</v>
      </c>
      <c r="C22" s="45">
        <v>3.31</v>
      </c>
      <c r="D22" s="26">
        <v>0</v>
      </c>
      <c r="E22" s="26">
        <v>0</v>
      </c>
      <c r="F22" s="26">
        <v>0</v>
      </c>
      <c r="G22" s="54" t="s">
        <v>31</v>
      </c>
      <c r="H22" s="52" t="s">
        <v>2</v>
      </c>
      <c r="I22" s="54">
        <v>1</v>
      </c>
      <c r="J22" s="55" t="s">
        <v>3</v>
      </c>
      <c r="K22" s="54" t="s">
        <v>32</v>
      </c>
      <c r="L22" s="57" t="s">
        <v>85</v>
      </c>
      <c r="M22" s="52" t="s">
        <v>34</v>
      </c>
      <c r="N22" s="56" t="s">
        <v>35</v>
      </c>
      <c r="O22" s="27">
        <v>326119</v>
      </c>
      <c r="P22" s="61" t="s">
        <v>86</v>
      </c>
      <c r="Q22" s="61" t="s">
        <v>37</v>
      </c>
    </row>
    <row r="23" spans="1:18">
      <c r="A23" s="46">
        <v>18</v>
      </c>
      <c r="B23" s="48" t="s">
        <v>87</v>
      </c>
      <c r="C23" s="45">
        <v>2.5000000000000001E-2</v>
      </c>
      <c r="D23" s="26">
        <v>0</v>
      </c>
      <c r="E23" s="26">
        <v>0</v>
      </c>
      <c r="F23" s="26">
        <v>0</v>
      </c>
      <c r="G23" s="54" t="s">
        <v>88</v>
      </c>
      <c r="H23" s="52" t="s">
        <v>2</v>
      </c>
      <c r="I23" s="54">
        <v>1</v>
      </c>
      <c r="J23" s="55" t="s">
        <v>3</v>
      </c>
      <c r="K23" s="54" t="s">
        <v>47</v>
      </c>
      <c r="L23" s="57" t="s">
        <v>33</v>
      </c>
      <c r="M23" s="52" t="s">
        <v>34</v>
      </c>
      <c r="N23" s="56" t="s">
        <v>35</v>
      </c>
      <c r="O23" s="27">
        <v>326119</v>
      </c>
      <c r="P23" s="61" t="s">
        <v>89</v>
      </c>
      <c r="Q23" s="61" t="s">
        <v>90</v>
      </c>
    </row>
    <row r="24" spans="1:18">
      <c r="A24" s="46">
        <v>19</v>
      </c>
      <c r="B24" s="48" t="s">
        <v>91</v>
      </c>
      <c r="C24" s="45">
        <v>9.7560000000000002</v>
      </c>
      <c r="D24" s="26">
        <v>0</v>
      </c>
      <c r="E24" s="26">
        <v>0</v>
      </c>
      <c r="F24" s="26">
        <v>0</v>
      </c>
      <c r="G24" s="54" t="s">
        <v>39</v>
      </c>
      <c r="H24" s="52" t="s">
        <v>2</v>
      </c>
      <c r="I24" s="54">
        <v>3</v>
      </c>
      <c r="J24" s="55" t="s">
        <v>3</v>
      </c>
      <c r="K24" s="54" t="s">
        <v>32</v>
      </c>
      <c r="L24" s="57" t="s">
        <v>85</v>
      </c>
      <c r="M24" s="52" t="s">
        <v>34</v>
      </c>
      <c r="N24" s="56" t="s">
        <v>35</v>
      </c>
      <c r="O24" s="27">
        <v>326119</v>
      </c>
      <c r="P24" s="61" t="s">
        <v>92</v>
      </c>
      <c r="Q24" s="61" t="s">
        <v>37</v>
      </c>
    </row>
    <row r="25" spans="1:18">
      <c r="A25" s="46">
        <v>20</v>
      </c>
      <c r="B25" s="48" t="s">
        <v>93</v>
      </c>
      <c r="C25" s="45">
        <v>0.32500000000000001</v>
      </c>
      <c r="D25" s="26">
        <v>0</v>
      </c>
      <c r="E25" s="26">
        <v>0</v>
      </c>
      <c r="F25" s="26">
        <v>0</v>
      </c>
      <c r="G25" s="54" t="s">
        <v>94</v>
      </c>
      <c r="H25" s="52" t="s">
        <v>2</v>
      </c>
      <c r="I25" s="54">
        <v>3</v>
      </c>
      <c r="J25" s="55" t="s">
        <v>3</v>
      </c>
      <c r="K25" s="54" t="s">
        <v>47</v>
      </c>
      <c r="L25" s="57" t="s">
        <v>33</v>
      </c>
      <c r="M25" s="52" t="s">
        <v>34</v>
      </c>
      <c r="N25" s="56" t="s">
        <v>35</v>
      </c>
      <c r="O25" s="27">
        <v>326119</v>
      </c>
      <c r="P25" s="61" t="s">
        <v>95</v>
      </c>
      <c r="Q25" s="61" t="s">
        <v>96</v>
      </c>
    </row>
    <row r="26" spans="1:18">
      <c r="A26" s="46">
        <v>21</v>
      </c>
      <c r="B26" s="48" t="s">
        <v>97</v>
      </c>
      <c r="C26" s="45">
        <v>0.68400000000000005</v>
      </c>
      <c r="D26" s="26">
        <v>0</v>
      </c>
      <c r="E26" s="26">
        <v>0</v>
      </c>
      <c r="F26" s="26">
        <v>0</v>
      </c>
      <c r="G26" s="54" t="s">
        <v>31</v>
      </c>
      <c r="H26" s="52" t="s">
        <v>2</v>
      </c>
      <c r="I26" s="54">
        <v>3</v>
      </c>
      <c r="J26" s="55" t="s">
        <v>3</v>
      </c>
      <c r="K26" s="54" t="s">
        <v>47</v>
      </c>
      <c r="L26" s="57" t="s">
        <v>33</v>
      </c>
      <c r="M26" s="52" t="s">
        <v>34</v>
      </c>
      <c r="N26" s="56" t="s">
        <v>35</v>
      </c>
      <c r="O26" s="27">
        <v>326119</v>
      </c>
      <c r="P26" s="61" t="s">
        <v>98</v>
      </c>
      <c r="Q26" s="61" t="s">
        <v>66</v>
      </c>
    </row>
    <row r="27" spans="1:18">
      <c r="A27" s="46">
        <v>22</v>
      </c>
      <c r="B27" s="48" t="s">
        <v>99</v>
      </c>
      <c r="C27" s="45">
        <v>0.106</v>
      </c>
      <c r="D27" s="26">
        <v>0</v>
      </c>
      <c r="E27" s="26">
        <v>0</v>
      </c>
      <c r="F27" s="26">
        <v>0</v>
      </c>
      <c r="G27" s="54" t="s">
        <v>31</v>
      </c>
      <c r="H27" s="52" t="s">
        <v>2</v>
      </c>
      <c r="I27" s="54">
        <v>3</v>
      </c>
      <c r="J27" s="55" t="s">
        <v>3</v>
      </c>
      <c r="K27" s="54" t="s">
        <v>47</v>
      </c>
      <c r="L27" s="57" t="s">
        <v>33</v>
      </c>
      <c r="M27" s="52" t="s">
        <v>34</v>
      </c>
      <c r="N27" s="56" t="s">
        <v>35</v>
      </c>
      <c r="O27" s="27">
        <v>326119</v>
      </c>
      <c r="P27" s="61" t="s">
        <v>100</v>
      </c>
      <c r="Q27" s="61" t="s">
        <v>101</v>
      </c>
    </row>
    <row r="28" spans="1:18">
      <c r="A28" s="46">
        <v>23</v>
      </c>
      <c r="B28" s="48" t="s">
        <v>102</v>
      </c>
      <c r="C28" s="45">
        <v>1.0189999999999999</v>
      </c>
      <c r="D28" s="26">
        <v>0</v>
      </c>
      <c r="E28" s="26">
        <v>0</v>
      </c>
      <c r="F28" s="26">
        <v>0</v>
      </c>
      <c r="G28" s="52" t="s">
        <v>31</v>
      </c>
      <c r="H28" s="52" t="s">
        <v>2</v>
      </c>
      <c r="I28" s="52">
        <v>3</v>
      </c>
      <c r="J28" s="53" t="s">
        <v>3</v>
      </c>
      <c r="K28" s="52" t="s">
        <v>47</v>
      </c>
      <c r="L28" s="57" t="s">
        <v>33</v>
      </c>
      <c r="M28" s="52" t="s">
        <v>34</v>
      </c>
      <c r="N28" s="56" t="s">
        <v>35</v>
      </c>
      <c r="O28" s="27">
        <v>326119</v>
      </c>
      <c r="P28" s="61" t="s">
        <v>103</v>
      </c>
      <c r="Q28" s="61" t="s">
        <v>104</v>
      </c>
    </row>
    <row r="29" spans="1:18">
      <c r="A29" s="49">
        <v>24</v>
      </c>
      <c r="B29" s="50" t="s">
        <v>105</v>
      </c>
      <c r="C29" s="45">
        <v>0</v>
      </c>
      <c r="D29" s="26">
        <v>0</v>
      </c>
      <c r="E29" s="26">
        <v>4.5999999999999999E-2</v>
      </c>
      <c r="F29" s="26">
        <v>0</v>
      </c>
      <c r="G29" s="54">
        <v>24.7</v>
      </c>
      <c r="H29" s="54" t="s">
        <v>2</v>
      </c>
      <c r="I29" s="54">
        <v>3</v>
      </c>
      <c r="J29" s="55" t="s">
        <v>3</v>
      </c>
      <c r="K29" s="54" t="s">
        <v>43</v>
      </c>
      <c r="L29" s="58" t="s">
        <v>33</v>
      </c>
      <c r="M29" s="54" t="s">
        <v>34</v>
      </c>
      <c r="N29" s="59" t="s">
        <v>35</v>
      </c>
      <c r="O29" s="27">
        <v>326119</v>
      </c>
      <c r="P29" s="62" t="s">
        <v>106</v>
      </c>
      <c r="Q29" s="62" t="s">
        <v>107</v>
      </c>
    </row>
    <row r="30" spans="1:18">
      <c r="A30" s="70" t="s">
        <v>144</v>
      </c>
      <c r="B30" s="71" t="s">
        <v>148</v>
      </c>
      <c r="C30" s="45"/>
      <c r="D30" s="26"/>
      <c r="E30" s="26"/>
      <c r="F30" s="26"/>
      <c r="G30" s="72">
        <v>2</v>
      </c>
      <c r="H30" s="73" t="s">
        <v>2</v>
      </c>
      <c r="I30" s="72">
        <v>1</v>
      </c>
      <c r="J30" s="74" t="s">
        <v>3</v>
      </c>
      <c r="K30" s="73" t="s">
        <v>149</v>
      </c>
      <c r="L30" s="58" t="s">
        <v>33</v>
      </c>
      <c r="M30" s="54" t="s">
        <v>34</v>
      </c>
      <c r="N30" s="59" t="s">
        <v>35</v>
      </c>
      <c r="O30" s="27">
        <v>326119</v>
      </c>
      <c r="P30" s="75" t="s">
        <v>151</v>
      </c>
      <c r="Q30" s="75" t="s">
        <v>150</v>
      </c>
    </row>
    <row r="31" spans="1:18">
      <c r="A31" s="38"/>
      <c r="B31" s="43"/>
      <c r="C31" s="41">
        <f>SUBTOTAL(109,Vstupy37[1T])</f>
        <v>100.28600000000002</v>
      </c>
      <c r="D31" s="41">
        <f>SUBTOTAL(109,Vstupy37[VT])</f>
        <v>43.673000000000002</v>
      </c>
      <c r="E31" s="41">
        <f>SUBTOTAL(109,Vstupy37[NT])</f>
        <v>25.364999999999998</v>
      </c>
      <c r="F31" s="41">
        <f>SUBTOTAL(109,Vstupy37[ŠT])</f>
        <v>18.253</v>
      </c>
      <c r="G31" s="35"/>
      <c r="H31" s="36"/>
      <c r="I31" s="37"/>
      <c r="J31" s="33"/>
      <c r="K31" s="37"/>
      <c r="L31" s="37"/>
      <c r="M31" s="37"/>
      <c r="N31" s="51"/>
      <c r="O31" s="34"/>
      <c r="P31" s="42"/>
      <c r="Q31" s="42"/>
      <c r="R31"/>
    </row>
  </sheetData>
  <mergeCells count="4">
    <mergeCell ref="A3:B3"/>
    <mergeCell ref="C3:E3"/>
    <mergeCell ref="G3:L3"/>
    <mergeCell ref="M3:O3"/>
  </mergeCells>
  <dataValidations count="1">
    <dataValidation type="custom" allowBlank="1" showInputMessage="1" showErrorMessage="1" errorTitle="Chybná hodnota" error="Zadali ste chybnú hodnotu. EIC kód musí mať presne 16 znakov." sqref="B6:B13" xr:uid="{24715ED1-20D0-574E-A9E5-7B573064E359}">
      <formula1>LEN(B6)=16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06E1-B5CD-074B-A417-6C3DEF470C72}">
  <dimension ref="A1:R31"/>
  <sheetViews>
    <sheetView zoomScale="114" workbookViewId="0">
      <selection sqref="A1:XFD1048576"/>
    </sheetView>
  </sheetViews>
  <sheetFormatPr baseColWidth="10" defaultColWidth="11.5" defaultRowHeight="15"/>
  <cols>
    <col min="1" max="1" width="21.83203125" style="3" customWidth="1"/>
    <col min="2" max="2" width="20.1640625" style="3" customWidth="1"/>
    <col min="3" max="3" width="14.5" style="2" customWidth="1" collapsed="1"/>
    <col min="4" max="4" width="12.33203125" style="2" customWidth="1"/>
    <col min="5" max="5" width="11.5" style="2" bestFit="1"/>
    <col min="6" max="6" width="11.5" style="2"/>
    <col min="7" max="7" width="9.6640625" style="4" customWidth="1"/>
    <col min="8" max="8" width="10.33203125" style="3" customWidth="1"/>
    <col min="9" max="9" width="9.5" style="3" customWidth="1"/>
    <col min="10" max="10" width="10.83203125" style="3" customWidth="1"/>
    <col min="11" max="11" width="12" style="3" customWidth="1"/>
    <col min="12" max="12" width="11.83203125" style="3" customWidth="1"/>
    <col min="13" max="13" width="13" style="1" customWidth="1"/>
    <col min="14" max="14" width="13.5" style="1" customWidth="1"/>
    <col min="15" max="15" width="12.1640625" style="5" customWidth="1"/>
    <col min="16" max="16" width="36.33203125" customWidth="1"/>
    <col min="17" max="17" width="10.5" customWidth="1"/>
    <col min="18" max="16384" width="11.5" style="1"/>
  </cols>
  <sheetData>
    <row r="1" spans="1:18">
      <c r="A1" s="9" t="s">
        <v>5</v>
      </c>
      <c r="B1" s="1"/>
      <c r="C1" s="32">
        <v>45292</v>
      </c>
      <c r="D1" s="32">
        <v>45657</v>
      </c>
      <c r="G1" s="39" t="s">
        <v>6</v>
      </c>
      <c r="P1" s="1"/>
      <c r="Q1" s="1"/>
    </row>
    <row r="2" spans="1:18">
      <c r="A2" s="4"/>
      <c r="B2" s="4"/>
      <c r="C2" s="4"/>
      <c r="D2" s="4"/>
      <c r="E2" s="4"/>
      <c r="F2" s="4"/>
      <c r="P2" s="1"/>
      <c r="Q2" s="1"/>
    </row>
    <row r="3" spans="1:18">
      <c r="A3" s="76" t="s">
        <v>7</v>
      </c>
      <c r="B3" s="77"/>
      <c r="C3" s="78" t="s">
        <v>8</v>
      </c>
      <c r="D3" s="78"/>
      <c r="E3" s="78"/>
      <c r="F3" s="44"/>
      <c r="G3" s="79"/>
      <c r="H3" s="79"/>
      <c r="I3" s="79"/>
      <c r="J3" s="79"/>
      <c r="K3" s="79"/>
      <c r="L3" s="79"/>
      <c r="M3" s="80" t="s">
        <v>9</v>
      </c>
      <c r="N3" s="81"/>
      <c r="O3" s="82"/>
      <c r="P3" s="8" t="s">
        <v>10</v>
      </c>
      <c r="Q3" s="60" t="s">
        <v>11</v>
      </c>
    </row>
    <row r="4" spans="1:18" ht="32">
      <c r="A4" s="20" t="s">
        <v>12</v>
      </c>
      <c r="B4" s="21" t="s">
        <v>13</v>
      </c>
      <c r="C4" s="21" t="s">
        <v>14</v>
      </c>
      <c r="D4" s="22" t="s">
        <v>15</v>
      </c>
      <c r="E4" s="22" t="s">
        <v>16</v>
      </c>
      <c r="F4" s="22" t="s">
        <v>17</v>
      </c>
      <c r="G4" s="23" t="s">
        <v>18</v>
      </c>
      <c r="H4" s="24" t="s">
        <v>19</v>
      </c>
      <c r="I4" s="25" t="s">
        <v>20</v>
      </c>
      <c r="J4" s="21" t="s">
        <v>21</v>
      </c>
      <c r="K4" s="25" t="s">
        <v>22</v>
      </c>
      <c r="L4" s="25" t="s">
        <v>23</v>
      </c>
      <c r="M4" s="25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64" t="s">
        <v>29</v>
      </c>
    </row>
    <row r="5" spans="1:18">
      <c r="A5" s="46">
        <v>1</v>
      </c>
      <c r="B5" s="47" t="s">
        <v>30</v>
      </c>
      <c r="C5" s="30">
        <v>4.9029999999999996</v>
      </c>
      <c r="D5" s="26">
        <v>0</v>
      </c>
      <c r="E5" s="26">
        <v>0</v>
      </c>
      <c r="F5" s="26">
        <v>0</v>
      </c>
      <c r="G5" s="52">
        <v>5</v>
      </c>
      <c r="H5" s="52" t="s">
        <v>2</v>
      </c>
      <c r="I5" s="52">
        <v>3</v>
      </c>
      <c r="J5" s="53" t="s">
        <v>2</v>
      </c>
      <c r="K5" s="52" t="s">
        <v>32</v>
      </c>
      <c r="L5" s="52" t="s">
        <v>33</v>
      </c>
      <c r="M5" s="52" t="s">
        <v>34</v>
      </c>
      <c r="N5" s="56" t="s">
        <v>35</v>
      </c>
      <c r="O5" s="27">
        <v>326119</v>
      </c>
      <c r="P5" s="56" t="s">
        <v>36</v>
      </c>
      <c r="Q5" s="56" t="s">
        <v>37</v>
      </c>
    </row>
    <row r="6" spans="1:18">
      <c r="A6" s="46">
        <v>2</v>
      </c>
      <c r="B6" s="48" t="s">
        <v>38</v>
      </c>
      <c r="C6" s="30">
        <v>14.509</v>
      </c>
      <c r="D6" s="26">
        <v>0</v>
      </c>
      <c r="E6" s="26">
        <v>0</v>
      </c>
      <c r="F6" s="26">
        <v>0</v>
      </c>
      <c r="G6" s="54">
        <v>13</v>
      </c>
      <c r="H6" s="52" t="s">
        <v>2</v>
      </c>
      <c r="I6" s="54">
        <v>3</v>
      </c>
      <c r="J6" s="55" t="s">
        <v>2</v>
      </c>
      <c r="K6" s="54" t="s">
        <v>32</v>
      </c>
      <c r="L6" s="57" t="s">
        <v>33</v>
      </c>
      <c r="M6" s="52" t="s">
        <v>34</v>
      </c>
      <c r="N6" s="56" t="s">
        <v>35</v>
      </c>
      <c r="O6" s="27">
        <v>326119</v>
      </c>
      <c r="P6" s="61" t="s">
        <v>40</v>
      </c>
      <c r="Q6" s="61" t="s">
        <v>37</v>
      </c>
    </row>
    <row r="7" spans="1:18">
      <c r="A7" s="46">
        <v>3</v>
      </c>
      <c r="B7" s="48" t="s">
        <v>41</v>
      </c>
      <c r="C7" s="30">
        <v>0</v>
      </c>
      <c r="D7" s="26">
        <v>6.9580000000000002</v>
      </c>
      <c r="E7" s="26">
        <v>3.0990000000000002</v>
      </c>
      <c r="F7" s="26">
        <v>0</v>
      </c>
      <c r="G7" s="54">
        <v>8</v>
      </c>
      <c r="H7" s="52" t="s">
        <v>2</v>
      </c>
      <c r="I7" s="54">
        <v>3</v>
      </c>
      <c r="J7" s="55" t="s">
        <v>2</v>
      </c>
      <c r="K7" s="54" t="s">
        <v>43</v>
      </c>
      <c r="L7" s="57" t="s">
        <v>33</v>
      </c>
      <c r="M7" s="52" t="s">
        <v>34</v>
      </c>
      <c r="N7" s="56" t="s">
        <v>35</v>
      </c>
      <c r="O7" s="27">
        <v>326119</v>
      </c>
      <c r="P7" s="61" t="s">
        <v>44</v>
      </c>
      <c r="Q7" s="61" t="s">
        <v>45</v>
      </c>
    </row>
    <row r="8" spans="1:18">
      <c r="A8" s="46">
        <v>4</v>
      </c>
      <c r="B8" s="48" t="s">
        <v>46</v>
      </c>
      <c r="C8" s="30">
        <v>2.569</v>
      </c>
      <c r="D8" s="26">
        <v>0</v>
      </c>
      <c r="E8" s="26">
        <v>0</v>
      </c>
      <c r="F8" s="26">
        <v>0</v>
      </c>
      <c r="G8" s="54">
        <v>10</v>
      </c>
      <c r="H8" s="52" t="s">
        <v>2</v>
      </c>
      <c r="I8" s="54">
        <v>3</v>
      </c>
      <c r="J8" s="55" t="s">
        <v>2</v>
      </c>
      <c r="K8" s="54" t="s">
        <v>47</v>
      </c>
      <c r="L8" s="57" t="s">
        <v>33</v>
      </c>
      <c r="M8" s="52" t="s">
        <v>34</v>
      </c>
      <c r="N8" s="56" t="s">
        <v>35</v>
      </c>
      <c r="O8" s="27">
        <v>326119</v>
      </c>
      <c r="P8" s="61" t="s">
        <v>48</v>
      </c>
      <c r="Q8" s="61" t="s">
        <v>49</v>
      </c>
    </row>
    <row r="9" spans="1:18">
      <c r="A9" s="46">
        <v>5</v>
      </c>
      <c r="B9" s="48" t="s">
        <v>50</v>
      </c>
      <c r="C9" s="30">
        <v>0</v>
      </c>
      <c r="D9" s="26">
        <v>6.1580000000000004</v>
      </c>
      <c r="E9" s="26">
        <v>2.976</v>
      </c>
      <c r="F9" s="26">
        <v>2.875</v>
      </c>
      <c r="G9" s="54">
        <v>13</v>
      </c>
      <c r="H9" s="52" t="s">
        <v>2</v>
      </c>
      <c r="I9" s="54">
        <v>3</v>
      </c>
      <c r="J9" s="55" t="s">
        <v>2</v>
      </c>
      <c r="K9" s="54" t="s">
        <v>47</v>
      </c>
      <c r="L9" s="57" t="s">
        <v>33</v>
      </c>
      <c r="M9" s="52" t="s">
        <v>34</v>
      </c>
      <c r="N9" s="56" t="s">
        <v>35</v>
      </c>
      <c r="O9" s="27">
        <v>326119</v>
      </c>
      <c r="P9" s="61" t="s">
        <v>52</v>
      </c>
      <c r="Q9" s="61" t="s">
        <v>53</v>
      </c>
    </row>
    <row r="10" spans="1:18">
      <c r="A10" s="46">
        <v>6</v>
      </c>
      <c r="B10" s="48" t="s">
        <v>54</v>
      </c>
      <c r="C10" s="30">
        <v>14.718999999999999</v>
      </c>
      <c r="D10" s="26">
        <v>0</v>
      </c>
      <c r="E10" s="26">
        <v>0</v>
      </c>
      <c r="F10" s="26">
        <v>0</v>
      </c>
      <c r="G10" s="54">
        <v>8</v>
      </c>
      <c r="H10" s="52" t="s">
        <v>2</v>
      </c>
      <c r="I10" s="54">
        <v>3</v>
      </c>
      <c r="J10" s="55" t="s">
        <v>2</v>
      </c>
      <c r="K10" s="54" t="s">
        <v>56</v>
      </c>
      <c r="L10" s="57" t="s">
        <v>33</v>
      </c>
      <c r="M10" s="52" t="s">
        <v>34</v>
      </c>
      <c r="N10" s="56" t="s">
        <v>35</v>
      </c>
      <c r="O10" s="27">
        <v>326119</v>
      </c>
      <c r="P10" s="61" t="s">
        <v>52</v>
      </c>
      <c r="Q10" s="61" t="s">
        <v>53</v>
      </c>
    </row>
    <row r="11" spans="1:18">
      <c r="A11" s="46">
        <v>7</v>
      </c>
      <c r="B11" s="48" t="s">
        <v>57</v>
      </c>
      <c r="C11" s="30">
        <v>9.1630000000000003</v>
      </c>
      <c r="D11" s="26">
        <v>0</v>
      </c>
      <c r="E11" s="26">
        <v>0</v>
      </c>
      <c r="F11" s="26">
        <v>0</v>
      </c>
      <c r="G11" s="54">
        <v>17</v>
      </c>
      <c r="H11" s="52" t="s">
        <v>2</v>
      </c>
      <c r="I11" s="54">
        <v>3</v>
      </c>
      <c r="J11" s="55" t="s">
        <v>2</v>
      </c>
      <c r="K11" s="54" t="s">
        <v>56</v>
      </c>
      <c r="L11" s="57" t="s">
        <v>33</v>
      </c>
      <c r="M11" s="52" t="s">
        <v>34</v>
      </c>
      <c r="N11" s="56" t="s">
        <v>35</v>
      </c>
      <c r="O11" s="27">
        <v>326119</v>
      </c>
      <c r="P11" s="61" t="s">
        <v>58</v>
      </c>
      <c r="Q11" s="61" t="s">
        <v>59</v>
      </c>
    </row>
    <row r="12" spans="1:18">
      <c r="A12" s="46">
        <v>8</v>
      </c>
      <c r="B12" s="48" t="s">
        <v>60</v>
      </c>
      <c r="C12" s="30">
        <v>0</v>
      </c>
      <c r="D12" s="26">
        <v>2.2610000000000001</v>
      </c>
      <c r="E12" s="26">
        <v>0.83399999999999996</v>
      </c>
      <c r="F12" s="26">
        <v>0</v>
      </c>
      <c r="G12" s="55">
        <v>18</v>
      </c>
      <c r="H12" s="52" t="s">
        <v>2</v>
      </c>
      <c r="I12" s="54">
        <v>3</v>
      </c>
      <c r="J12" s="55" t="s">
        <v>2</v>
      </c>
      <c r="K12" s="54" t="s">
        <v>43</v>
      </c>
      <c r="L12" s="57" t="s">
        <v>33</v>
      </c>
      <c r="M12" s="52" t="s">
        <v>34</v>
      </c>
      <c r="N12" s="56" t="s">
        <v>35</v>
      </c>
      <c r="O12" s="27">
        <v>326119</v>
      </c>
      <c r="P12" s="61" t="s">
        <v>62</v>
      </c>
      <c r="Q12" s="61" t="s">
        <v>63</v>
      </c>
    </row>
    <row r="13" spans="1:18">
      <c r="A13" s="46">
        <v>9</v>
      </c>
      <c r="B13" s="48" t="s">
        <v>64</v>
      </c>
      <c r="C13" s="30">
        <v>56.81</v>
      </c>
      <c r="D13" s="26">
        <v>0</v>
      </c>
      <c r="E13" s="26">
        <v>0</v>
      </c>
      <c r="F13" s="26">
        <v>0</v>
      </c>
      <c r="G13" s="54">
        <v>21</v>
      </c>
      <c r="H13" s="52" t="s">
        <v>2</v>
      </c>
      <c r="I13" s="54">
        <v>3</v>
      </c>
      <c r="J13" s="55" t="s">
        <v>2</v>
      </c>
      <c r="K13" s="54" t="s">
        <v>47</v>
      </c>
      <c r="L13" s="57" t="s">
        <v>33</v>
      </c>
      <c r="M13" s="52" t="s">
        <v>34</v>
      </c>
      <c r="N13" s="56" t="s">
        <v>35</v>
      </c>
      <c r="O13" s="27">
        <v>326119</v>
      </c>
      <c r="P13" s="61" t="s">
        <v>65</v>
      </c>
      <c r="Q13" s="61" t="s">
        <v>66</v>
      </c>
    </row>
    <row r="14" spans="1:18">
      <c r="A14" s="46">
        <v>10</v>
      </c>
      <c r="B14" s="48" t="s">
        <v>67</v>
      </c>
      <c r="C14" s="31">
        <v>0</v>
      </c>
      <c r="D14" s="26">
        <v>26.317</v>
      </c>
      <c r="E14" s="26">
        <v>14.19</v>
      </c>
      <c r="F14" s="26">
        <v>15.253</v>
      </c>
      <c r="G14" s="54">
        <v>50</v>
      </c>
      <c r="H14" s="52" t="s">
        <v>2</v>
      </c>
      <c r="I14" s="54">
        <v>3</v>
      </c>
      <c r="J14" s="55" t="s">
        <v>2</v>
      </c>
      <c r="K14" s="54" t="s">
        <v>47</v>
      </c>
      <c r="L14" s="57" t="s">
        <v>33</v>
      </c>
      <c r="M14" s="52" t="s">
        <v>34</v>
      </c>
      <c r="N14" s="56" t="s">
        <v>35</v>
      </c>
      <c r="O14" s="27">
        <v>326119</v>
      </c>
      <c r="P14" s="61" t="s">
        <v>62</v>
      </c>
      <c r="Q14" s="61" t="s">
        <v>69</v>
      </c>
    </row>
    <row r="15" spans="1:18">
      <c r="A15" s="46">
        <v>11</v>
      </c>
      <c r="B15" s="48" t="s">
        <v>70</v>
      </c>
      <c r="C15" s="40">
        <v>0.125</v>
      </c>
      <c r="D15" s="26">
        <v>0</v>
      </c>
      <c r="E15" s="26">
        <v>0</v>
      </c>
      <c r="F15" s="26">
        <v>0</v>
      </c>
      <c r="G15" s="54">
        <v>21</v>
      </c>
      <c r="H15" s="52" t="s">
        <v>2</v>
      </c>
      <c r="I15" s="54">
        <v>3</v>
      </c>
      <c r="J15" s="55" t="s">
        <v>2</v>
      </c>
      <c r="K15" s="54" t="s">
        <v>47</v>
      </c>
      <c r="L15" s="57" t="s">
        <v>33</v>
      </c>
      <c r="M15" s="52" t="s">
        <v>34</v>
      </c>
      <c r="N15" s="56" t="s">
        <v>35</v>
      </c>
      <c r="O15" s="27">
        <v>326119</v>
      </c>
      <c r="P15" s="61" t="s">
        <v>71</v>
      </c>
      <c r="Q15" s="61" t="s">
        <v>72</v>
      </c>
    </row>
    <row r="16" spans="1:18">
      <c r="A16" s="65" t="s">
        <v>144</v>
      </c>
      <c r="B16" s="48" t="s">
        <v>145</v>
      </c>
      <c r="C16" s="40">
        <v>0</v>
      </c>
      <c r="D16" s="26">
        <v>0</v>
      </c>
      <c r="E16" s="26">
        <v>2E-3</v>
      </c>
      <c r="F16" s="26">
        <v>0</v>
      </c>
      <c r="G16" s="54">
        <v>25</v>
      </c>
      <c r="H16" s="66" t="s">
        <v>2</v>
      </c>
      <c r="I16" s="54">
        <v>3</v>
      </c>
      <c r="J16" s="67" t="s">
        <v>2</v>
      </c>
      <c r="K16" s="68" t="s">
        <v>146</v>
      </c>
      <c r="L16" s="57" t="s">
        <v>33</v>
      </c>
      <c r="M16" s="52" t="s">
        <v>34</v>
      </c>
      <c r="N16" s="56" t="s">
        <v>35</v>
      </c>
      <c r="O16" s="27">
        <v>326119</v>
      </c>
      <c r="P16" s="69" t="s">
        <v>147</v>
      </c>
      <c r="Q16" s="69" t="s">
        <v>59</v>
      </c>
    </row>
    <row r="17" spans="1:18">
      <c r="A17" s="46">
        <v>12</v>
      </c>
      <c r="B17" s="48" t="s">
        <v>73</v>
      </c>
      <c r="C17" s="40">
        <v>0.80100000000000005</v>
      </c>
      <c r="D17" s="26">
        <v>0</v>
      </c>
      <c r="E17" s="26">
        <v>0</v>
      </c>
      <c r="F17" s="26">
        <v>0</v>
      </c>
      <c r="G17" s="54">
        <v>10</v>
      </c>
      <c r="H17" s="52" t="s">
        <v>2</v>
      </c>
      <c r="I17" s="54">
        <v>1</v>
      </c>
      <c r="J17" s="55" t="s">
        <v>3</v>
      </c>
      <c r="K17" s="54" t="s">
        <v>47</v>
      </c>
      <c r="L17" s="57" t="s">
        <v>33</v>
      </c>
      <c r="M17" s="52" t="s">
        <v>34</v>
      </c>
      <c r="N17" s="56" t="s">
        <v>35</v>
      </c>
      <c r="O17" s="27">
        <v>326119</v>
      </c>
      <c r="P17" s="61" t="s">
        <v>74</v>
      </c>
      <c r="Q17" s="61" t="s">
        <v>75</v>
      </c>
    </row>
    <row r="18" spans="1:18">
      <c r="A18" s="46">
        <v>13</v>
      </c>
      <c r="B18" s="48" t="s">
        <v>76</v>
      </c>
      <c r="C18" s="40">
        <v>0</v>
      </c>
      <c r="D18" s="26">
        <v>0</v>
      </c>
      <c r="E18" s="26">
        <v>0</v>
      </c>
      <c r="F18" s="26">
        <v>0</v>
      </c>
      <c r="G18" s="54" t="s">
        <v>31</v>
      </c>
      <c r="H18" s="52" t="s">
        <v>2</v>
      </c>
      <c r="I18" s="54">
        <v>1</v>
      </c>
      <c r="J18" s="55" t="s">
        <v>3</v>
      </c>
      <c r="K18" s="54" t="s">
        <v>47</v>
      </c>
      <c r="L18" s="57" t="s">
        <v>33</v>
      </c>
      <c r="M18" s="52" t="s">
        <v>34</v>
      </c>
      <c r="N18" s="56" t="s">
        <v>35</v>
      </c>
      <c r="O18" s="27">
        <v>326119</v>
      </c>
      <c r="P18" s="61" t="s">
        <v>77</v>
      </c>
      <c r="Q18" s="61" t="s">
        <v>78</v>
      </c>
      <c r="R18" s="1" t="s">
        <v>79</v>
      </c>
    </row>
    <row r="19" spans="1:18">
      <c r="A19" s="46">
        <v>14</v>
      </c>
      <c r="B19" s="48" t="s">
        <v>80</v>
      </c>
      <c r="C19" s="40">
        <v>0</v>
      </c>
      <c r="D19" s="26">
        <v>0</v>
      </c>
      <c r="E19" s="26">
        <v>0</v>
      </c>
      <c r="F19" s="26">
        <v>0</v>
      </c>
      <c r="G19" s="54" t="s">
        <v>31</v>
      </c>
      <c r="H19" s="52" t="s">
        <v>2</v>
      </c>
      <c r="I19" s="54">
        <v>1</v>
      </c>
      <c r="J19" s="55" t="s">
        <v>3</v>
      </c>
      <c r="K19" s="54" t="s">
        <v>47</v>
      </c>
      <c r="L19" s="57" t="s">
        <v>33</v>
      </c>
      <c r="M19" s="52" t="s">
        <v>34</v>
      </c>
      <c r="N19" s="56" t="s">
        <v>35</v>
      </c>
      <c r="O19" s="27">
        <v>326119</v>
      </c>
      <c r="P19" s="61" t="s">
        <v>81</v>
      </c>
      <c r="Q19" s="61" t="s">
        <v>78</v>
      </c>
      <c r="R19" s="1" t="s">
        <v>79</v>
      </c>
    </row>
    <row r="20" spans="1:18">
      <c r="A20" s="46">
        <v>15</v>
      </c>
      <c r="B20" s="48" t="s">
        <v>82</v>
      </c>
      <c r="C20" s="45">
        <v>0</v>
      </c>
      <c r="D20" s="26">
        <v>0</v>
      </c>
      <c r="E20" s="26">
        <v>0</v>
      </c>
      <c r="F20" s="26">
        <v>0</v>
      </c>
      <c r="G20" s="54" t="s">
        <v>31</v>
      </c>
      <c r="H20" s="52" t="s">
        <v>2</v>
      </c>
      <c r="I20" s="54">
        <v>1</v>
      </c>
      <c r="J20" s="55" t="s">
        <v>3</v>
      </c>
      <c r="K20" s="54" t="s">
        <v>47</v>
      </c>
      <c r="L20" s="57" t="s">
        <v>33</v>
      </c>
      <c r="M20" s="52" t="s">
        <v>34</v>
      </c>
      <c r="N20" s="56" t="s">
        <v>35</v>
      </c>
      <c r="O20" s="27">
        <v>326119</v>
      </c>
      <c r="P20" s="61" t="s">
        <v>77</v>
      </c>
      <c r="Q20" s="61" t="s">
        <v>78</v>
      </c>
      <c r="R20" s="1" t="s">
        <v>79</v>
      </c>
    </row>
    <row r="21" spans="1:18">
      <c r="A21" s="46">
        <v>16</v>
      </c>
      <c r="B21" s="48" t="s">
        <v>83</v>
      </c>
      <c r="C21" s="45">
        <v>0</v>
      </c>
      <c r="D21" s="26">
        <v>0</v>
      </c>
      <c r="E21" s="26">
        <v>0</v>
      </c>
      <c r="F21" s="26">
        <v>0</v>
      </c>
      <c r="G21" s="54" t="s">
        <v>31</v>
      </c>
      <c r="H21" s="52" t="s">
        <v>2</v>
      </c>
      <c r="I21" s="54">
        <v>1</v>
      </c>
      <c r="J21" s="55" t="s">
        <v>3</v>
      </c>
      <c r="K21" s="54" t="s">
        <v>47</v>
      </c>
      <c r="L21" s="57" t="s">
        <v>33</v>
      </c>
      <c r="M21" s="52" t="s">
        <v>34</v>
      </c>
      <c r="N21" s="56" t="s">
        <v>35</v>
      </c>
      <c r="O21" s="27">
        <v>326119</v>
      </c>
      <c r="P21" s="61" t="s">
        <v>81</v>
      </c>
      <c r="Q21" s="61" t="s">
        <v>78</v>
      </c>
      <c r="R21" s="1" t="s">
        <v>79</v>
      </c>
    </row>
    <row r="22" spans="1:18">
      <c r="A22" s="46">
        <v>17</v>
      </c>
      <c r="B22" s="48" t="s">
        <v>84</v>
      </c>
      <c r="C22" s="45">
        <v>4.2009999999999996</v>
      </c>
      <c r="D22" s="26">
        <v>0</v>
      </c>
      <c r="E22" s="26">
        <v>0</v>
      </c>
      <c r="F22" s="26">
        <v>0</v>
      </c>
      <c r="G22" s="54" t="s">
        <v>31</v>
      </c>
      <c r="H22" s="52" t="s">
        <v>2</v>
      </c>
      <c r="I22" s="54">
        <v>1</v>
      </c>
      <c r="J22" s="55" t="s">
        <v>3</v>
      </c>
      <c r="K22" s="54" t="s">
        <v>32</v>
      </c>
      <c r="L22" s="57" t="s">
        <v>85</v>
      </c>
      <c r="M22" s="52" t="s">
        <v>34</v>
      </c>
      <c r="N22" s="56" t="s">
        <v>35</v>
      </c>
      <c r="O22" s="27">
        <v>326119</v>
      </c>
      <c r="P22" s="61" t="s">
        <v>86</v>
      </c>
      <c r="Q22" s="61" t="s">
        <v>37</v>
      </c>
    </row>
    <row r="23" spans="1:18">
      <c r="A23" s="46">
        <v>18</v>
      </c>
      <c r="B23" s="48" t="s">
        <v>87</v>
      </c>
      <c r="C23" s="45">
        <v>7.0000000000000007E-2</v>
      </c>
      <c r="D23" s="26">
        <v>0</v>
      </c>
      <c r="E23" s="26">
        <v>0</v>
      </c>
      <c r="F23" s="26">
        <v>0</v>
      </c>
      <c r="G23" s="54" t="s">
        <v>88</v>
      </c>
      <c r="H23" s="52" t="s">
        <v>2</v>
      </c>
      <c r="I23" s="54">
        <v>1</v>
      </c>
      <c r="J23" s="55" t="s">
        <v>3</v>
      </c>
      <c r="K23" s="54" t="s">
        <v>47</v>
      </c>
      <c r="L23" s="57" t="s">
        <v>33</v>
      </c>
      <c r="M23" s="52" t="s">
        <v>34</v>
      </c>
      <c r="N23" s="56" t="s">
        <v>35</v>
      </c>
      <c r="O23" s="27">
        <v>326119</v>
      </c>
      <c r="P23" s="61" t="s">
        <v>89</v>
      </c>
      <c r="Q23" s="61" t="s">
        <v>90</v>
      </c>
    </row>
    <row r="24" spans="1:18">
      <c r="A24" s="46">
        <v>19</v>
      </c>
      <c r="B24" s="48" t="s">
        <v>91</v>
      </c>
      <c r="C24" s="45">
        <v>11.574</v>
      </c>
      <c r="D24" s="26">
        <v>0</v>
      </c>
      <c r="E24" s="26">
        <v>0</v>
      </c>
      <c r="F24" s="26">
        <v>0</v>
      </c>
      <c r="G24" s="54" t="s">
        <v>39</v>
      </c>
      <c r="H24" s="52" t="s">
        <v>2</v>
      </c>
      <c r="I24" s="54">
        <v>3</v>
      </c>
      <c r="J24" s="55" t="s">
        <v>3</v>
      </c>
      <c r="K24" s="54" t="s">
        <v>32</v>
      </c>
      <c r="L24" s="57" t="s">
        <v>85</v>
      </c>
      <c r="M24" s="52" t="s">
        <v>34</v>
      </c>
      <c r="N24" s="56" t="s">
        <v>35</v>
      </c>
      <c r="O24" s="27">
        <v>326119</v>
      </c>
      <c r="P24" s="61" t="s">
        <v>92</v>
      </c>
      <c r="Q24" s="61" t="s">
        <v>37</v>
      </c>
    </row>
    <row r="25" spans="1:18">
      <c r="A25" s="46">
        <v>20</v>
      </c>
      <c r="B25" s="48" t="s">
        <v>93</v>
      </c>
      <c r="C25" s="45">
        <v>0.41699999999999998</v>
      </c>
      <c r="D25" s="26">
        <v>0</v>
      </c>
      <c r="E25" s="26">
        <v>0</v>
      </c>
      <c r="F25" s="26">
        <v>0</v>
      </c>
      <c r="G25" s="54" t="s">
        <v>94</v>
      </c>
      <c r="H25" s="52" t="s">
        <v>2</v>
      </c>
      <c r="I25" s="54">
        <v>3</v>
      </c>
      <c r="J25" s="55" t="s">
        <v>3</v>
      </c>
      <c r="K25" s="54" t="s">
        <v>47</v>
      </c>
      <c r="L25" s="57" t="s">
        <v>33</v>
      </c>
      <c r="M25" s="52" t="s">
        <v>34</v>
      </c>
      <c r="N25" s="56" t="s">
        <v>35</v>
      </c>
      <c r="O25" s="27">
        <v>326119</v>
      </c>
      <c r="P25" s="61" t="s">
        <v>95</v>
      </c>
      <c r="Q25" s="61" t="s">
        <v>96</v>
      </c>
    </row>
    <row r="26" spans="1:18">
      <c r="A26" s="46">
        <v>21</v>
      </c>
      <c r="B26" s="48" t="s">
        <v>97</v>
      </c>
      <c r="C26" s="45">
        <v>0.96</v>
      </c>
      <c r="D26" s="26">
        <v>0</v>
      </c>
      <c r="E26" s="26">
        <v>0</v>
      </c>
      <c r="F26" s="26">
        <v>0</v>
      </c>
      <c r="G26" s="54" t="s">
        <v>31</v>
      </c>
      <c r="H26" s="52" t="s">
        <v>2</v>
      </c>
      <c r="I26" s="54">
        <v>3</v>
      </c>
      <c r="J26" s="55" t="s">
        <v>3</v>
      </c>
      <c r="K26" s="54" t="s">
        <v>47</v>
      </c>
      <c r="L26" s="57" t="s">
        <v>33</v>
      </c>
      <c r="M26" s="52" t="s">
        <v>34</v>
      </c>
      <c r="N26" s="56" t="s">
        <v>35</v>
      </c>
      <c r="O26" s="27">
        <v>326119</v>
      </c>
      <c r="P26" s="61" t="s">
        <v>98</v>
      </c>
      <c r="Q26" s="61" t="s">
        <v>66</v>
      </c>
    </row>
    <row r="27" spans="1:18">
      <c r="A27" s="46">
        <v>22</v>
      </c>
      <c r="B27" s="48" t="s">
        <v>99</v>
      </c>
      <c r="C27" s="45">
        <v>0.121</v>
      </c>
      <c r="D27" s="26">
        <v>0</v>
      </c>
      <c r="E27" s="26">
        <v>0</v>
      </c>
      <c r="F27" s="26">
        <v>0</v>
      </c>
      <c r="G27" s="54" t="s">
        <v>31</v>
      </c>
      <c r="H27" s="52" t="s">
        <v>2</v>
      </c>
      <c r="I27" s="54">
        <v>3</v>
      </c>
      <c r="J27" s="55" t="s">
        <v>3</v>
      </c>
      <c r="K27" s="54" t="s">
        <v>47</v>
      </c>
      <c r="L27" s="57" t="s">
        <v>33</v>
      </c>
      <c r="M27" s="52" t="s">
        <v>34</v>
      </c>
      <c r="N27" s="56" t="s">
        <v>35</v>
      </c>
      <c r="O27" s="27">
        <v>326119</v>
      </c>
      <c r="P27" s="61" t="s">
        <v>100</v>
      </c>
      <c r="Q27" s="61" t="s">
        <v>101</v>
      </c>
    </row>
    <row r="28" spans="1:18">
      <c r="A28" s="46">
        <v>23</v>
      </c>
      <c r="B28" s="48" t="s">
        <v>102</v>
      </c>
      <c r="C28" s="45">
        <v>0.99199999999999999</v>
      </c>
      <c r="D28" s="26">
        <v>0</v>
      </c>
      <c r="E28" s="26">
        <v>0</v>
      </c>
      <c r="F28" s="26">
        <v>0</v>
      </c>
      <c r="G28" s="52" t="s">
        <v>31</v>
      </c>
      <c r="H28" s="52" t="s">
        <v>2</v>
      </c>
      <c r="I28" s="52">
        <v>3</v>
      </c>
      <c r="J28" s="53" t="s">
        <v>3</v>
      </c>
      <c r="K28" s="52" t="s">
        <v>47</v>
      </c>
      <c r="L28" s="57" t="s">
        <v>33</v>
      </c>
      <c r="M28" s="52" t="s">
        <v>34</v>
      </c>
      <c r="N28" s="56" t="s">
        <v>35</v>
      </c>
      <c r="O28" s="27">
        <v>326119</v>
      </c>
      <c r="P28" s="61" t="s">
        <v>103</v>
      </c>
      <c r="Q28" s="61" t="s">
        <v>104</v>
      </c>
    </row>
    <row r="29" spans="1:18">
      <c r="A29" s="49">
        <v>24</v>
      </c>
      <c r="B29" s="50" t="s">
        <v>105</v>
      </c>
      <c r="C29" s="45">
        <v>4.1000000000000002E-2</v>
      </c>
      <c r="D29" s="26">
        <v>0</v>
      </c>
      <c r="E29" s="26">
        <v>0</v>
      </c>
      <c r="F29" s="26">
        <v>0</v>
      </c>
      <c r="G29" s="54">
        <v>24.7</v>
      </c>
      <c r="H29" s="54" t="s">
        <v>2</v>
      </c>
      <c r="I29" s="54">
        <v>3</v>
      </c>
      <c r="J29" s="55" t="s">
        <v>3</v>
      </c>
      <c r="K29" s="54" t="s">
        <v>43</v>
      </c>
      <c r="L29" s="58" t="s">
        <v>33</v>
      </c>
      <c r="M29" s="54" t="s">
        <v>34</v>
      </c>
      <c r="N29" s="59" t="s">
        <v>35</v>
      </c>
      <c r="O29" s="27">
        <v>326119</v>
      </c>
      <c r="P29" s="62" t="s">
        <v>106</v>
      </c>
      <c r="Q29" s="62" t="s">
        <v>107</v>
      </c>
    </row>
    <row r="30" spans="1:18">
      <c r="A30" s="70" t="s">
        <v>144</v>
      </c>
      <c r="B30" s="71" t="s">
        <v>148</v>
      </c>
      <c r="C30" s="45">
        <v>0</v>
      </c>
      <c r="D30" s="26">
        <v>0</v>
      </c>
      <c r="E30" s="26">
        <v>0</v>
      </c>
      <c r="F30" s="26">
        <v>0</v>
      </c>
      <c r="G30" s="72">
        <v>2</v>
      </c>
      <c r="H30" s="73" t="s">
        <v>2</v>
      </c>
      <c r="I30" s="72">
        <v>1</v>
      </c>
      <c r="J30" s="74" t="s">
        <v>3</v>
      </c>
      <c r="K30" s="73" t="s">
        <v>149</v>
      </c>
      <c r="L30" s="58" t="s">
        <v>33</v>
      </c>
      <c r="M30" s="54" t="s">
        <v>34</v>
      </c>
      <c r="N30" s="59" t="s">
        <v>35</v>
      </c>
      <c r="O30" s="27">
        <v>326119</v>
      </c>
      <c r="P30" s="75" t="s">
        <v>151</v>
      </c>
      <c r="Q30" s="75" t="s">
        <v>150</v>
      </c>
    </row>
    <row r="31" spans="1:18">
      <c r="A31" s="38"/>
      <c r="B31" s="43"/>
      <c r="C31" s="41">
        <f>SUBTOTAL(109,Vstupy3[1T])</f>
        <v>121.97499999999998</v>
      </c>
      <c r="D31" s="41">
        <f>SUBTOTAL(109,Vstupy3[VT])</f>
        <v>41.694000000000003</v>
      </c>
      <c r="E31" s="41">
        <f>SUBTOTAL(109,Vstupy3[NT])</f>
        <v>21.100999999999999</v>
      </c>
      <c r="F31" s="41">
        <f>SUBTOTAL(109,Vstupy3[ŠT])</f>
        <v>18.128</v>
      </c>
      <c r="G31" s="35"/>
      <c r="H31" s="36"/>
      <c r="I31" s="37"/>
      <c r="J31" s="33"/>
      <c r="K31" s="37"/>
      <c r="L31" s="37"/>
      <c r="M31" s="37"/>
      <c r="N31" s="51"/>
      <c r="O31" s="34"/>
      <c r="P31" s="42"/>
      <c r="Q31" s="42"/>
      <c r="R31"/>
    </row>
  </sheetData>
  <mergeCells count="4">
    <mergeCell ref="A3:B3"/>
    <mergeCell ref="C3:E3"/>
    <mergeCell ref="G3:L3"/>
    <mergeCell ref="M3:O3"/>
  </mergeCells>
  <dataValidations count="1">
    <dataValidation type="custom" allowBlank="1" showInputMessage="1" showErrorMessage="1" errorTitle="Chybná hodnota" error="Zadali ste chybnú hodnotu. EIC kód musí mať presne 16 znakov." sqref="B6:B13" xr:uid="{C36461F5-8CD5-B84F-931F-22A8DAE46B41}">
      <formula1>LEN(B6)=16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zoomScale="144" zoomScaleNormal="100" workbookViewId="0">
      <pane xSplit="1" ySplit="4" topLeftCell="B19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baseColWidth="10" defaultColWidth="11.5" defaultRowHeight="15"/>
  <cols>
    <col min="1" max="1" width="21.83203125" style="3" customWidth="1"/>
    <col min="2" max="2" width="20.1640625" style="3" customWidth="1"/>
    <col min="3" max="3" width="14.5" style="2" customWidth="1" collapsed="1"/>
    <col min="4" max="4" width="12.33203125" style="2" customWidth="1"/>
    <col min="5" max="5" width="11.5" style="2" bestFit="1" customWidth="1"/>
    <col min="6" max="6" width="11.5" style="2" customWidth="1"/>
    <col min="7" max="7" width="9.6640625" style="4" customWidth="1"/>
    <col min="8" max="8" width="10.33203125" style="3" customWidth="1"/>
    <col min="9" max="9" width="9.5" style="3" customWidth="1"/>
    <col min="10" max="10" width="10.83203125" style="3" customWidth="1"/>
    <col min="11" max="11" width="12" style="3" customWidth="1"/>
    <col min="12" max="12" width="11.83203125" style="3" customWidth="1"/>
    <col min="13" max="13" width="13" style="1" customWidth="1"/>
    <col min="14" max="14" width="13.5" style="1" customWidth="1"/>
    <col min="15" max="15" width="12.1640625" style="5" customWidth="1"/>
    <col min="16" max="16" width="36.33203125" customWidth="1"/>
    <col min="17" max="17" width="10.5" customWidth="1"/>
    <col min="18" max="16384" width="11.5" style="1"/>
  </cols>
  <sheetData>
    <row r="1" spans="1:18">
      <c r="A1" s="9" t="s">
        <v>5</v>
      </c>
      <c r="B1" s="1"/>
      <c r="C1" s="32">
        <v>44927</v>
      </c>
      <c r="D1" s="32">
        <v>45291</v>
      </c>
      <c r="G1" s="39" t="s">
        <v>6</v>
      </c>
      <c r="P1" s="1"/>
      <c r="Q1" s="1"/>
    </row>
    <row r="2" spans="1:18">
      <c r="A2" s="4"/>
      <c r="B2" s="4"/>
      <c r="C2" s="4"/>
      <c r="D2" s="4"/>
      <c r="E2" s="4"/>
      <c r="F2" s="4"/>
      <c r="P2" s="1"/>
      <c r="Q2" s="1"/>
    </row>
    <row r="3" spans="1:18">
      <c r="A3" s="76" t="s">
        <v>7</v>
      </c>
      <c r="B3" s="77"/>
      <c r="C3" s="78" t="s">
        <v>8</v>
      </c>
      <c r="D3" s="78"/>
      <c r="E3" s="78"/>
      <c r="F3" s="44"/>
      <c r="G3" s="79"/>
      <c r="H3" s="79"/>
      <c r="I3" s="79"/>
      <c r="J3" s="79"/>
      <c r="K3" s="79"/>
      <c r="L3" s="79"/>
      <c r="M3" s="80" t="s">
        <v>9</v>
      </c>
      <c r="N3" s="81"/>
      <c r="O3" s="82"/>
      <c r="P3" s="8" t="s">
        <v>10</v>
      </c>
      <c r="Q3" s="60" t="s">
        <v>11</v>
      </c>
    </row>
    <row r="4" spans="1:18" ht="32">
      <c r="A4" s="20" t="s">
        <v>12</v>
      </c>
      <c r="B4" s="21" t="s">
        <v>13</v>
      </c>
      <c r="C4" s="21" t="s">
        <v>14</v>
      </c>
      <c r="D4" s="22" t="s">
        <v>15</v>
      </c>
      <c r="E4" s="22" t="s">
        <v>16</v>
      </c>
      <c r="F4" s="22" t="s">
        <v>17</v>
      </c>
      <c r="G4" s="23" t="s">
        <v>18</v>
      </c>
      <c r="H4" s="24" t="s">
        <v>19</v>
      </c>
      <c r="I4" s="25" t="s">
        <v>20</v>
      </c>
      <c r="J4" s="21" t="s">
        <v>21</v>
      </c>
      <c r="K4" s="25" t="s">
        <v>22</v>
      </c>
      <c r="L4" s="25" t="s">
        <v>23</v>
      </c>
      <c r="M4" s="25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63" t="s">
        <v>29</v>
      </c>
    </row>
    <row r="5" spans="1:18">
      <c r="A5" s="46">
        <v>1</v>
      </c>
      <c r="B5" s="47" t="s">
        <v>30</v>
      </c>
      <c r="C5" s="30">
        <v>4.827</v>
      </c>
      <c r="D5" s="26">
        <v>0</v>
      </c>
      <c r="E5" s="26">
        <v>0</v>
      </c>
      <c r="F5" s="26">
        <v>0</v>
      </c>
      <c r="G5" s="52" t="s">
        <v>31</v>
      </c>
      <c r="H5" s="52" t="s">
        <v>2</v>
      </c>
      <c r="I5" s="52">
        <v>3</v>
      </c>
      <c r="J5" s="53" t="s">
        <v>2</v>
      </c>
      <c r="K5" s="52" t="s">
        <v>32</v>
      </c>
      <c r="L5" s="52" t="s">
        <v>33</v>
      </c>
      <c r="M5" s="52" t="s">
        <v>34</v>
      </c>
      <c r="N5" s="56" t="s">
        <v>35</v>
      </c>
      <c r="O5" s="27">
        <v>326119</v>
      </c>
      <c r="P5" s="56" t="s">
        <v>36</v>
      </c>
      <c r="Q5" s="56" t="s">
        <v>37</v>
      </c>
    </row>
    <row r="6" spans="1:18">
      <c r="A6" s="46">
        <v>2</v>
      </c>
      <c r="B6" s="48" t="s">
        <v>38</v>
      </c>
      <c r="C6" s="30">
        <v>13.259</v>
      </c>
      <c r="D6" s="26">
        <v>0</v>
      </c>
      <c r="E6" s="26">
        <v>0</v>
      </c>
      <c r="F6" s="26">
        <v>0</v>
      </c>
      <c r="G6" s="54" t="s">
        <v>39</v>
      </c>
      <c r="H6" s="52" t="s">
        <v>2</v>
      </c>
      <c r="I6" s="54">
        <v>3</v>
      </c>
      <c r="J6" s="55" t="s">
        <v>2</v>
      </c>
      <c r="K6" s="54" t="s">
        <v>32</v>
      </c>
      <c r="L6" s="57" t="s">
        <v>33</v>
      </c>
      <c r="M6" s="52" t="s">
        <v>34</v>
      </c>
      <c r="N6" s="56" t="s">
        <v>35</v>
      </c>
      <c r="O6" s="27">
        <v>326119</v>
      </c>
      <c r="P6" s="61" t="s">
        <v>40</v>
      </c>
      <c r="Q6" s="61" t="s">
        <v>37</v>
      </c>
    </row>
    <row r="7" spans="1:18">
      <c r="A7" s="46">
        <v>3</v>
      </c>
      <c r="B7" s="48" t="s">
        <v>41</v>
      </c>
      <c r="C7" s="30">
        <v>0</v>
      </c>
      <c r="D7" s="26">
        <v>7.0919999999999996</v>
      </c>
      <c r="E7" s="26">
        <v>3.1949999999999998</v>
      </c>
      <c r="F7" s="26">
        <v>0</v>
      </c>
      <c r="G7" s="54" t="s">
        <v>42</v>
      </c>
      <c r="H7" s="52" t="s">
        <v>2</v>
      </c>
      <c r="I7" s="54">
        <v>3</v>
      </c>
      <c r="J7" s="55" t="s">
        <v>2</v>
      </c>
      <c r="K7" s="54" t="s">
        <v>43</v>
      </c>
      <c r="L7" s="57" t="s">
        <v>33</v>
      </c>
      <c r="M7" s="52" t="s">
        <v>34</v>
      </c>
      <c r="N7" s="56" t="s">
        <v>35</v>
      </c>
      <c r="O7" s="27">
        <v>326119</v>
      </c>
      <c r="P7" s="61" t="s">
        <v>44</v>
      </c>
      <c r="Q7" s="61" t="s">
        <v>45</v>
      </c>
    </row>
    <row r="8" spans="1:18">
      <c r="A8" s="46">
        <v>4</v>
      </c>
      <c r="B8" s="48" t="s">
        <v>46</v>
      </c>
      <c r="C8" s="30">
        <v>4.2300000000000004</v>
      </c>
      <c r="D8" s="26">
        <v>0</v>
      </c>
      <c r="E8" s="26">
        <v>0</v>
      </c>
      <c r="F8" s="26">
        <v>0</v>
      </c>
      <c r="G8" s="54" t="s">
        <v>42</v>
      </c>
      <c r="H8" s="52" t="s">
        <v>2</v>
      </c>
      <c r="I8" s="54">
        <v>3</v>
      </c>
      <c r="J8" s="55" t="s">
        <v>2</v>
      </c>
      <c r="K8" s="54" t="s">
        <v>47</v>
      </c>
      <c r="L8" s="57" t="s">
        <v>33</v>
      </c>
      <c r="M8" s="52" t="s">
        <v>34</v>
      </c>
      <c r="N8" s="56" t="s">
        <v>35</v>
      </c>
      <c r="O8" s="27">
        <v>326119</v>
      </c>
      <c r="P8" s="61" t="s">
        <v>48</v>
      </c>
      <c r="Q8" s="61" t="s">
        <v>49</v>
      </c>
    </row>
    <row r="9" spans="1:18">
      <c r="A9" s="46">
        <v>5</v>
      </c>
      <c r="B9" s="48" t="s">
        <v>50</v>
      </c>
      <c r="C9" s="30">
        <v>0</v>
      </c>
      <c r="D9" s="26">
        <v>5.8280000000000003</v>
      </c>
      <c r="E9" s="26">
        <v>2.7679999999999998</v>
      </c>
      <c r="F9" s="26">
        <v>2.5979999999999999</v>
      </c>
      <c r="G9" s="54" t="s">
        <v>51</v>
      </c>
      <c r="H9" s="52" t="s">
        <v>2</v>
      </c>
      <c r="I9" s="54">
        <v>3</v>
      </c>
      <c r="J9" s="55" t="s">
        <v>2</v>
      </c>
      <c r="K9" s="54" t="s">
        <v>47</v>
      </c>
      <c r="L9" s="57" t="s">
        <v>33</v>
      </c>
      <c r="M9" s="52" t="s">
        <v>34</v>
      </c>
      <c r="N9" s="56" t="s">
        <v>35</v>
      </c>
      <c r="O9" s="27">
        <v>326119</v>
      </c>
      <c r="P9" s="61" t="s">
        <v>52</v>
      </c>
      <c r="Q9" s="61" t="s">
        <v>53</v>
      </c>
    </row>
    <row r="10" spans="1:18">
      <c r="A10" s="46">
        <v>6</v>
      </c>
      <c r="B10" s="48" t="s">
        <v>54</v>
      </c>
      <c r="C10" s="30">
        <v>13.577</v>
      </c>
      <c r="D10" s="26">
        <v>0</v>
      </c>
      <c r="E10" s="26">
        <v>0</v>
      </c>
      <c r="F10" s="26">
        <v>0</v>
      </c>
      <c r="G10" s="54" t="s">
        <v>55</v>
      </c>
      <c r="H10" s="52" t="s">
        <v>2</v>
      </c>
      <c r="I10" s="54">
        <v>3</v>
      </c>
      <c r="J10" s="55" t="s">
        <v>2</v>
      </c>
      <c r="K10" s="54" t="s">
        <v>56</v>
      </c>
      <c r="L10" s="57" t="s">
        <v>33</v>
      </c>
      <c r="M10" s="52" t="s">
        <v>34</v>
      </c>
      <c r="N10" s="56" t="s">
        <v>35</v>
      </c>
      <c r="O10" s="27">
        <v>326119</v>
      </c>
      <c r="P10" s="61" t="s">
        <v>52</v>
      </c>
      <c r="Q10" s="61" t="s">
        <v>53</v>
      </c>
    </row>
    <row r="11" spans="1:18">
      <c r="A11" s="46">
        <v>7</v>
      </c>
      <c r="B11" s="48" t="s">
        <v>57</v>
      </c>
      <c r="C11" s="30">
        <v>8.8829999999999991</v>
      </c>
      <c r="D11" s="26">
        <v>0</v>
      </c>
      <c r="E11" s="26">
        <v>0</v>
      </c>
      <c r="F11" s="26">
        <v>0</v>
      </c>
      <c r="G11" s="54" t="s">
        <v>31</v>
      </c>
      <c r="H11" s="52" t="s">
        <v>2</v>
      </c>
      <c r="I11" s="54">
        <v>3</v>
      </c>
      <c r="J11" s="55" t="s">
        <v>2</v>
      </c>
      <c r="K11" s="54" t="s">
        <v>56</v>
      </c>
      <c r="L11" s="57" t="s">
        <v>33</v>
      </c>
      <c r="M11" s="52" t="s">
        <v>34</v>
      </c>
      <c r="N11" s="56" t="s">
        <v>35</v>
      </c>
      <c r="O11" s="27">
        <v>326119</v>
      </c>
      <c r="P11" s="61" t="s">
        <v>58</v>
      </c>
      <c r="Q11" s="61" t="s">
        <v>59</v>
      </c>
    </row>
    <row r="12" spans="1:18">
      <c r="A12" s="46">
        <v>8</v>
      </c>
      <c r="B12" s="48" t="s">
        <v>60</v>
      </c>
      <c r="C12" s="30">
        <v>0</v>
      </c>
      <c r="D12" s="26">
        <v>2.4279999999999999</v>
      </c>
      <c r="E12" s="26">
        <v>0.878</v>
      </c>
      <c r="F12" s="26">
        <v>0</v>
      </c>
      <c r="G12" s="55" t="s">
        <v>61</v>
      </c>
      <c r="H12" s="52" t="s">
        <v>2</v>
      </c>
      <c r="I12" s="54">
        <v>3</v>
      </c>
      <c r="J12" s="55" t="s">
        <v>2</v>
      </c>
      <c r="K12" s="54" t="s">
        <v>43</v>
      </c>
      <c r="L12" s="57" t="s">
        <v>33</v>
      </c>
      <c r="M12" s="52" t="s">
        <v>34</v>
      </c>
      <c r="N12" s="56" t="s">
        <v>35</v>
      </c>
      <c r="O12" s="27">
        <v>326119</v>
      </c>
      <c r="P12" s="61" t="s">
        <v>62</v>
      </c>
      <c r="Q12" s="61" t="s">
        <v>63</v>
      </c>
    </row>
    <row r="13" spans="1:18">
      <c r="A13" s="46">
        <v>9</v>
      </c>
      <c r="B13" s="48" t="s">
        <v>64</v>
      </c>
      <c r="C13" s="30">
        <v>63.685000000000002</v>
      </c>
      <c r="D13" s="26">
        <v>0</v>
      </c>
      <c r="E13" s="26">
        <v>0</v>
      </c>
      <c r="F13" s="26">
        <v>0</v>
      </c>
      <c r="G13" s="54" t="s">
        <v>39</v>
      </c>
      <c r="H13" s="52" t="s">
        <v>2</v>
      </c>
      <c r="I13" s="54">
        <v>3</v>
      </c>
      <c r="J13" s="55" t="s">
        <v>2</v>
      </c>
      <c r="K13" s="54" t="s">
        <v>47</v>
      </c>
      <c r="L13" s="57" t="s">
        <v>33</v>
      </c>
      <c r="M13" s="52" t="s">
        <v>34</v>
      </c>
      <c r="N13" s="56" t="s">
        <v>35</v>
      </c>
      <c r="O13" s="27">
        <v>326119</v>
      </c>
      <c r="P13" s="61" t="s">
        <v>65</v>
      </c>
      <c r="Q13" s="61" t="s">
        <v>66</v>
      </c>
    </row>
    <row r="14" spans="1:18">
      <c r="A14" s="46">
        <v>10</v>
      </c>
      <c r="B14" s="48" t="s">
        <v>67</v>
      </c>
      <c r="C14" s="31">
        <v>0</v>
      </c>
      <c r="D14" s="26">
        <v>25.516999999999999</v>
      </c>
      <c r="E14" s="26">
        <v>13.885</v>
      </c>
      <c r="F14" s="26">
        <v>14.654999999999999</v>
      </c>
      <c r="G14" s="54" t="s">
        <v>68</v>
      </c>
      <c r="H14" s="52" t="s">
        <v>2</v>
      </c>
      <c r="I14" s="54">
        <v>3</v>
      </c>
      <c r="J14" s="55" t="s">
        <v>2</v>
      </c>
      <c r="K14" s="54" t="s">
        <v>47</v>
      </c>
      <c r="L14" s="57" t="s">
        <v>33</v>
      </c>
      <c r="M14" s="52" t="s">
        <v>34</v>
      </c>
      <c r="N14" s="56" t="s">
        <v>35</v>
      </c>
      <c r="O14" s="27">
        <v>326119</v>
      </c>
      <c r="P14" s="61" t="s">
        <v>62</v>
      </c>
      <c r="Q14" s="61" t="s">
        <v>69</v>
      </c>
    </row>
    <row r="15" spans="1:18">
      <c r="A15" s="46">
        <v>11</v>
      </c>
      <c r="B15" s="48" t="s">
        <v>70</v>
      </c>
      <c r="C15" s="40">
        <v>5.6000000000000001E-2</v>
      </c>
      <c r="D15" s="26">
        <v>0</v>
      </c>
      <c r="E15" s="26">
        <v>0</v>
      </c>
      <c r="F15" s="26">
        <v>0</v>
      </c>
      <c r="G15" s="54" t="s">
        <v>42</v>
      </c>
      <c r="H15" s="52" t="s">
        <v>2</v>
      </c>
      <c r="I15" s="54">
        <v>3</v>
      </c>
      <c r="J15" s="55" t="s">
        <v>2</v>
      </c>
      <c r="K15" s="54" t="s">
        <v>47</v>
      </c>
      <c r="L15" s="57" t="s">
        <v>33</v>
      </c>
      <c r="M15" s="52" t="s">
        <v>34</v>
      </c>
      <c r="N15" s="56" t="s">
        <v>35</v>
      </c>
      <c r="O15" s="27">
        <v>326119</v>
      </c>
      <c r="P15" s="61" t="s">
        <v>71</v>
      </c>
      <c r="Q15" s="61" t="s">
        <v>72</v>
      </c>
    </row>
    <row r="16" spans="1:18">
      <c r="A16" s="46">
        <v>12</v>
      </c>
      <c r="B16" s="48" t="s">
        <v>73</v>
      </c>
      <c r="C16" s="40">
        <v>0.79800000000000004</v>
      </c>
      <c r="D16" s="26">
        <v>0</v>
      </c>
      <c r="E16" s="26">
        <v>0</v>
      </c>
      <c r="F16" s="26">
        <v>0</v>
      </c>
      <c r="G16" s="54">
        <v>10</v>
      </c>
      <c r="H16" s="52" t="s">
        <v>2</v>
      </c>
      <c r="I16" s="54">
        <v>1</v>
      </c>
      <c r="J16" s="55" t="s">
        <v>3</v>
      </c>
      <c r="K16" s="54" t="s">
        <v>47</v>
      </c>
      <c r="L16" s="57" t="s">
        <v>33</v>
      </c>
      <c r="M16" s="52" t="s">
        <v>34</v>
      </c>
      <c r="N16" s="56" t="s">
        <v>35</v>
      </c>
      <c r="O16" s="27">
        <v>326119</v>
      </c>
      <c r="P16" s="61" t="s">
        <v>74</v>
      </c>
      <c r="Q16" s="61" t="s">
        <v>75</v>
      </c>
    </row>
    <row r="17" spans="1:18">
      <c r="A17" s="46">
        <v>13</v>
      </c>
      <c r="B17" s="48" t="s">
        <v>76</v>
      </c>
      <c r="C17" s="40">
        <v>0</v>
      </c>
      <c r="D17" s="26">
        <v>0</v>
      </c>
      <c r="E17" s="26">
        <v>0</v>
      </c>
      <c r="F17" s="26">
        <v>0</v>
      </c>
      <c r="G17" s="54" t="s">
        <v>31</v>
      </c>
      <c r="H17" s="52" t="s">
        <v>2</v>
      </c>
      <c r="I17" s="54">
        <v>1</v>
      </c>
      <c r="J17" s="55" t="s">
        <v>3</v>
      </c>
      <c r="K17" s="54" t="s">
        <v>47</v>
      </c>
      <c r="L17" s="57" t="s">
        <v>33</v>
      </c>
      <c r="M17" s="52" t="s">
        <v>34</v>
      </c>
      <c r="N17" s="56" t="s">
        <v>35</v>
      </c>
      <c r="O17" s="27">
        <v>326119</v>
      </c>
      <c r="P17" s="61" t="s">
        <v>77</v>
      </c>
      <c r="Q17" s="61" t="s">
        <v>78</v>
      </c>
      <c r="R17" s="1" t="s">
        <v>79</v>
      </c>
    </row>
    <row r="18" spans="1:18">
      <c r="A18" s="46">
        <v>14</v>
      </c>
      <c r="B18" s="48" t="s">
        <v>80</v>
      </c>
      <c r="C18" s="40">
        <v>0</v>
      </c>
      <c r="D18" s="26">
        <v>0</v>
      </c>
      <c r="E18" s="26">
        <v>0</v>
      </c>
      <c r="F18" s="26">
        <v>0</v>
      </c>
      <c r="G18" s="54" t="s">
        <v>31</v>
      </c>
      <c r="H18" s="52" t="s">
        <v>2</v>
      </c>
      <c r="I18" s="54">
        <v>1</v>
      </c>
      <c r="J18" s="55" t="s">
        <v>3</v>
      </c>
      <c r="K18" s="54" t="s">
        <v>47</v>
      </c>
      <c r="L18" s="57" t="s">
        <v>33</v>
      </c>
      <c r="M18" s="52" t="s">
        <v>34</v>
      </c>
      <c r="N18" s="56" t="s">
        <v>35</v>
      </c>
      <c r="O18" s="27">
        <v>326119</v>
      </c>
      <c r="P18" s="61" t="s">
        <v>81</v>
      </c>
      <c r="Q18" s="61" t="s">
        <v>78</v>
      </c>
      <c r="R18" s="1" t="s">
        <v>79</v>
      </c>
    </row>
    <row r="19" spans="1:18">
      <c r="A19" s="46">
        <v>15</v>
      </c>
      <c r="B19" s="48" t="s">
        <v>82</v>
      </c>
      <c r="C19" s="45">
        <v>0</v>
      </c>
      <c r="D19" s="26">
        <v>0</v>
      </c>
      <c r="E19" s="26">
        <v>0</v>
      </c>
      <c r="F19" s="26">
        <v>0</v>
      </c>
      <c r="G19" s="54" t="s">
        <v>31</v>
      </c>
      <c r="H19" s="52" t="s">
        <v>2</v>
      </c>
      <c r="I19" s="54">
        <v>1</v>
      </c>
      <c r="J19" s="55" t="s">
        <v>3</v>
      </c>
      <c r="K19" s="54" t="s">
        <v>47</v>
      </c>
      <c r="L19" s="57" t="s">
        <v>33</v>
      </c>
      <c r="M19" s="52" t="s">
        <v>34</v>
      </c>
      <c r="N19" s="56" t="s">
        <v>35</v>
      </c>
      <c r="O19" s="27">
        <v>326119</v>
      </c>
      <c r="P19" s="61" t="s">
        <v>77</v>
      </c>
      <c r="Q19" s="61" t="s">
        <v>78</v>
      </c>
      <c r="R19" s="1" t="s">
        <v>79</v>
      </c>
    </row>
    <row r="20" spans="1:18">
      <c r="A20" s="46">
        <v>16</v>
      </c>
      <c r="B20" s="48" t="s">
        <v>83</v>
      </c>
      <c r="C20" s="45">
        <v>0</v>
      </c>
      <c r="D20" s="26">
        <v>0</v>
      </c>
      <c r="E20" s="26">
        <v>0</v>
      </c>
      <c r="F20" s="26">
        <v>0</v>
      </c>
      <c r="G20" s="54" t="s">
        <v>31</v>
      </c>
      <c r="H20" s="52" t="s">
        <v>2</v>
      </c>
      <c r="I20" s="54">
        <v>1</v>
      </c>
      <c r="J20" s="55" t="s">
        <v>3</v>
      </c>
      <c r="K20" s="54" t="s">
        <v>47</v>
      </c>
      <c r="L20" s="57" t="s">
        <v>33</v>
      </c>
      <c r="M20" s="52" t="s">
        <v>34</v>
      </c>
      <c r="N20" s="56" t="s">
        <v>35</v>
      </c>
      <c r="O20" s="27">
        <v>326119</v>
      </c>
      <c r="P20" s="61" t="s">
        <v>81</v>
      </c>
      <c r="Q20" s="61" t="s">
        <v>78</v>
      </c>
      <c r="R20" s="1" t="s">
        <v>79</v>
      </c>
    </row>
    <row r="21" spans="1:18">
      <c r="A21" s="46">
        <v>17</v>
      </c>
      <c r="B21" s="48" t="s">
        <v>84</v>
      </c>
      <c r="C21" s="45">
        <v>3.9089999999999998</v>
      </c>
      <c r="D21" s="26">
        <v>0</v>
      </c>
      <c r="E21" s="26">
        <v>0</v>
      </c>
      <c r="F21" s="26">
        <v>0</v>
      </c>
      <c r="G21" s="54" t="s">
        <v>31</v>
      </c>
      <c r="H21" s="52" t="s">
        <v>2</v>
      </c>
      <c r="I21" s="54">
        <v>1</v>
      </c>
      <c r="J21" s="55" t="s">
        <v>3</v>
      </c>
      <c r="K21" s="54" t="s">
        <v>32</v>
      </c>
      <c r="L21" s="57" t="s">
        <v>85</v>
      </c>
      <c r="M21" s="52" t="s">
        <v>34</v>
      </c>
      <c r="N21" s="56" t="s">
        <v>35</v>
      </c>
      <c r="O21" s="27">
        <v>326119</v>
      </c>
      <c r="P21" s="61" t="s">
        <v>86</v>
      </c>
      <c r="Q21" s="61" t="s">
        <v>37</v>
      </c>
    </row>
    <row r="22" spans="1:18">
      <c r="A22" s="46">
        <v>18</v>
      </c>
      <c r="B22" s="48" t="s">
        <v>87</v>
      </c>
      <c r="C22" s="45">
        <v>4.7E-2</v>
      </c>
      <c r="D22" s="26">
        <v>0</v>
      </c>
      <c r="E22" s="26">
        <v>0</v>
      </c>
      <c r="F22" s="26">
        <v>0</v>
      </c>
      <c r="G22" s="54" t="s">
        <v>88</v>
      </c>
      <c r="H22" s="52" t="s">
        <v>2</v>
      </c>
      <c r="I22" s="54">
        <v>1</v>
      </c>
      <c r="J22" s="55" t="s">
        <v>3</v>
      </c>
      <c r="K22" s="54" t="s">
        <v>47</v>
      </c>
      <c r="L22" s="57" t="s">
        <v>33</v>
      </c>
      <c r="M22" s="52" t="s">
        <v>34</v>
      </c>
      <c r="N22" s="56" t="s">
        <v>35</v>
      </c>
      <c r="O22" s="27">
        <v>326119</v>
      </c>
      <c r="P22" s="61" t="s">
        <v>89</v>
      </c>
      <c r="Q22" s="61" t="s">
        <v>90</v>
      </c>
    </row>
    <row r="23" spans="1:18">
      <c r="A23" s="46">
        <v>19</v>
      </c>
      <c r="B23" s="48" t="s">
        <v>91</v>
      </c>
      <c r="C23" s="45">
        <v>11.135</v>
      </c>
      <c r="D23" s="26">
        <v>0</v>
      </c>
      <c r="E23" s="26">
        <v>0</v>
      </c>
      <c r="F23" s="26">
        <v>0</v>
      </c>
      <c r="G23" s="54" t="s">
        <v>39</v>
      </c>
      <c r="H23" s="52" t="s">
        <v>2</v>
      </c>
      <c r="I23" s="54">
        <v>3</v>
      </c>
      <c r="J23" s="55" t="s">
        <v>3</v>
      </c>
      <c r="K23" s="54" t="s">
        <v>32</v>
      </c>
      <c r="L23" s="57" t="s">
        <v>85</v>
      </c>
      <c r="M23" s="52" t="s">
        <v>34</v>
      </c>
      <c r="N23" s="56" t="s">
        <v>35</v>
      </c>
      <c r="O23" s="27">
        <v>326119</v>
      </c>
      <c r="P23" s="61" t="s">
        <v>92</v>
      </c>
      <c r="Q23" s="61" t="s">
        <v>37</v>
      </c>
    </row>
    <row r="24" spans="1:18">
      <c r="A24" s="46">
        <v>20</v>
      </c>
      <c r="B24" s="48" t="s">
        <v>93</v>
      </c>
      <c r="C24" s="45">
        <v>0.48499999999999999</v>
      </c>
      <c r="D24" s="26">
        <v>0</v>
      </c>
      <c r="E24" s="26">
        <v>0</v>
      </c>
      <c r="F24" s="26">
        <v>0</v>
      </c>
      <c r="G24" s="54" t="s">
        <v>94</v>
      </c>
      <c r="H24" s="52" t="s">
        <v>2</v>
      </c>
      <c r="I24" s="54">
        <v>3</v>
      </c>
      <c r="J24" s="55" t="s">
        <v>3</v>
      </c>
      <c r="K24" s="54" t="s">
        <v>47</v>
      </c>
      <c r="L24" s="57" t="s">
        <v>33</v>
      </c>
      <c r="M24" s="52" t="s">
        <v>34</v>
      </c>
      <c r="N24" s="56" t="s">
        <v>35</v>
      </c>
      <c r="O24" s="27">
        <v>326119</v>
      </c>
      <c r="P24" s="61" t="s">
        <v>95</v>
      </c>
      <c r="Q24" s="61" t="s">
        <v>96</v>
      </c>
    </row>
    <row r="25" spans="1:18">
      <c r="A25" s="46">
        <v>21</v>
      </c>
      <c r="B25" s="48" t="s">
        <v>97</v>
      </c>
      <c r="C25" s="45">
        <v>0.97399999999999998</v>
      </c>
      <c r="D25" s="26">
        <v>0</v>
      </c>
      <c r="E25" s="26">
        <v>0</v>
      </c>
      <c r="F25" s="26">
        <v>0</v>
      </c>
      <c r="G25" s="54" t="s">
        <v>31</v>
      </c>
      <c r="H25" s="52" t="s">
        <v>2</v>
      </c>
      <c r="I25" s="54">
        <v>3</v>
      </c>
      <c r="J25" s="55" t="s">
        <v>3</v>
      </c>
      <c r="K25" s="54" t="s">
        <v>47</v>
      </c>
      <c r="L25" s="57" t="s">
        <v>33</v>
      </c>
      <c r="M25" s="52" t="s">
        <v>34</v>
      </c>
      <c r="N25" s="56" t="s">
        <v>35</v>
      </c>
      <c r="O25" s="27">
        <v>326119</v>
      </c>
      <c r="P25" s="61" t="s">
        <v>98</v>
      </c>
      <c r="Q25" s="61" t="s">
        <v>66</v>
      </c>
    </row>
    <row r="26" spans="1:18">
      <c r="A26" s="46">
        <v>22</v>
      </c>
      <c r="B26" s="48" t="s">
        <v>99</v>
      </c>
      <c r="C26" s="45">
        <v>0.05</v>
      </c>
      <c r="D26" s="26">
        <v>0</v>
      </c>
      <c r="E26" s="26">
        <v>0</v>
      </c>
      <c r="F26" s="26">
        <v>0</v>
      </c>
      <c r="G26" s="54" t="s">
        <v>31</v>
      </c>
      <c r="H26" s="52" t="s">
        <v>2</v>
      </c>
      <c r="I26" s="54">
        <v>3</v>
      </c>
      <c r="J26" s="55" t="s">
        <v>3</v>
      </c>
      <c r="K26" s="54" t="s">
        <v>47</v>
      </c>
      <c r="L26" s="57" t="s">
        <v>33</v>
      </c>
      <c r="M26" s="52" t="s">
        <v>34</v>
      </c>
      <c r="N26" s="56" t="s">
        <v>35</v>
      </c>
      <c r="O26" s="27">
        <v>326119</v>
      </c>
      <c r="P26" s="61" t="s">
        <v>100</v>
      </c>
      <c r="Q26" s="61" t="s">
        <v>101</v>
      </c>
    </row>
    <row r="27" spans="1:18">
      <c r="A27" s="46">
        <v>23</v>
      </c>
      <c r="B27" s="48" t="s">
        <v>102</v>
      </c>
      <c r="C27" s="45">
        <v>7.5999999999999998E-2</v>
      </c>
      <c r="D27" s="26">
        <v>0</v>
      </c>
      <c r="E27" s="26">
        <v>0</v>
      </c>
      <c r="F27" s="26">
        <v>0</v>
      </c>
      <c r="G27" s="52" t="s">
        <v>31</v>
      </c>
      <c r="H27" s="52" t="s">
        <v>2</v>
      </c>
      <c r="I27" s="52">
        <v>3</v>
      </c>
      <c r="J27" s="53" t="s">
        <v>3</v>
      </c>
      <c r="K27" s="52" t="s">
        <v>47</v>
      </c>
      <c r="L27" s="57" t="s">
        <v>33</v>
      </c>
      <c r="M27" s="52" t="s">
        <v>34</v>
      </c>
      <c r="N27" s="56" t="s">
        <v>35</v>
      </c>
      <c r="O27" s="27">
        <v>326119</v>
      </c>
      <c r="P27" s="61" t="s">
        <v>103</v>
      </c>
      <c r="Q27" s="61" t="s">
        <v>104</v>
      </c>
    </row>
    <row r="28" spans="1:18">
      <c r="A28" s="49">
        <v>24</v>
      </c>
      <c r="B28" s="50" t="s">
        <v>105</v>
      </c>
      <c r="C28" s="45">
        <v>0</v>
      </c>
      <c r="D28" s="26">
        <v>0</v>
      </c>
      <c r="E28" s="26">
        <v>0</v>
      </c>
      <c r="F28" s="26">
        <v>0</v>
      </c>
      <c r="G28" s="54">
        <v>24.7</v>
      </c>
      <c r="H28" s="54" t="s">
        <v>2</v>
      </c>
      <c r="I28" s="54">
        <v>3</v>
      </c>
      <c r="J28" s="55" t="s">
        <v>3</v>
      </c>
      <c r="K28" s="54" t="s">
        <v>43</v>
      </c>
      <c r="L28" s="58" t="s">
        <v>33</v>
      </c>
      <c r="M28" s="54" t="s">
        <v>34</v>
      </c>
      <c r="N28" s="59" t="s">
        <v>35</v>
      </c>
      <c r="O28" s="27">
        <v>326119</v>
      </c>
      <c r="P28" s="62" t="s">
        <v>106</v>
      </c>
      <c r="Q28" s="62" t="s">
        <v>107</v>
      </c>
    </row>
    <row r="29" spans="1:18">
      <c r="A29" s="38"/>
      <c r="B29" s="43"/>
      <c r="C29" s="41">
        <f>SUBTOTAL(109,Vstupy[1T])</f>
        <v>125.991</v>
      </c>
      <c r="D29" s="41">
        <f>SUBTOTAL(109,Vstupy[VT])</f>
        <v>40.864999999999995</v>
      </c>
      <c r="E29" s="41">
        <f>SUBTOTAL(109,Vstupy[NT])</f>
        <v>20.725999999999999</v>
      </c>
      <c r="F29" s="41">
        <f>SUBTOTAL(109,Vstupy[ŠT])</f>
        <v>17.253</v>
      </c>
      <c r="G29" s="35"/>
      <c r="H29" s="36"/>
      <c r="I29" s="37"/>
      <c r="J29" s="33"/>
      <c r="K29" s="37"/>
      <c r="L29" s="37"/>
      <c r="M29" s="37"/>
      <c r="N29" s="51"/>
      <c r="O29" s="34"/>
      <c r="P29" s="42"/>
      <c r="Q29" s="42"/>
      <c r="R29"/>
    </row>
  </sheetData>
  <mergeCells count="4">
    <mergeCell ref="C3:E3"/>
    <mergeCell ref="G3:L3"/>
    <mergeCell ref="M3:O3"/>
    <mergeCell ref="A3:B3"/>
  </mergeCells>
  <phoneticPr fontId="23" type="noConversion"/>
  <dataValidations count="1">
    <dataValidation type="custom" allowBlank="1" showInputMessage="1" showErrorMessage="1" errorTitle="Chybná hodnota" error="Zadali ste chybnú hodnotu. EIC kód musí mať presne 16 znakov." sqref="B6:B13" xr:uid="{00000000-0002-0000-0000-000000000000}">
      <formula1>LEN(B6)=16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Poznámky!$E$10:$E$12</xm:f>
          </x14:formula1>
          <xm:sqref>L5:L28</xm:sqref>
        </x14:dataValidation>
        <x14:dataValidation type="list" allowBlank="1" showInputMessage="1" showErrorMessage="1" xr:uid="{00000000-0002-0000-0000-000002000000}">
          <x14:formula1>
            <xm:f>Poznámky!$E$2:$E$4</xm:f>
          </x14:formula1>
          <xm:sqref>M5:M28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zoomScale="150" workbookViewId="0">
      <selection activeCell="B19" sqref="B19"/>
    </sheetView>
  </sheetViews>
  <sheetFormatPr baseColWidth="10" defaultColWidth="11.5" defaultRowHeight="15"/>
  <cols>
    <col min="1" max="1" width="11.5" style="11" bestFit="1" customWidth="1"/>
    <col min="2" max="2" width="72" style="10" bestFit="1" customWidth="1"/>
    <col min="5" max="5" width="21.5" customWidth="1"/>
    <col min="6" max="6" width="18.33203125" bestFit="1" customWidth="1"/>
  </cols>
  <sheetData>
    <row r="1" spans="1:6" ht="16">
      <c r="A1" s="11" t="s">
        <v>108</v>
      </c>
      <c r="B1" s="10" t="s">
        <v>109</v>
      </c>
      <c r="E1" s="16" t="s">
        <v>24</v>
      </c>
      <c r="F1" s="12"/>
    </row>
    <row r="2" spans="1:6">
      <c r="B2" s="10" t="s">
        <v>110</v>
      </c>
      <c r="E2" s="15" t="s">
        <v>34</v>
      </c>
      <c r="F2" s="13" t="s">
        <v>111</v>
      </c>
    </row>
    <row r="3" spans="1:6">
      <c r="B3" s="10" t="s">
        <v>112</v>
      </c>
      <c r="E3" s="15" t="s">
        <v>113</v>
      </c>
      <c r="F3" s="13" t="s">
        <v>114</v>
      </c>
    </row>
    <row r="4" spans="1:6">
      <c r="E4" s="17" t="s">
        <v>34</v>
      </c>
      <c r="F4" s="14" t="s">
        <v>115</v>
      </c>
    </row>
    <row r="5" spans="1:6">
      <c r="A5" s="11" t="s">
        <v>116</v>
      </c>
      <c r="B5" s="10" t="s">
        <v>117</v>
      </c>
    </row>
    <row r="7" spans="1:6">
      <c r="A7" s="11" t="s">
        <v>21</v>
      </c>
      <c r="B7" s="10" t="s">
        <v>118</v>
      </c>
    </row>
    <row r="8" spans="1:6">
      <c r="B8" s="10" t="s">
        <v>119</v>
      </c>
    </row>
    <row r="9" spans="1:6" ht="16">
      <c r="B9" s="10" t="s">
        <v>120</v>
      </c>
      <c r="E9" s="16" t="s">
        <v>23</v>
      </c>
      <c r="F9" s="12"/>
    </row>
    <row r="10" spans="1:6">
      <c r="E10" s="15" t="s">
        <v>121</v>
      </c>
      <c r="F10" s="13" t="s">
        <v>122</v>
      </c>
    </row>
    <row r="11" spans="1:6">
      <c r="A11" s="11" t="s">
        <v>18</v>
      </c>
      <c r="B11" s="10" t="s">
        <v>123</v>
      </c>
      <c r="E11" s="15" t="s">
        <v>124</v>
      </c>
      <c r="F11" s="13" t="s">
        <v>125</v>
      </c>
    </row>
    <row r="12" spans="1:6">
      <c r="B12" s="10" t="s">
        <v>126</v>
      </c>
      <c r="E12" s="17" t="s">
        <v>127</v>
      </c>
      <c r="F12" s="14" t="s">
        <v>128</v>
      </c>
    </row>
    <row r="13" spans="1:6">
      <c r="B13" s="10" t="s">
        <v>129</v>
      </c>
    </row>
    <row r="14" spans="1:6">
      <c r="B14" s="10" t="s">
        <v>120</v>
      </c>
    </row>
    <row r="16" spans="1:6" ht="16">
      <c r="A16" s="11" t="s">
        <v>15</v>
      </c>
      <c r="B16" s="10" t="s">
        <v>130</v>
      </c>
      <c r="E16" s="18" t="s">
        <v>21</v>
      </c>
    </row>
    <row r="17" spans="1:5">
      <c r="A17" s="11" t="s">
        <v>16</v>
      </c>
      <c r="B17" s="10" t="s">
        <v>131</v>
      </c>
      <c r="E17" s="6" t="s">
        <v>2</v>
      </c>
    </row>
    <row r="18" spans="1:5">
      <c r="A18" s="11" t="s">
        <v>14</v>
      </c>
      <c r="B18" s="10" t="s">
        <v>132</v>
      </c>
      <c r="E18" s="6" t="s">
        <v>133</v>
      </c>
    </row>
    <row r="19" spans="1:5">
      <c r="B19" s="19" t="s">
        <v>134</v>
      </c>
      <c r="E19" s="6" t="s">
        <v>3</v>
      </c>
    </row>
    <row r="21" spans="1:5">
      <c r="A21" s="11" t="s">
        <v>135</v>
      </c>
      <c r="B21" s="10" t="s">
        <v>136</v>
      </c>
    </row>
    <row r="22" spans="1:5">
      <c r="A22" s="11" t="s">
        <v>137</v>
      </c>
      <c r="B22" s="10" t="s">
        <v>138</v>
      </c>
    </row>
    <row r="23" spans="1:5">
      <c r="A23" s="11" t="s">
        <v>2</v>
      </c>
      <c r="B23" s="10" t="s">
        <v>139</v>
      </c>
    </row>
    <row r="24" spans="1:5">
      <c r="A24" s="11" t="s">
        <v>140</v>
      </c>
      <c r="B24" s="10" t="s">
        <v>141</v>
      </c>
    </row>
    <row r="26" spans="1:5">
      <c r="A26" s="11" t="s">
        <v>10</v>
      </c>
      <c r="B26" s="10" t="s">
        <v>142</v>
      </c>
    </row>
    <row r="27" spans="1:5">
      <c r="B27" s="10" t="s">
        <v>143</v>
      </c>
    </row>
  </sheetData>
  <pageMargins left="0.7" right="0.7" top="0.75" bottom="0.75" header="0.3" footer="0.3"/>
  <pageSetup paperSize="9" orientation="portrait" horizontalDpi="0" verticalDpi="0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CE37-B3B0-E847-8E89-6B561DE0C44C}">
  <dimension ref="A3:B6"/>
  <sheetViews>
    <sheetView workbookViewId="0">
      <selection activeCell="G13" sqref="G13"/>
    </sheetView>
  </sheetViews>
  <sheetFormatPr baseColWidth="10" defaultColWidth="11.5" defaultRowHeight="15"/>
  <cols>
    <col min="1" max="1" width="13.1640625" bestFit="1" customWidth="1"/>
    <col min="2" max="2" width="9.5" bestFit="1" customWidth="1"/>
  </cols>
  <sheetData>
    <row r="3" spans="1:2">
      <c r="A3" s="28" t="s">
        <v>0</v>
      </c>
      <c r="B3" t="s">
        <v>1</v>
      </c>
    </row>
    <row r="4" spans="1:2">
      <c r="A4" s="29" t="s">
        <v>2</v>
      </c>
      <c r="B4">
        <v>280.99900000000002</v>
      </c>
    </row>
    <row r="5" spans="1:2">
      <c r="A5" s="29" t="s">
        <v>3</v>
      </c>
      <c r="B5">
        <v>10.366999999999999</v>
      </c>
    </row>
    <row r="6" spans="1:2">
      <c r="A6" s="29" t="s">
        <v>4</v>
      </c>
      <c r="B6">
        <v>291.36600000000004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Data 2025</vt:lpstr>
      <vt:lpstr>Data 2024</vt:lpstr>
      <vt:lpstr>Data 2023</vt:lpstr>
      <vt:lpstr>Poznámky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Malinovský</dc:creator>
  <cp:keywords/>
  <dc:description/>
  <cp:lastModifiedBy>Branislav Šarmír</cp:lastModifiedBy>
  <cp:revision/>
  <dcterms:created xsi:type="dcterms:W3CDTF">2022-05-05T12:46:30Z</dcterms:created>
  <dcterms:modified xsi:type="dcterms:W3CDTF">2026-07-10T10:56:07Z</dcterms:modified>
  <cp:category/>
  <cp:contentStatus/>
</cp:coreProperties>
</file>