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bratislavskecentrumsluzieb-my.sharepoint.com/personal/michal_urban_bcs_bratislava_sk/Documents/Dokumenty/elektrina - plyn/VO plyn/SP/final/"/>
    </mc:Choice>
  </mc:AlternateContent>
  <xr:revisionPtr revIDLastSave="190" documentId="8_{E6DA0778-20B5-48AA-8D6D-E967E88534EE}" xr6:coauthVersionLast="47" xr6:coauthVersionMax="47" xr10:uidLastSave="{8D51D0D0-6682-4AF9-9D28-FD3F6219AA74}"/>
  <bookViews>
    <workbookView xWindow="-120" yWindow="-120" windowWidth="29040" windowHeight="15720" activeTab="1" xr2:uid="{DC43063D-9F8C-4D17-BAF1-0697E0EC96D7}"/>
  </bookViews>
  <sheets>
    <sheet name="Vstup do VO&gt;&gt;&gt;" sheetId="18" r:id="rId1"/>
    <sheet name="Podklad VO_ Strednoodber" sheetId="7" r:id="rId2"/>
    <sheet name="Podklad VO_ Maloodber" sheetId="16" r:id="rId3"/>
    <sheet name="Sumár VO" sheetId="19" r:id="rId4"/>
  </sheets>
  <calcPr calcId="191028"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0" i="16" l="1"/>
  <c r="J58" i="16" s="1"/>
  <c r="L38" i="19"/>
  <c r="K38" i="19"/>
  <c r="J38" i="19"/>
  <c r="I38" i="19"/>
  <c r="L37" i="19"/>
  <c r="K37" i="19"/>
  <c r="J37" i="19"/>
  <c r="I37" i="19"/>
  <c r="L36" i="19"/>
  <c r="K36" i="19"/>
  <c r="J36" i="19"/>
  <c r="I36" i="19"/>
  <c r="L35" i="19"/>
  <c r="K35" i="19"/>
  <c r="J35" i="19"/>
  <c r="I35" i="19"/>
  <c r="L34" i="19"/>
  <c r="K34" i="19"/>
  <c r="J34" i="19"/>
  <c r="I34" i="19"/>
  <c r="L33" i="19"/>
  <c r="K33" i="19"/>
  <c r="J33" i="19"/>
  <c r="I33" i="19"/>
  <c r="K32" i="19"/>
  <c r="J32" i="19"/>
  <c r="I32" i="19"/>
  <c r="L31" i="19"/>
  <c r="K31" i="19"/>
  <c r="J31" i="19"/>
  <c r="I31" i="19"/>
  <c r="L30" i="19"/>
  <c r="K30" i="19"/>
  <c r="J30" i="19"/>
  <c r="I30" i="19"/>
  <c r="L29" i="19"/>
  <c r="K29" i="19"/>
  <c r="J29" i="19"/>
  <c r="I29" i="19"/>
  <c r="L28" i="19"/>
  <c r="K28" i="19"/>
  <c r="J28" i="19"/>
  <c r="I28" i="19"/>
  <c r="L27" i="19"/>
  <c r="K27" i="19"/>
  <c r="J27" i="19"/>
  <c r="I27" i="19"/>
  <c r="L26" i="19"/>
  <c r="K26" i="19"/>
  <c r="J26" i="19"/>
  <c r="I26" i="19"/>
  <c r="L25" i="19"/>
  <c r="K25" i="19"/>
  <c r="J25" i="19"/>
  <c r="I25" i="19"/>
  <c r="L24" i="19"/>
  <c r="K24" i="19"/>
  <c r="J24" i="19"/>
  <c r="I24" i="19"/>
  <c r="L23" i="19"/>
  <c r="K23" i="19"/>
  <c r="J23" i="19"/>
  <c r="I23" i="19"/>
  <c r="L22" i="19"/>
  <c r="K22" i="19"/>
  <c r="J22" i="19"/>
  <c r="I22" i="19"/>
  <c r="L21" i="19"/>
  <c r="K21" i="19"/>
  <c r="J21" i="19"/>
  <c r="I21" i="19"/>
  <c r="L20" i="19"/>
  <c r="K20" i="19"/>
  <c r="J20" i="19"/>
  <c r="I20" i="19"/>
  <c r="L19" i="19"/>
  <c r="K19" i="19"/>
  <c r="J19" i="19"/>
  <c r="I19" i="19"/>
  <c r="L18" i="19"/>
  <c r="K18" i="19"/>
  <c r="J18" i="19"/>
  <c r="I18" i="19"/>
  <c r="L17" i="19"/>
  <c r="K17" i="19"/>
  <c r="J17" i="19"/>
  <c r="I17" i="19"/>
  <c r="L16" i="19"/>
  <c r="K16" i="19"/>
  <c r="J16" i="19"/>
  <c r="I16" i="19"/>
  <c r="L15" i="19"/>
  <c r="K15" i="19"/>
  <c r="J15" i="19"/>
  <c r="I15" i="19"/>
  <c r="L14" i="19"/>
  <c r="K14" i="19"/>
  <c r="J14" i="19"/>
  <c r="I14" i="19"/>
  <c r="L13" i="19"/>
  <c r="K13" i="19"/>
  <c r="J13" i="19"/>
  <c r="I13" i="19"/>
  <c r="L12" i="19"/>
  <c r="K12" i="19"/>
  <c r="J12" i="19"/>
  <c r="I12" i="19"/>
  <c r="L11" i="19"/>
  <c r="K11" i="19"/>
  <c r="J11" i="19"/>
  <c r="I11" i="19"/>
  <c r="L10" i="19"/>
  <c r="K10" i="19"/>
  <c r="J10" i="19"/>
  <c r="I10" i="19"/>
  <c r="L9" i="19"/>
  <c r="K9" i="19"/>
  <c r="J9" i="19"/>
  <c r="I9" i="19"/>
  <c r="L8" i="19"/>
  <c r="K8" i="19"/>
  <c r="J8" i="19"/>
  <c r="I8" i="19"/>
  <c r="L7" i="19"/>
  <c r="K7" i="19"/>
  <c r="K39" i="19" s="1"/>
  <c r="J7" i="19"/>
  <c r="J39" i="19" s="1"/>
  <c r="I7" i="19"/>
  <c r="I39" i="19" s="1"/>
  <c r="I58" i="16"/>
  <c r="H58" i="16"/>
  <c r="G58" i="16"/>
  <c r="J56" i="16"/>
  <c r="I56" i="16"/>
  <c r="H56" i="16"/>
  <c r="G56" i="16"/>
  <c r="J55" i="16"/>
  <c r="I55" i="16"/>
  <c r="H55" i="16"/>
  <c r="G55" i="16"/>
  <c r="J54" i="16"/>
  <c r="I54" i="16"/>
  <c r="H54" i="16"/>
  <c r="G54" i="16"/>
  <c r="J53" i="16"/>
  <c r="I53" i="16"/>
  <c r="H53" i="16"/>
  <c r="G53" i="16"/>
  <c r="J52" i="16"/>
  <c r="I52" i="16"/>
  <c r="H52" i="16"/>
  <c r="G52" i="16"/>
  <c r="J51" i="16"/>
  <c r="I51" i="16"/>
  <c r="H51" i="16"/>
  <c r="G51" i="16"/>
  <c r="I50" i="16"/>
  <c r="H50" i="16"/>
  <c r="G50" i="16"/>
  <c r="J49" i="16"/>
  <c r="I49" i="16"/>
  <c r="H49" i="16"/>
  <c r="G49" i="16"/>
  <c r="J48" i="16"/>
  <c r="I48" i="16"/>
  <c r="H48" i="16"/>
  <c r="G48" i="16"/>
  <c r="J47" i="16"/>
  <c r="I47" i="16"/>
  <c r="H47" i="16"/>
  <c r="G47" i="16"/>
  <c r="J46" i="16"/>
  <c r="I46" i="16"/>
  <c r="H46" i="16"/>
  <c r="G46" i="16"/>
  <c r="J45" i="16"/>
  <c r="I45" i="16"/>
  <c r="H45" i="16"/>
  <c r="G45" i="16"/>
  <c r="J44" i="16"/>
  <c r="I44" i="16"/>
  <c r="H44" i="16"/>
  <c r="G44" i="16"/>
  <c r="J43" i="16"/>
  <c r="I43" i="16"/>
  <c r="H43" i="16"/>
  <c r="G43" i="16"/>
  <c r="J42" i="16"/>
  <c r="I42" i="16"/>
  <c r="H42" i="16"/>
  <c r="G42" i="16"/>
  <c r="J41" i="16"/>
  <c r="I41" i="16"/>
  <c r="H41" i="16"/>
  <c r="G41" i="16"/>
  <c r="J40" i="16"/>
  <c r="I40" i="16"/>
  <c r="H40" i="16"/>
  <c r="G40" i="16"/>
  <c r="J39" i="16"/>
  <c r="I39" i="16"/>
  <c r="H39" i="16"/>
  <c r="G39" i="16"/>
  <c r="J38" i="16"/>
  <c r="I38" i="16"/>
  <c r="H38" i="16"/>
  <c r="G38" i="16"/>
  <c r="J37" i="16"/>
  <c r="I37" i="16"/>
  <c r="H37" i="16"/>
  <c r="G37" i="16"/>
  <c r="J36" i="16"/>
  <c r="I36" i="16"/>
  <c r="H36" i="16"/>
  <c r="G36" i="16"/>
  <c r="J35" i="16"/>
  <c r="I35" i="16"/>
  <c r="H35" i="16"/>
  <c r="G35" i="16"/>
  <c r="J34" i="16"/>
  <c r="I34" i="16"/>
  <c r="H34" i="16"/>
  <c r="G34" i="16"/>
  <c r="J33" i="16"/>
  <c r="I33" i="16"/>
  <c r="H33" i="16"/>
  <c r="G33" i="16"/>
  <c r="J32" i="16"/>
  <c r="I32" i="16"/>
  <c r="H32" i="16"/>
  <c r="G32" i="16"/>
  <c r="J31" i="16"/>
  <c r="I31" i="16"/>
  <c r="H31" i="16"/>
  <c r="G31" i="16"/>
  <c r="J30" i="16"/>
  <c r="I30" i="16"/>
  <c r="H30" i="16"/>
  <c r="G30" i="16"/>
  <c r="J29" i="16"/>
  <c r="I29" i="16"/>
  <c r="H29" i="16"/>
  <c r="G29" i="16"/>
  <c r="J28" i="16"/>
  <c r="I28" i="16"/>
  <c r="H28" i="16"/>
  <c r="G28" i="16"/>
  <c r="J27" i="16"/>
  <c r="I27" i="16"/>
  <c r="H27" i="16"/>
  <c r="G27" i="16"/>
  <c r="J26" i="16"/>
  <c r="I26" i="16"/>
  <c r="H26" i="16"/>
  <c r="G26" i="16"/>
  <c r="J25" i="16"/>
  <c r="I25" i="16"/>
  <c r="H25" i="16"/>
  <c r="G25" i="16"/>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I69" i="7"/>
  <c r="H69" i="7"/>
  <c r="G69" i="7"/>
  <c r="I68" i="7"/>
  <c r="H68" i="7"/>
  <c r="G68" i="7"/>
  <c r="I67" i="7"/>
  <c r="H67" i="7"/>
  <c r="G67" i="7"/>
  <c r="I66" i="7"/>
  <c r="H66" i="7"/>
  <c r="G66" i="7"/>
  <c r="I65" i="7"/>
  <c r="H65" i="7"/>
  <c r="G65" i="7"/>
  <c r="I64" i="7"/>
  <c r="H64" i="7"/>
  <c r="G64" i="7"/>
  <c r="I63" i="7"/>
  <c r="H63" i="7"/>
  <c r="G63" i="7"/>
  <c r="I62" i="7"/>
  <c r="H62" i="7"/>
  <c r="G62" i="7"/>
  <c r="I61" i="7"/>
  <c r="H61" i="7"/>
  <c r="G61" i="7"/>
  <c r="I60" i="7"/>
  <c r="H60" i="7"/>
  <c r="G60" i="7"/>
  <c r="I59" i="7"/>
  <c r="H59" i="7"/>
  <c r="G59" i="7"/>
  <c r="I58" i="7"/>
  <c r="H58" i="7"/>
  <c r="G58" i="7"/>
  <c r="I57" i="7"/>
  <c r="H57" i="7"/>
  <c r="G57" i="7"/>
  <c r="I56" i="7"/>
  <c r="H56" i="7"/>
  <c r="G56" i="7"/>
  <c r="I55" i="7"/>
  <c r="H55" i="7"/>
  <c r="G55" i="7"/>
  <c r="I54" i="7"/>
  <c r="H54" i="7"/>
  <c r="G54" i="7"/>
  <c r="I53" i="7"/>
  <c r="H53" i="7"/>
  <c r="G53" i="7"/>
  <c r="I52" i="7"/>
  <c r="H52" i="7"/>
  <c r="G52" i="7"/>
  <c r="I51" i="7"/>
  <c r="H51" i="7"/>
  <c r="G51" i="7"/>
  <c r="I50" i="7"/>
  <c r="H50" i="7"/>
  <c r="G50" i="7"/>
  <c r="I49" i="7"/>
  <c r="H49" i="7"/>
  <c r="G49" i="7"/>
  <c r="I48" i="7"/>
  <c r="H48" i="7"/>
  <c r="G48" i="7"/>
  <c r="I47" i="7"/>
  <c r="H47" i="7"/>
  <c r="G47" i="7"/>
  <c r="I46" i="7"/>
  <c r="H46" i="7"/>
  <c r="G46" i="7"/>
  <c r="I45" i="7"/>
  <c r="H45" i="7"/>
  <c r="G45" i="7"/>
  <c r="I44" i="7"/>
  <c r="H44" i="7"/>
  <c r="G44" i="7"/>
  <c r="I43" i="7"/>
  <c r="H43" i="7"/>
  <c r="G43" i="7"/>
  <c r="I42" i="7"/>
  <c r="H42" i="7"/>
  <c r="G42" i="7"/>
  <c r="I41" i="7"/>
  <c r="H41" i="7"/>
  <c r="G41" i="7"/>
  <c r="I40" i="7"/>
  <c r="H40" i="7"/>
  <c r="G40" i="7"/>
  <c r="I39" i="7"/>
  <c r="H39" i="7"/>
  <c r="G39" i="7"/>
  <c r="I38" i="7"/>
  <c r="H38" i="7"/>
  <c r="G38" i="7"/>
  <c r="J37" i="7"/>
  <c r="I37" i="7"/>
  <c r="H37" i="7"/>
  <c r="G37" i="7"/>
  <c r="H38" i="19"/>
  <c r="H37" i="19"/>
  <c r="H36" i="19"/>
  <c r="H35" i="19"/>
  <c r="H34" i="19"/>
  <c r="H33" i="19"/>
  <c r="H32" i="19"/>
  <c r="H31" i="19"/>
  <c r="H30" i="19"/>
  <c r="H29" i="19"/>
  <c r="H28" i="19"/>
  <c r="H27" i="19"/>
  <c r="H26" i="19"/>
  <c r="H25" i="19"/>
  <c r="H24" i="19"/>
  <c r="H23" i="19"/>
  <c r="H22" i="19"/>
  <c r="H21" i="19"/>
  <c r="H20" i="19"/>
  <c r="H19" i="19"/>
  <c r="H18" i="19"/>
  <c r="H17" i="19"/>
  <c r="H16" i="19"/>
  <c r="H15" i="19"/>
  <c r="H14" i="19"/>
  <c r="H13" i="19"/>
  <c r="H12" i="19"/>
  <c r="H11" i="19"/>
  <c r="H10" i="19"/>
  <c r="H9" i="19"/>
  <c r="H8" i="19"/>
  <c r="H7" i="19"/>
  <c r="H39" i="19" s="1"/>
  <c r="E68" i="7"/>
  <c r="E67" i="7"/>
  <c r="E66" i="7"/>
  <c r="E65" i="7"/>
  <c r="E64" i="7"/>
  <c r="E63" i="7"/>
  <c r="E62" i="7"/>
  <c r="E61" i="7"/>
  <c r="E60" i="7"/>
  <c r="E59" i="7"/>
  <c r="E58" i="7"/>
  <c r="E57" i="7"/>
  <c r="E56" i="7"/>
  <c r="E55" i="7"/>
  <c r="E54" i="7"/>
  <c r="E53" i="7"/>
  <c r="E52" i="7"/>
  <c r="E51" i="7"/>
  <c r="E50" i="7"/>
  <c r="E49" i="7"/>
  <c r="E48" i="7"/>
  <c r="E47" i="7"/>
  <c r="E46" i="7"/>
  <c r="E45" i="7"/>
  <c r="E44" i="7"/>
  <c r="E43" i="7"/>
  <c r="E42" i="7"/>
  <c r="E41" i="7"/>
  <c r="E40" i="7"/>
  <c r="E39" i="7"/>
  <c r="E38" i="7"/>
  <c r="E37" i="7"/>
  <c r="F55" i="16"/>
  <c r="E55" i="16"/>
  <c r="L32" i="19" l="1"/>
  <c r="L39" i="19" s="1"/>
  <c r="F56" i="16"/>
  <c r="E56" i="16"/>
  <c r="F67" i="7"/>
  <c r="F68" i="7"/>
  <c r="F47" i="7" l="1"/>
  <c r="F61" i="7"/>
  <c r="F33" i="16"/>
  <c r="E33" i="16"/>
  <c r="F47" i="16"/>
  <c r="E47" i="16"/>
  <c r="F43" i="7"/>
  <c r="F57" i="7"/>
  <c r="F29" i="16"/>
  <c r="E29" i="16"/>
  <c r="F43" i="16"/>
  <c r="E43" i="16"/>
  <c r="F44" i="7"/>
  <c r="F58" i="7"/>
  <c r="F30" i="16"/>
  <c r="E30" i="16"/>
  <c r="E44" i="16"/>
  <c r="F44" i="16"/>
  <c r="F45" i="7"/>
  <c r="F59" i="7"/>
  <c r="F31" i="16"/>
  <c r="E31" i="16"/>
  <c r="F45" i="16"/>
  <c r="E45" i="16"/>
  <c r="F46" i="7"/>
  <c r="F60" i="7"/>
  <c r="F46" i="16"/>
  <c r="E46" i="16"/>
  <c r="F48" i="7"/>
  <c r="F62" i="7"/>
  <c r="F34" i="16"/>
  <c r="E34" i="16"/>
  <c r="F48" i="16"/>
  <c r="E48" i="16"/>
  <c r="F49" i="7"/>
  <c r="F63" i="7"/>
  <c r="F35" i="16"/>
  <c r="E35" i="16"/>
  <c r="F49" i="16"/>
  <c r="E49" i="16"/>
  <c r="F50" i="7"/>
  <c r="F64" i="7"/>
  <c r="E36" i="16"/>
  <c r="F36" i="16"/>
  <c r="E50" i="16"/>
  <c r="F50" i="16"/>
  <c r="F37" i="7"/>
  <c r="F51" i="7"/>
  <c r="F65" i="7"/>
  <c r="F37" i="16"/>
  <c r="E37" i="16"/>
  <c r="F51" i="16"/>
  <c r="E51" i="16"/>
  <c r="F38" i="7"/>
  <c r="F52" i="7"/>
  <c r="F66" i="7"/>
  <c r="F38" i="16"/>
  <c r="E38" i="16"/>
  <c r="F52" i="16"/>
  <c r="E52" i="16"/>
  <c r="F39" i="7"/>
  <c r="F53" i="7"/>
  <c r="F25" i="16"/>
  <c r="E25" i="16"/>
  <c r="F39" i="16"/>
  <c r="E39" i="16"/>
  <c r="F53" i="16"/>
  <c r="E53" i="16"/>
  <c r="F40" i="7"/>
  <c r="F54" i="7"/>
  <c r="F26" i="16"/>
  <c r="E26" i="16"/>
  <c r="F40" i="16"/>
  <c r="E40" i="16"/>
  <c r="F54" i="16"/>
  <c r="E54" i="16"/>
  <c r="F41" i="7"/>
  <c r="F55" i="7"/>
  <c r="F27" i="16"/>
  <c r="E27" i="16"/>
  <c r="F41" i="16"/>
  <c r="E41" i="16"/>
  <c r="F42" i="7"/>
  <c r="F56" i="7"/>
  <c r="F28" i="16"/>
  <c r="E28" i="16"/>
  <c r="F42" i="16"/>
  <c r="E42" i="16"/>
  <c r="F32" i="16"/>
  <c r="E32" i="16"/>
  <c r="E69" i="7"/>
  <c r="E58" i="16" l="1"/>
  <c r="F58" i="16"/>
  <c r="F69" i="7" l="1"/>
</calcChain>
</file>

<file path=xl/sharedStrings.xml><?xml version="1.0" encoding="utf-8"?>
<sst xmlns="http://schemas.openxmlformats.org/spreadsheetml/2006/main" count="1313" uniqueCount="608">
  <si>
    <t>Dlžka kontraktu</t>
  </si>
  <si>
    <t>1.1.2027 - 31.12.2030</t>
  </si>
  <si>
    <t>Strednoodber</t>
  </si>
  <si>
    <t>OM 1</t>
  </si>
  <si>
    <t>OM 2</t>
  </si>
  <si>
    <t>OM 3</t>
  </si>
  <si>
    <t>OM 4</t>
  </si>
  <si>
    <t>OM 5</t>
  </si>
  <si>
    <t>OM 6</t>
  </si>
  <si>
    <t>OM 7</t>
  </si>
  <si>
    <t>OM 8</t>
  </si>
  <si>
    <t>OM 9</t>
  </si>
  <si>
    <t>OM 10</t>
  </si>
  <si>
    <t>OM 11</t>
  </si>
  <si>
    <t>OM 12</t>
  </si>
  <si>
    <t>OM 13</t>
  </si>
  <si>
    <t>OM 14</t>
  </si>
  <si>
    <t>OM 15</t>
  </si>
  <si>
    <t>OM 16</t>
  </si>
  <si>
    <t>OM 17</t>
  </si>
  <si>
    <t>OM 18</t>
  </si>
  <si>
    <t>OM 19</t>
  </si>
  <si>
    <t>OM 20</t>
  </si>
  <si>
    <t>OM 21</t>
  </si>
  <si>
    <t>OM 22</t>
  </si>
  <si>
    <t>OM 23</t>
  </si>
  <si>
    <t>OM 24</t>
  </si>
  <si>
    <t>Zmluva na (Odberateľ):</t>
  </si>
  <si>
    <t>Hlavné mesto SR Bratislava</t>
  </si>
  <si>
    <t>Správa telovýchovných a rekreačných</t>
  </si>
  <si>
    <t>Domov jesene života</t>
  </si>
  <si>
    <t>Dopravný podnik Bratislava,</t>
  </si>
  <si>
    <t>Základná umelecká škola Jozefa Kresánka</t>
  </si>
  <si>
    <t>Zoologická záhrada</t>
  </si>
  <si>
    <t>OLO a.s.</t>
  </si>
  <si>
    <t>Bratislavská vodárenská</t>
  </si>
  <si>
    <t>MARIANUM - Pohrebníctvo mesta Bratislava</t>
  </si>
  <si>
    <t>Divadlo Pavla Országha Hviezdoslava n.o.</t>
  </si>
  <si>
    <t>Názov odberného miesta:</t>
  </si>
  <si>
    <t>HMBA Ubytovňa FORTUNA</t>
  </si>
  <si>
    <t>HMBA Nová Radnica</t>
  </si>
  <si>
    <t>HMBA Primaciálny palác</t>
  </si>
  <si>
    <t>HMBA Ubytovňa Kopčany</t>
  </si>
  <si>
    <t>HMBA Zaporozska, DUSPAMA s.r.o.</t>
  </si>
  <si>
    <t>HMBA Obytny dom Kopčianska</t>
  </si>
  <si>
    <t>Zimný štadión Harmincova 2</t>
  </si>
  <si>
    <t>Zimný štadión, Odbojárov 9</t>
  </si>
  <si>
    <t>Dopravný podnik Bratislava, a.s.–vozovňa</t>
  </si>
  <si>
    <t>Doprav.podnik Bratislava, a.s. – vozovňa</t>
  </si>
  <si>
    <t>ZOO v Bratislave    INPACO - RS</t>
  </si>
  <si>
    <t>OLO a.s.            odvoz a likv.odpadu</t>
  </si>
  <si>
    <t>Dopravný podnik Bratislava</t>
  </si>
  <si>
    <t>Kutlíkova 2</t>
  </si>
  <si>
    <t>Hviezdoslavova 20/476</t>
  </si>
  <si>
    <t>MARIANUM            Krematórium</t>
  </si>
  <si>
    <t>Vápencová 35</t>
  </si>
  <si>
    <t>Hlohová 46</t>
  </si>
  <si>
    <t>Betliarska 2</t>
  </si>
  <si>
    <t>Adresa OM</t>
  </si>
  <si>
    <t>Agátová 1/A, 841 01 Bratislava - Dúbravka</t>
  </si>
  <si>
    <t>Primaciálne námestie 1 , 811 01 Bratislava – Staré Mesto</t>
  </si>
  <si>
    <t>Primaciálne námestie 2, 811 01 Bratislava - Staré Mesto</t>
  </si>
  <si>
    <t>Kopčianska 90, 841 01 Bratislava - Petržalka</t>
  </si>
  <si>
    <t>Záporožská 8</t>
  </si>
  <si>
    <t>Kopčianska 88, Bratislava - Petržalka</t>
  </si>
  <si>
    <t>Harmincova 2, 841 01 Bratislava - Dúbravka</t>
  </si>
  <si>
    <t>Odbojárov 9, 831 04 Bratislava - Nové Mesto</t>
  </si>
  <si>
    <t>Hanulova 7/A, 841 01 Bratislava - Dúbravka</t>
  </si>
  <si>
    <t>Hroboňova 1</t>
  </si>
  <si>
    <t>Račianska 149</t>
  </si>
  <si>
    <t>Karloveská 3, 841 04 Bratislava</t>
  </si>
  <si>
    <t>Račianska 10018</t>
  </si>
  <si>
    <t>Hodonínska 44</t>
  </si>
  <si>
    <t>Nové Depo Petržalka</t>
  </si>
  <si>
    <t>POD:</t>
  </si>
  <si>
    <t>SKSPPDIS000130010184</t>
  </si>
  <si>
    <t>SKSPPDIS000130020595</t>
  </si>
  <si>
    <t>SKSPPDIS000130021590</t>
  </si>
  <si>
    <t>SKSPPDIS000130022868</t>
  </si>
  <si>
    <t>SKSPPDIS000130022087</t>
  </si>
  <si>
    <t>SKSPPDIS010130000331</t>
  </si>
  <si>
    <t>SKSPPDIS010130000614</t>
  </si>
  <si>
    <t>SKSPPDIS010130001379</t>
  </si>
  <si>
    <t>SKSPPDIS000130020592</t>
  </si>
  <si>
    <t>SKSPPDIS000130020545</t>
  </si>
  <si>
    <t>SKSPPDIS000130021904</t>
  </si>
  <si>
    <t>SKSPPDIS010130000183</t>
  </si>
  <si>
    <t>SKSPPDIS000110106730</t>
  </si>
  <si>
    <t>SKSPPDIS000130021162</t>
  </si>
  <si>
    <t>SKSPPDIS070130068878</t>
  </si>
  <si>
    <t>SKSPPDIS000130021171</t>
  </si>
  <si>
    <t>SKSPPDIS000430022134</t>
  </si>
  <si>
    <t>SKSPPDIS000130010007</t>
  </si>
  <si>
    <t>SKSPPDIS070130092152</t>
  </si>
  <si>
    <t>SKSPPDIS010130001177</t>
  </si>
  <si>
    <t>Nové OM, bude zriadené</t>
  </si>
  <si>
    <t>SKSPPDIS000110109313</t>
  </si>
  <si>
    <t>SKSPPDIS030110010111</t>
  </si>
  <si>
    <t>SKSPPDIS030110090075</t>
  </si>
  <si>
    <t>DMM:</t>
  </si>
  <si>
    <t>Tarifa</t>
  </si>
  <si>
    <t>S9</t>
  </si>
  <si>
    <t>Ročné zmluvné množstvo (MWh) :</t>
  </si>
  <si>
    <t>Obdobie dodávky</t>
  </si>
  <si>
    <t>Váhy</t>
  </si>
  <si>
    <t>január</t>
  </si>
  <si>
    <t>február</t>
  </si>
  <si>
    <t>marec</t>
  </si>
  <si>
    <t>apríl</t>
  </si>
  <si>
    <t>máj</t>
  </si>
  <si>
    <t>jún</t>
  </si>
  <si>
    <t>júl</t>
  </si>
  <si>
    <t>august</t>
  </si>
  <si>
    <t>september</t>
  </si>
  <si>
    <t>október</t>
  </si>
  <si>
    <t>november</t>
  </si>
  <si>
    <t>december</t>
  </si>
  <si>
    <t>Poznámka</t>
  </si>
  <si>
    <t>Ubytovňa Fortuna od H2/2026 prechádza hĺbkovou obnovou a zmenou systému vykurovania na TČ</t>
  </si>
  <si>
    <t xml:space="preserve">1) SKSPPDIS070130092152 je nové OM vytvorené pred rekonštrukciou kremačných pecí. Toto OM ostane po rekonštrukcii.
2) Po ukončení rekonštrukcii sa OM  SKSPPDIS000130010007 zruší.
3) Počas rekonštrukcie budú fungovať obe OM. Objem zemného plynu a váhy ostávajú zachované.
</t>
  </si>
  <si>
    <t>Odberné miesto ešte nemá pridelené POD</t>
  </si>
  <si>
    <t>Objem 2027</t>
  </si>
  <si>
    <t>Objem 2028</t>
  </si>
  <si>
    <t>Objem 2029</t>
  </si>
  <si>
    <t>Objem 2030</t>
  </si>
  <si>
    <t>Názov</t>
  </si>
  <si>
    <t>Názov  obchodného partnera (pomocný link)</t>
  </si>
  <si>
    <t>IČO</t>
  </si>
  <si>
    <t>Počet POD</t>
  </si>
  <si>
    <t>Množstvo v kWh</t>
  </si>
  <si>
    <t>Objem 2027 v kWh</t>
  </si>
  <si>
    <t>Objem 2028 v kWh</t>
  </si>
  <si>
    <t>Objem 2029 v kWh</t>
  </si>
  <si>
    <t>Objem 2030 v kWh</t>
  </si>
  <si>
    <t>Správa telovýchovných a rekreačných zariadení hlavného mesta SR</t>
  </si>
  <si>
    <t>00179663</t>
  </si>
  <si>
    <t>Mestská knižnica Bratislava</t>
  </si>
  <si>
    <t>Mestská knižnica</t>
  </si>
  <si>
    <t>00179736</t>
  </si>
  <si>
    <t>Galéria mesta Bratislavy</t>
  </si>
  <si>
    <t>00179752</t>
  </si>
  <si>
    <t>00490873</t>
  </si>
  <si>
    <t>Dopravný podnik Bratislava, akciová spoločnosť</t>
  </si>
  <si>
    <t>00492736</t>
  </si>
  <si>
    <t>Mestský ústav ochrany pamiatok</t>
  </si>
  <si>
    <t>00602841</t>
  </si>
  <si>
    <t>Domov seniorov Lamač</t>
  </si>
  <si>
    <t>00896276</t>
  </si>
  <si>
    <t>Petržalský domov seniorov</t>
  </si>
  <si>
    <t>30775205</t>
  </si>
  <si>
    <t>Bratislavské kultúrne a informačné stredisko</t>
  </si>
  <si>
    <t>Bratislavské kultúrne a</t>
  </si>
  <si>
    <t>30794544</t>
  </si>
  <si>
    <t>Základná umelecká škola Ľudovíta Rajtera, Sklenárova 5, Bratislava</t>
  </si>
  <si>
    <t>Základná umelecká škola Ľudovíta Rajtera</t>
  </si>
  <si>
    <t>31780725</t>
  </si>
  <si>
    <t>GERIUM</t>
  </si>
  <si>
    <t xml:space="preserve">DOMOV DOCHODCOV </t>
  </si>
  <si>
    <t>31755534</t>
  </si>
  <si>
    <t>Domov pri kríži</t>
  </si>
  <si>
    <t>00641405</t>
  </si>
  <si>
    <t>RETEST</t>
  </si>
  <si>
    <t>37926012</t>
  </si>
  <si>
    <t>Dom tretieho veku</t>
  </si>
  <si>
    <t>Dom tretieho veku, rozpočtová organizáci</t>
  </si>
  <si>
    <t>Domov Seniorov Archa</t>
  </si>
  <si>
    <t>Domov seniorov ARCHA</t>
  </si>
  <si>
    <t>30779278</t>
  </si>
  <si>
    <t>Komunálny podnik Bratislavy, skrátene KPB</t>
  </si>
  <si>
    <t>Komunálny podnik Bratislavy,</t>
  </si>
  <si>
    <t>54656885</t>
  </si>
  <si>
    <t>Divadlo Pavla Országha Hviezdoslava n.o., skrátený názov organizácia Divadlo P.O.Hviezdoslava n.o. alebo DPOH n.o.</t>
  </si>
  <si>
    <t>54775868</t>
  </si>
  <si>
    <t>Zoologická záhrada Bratislava</t>
  </si>
  <si>
    <t>00179710</t>
  </si>
  <si>
    <t>Múzeum mesta Bratislavy</t>
  </si>
  <si>
    <t>00179744</t>
  </si>
  <si>
    <t>Bratislavská vodárenská spoločnosť, a.s.</t>
  </si>
  <si>
    <t>35850370</t>
  </si>
  <si>
    <t>METRO Bratislava a.s.</t>
  </si>
  <si>
    <t>35732881</t>
  </si>
  <si>
    <t>Odvoz a likvidácia odpadu a.s. v skratke: OLO a.s.</t>
  </si>
  <si>
    <t>00681300</t>
  </si>
  <si>
    <t>MARIANUM - Pohrebníctvo mesta Bratislavy</t>
  </si>
  <si>
    <t>17330190</t>
  </si>
  <si>
    <t>Centrum voľného času, Gessayova 6, Bratislava</t>
  </si>
  <si>
    <t>Centrum voľného času</t>
  </si>
  <si>
    <t>31810209</t>
  </si>
  <si>
    <t>00603481</t>
  </si>
  <si>
    <t>Základná umelecká škola Jozefa Kresánka, Karloveská 3, Bratislava</t>
  </si>
  <si>
    <t>36067253</t>
  </si>
  <si>
    <t>Základná umelecká škola Júliusa Kowalského, Židovská 1, Bratislava</t>
  </si>
  <si>
    <t>Základná umelecká škola Júliusa Kowalského</t>
  </si>
  <si>
    <t>31816088</t>
  </si>
  <si>
    <t>Základná umelecká škola, Exnárova 6A, Bratislava</t>
  </si>
  <si>
    <t xml:space="preserve">Základná umelecká škola Exnárova </t>
  </si>
  <si>
    <t>31769403</t>
  </si>
  <si>
    <t>Základná umelecká škola, Vrbenského 1, Bratislava</t>
  </si>
  <si>
    <t>Základná umelecká škola Vrbenského</t>
  </si>
  <si>
    <t>31768857</t>
  </si>
  <si>
    <t>Základná umelecká škola Františka Oswalda, Daliborovo námestie 2, Bratislava</t>
  </si>
  <si>
    <t>Základná umelecká škola Františka Oswalda</t>
  </si>
  <si>
    <t>36071331</t>
  </si>
  <si>
    <t>Technické siete Bratislava, a.s.</t>
  </si>
  <si>
    <t>Technické siete Bratislava</t>
  </si>
  <si>
    <t>36071332</t>
  </si>
  <si>
    <t>Základná umelecká škola Hálkova</t>
  </si>
  <si>
    <t>36071334</t>
  </si>
  <si>
    <t>Maloodber</t>
  </si>
  <si>
    <t>OM1</t>
  </si>
  <si>
    <t>OM2</t>
  </si>
  <si>
    <t>OM3</t>
  </si>
  <si>
    <t>OM4</t>
  </si>
  <si>
    <t>OM5</t>
  </si>
  <si>
    <t>OM6</t>
  </si>
  <si>
    <t>OM7</t>
  </si>
  <si>
    <t>OM8</t>
  </si>
  <si>
    <t>OM9</t>
  </si>
  <si>
    <t>OM10</t>
  </si>
  <si>
    <t>OM11</t>
  </si>
  <si>
    <t>OM12</t>
  </si>
  <si>
    <t>OM13</t>
  </si>
  <si>
    <t>OM14</t>
  </si>
  <si>
    <t>OM15</t>
  </si>
  <si>
    <t>OM16</t>
  </si>
  <si>
    <t>OM17</t>
  </si>
  <si>
    <t>OM18</t>
  </si>
  <si>
    <t>OM19</t>
  </si>
  <si>
    <t>OM20</t>
  </si>
  <si>
    <t>OM21</t>
  </si>
  <si>
    <t>OM22</t>
  </si>
  <si>
    <t>OM23</t>
  </si>
  <si>
    <t>OM24</t>
  </si>
  <si>
    <t>OM25</t>
  </si>
  <si>
    <t>OM26</t>
  </si>
  <si>
    <t>OM27</t>
  </si>
  <si>
    <t>OM28</t>
  </si>
  <si>
    <t>OM29</t>
  </si>
  <si>
    <t>OM30</t>
  </si>
  <si>
    <t>OM31</t>
  </si>
  <si>
    <t>OM32</t>
  </si>
  <si>
    <t>OM33</t>
  </si>
  <si>
    <t>OM34</t>
  </si>
  <si>
    <t>OM35</t>
  </si>
  <si>
    <t>OM36</t>
  </si>
  <si>
    <t>OM37</t>
  </si>
  <si>
    <t>OM38</t>
  </si>
  <si>
    <t>OM39</t>
  </si>
  <si>
    <t>OM40</t>
  </si>
  <si>
    <t>OM41</t>
  </si>
  <si>
    <t>OM42</t>
  </si>
  <si>
    <t>OM43</t>
  </si>
  <si>
    <t>OM44</t>
  </si>
  <si>
    <t>OM45</t>
  </si>
  <si>
    <t>OM46</t>
  </si>
  <si>
    <t>OM47</t>
  </si>
  <si>
    <t>OM48</t>
  </si>
  <si>
    <t>OM49</t>
  </si>
  <si>
    <t>OM50</t>
  </si>
  <si>
    <t>OM51</t>
  </si>
  <si>
    <t>OM52</t>
  </si>
  <si>
    <t>OM53</t>
  </si>
  <si>
    <t>OM54</t>
  </si>
  <si>
    <t>OM55</t>
  </si>
  <si>
    <t>OM56</t>
  </si>
  <si>
    <t>OM57</t>
  </si>
  <si>
    <t>OM58</t>
  </si>
  <si>
    <t>OM59</t>
  </si>
  <si>
    <t>OM60</t>
  </si>
  <si>
    <t>OM61</t>
  </si>
  <si>
    <t>OM62</t>
  </si>
  <si>
    <t>OM63</t>
  </si>
  <si>
    <t>OM64</t>
  </si>
  <si>
    <t>OM65</t>
  </si>
  <si>
    <t>OM66</t>
  </si>
  <si>
    <t>OM67</t>
  </si>
  <si>
    <t>OM68</t>
  </si>
  <si>
    <t>OM69</t>
  </si>
  <si>
    <t>OM70</t>
  </si>
  <si>
    <t>OM71</t>
  </si>
  <si>
    <t>OM72</t>
  </si>
  <si>
    <t>OM73</t>
  </si>
  <si>
    <t>OM74</t>
  </si>
  <si>
    <t>OM75</t>
  </si>
  <si>
    <t>OM76</t>
  </si>
  <si>
    <t>OM77</t>
  </si>
  <si>
    <t>OM78</t>
  </si>
  <si>
    <t>OM79</t>
  </si>
  <si>
    <t>OM80</t>
  </si>
  <si>
    <t>OM81</t>
  </si>
  <si>
    <t>OM82</t>
  </si>
  <si>
    <t>OM83</t>
  </si>
  <si>
    <t>OM84</t>
  </si>
  <si>
    <t>OM85</t>
  </si>
  <si>
    <t>OM86</t>
  </si>
  <si>
    <t>OM87</t>
  </si>
  <si>
    <t>OM88</t>
  </si>
  <si>
    <t>OM89</t>
  </si>
  <si>
    <t>OM90</t>
  </si>
  <si>
    <t>OM91</t>
  </si>
  <si>
    <t>OM92</t>
  </si>
  <si>
    <t>OM93</t>
  </si>
  <si>
    <t>OM94</t>
  </si>
  <si>
    <t>OM95</t>
  </si>
  <si>
    <t>OM96</t>
  </si>
  <si>
    <t>OM97</t>
  </si>
  <si>
    <t>OM98</t>
  </si>
  <si>
    <t>OM99</t>
  </si>
  <si>
    <t>OM100</t>
  </si>
  <si>
    <t>OM101</t>
  </si>
  <si>
    <t>OM102</t>
  </si>
  <si>
    <t>OM103</t>
  </si>
  <si>
    <t>OM104</t>
  </si>
  <si>
    <t>OM105</t>
  </si>
  <si>
    <t>OM106</t>
  </si>
  <si>
    <t>OM107</t>
  </si>
  <si>
    <t>OM108</t>
  </si>
  <si>
    <t>OM109</t>
  </si>
  <si>
    <t>OM110</t>
  </si>
  <si>
    <t>OM111</t>
  </si>
  <si>
    <t>OM112</t>
  </si>
  <si>
    <t>OM113</t>
  </si>
  <si>
    <t>MAGISTRAT HL.M.SR BA</t>
  </si>
  <si>
    <t>Mestská polícia hl. mesta SR</t>
  </si>
  <si>
    <t>MAGISTRAT HL.MESTA  SR - KUCHYNE I.,II.</t>
  </si>
  <si>
    <t>MAGISTRAT           ADMIN.BUDOVA</t>
  </si>
  <si>
    <t>MAGISTRAT HL.M. SR  ZASTUPENY FY DUSPAMA</t>
  </si>
  <si>
    <t>MAGISTRAT HL.MESTA  NEBYTOVE PRIESTORY</t>
  </si>
  <si>
    <t>Hl.mesto SR BA v z.:SPECTRUM Reality,sro</t>
  </si>
  <si>
    <t>Hlavné Mesto SR BA</t>
  </si>
  <si>
    <t xml:space="preserve"> Uršulínska 11</t>
  </si>
  <si>
    <t>Hlavné SR Bratislava</t>
  </si>
  <si>
    <t>Hlavné mesto SR</t>
  </si>
  <si>
    <t>Hlavné mesto Slovenskej republiky Bratis</t>
  </si>
  <si>
    <t>Spojená škola</t>
  </si>
  <si>
    <t>Fitnescentrum - Odbojárov</t>
  </si>
  <si>
    <t>Zavacký  - Reštaurácia  DELFÍN</t>
  </si>
  <si>
    <t>Správa tel.a rekr.zar.-Kup. Krčace-sauna</t>
  </si>
  <si>
    <t>STARZ   KUPELE DELFÍN</t>
  </si>
  <si>
    <t>STARZ Lamač</t>
  </si>
  <si>
    <t>MESTSKÁ KNIŽNICA</t>
  </si>
  <si>
    <t>GALERIA HL MESTA    SKLAD</t>
  </si>
  <si>
    <t>GALERIA MB          MIRBACHOV PALAC</t>
  </si>
  <si>
    <t>GALERIA HL M BLAVY</t>
  </si>
  <si>
    <t>Zariadenie opatrova-telskej služby</t>
  </si>
  <si>
    <t>DOM DOCHODCOV</t>
  </si>
  <si>
    <t>Doprav.podnik Bratislava,a.s.;SZ vodičov</t>
  </si>
  <si>
    <t>Doprav.podnik Bratislava,a.s. SZ vodičov</t>
  </si>
  <si>
    <t>Doprav.podnik Bratislava,a.s.SZ vodičov</t>
  </si>
  <si>
    <t>Dop.podnik Bratislava,a.s.pred.cest.list</t>
  </si>
  <si>
    <t>Dopravný podnik Bratislava, akciová spol</t>
  </si>
  <si>
    <t>MESTSKY USTAV       OCHRANY PAMIATOK</t>
  </si>
  <si>
    <t>Petržalský dom seniorov</t>
  </si>
  <si>
    <t>Bratislavské kultúrne a informačné stred</t>
  </si>
  <si>
    <t>Komunálny podnik Bratislavy</t>
  </si>
  <si>
    <t>ZÁKLADNÁ UMELECKÁ   ŠKOLA</t>
  </si>
  <si>
    <t>ZUŠ Ľudovíta Rajtera</t>
  </si>
  <si>
    <t>Základná umelecká škola, Orenburská 31</t>
  </si>
  <si>
    <t>Zákl. umelecká škola</t>
  </si>
  <si>
    <t>Dom tretieho veku,rozpočtová organuzácia</t>
  </si>
  <si>
    <t>Domov  seniorov  ARCHA</t>
  </si>
  <si>
    <t>ZOO v Bratislave    Terárium I.,II.+ RS</t>
  </si>
  <si>
    <t>ZOO v BA, riaditeľstvo</t>
  </si>
  <si>
    <t>Klobučnícka 2, Hummelovo múzeum</t>
  </si>
  <si>
    <t>Múzeum mesta Bratislavy, Somolického 2</t>
  </si>
  <si>
    <t>Mestské múzeum Dobrý pastier,Židovská 1</t>
  </si>
  <si>
    <t>Metro Bratislava</t>
  </si>
  <si>
    <t>OLO a.s.            Vlčie hrdlo</t>
  </si>
  <si>
    <t>Odvoz a likvidácia odpadu, a.s.</t>
  </si>
  <si>
    <t>MARIANUM-MART.CINT.</t>
  </si>
  <si>
    <t>MARIANUM-           POHREBNICTVO</t>
  </si>
  <si>
    <t>MARIANUM-Pohr.mesta BA,stredisko S-10320</t>
  </si>
  <si>
    <t>MARIANUM POHREBNICT.</t>
  </si>
  <si>
    <t>Centrum voľného časuŠtefánikova 35</t>
  </si>
  <si>
    <t>Základná umelecká   škola, Šancová 39/A</t>
  </si>
  <si>
    <t>Základná umelecká školaJúliusaKowalského</t>
  </si>
  <si>
    <t>Budova na Technickej 6</t>
  </si>
  <si>
    <t>Kopčianska 82/A</t>
  </si>
  <si>
    <t>ZUŠ Halková</t>
  </si>
  <si>
    <t>Pri Šajbách 2/a</t>
  </si>
  <si>
    <t>Toplianská 3</t>
  </si>
  <si>
    <t>Devínska cesta 1</t>
  </si>
  <si>
    <t>Rožňavská 21</t>
  </si>
  <si>
    <t>Mudroňova 3</t>
  </si>
  <si>
    <t>Bojnická 1</t>
  </si>
  <si>
    <t>Kukučínova 35</t>
  </si>
  <si>
    <t>Dolná 111</t>
  </si>
  <si>
    <t>Šamorínska 39</t>
  </si>
  <si>
    <t>Dolná 146</t>
  </si>
  <si>
    <t>Staničná 278/22</t>
  </si>
  <si>
    <t>Lesná 6</t>
  </si>
  <si>
    <t>Hollého</t>
  </si>
  <si>
    <t>Turá Lúka 14</t>
  </si>
  <si>
    <t>Brnenská 564</t>
  </si>
  <si>
    <t>D. Jurkoviča</t>
  </si>
  <si>
    <t>Pplk.Pljušťa</t>
  </si>
  <si>
    <t>Odeská</t>
  </si>
  <si>
    <t>Hamuliakovo 733/3 -ČOV</t>
  </si>
  <si>
    <t>Kopčianska 40</t>
  </si>
  <si>
    <t>Železničná 124/361</t>
  </si>
  <si>
    <t>Brečtanová 4, 831 01 Bratislava - Nové Mesto</t>
  </si>
  <si>
    <t>Železničná 124, 905 01 Senica</t>
  </si>
  <si>
    <t>Laurinská 5</t>
  </si>
  <si>
    <t>Kadnárová 98</t>
  </si>
  <si>
    <t>Uršulínska 6</t>
  </si>
  <si>
    <t>Kadnárová 96</t>
  </si>
  <si>
    <t>Laurinská 7</t>
  </si>
  <si>
    <t>Záporožská 5</t>
  </si>
  <si>
    <t>Biela 6</t>
  </si>
  <si>
    <t>Sedlárska 2</t>
  </si>
  <si>
    <t>Gunduličova 10</t>
  </si>
  <si>
    <t>Rudnayovo nám. 4</t>
  </si>
  <si>
    <t>Uršulínska 11</t>
  </si>
  <si>
    <t>Klobúčnícka 2</t>
  </si>
  <si>
    <t>Veternicová 12B / 841 05 Bratislava</t>
  </si>
  <si>
    <t>Mierová 60 / 821 05 Bratislava</t>
  </si>
  <si>
    <t>Mierová 54 / 821 05 Bratislava</t>
  </si>
  <si>
    <t>Velehradská 932/35</t>
  </si>
  <si>
    <t>Panenská 11, 811 03 Bratislava</t>
  </si>
  <si>
    <t>Panská 35, 811 01 Bratislava - Staré Mesto</t>
  </si>
  <si>
    <t>Galvaniho 2A, 821 04 Bratislava - Ružinov</t>
  </si>
  <si>
    <t>Búdková 2, 811 04 Bratislava - Staré Mesto</t>
  </si>
  <si>
    <t>Zvolenská 3, 821 09 Bratislava - Ružinov</t>
  </si>
  <si>
    <t>Klariská 16, 814 79 Bratislava</t>
  </si>
  <si>
    <t>Opletalova 4</t>
  </si>
  <si>
    <t>Františkánske námestie 11</t>
  </si>
  <si>
    <t>Panská 19</t>
  </si>
  <si>
    <t>Sekurisova 8, 841 01 Bratislava</t>
  </si>
  <si>
    <t>Hanulova 7/A, 844 01 Bratislava</t>
  </si>
  <si>
    <t>Saratovská 2,841 02 Bratislava</t>
  </si>
  <si>
    <t>Čiližská, 821 07 Bratislava</t>
  </si>
  <si>
    <t xml:space="preserve">Karpatské nám., 831 06 Bratislava </t>
  </si>
  <si>
    <t>Ružinovská 2; 821 02 Bratislava</t>
  </si>
  <si>
    <t>Čachtická, 831 06 Bratislava</t>
  </si>
  <si>
    <t>N/A</t>
  </si>
  <si>
    <t>Uršulínska 9, 811 01 Bratislava - Staré Mesto</t>
  </si>
  <si>
    <t xml:space="preserve">Na barine 5, 84103 Bratislava </t>
  </si>
  <si>
    <t>Rusovská cesta 58, 851 01 Bratislava</t>
  </si>
  <si>
    <t>Okružná 1 (kino Zora), Bratislava</t>
  </si>
  <si>
    <t>BKIS - Kino Zora</t>
  </si>
  <si>
    <t>Mlynská dolina 49, Bratislava</t>
  </si>
  <si>
    <t>Sklenárová 5/286, 821 09 Bratislava</t>
  </si>
  <si>
    <t>Pri trati 47, 821 06 Bratislava</t>
  </si>
  <si>
    <t>Vrbenského 1, 831 53 Bratislava/ v ISU Alstrova</t>
  </si>
  <si>
    <t>Exnárova 6, 821 03 Bratislava (Orenburská 9417/31)</t>
  </si>
  <si>
    <t>Daliborovo nám. 2, 851 01 Bratislava</t>
  </si>
  <si>
    <t>Pri kríži 26, 841 02 Bratislava</t>
  </si>
  <si>
    <t>Ľadová 11, 811 05  Bratislava</t>
  </si>
  <si>
    <t>Polereckého 2, 851 04 Bratislava</t>
  </si>
  <si>
    <t>Rozvodná 25,831 01 Bratislava</t>
  </si>
  <si>
    <t>Mlynská dolina 1, Bratislava</t>
  </si>
  <si>
    <t>Radničná 1, 81518 Bratislava</t>
  </si>
  <si>
    <t xml:space="preserve">Primaciálne nám. 1, 811 01 Bratislava </t>
  </si>
  <si>
    <t>Vlčie Hrdlo 72, Bratislava</t>
  </si>
  <si>
    <t>Stará Ivanská cesta 2, Bratislava</t>
  </si>
  <si>
    <t>Pažického 4</t>
  </si>
  <si>
    <t>Trnavská cesta 110, Bratislava</t>
  </si>
  <si>
    <t>29.augusta 7, Bratislava</t>
  </si>
  <si>
    <t>Staré Grunty 2987, Bratislava</t>
  </si>
  <si>
    <t>Hlinická 3, 831 54 Bratislava</t>
  </si>
  <si>
    <t>Štefánikova 35, 811 04 Bratislava</t>
  </si>
  <si>
    <t>Technická 4312 / 821 04 Bratislava - Ružinov</t>
  </si>
  <si>
    <t>Kopčianska 82/A, 851 01 Bratislava – Petržalka</t>
  </si>
  <si>
    <t>Hálkova 56, 831 03 Bratislava - Nové Mesto</t>
  </si>
  <si>
    <t>Vajnorská 135, 831 04 Bratislava</t>
  </si>
  <si>
    <t>Pri Šajbách 2/a, Bratislava - Rača</t>
  </si>
  <si>
    <t>Toplianská 3, Bratislava - Vrakuňa</t>
  </si>
  <si>
    <t>Devínska cesta 1, 841 04 Bratislava</t>
  </si>
  <si>
    <t>Rožňavská 21, 831 04 Bratislava - Nové Mesto</t>
  </si>
  <si>
    <t>Mudroňova 3, 811 01 Bratislava - Staré Mesto</t>
  </si>
  <si>
    <t>Bojnická 1, 831 04 Bratislava</t>
  </si>
  <si>
    <t>Kukučínova 35, 901 01 Malacky</t>
  </si>
  <si>
    <t>Dolná 111, 900 01 Modra</t>
  </si>
  <si>
    <t>Šamorínska 39, 903 01 Senec</t>
  </si>
  <si>
    <t>Dolná 146, 900 01 Modra</t>
  </si>
  <si>
    <t>Staničná 278/22, 906 13 Brezová pod Bradlom</t>
  </si>
  <si>
    <t>Lesná 6, 908 51 Holíč</t>
  </si>
  <si>
    <t>Hollého, 908 51 Holíč</t>
  </si>
  <si>
    <t>Turá Lúka 14, 907 03 Myjava</t>
  </si>
  <si>
    <t>Brnenská 564, 908 01 Kúty</t>
  </si>
  <si>
    <t>D. Jurkoviča 680, 909 01 Skalica</t>
  </si>
  <si>
    <t>Pplk. Pljušťa 14, 909 01 Skalica</t>
  </si>
  <si>
    <t>Odeská, 821 06 Bratislava - Podunajské Biskupice</t>
  </si>
  <si>
    <t>Hamuliakovo 733/3, ČOV Hamuliakovo</t>
  </si>
  <si>
    <t>Kopčianska 40, 908 51 Holíč</t>
  </si>
  <si>
    <t>Železničná 124/361, 905 01 Senica</t>
  </si>
  <si>
    <t>SKSPPDIS000110101585</t>
  </si>
  <si>
    <t>SKSPPDIS000110101018</t>
  </si>
  <si>
    <t>SKSPPDIS000110101234</t>
  </si>
  <si>
    <t>SKSPPDIS000110103472</t>
  </si>
  <si>
    <t>SKSPPDIS000110103474</t>
  </si>
  <si>
    <t>SKSPPDIS000110107989</t>
  </si>
  <si>
    <t>SKSPPDIS000110109443</t>
  </si>
  <si>
    <t>SKSPPDIS000110106727</t>
  </si>
  <si>
    <t>SKSPPDIS000130022170</t>
  </si>
  <si>
    <t>SKSPPDIS010110004046</t>
  </si>
  <si>
    <t>SKSPPDIS000110112301</t>
  </si>
  <si>
    <t>SKSPPDIS000110109637</t>
  </si>
  <si>
    <t>SKSPPDIS000128688853</t>
  </si>
  <si>
    <t>SKSPPDIS000128701600</t>
  </si>
  <si>
    <t>SKSPPDIS000120062837</t>
  </si>
  <si>
    <t>SKSPPDIS000120032556</t>
  </si>
  <si>
    <t>SKSPPDIS000110104759</t>
  </si>
  <si>
    <t>SKSPPDIS000110110990</t>
  </si>
  <si>
    <t>SKSPPDIS000124304036</t>
  </si>
  <si>
    <t>SKSPPDIS000110102003</t>
  </si>
  <si>
    <t>SKSPPDIS000110111550</t>
  </si>
  <si>
    <t>SKSPPDIS000110113830</t>
  </si>
  <si>
    <t>SKSPPDIS000110104160</t>
  </si>
  <si>
    <t>SKSPPDIS000110104159</t>
  </si>
  <si>
    <t>SKSPPDIS000120059390</t>
  </si>
  <si>
    <t>SKSPPDIS000120068739</t>
  </si>
  <si>
    <t>SKSPPDIS000127218691</t>
  </si>
  <si>
    <t>SKSPPDIS000110113467</t>
  </si>
  <si>
    <t>SKSPPDIS000110112327</t>
  </si>
  <si>
    <t>SKSPPDIS000110111531</t>
  </si>
  <si>
    <t>SKSPPDIS000110111534</t>
  </si>
  <si>
    <t>SKSPPDIS010110006847</t>
  </si>
  <si>
    <t>SKSPPDIS000110110866</t>
  </si>
  <si>
    <t>SKSPPDIS000110110867</t>
  </si>
  <si>
    <t>SKSPPDIS000110110701</t>
  </si>
  <si>
    <t>SKSPPDIS000110110702</t>
  </si>
  <si>
    <t>SKSPPDIS000110110703</t>
  </si>
  <si>
    <t>SKSPPDIS000110107495</t>
  </si>
  <si>
    <t>SKSPPDIS000110110677</t>
  </si>
  <si>
    <t>SKSPPDIS000110110648</t>
  </si>
  <si>
    <t>SKSPPDIS000110110649</t>
  </si>
  <si>
    <t>SKSPPDIS000110110650</t>
  </si>
  <si>
    <t>SKSPPDIS000110110651</t>
  </si>
  <si>
    <t>SKSPPDIS000110110652</t>
  </si>
  <si>
    <t>SKSPPDIS000110103062</t>
  </si>
  <si>
    <t>SKSPPDIS000110100125</t>
  </si>
  <si>
    <t>SKSPPDIS000110100126</t>
  </si>
  <si>
    <t>SKSPPDIS000110106344</t>
  </si>
  <si>
    <t>SKSPPDIS000110110704</t>
  </si>
  <si>
    <t>SKSPPDIS010110003225</t>
  </si>
  <si>
    <t>SKSPPDIS000110108073</t>
  </si>
  <si>
    <t>SKSPPDIS000110109383</t>
  </si>
  <si>
    <t>SKSPPDIS000110105018</t>
  </si>
  <si>
    <t>SKSPPDIS000110114352</t>
  </si>
  <si>
    <t>SKSPPDIS000110103816</t>
  </si>
  <si>
    <t>SKSPPDIS000110111978</t>
  </si>
  <si>
    <t>SKSPPDIS000110105004</t>
  </si>
  <si>
    <t>SKSPPDIS000110106469</t>
  </si>
  <si>
    <t>SKSPPDIS010100000183</t>
  </si>
  <si>
    <t>SKSPPDIS010110012102</t>
  </si>
  <si>
    <t>SKSPPDIS000110112874</t>
  </si>
  <si>
    <t>SKSPPDIS000110109774</t>
  </si>
  <si>
    <t>SKSPPDIS030110022532</t>
  </si>
  <si>
    <t>SKSPPDIS010110000845</t>
  </si>
  <si>
    <t>SKSPPDIS000110106728</t>
  </si>
  <si>
    <t>SKSPPDIS000110106729</t>
  </si>
  <si>
    <t>SKSPPDIS000110106731</t>
  </si>
  <si>
    <t>SKSPPDIS000110110871</t>
  </si>
  <si>
    <t>SKSPPDIS000110110875</t>
  </si>
  <si>
    <t>SKSPPDIS000110110878</t>
  </si>
  <si>
    <t>SKSPPDIS020119000119</t>
  </si>
  <si>
    <t>SKSPPDIS000130010252</t>
  </si>
  <si>
    <t>SKSPPDIS010110008127</t>
  </si>
  <si>
    <t>SKSPPDIS000110111056</t>
  </si>
  <si>
    <t>SKSPPDIS000110111629</t>
  </si>
  <si>
    <t>SKSPPDIS000110111628</t>
  </si>
  <si>
    <t>SKSPPDIS000110107720</t>
  </si>
  <si>
    <t>SKSPPDIS000110111627</t>
  </si>
  <si>
    <t>SKSPPDIS000110106824</t>
  </si>
  <si>
    <t>SKSPPDIS000110107354</t>
  </si>
  <si>
    <t>SKSPPDIS000110108775</t>
  </si>
  <si>
    <t>SKSPPDIS000110105917</t>
  </si>
  <si>
    <t>SKSPPDIS070110088601</t>
  </si>
  <si>
    <t>SKSPPDIS010110003710</t>
  </si>
  <si>
    <t>SKSPPDIS010110002887</t>
  </si>
  <si>
    <t>SKENEDISVJNSK0015003</t>
  </si>
  <si>
    <t>SKENEDISVJNSK0015013</t>
  </si>
  <si>
    <t>SKENEDISVJNSK0015006</t>
  </si>
  <si>
    <t>SKSPPDIS000110114792</t>
  </si>
  <si>
    <t>SKSPPDIS000110112228</t>
  </si>
  <si>
    <t>SKSPPDIS000110112230</t>
  </si>
  <si>
    <t>SKSPPDIS000110108092</t>
  </si>
  <si>
    <t>SKSPPDIS000110108097</t>
  </si>
  <si>
    <t>SKSPPDIS000110105474</t>
  </si>
  <si>
    <t>SKSPPDIS000110104433</t>
  </si>
  <si>
    <t>SKSPPDIS000110111491</t>
  </si>
  <si>
    <t>SKSPPDIS000110111492</t>
  </si>
  <si>
    <t>SKSPPDIS000110111493</t>
  </si>
  <si>
    <t>SKSPPDIS000110111498</t>
  </si>
  <si>
    <t>SKSPPDIS000410406692</t>
  </si>
  <si>
    <t>SKSPPDIS000410406693</t>
  </si>
  <si>
    <t>SKSPPDIS000410406695</t>
  </si>
  <si>
    <t>SKSPPDIS000410406696</t>
  </si>
  <si>
    <t>SKSPPDIS000410406699</t>
  </si>
  <si>
    <t>SKSPPDIS000410406700</t>
  </si>
  <si>
    <t>SKSPPDIS000410406702</t>
  </si>
  <si>
    <t>SKSPPDIS000123878521</t>
  </si>
  <si>
    <t>SKSPPDIS000130021513</t>
  </si>
  <si>
    <t>SKSPPDIS010130001681</t>
  </si>
  <si>
    <t>SKSPPDIS010410171941</t>
  </si>
  <si>
    <t>SKSPPDIS010410170142</t>
  </si>
  <si>
    <t>SKSPPDIS070120074227</t>
  </si>
  <si>
    <t>SKSPPDIS000430022135</t>
  </si>
  <si>
    <t>M7</t>
  </si>
  <si>
    <t>M1</t>
  </si>
  <si>
    <t>M8</t>
  </si>
  <si>
    <t>M3</t>
  </si>
  <si>
    <t>M4</t>
  </si>
  <si>
    <t>M6</t>
  </si>
  <si>
    <t>M2</t>
  </si>
  <si>
    <t>M5</t>
  </si>
  <si>
    <t>Technologický odber zemného plynu na odbernom mieste OM 72 ZEVO - Vlčie Hrdlo 72, Bratislava nie je možné z dôvodu charakteru prevádzky exaktne určiť. Rôzne prevádzkové okolnosti typu: nízka výhrevnosť odpadu vplyvom jeho vysokej vlhkosti, detonácie v kotloch, poruchy na technológii kotlov, upchatie násypiek a výsypiek kotlov nadrozmerným odpadom, môžu spôsobiť nárazový technologický odber zemného plynu. Spaľovanie v kotloch sa v týchto prípadoch stabilizuje pomocou plynových horákov až do dosiahnutia nominálnych parametrov. V uvedených ročných predikovaných množstvách spotreby zemného plynu sú započítané aj straty spôsobené prevádzkovými poruchami a stabilizáciou výkonov kotlov ZEVO.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</si>
</sst>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sz val="8"/>
      <name val="Aptos Narrow"/>
      <family val="2"/>
      <scheme val="minor"/>
    </font>
    <font>
      <b/>
      <sz val="11"/>
      <color rgb="FF000000"/>
      <name val="Aptos Narrow"/>
      <family val="2"/>
      <charset val="238"/>
      <scheme val="minor"/>
    </font>
    <font>
      <sz val="8"/>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indexed="49"/>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18"/>
      </left>
      <right style="thin">
        <color indexed="18"/>
      </right>
      <top style="thin">
        <color indexed="18"/>
      </top>
      <bottom style="thin">
        <color indexed="18"/>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xf numFmtId="4" fontId="5" fillId="4" borderId="9" applyNumberFormat="0" applyProtection="0">
      <alignment horizontal="left" vertical="center" indent="1"/>
    </xf>
  </cellStyleXfs>
  <cellXfs count="43">
    <xf numFmtId="0" fontId="0" fillId="0" borderId="0" xfId="0"/>
    <xf numFmtId="3" fontId="0" fillId="0" borderId="0" xfId="0" applyNumberFormat="1"/>
    <xf numFmtId="49" fontId="1" fillId="0" borderId="1" xfId="1" applyNumberFormat="1" applyBorder="1"/>
    <xf numFmtId="0" fontId="1" fillId="0" borderId="1" xfId="1" applyBorder="1" applyAlignment="1">
      <alignment horizontal="center"/>
    </xf>
    <xf numFmtId="49" fontId="1" fillId="0" borderId="1" xfId="1" applyNumberFormat="1" applyBorder="1" applyAlignment="1">
      <alignment horizontal="center"/>
    </xf>
    <xf numFmtId="0" fontId="4" fillId="2" borderId="0" xfId="0" applyFont="1" applyFill="1" applyAlignment="1">
      <alignment horizontal="center" vertical="center" wrapText="1"/>
    </xf>
    <xf numFmtId="0" fontId="1" fillId="2" borderId="2" xfId="1" applyFill="1" applyBorder="1" applyAlignment="1">
      <alignment horizontal="center" vertical="center"/>
    </xf>
    <xf numFmtId="0" fontId="1" fillId="2" borderId="3" xfId="1" applyFill="1" applyBorder="1"/>
    <xf numFmtId="0" fontId="1" fillId="2" borderId="3" xfId="1" applyFill="1" applyBorder="1" applyAlignment="1">
      <alignment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3" fontId="1" fillId="0" borderId="1" xfId="1" applyNumberFormat="1" applyBorder="1" applyAlignment="1">
      <alignment horizontal="center"/>
    </xf>
    <xf numFmtId="9" fontId="1" fillId="0" borderId="1" xfId="1" applyNumberFormat="1" applyBorder="1" applyAlignment="1">
      <alignment horizontal="center"/>
    </xf>
    <xf numFmtId="0" fontId="0" fillId="0" borderId="1" xfId="0" applyBorder="1"/>
    <xf numFmtId="0" fontId="1" fillId="3" borderId="1" xfId="1" applyFill="1" applyBorder="1" applyAlignment="1">
      <alignment horizontal="center" vertical="center"/>
    </xf>
    <xf numFmtId="0" fontId="0" fillId="0" borderId="0" xfId="0" applyAlignment="1">
      <alignment horizontal="center"/>
    </xf>
    <xf numFmtId="0" fontId="2" fillId="0" borderId="0" xfId="0" applyFont="1" applyAlignment="1">
      <alignment horizontal="center"/>
    </xf>
    <xf numFmtId="3" fontId="0" fillId="0" borderId="0" xfId="0" applyNumberFormat="1" applyAlignment="1">
      <alignment horizontal="center"/>
    </xf>
    <xf numFmtId="3" fontId="2" fillId="0" borderId="0" xfId="0" applyNumberFormat="1" applyFont="1" applyAlignment="1">
      <alignment horizontal="center"/>
    </xf>
    <xf numFmtId="0" fontId="1" fillId="0" borderId="5" xfId="1" applyBorder="1" applyAlignment="1">
      <alignment horizontal="center"/>
    </xf>
    <xf numFmtId="3" fontId="1" fillId="0" borderId="5" xfId="1" applyNumberFormat="1" applyBorder="1" applyAlignment="1">
      <alignment horizontal="center"/>
    </xf>
    <xf numFmtId="0" fontId="1" fillId="2" borderId="7" xfId="1" applyFill="1" applyBorder="1"/>
    <xf numFmtId="0" fontId="1" fillId="2" borderId="7" xfId="1" applyFill="1" applyBorder="1" applyAlignment="1">
      <alignment wrapText="1"/>
    </xf>
    <xf numFmtId="0" fontId="1" fillId="2" borderId="8" xfId="1" applyFill="1" applyBorder="1"/>
    <xf numFmtId="3" fontId="0" fillId="0" borderId="5" xfId="0" applyNumberFormat="1" applyBorder="1" applyAlignment="1">
      <alignment horizont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0" fillId="0" borderId="5" xfId="0" applyBorder="1"/>
    <xf numFmtId="0" fontId="4" fillId="2" borderId="10" xfId="0" applyFont="1" applyFill="1" applyBorder="1" applyAlignment="1">
      <alignment horizontal="center" vertical="center" wrapText="1"/>
    </xf>
    <xf numFmtId="0" fontId="0" fillId="2" borderId="6" xfId="1" applyFont="1" applyFill="1" applyBorder="1" applyAlignment="1">
      <alignment horizontal="center" vertical="center"/>
    </xf>
    <xf numFmtId="0" fontId="0" fillId="0" borderId="5" xfId="0" applyBorder="1" applyAlignment="1">
      <alignment wrapText="1"/>
    </xf>
    <xf numFmtId="0" fontId="0" fillId="3" borderId="5" xfId="1" applyFont="1" applyFill="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top" wrapText="1"/>
    </xf>
    <xf numFmtId="3" fontId="1" fillId="0" borderId="11" xfId="1" applyNumberFormat="1" applyBorder="1" applyAlignment="1">
      <alignment horizontal="center"/>
    </xf>
    <xf numFmtId="3" fontId="1" fillId="0" borderId="5" xfId="1" applyNumberFormat="1" applyBorder="1" applyAlignment="1">
      <alignment horizontal="center"/>
    </xf>
    <xf numFmtId="3" fontId="0" fillId="0" borderId="11" xfId="0" applyNumberFormat="1" applyBorder="1" applyAlignment="1">
      <alignment horizontal="center"/>
    </xf>
    <xf numFmtId="3" fontId="0" fillId="0" borderId="5" xfId="0" applyNumberFormat="1" applyBorder="1" applyAlignment="1">
      <alignment horizontal="center"/>
    </xf>
    <xf numFmtId="9" fontId="1" fillId="0" borderId="11" xfId="1" applyNumberFormat="1" applyBorder="1" applyAlignment="1">
      <alignment horizontal="center"/>
    </xf>
    <xf numFmtId="9" fontId="1" fillId="0" borderId="5" xfId="1" applyNumberFormat="1" applyBorder="1" applyAlignment="1">
      <alignment horizontal="center"/>
    </xf>
    <xf numFmtId="0" fontId="0" fillId="0" borderId="11" xfId="0" applyBorder="1" applyAlignment="1">
      <alignment horizontal="center" wrapText="1"/>
    </xf>
    <xf numFmtId="0" fontId="0" fillId="0" borderId="5" xfId="0" applyBorder="1" applyAlignment="1">
      <alignment horizontal="center" wrapText="1"/>
    </xf>
  </cellXfs>
  <cellStyles count="3">
    <cellStyle name="Normálna" xfId="0" builtinId="0"/>
    <cellStyle name="Normálna 2" xfId="1" xr:uid="{D7FE5711-15C0-4E42-840B-90BE493085E0}"/>
    <cellStyle name="SAPBEXstdItem" xfId="2" xr:uid="{DA4774AD-B371-4D87-A61E-44E222176C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51B09-AC22-4A56-A2BF-FF7B9B1D27B5}">
  <sheetPr>
    <tabColor rgb="FF92D050"/>
  </sheetPr>
  <dimension ref="A1"/>
  <sheetViews>
    <sheetView showGridLines="0"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57CA1-147B-4D6F-ACE9-E77C26C7DE3B}">
  <sheetPr>
    <tabColor rgb="FF92D050"/>
  </sheetPr>
  <dimension ref="B2:Z73"/>
  <sheetViews>
    <sheetView showGridLines="0" tabSelected="1" topLeftCell="Q3" zoomScale="74" zoomScaleNormal="85" workbookViewId="0">
      <selection activeCell="Z38" sqref="Z38"/>
    </sheetView>
  </sheetViews>
  <sheetFormatPr defaultRowHeight="15" x14ac:dyDescent="0.25"/>
  <cols>
    <col min="1" max="1" width="28.28515625" customWidth="1"/>
    <col min="2" max="2" width="95.7109375" bestFit="1" customWidth="1"/>
    <col min="3" max="3" width="39.5703125" customWidth="1"/>
    <col min="4" max="4" width="46.42578125" bestFit="1" customWidth="1"/>
    <col min="5" max="5" width="46" bestFit="1" customWidth="1"/>
    <col min="6" max="6" width="37.140625" bestFit="1" customWidth="1"/>
    <col min="7" max="7" width="59.85546875" bestFit="1" customWidth="1"/>
    <col min="8" max="8" width="70.85546875" bestFit="1" customWidth="1"/>
    <col min="9" max="9" width="39" bestFit="1" customWidth="1"/>
    <col min="10" max="10" width="39.28515625" bestFit="1" customWidth="1"/>
    <col min="11" max="11" width="38.42578125" bestFit="1" customWidth="1"/>
    <col min="12" max="12" width="36.85546875" bestFit="1" customWidth="1"/>
    <col min="13" max="13" width="35.7109375" bestFit="1" customWidth="1"/>
    <col min="14" max="14" width="37.140625" bestFit="1" customWidth="1"/>
    <col min="15" max="15" width="27.85546875" bestFit="1" customWidth="1"/>
    <col min="16" max="16" width="29.42578125" bestFit="1" customWidth="1"/>
    <col min="17" max="17" width="25.28515625" bestFit="1" customWidth="1"/>
    <col min="18" max="19" width="22.42578125" bestFit="1" customWidth="1"/>
    <col min="20" max="20" width="45.85546875" customWidth="1"/>
    <col min="21" max="21" width="51" customWidth="1"/>
    <col min="22" max="22" width="36.85546875" bestFit="1" customWidth="1"/>
    <col min="23" max="25" width="22.42578125" bestFit="1" customWidth="1"/>
    <col min="26" max="26" width="39.7109375" customWidth="1"/>
  </cols>
  <sheetData>
    <row r="2" spans="2:26" x14ac:dyDescent="0.25">
      <c r="B2" t="s">
        <v>0</v>
      </c>
      <c r="C2" t="s">
        <v>1</v>
      </c>
    </row>
    <row r="3" spans="2:26" ht="15.75" thickBot="1" x14ac:dyDescent="0.3"/>
    <row r="4" spans="2:26" x14ac:dyDescent="0.25">
      <c r="B4" s="6" t="s">
        <v>2</v>
      </c>
      <c r="C4" s="14" t="s">
        <v>3</v>
      </c>
      <c r="D4" s="14" t="s">
        <v>4</v>
      </c>
      <c r="E4" s="14" t="s">
        <v>5</v>
      </c>
      <c r="F4" s="14" t="s">
        <v>6</v>
      </c>
      <c r="G4" s="14" t="s">
        <v>7</v>
      </c>
      <c r="H4" s="14" t="s">
        <v>8</v>
      </c>
      <c r="I4" s="14" t="s">
        <v>9</v>
      </c>
      <c r="J4" s="14" t="s">
        <v>10</v>
      </c>
      <c r="K4" s="14" t="s">
        <v>11</v>
      </c>
      <c r="L4" s="14" t="s">
        <v>12</v>
      </c>
      <c r="M4" s="14" t="s">
        <v>13</v>
      </c>
      <c r="N4" s="14" t="s">
        <v>14</v>
      </c>
      <c r="O4" s="14" t="s">
        <v>15</v>
      </c>
      <c r="P4" s="14" t="s">
        <v>16</v>
      </c>
      <c r="Q4" s="14" t="s">
        <v>17</v>
      </c>
      <c r="R4" s="14" t="s">
        <v>18</v>
      </c>
      <c r="S4" s="14" t="s">
        <v>19</v>
      </c>
      <c r="T4" s="14" t="s">
        <v>20</v>
      </c>
      <c r="U4" s="14" t="s">
        <v>21</v>
      </c>
      <c r="V4" s="14" t="s">
        <v>22</v>
      </c>
      <c r="W4" s="14" t="s">
        <v>23</v>
      </c>
      <c r="X4" s="14" t="s">
        <v>24</v>
      </c>
      <c r="Y4" s="14" t="s">
        <v>25</v>
      </c>
      <c r="Z4" s="14" t="s">
        <v>26</v>
      </c>
    </row>
    <row r="5" spans="2:26" x14ac:dyDescent="0.25">
      <c r="B5" s="7" t="s">
        <v>27</v>
      </c>
      <c r="C5" s="3" t="s">
        <v>28</v>
      </c>
      <c r="D5" s="3" t="s">
        <v>28</v>
      </c>
      <c r="E5" s="3" t="s">
        <v>28</v>
      </c>
      <c r="F5" s="3" t="s">
        <v>28</v>
      </c>
      <c r="G5" s="3" t="s">
        <v>28</v>
      </c>
      <c r="H5" s="3" t="s">
        <v>28</v>
      </c>
      <c r="I5" s="3" t="s">
        <v>29</v>
      </c>
      <c r="J5" s="3" t="s">
        <v>29</v>
      </c>
      <c r="K5" s="3" t="s">
        <v>30</v>
      </c>
      <c r="L5" s="3" t="s">
        <v>31</v>
      </c>
      <c r="M5" s="3" t="s">
        <v>31</v>
      </c>
      <c r="N5" s="3" t="s">
        <v>32</v>
      </c>
      <c r="O5" s="3" t="s">
        <v>33</v>
      </c>
      <c r="P5" s="3" t="s">
        <v>34</v>
      </c>
      <c r="Q5" s="3" t="s">
        <v>31</v>
      </c>
      <c r="R5" s="3" t="s">
        <v>35</v>
      </c>
      <c r="S5" s="3" t="s">
        <v>35</v>
      </c>
      <c r="T5" s="3" t="s">
        <v>36</v>
      </c>
      <c r="U5" s="3" t="s">
        <v>36</v>
      </c>
      <c r="V5" s="3" t="s">
        <v>37</v>
      </c>
      <c r="W5" s="3" t="s">
        <v>31</v>
      </c>
      <c r="X5" s="3" t="s">
        <v>35</v>
      </c>
      <c r="Y5" s="3" t="s">
        <v>35</v>
      </c>
      <c r="Z5" s="3" t="s">
        <v>35</v>
      </c>
    </row>
    <row r="6" spans="2:26" x14ac:dyDescent="0.25">
      <c r="B6" s="7" t="s">
        <v>38</v>
      </c>
      <c r="C6" s="3" t="s">
        <v>39</v>
      </c>
      <c r="D6" s="3" t="s">
        <v>40</v>
      </c>
      <c r="E6" s="3" t="s">
        <v>41</v>
      </c>
      <c r="F6" s="3" t="s">
        <v>42</v>
      </c>
      <c r="G6" s="3" t="s">
        <v>43</v>
      </c>
      <c r="H6" s="3" t="s">
        <v>44</v>
      </c>
      <c r="I6" s="3" t="s">
        <v>45</v>
      </c>
      <c r="J6" s="3" t="s">
        <v>46</v>
      </c>
      <c r="K6" s="3" t="s">
        <v>30</v>
      </c>
      <c r="L6" s="3" t="s">
        <v>47</v>
      </c>
      <c r="M6" s="3" t="s">
        <v>48</v>
      </c>
      <c r="N6" s="3" t="s">
        <v>32</v>
      </c>
      <c r="O6" s="3" t="s">
        <v>49</v>
      </c>
      <c r="P6" s="3" t="s">
        <v>50</v>
      </c>
      <c r="Q6" s="3" t="s">
        <v>51</v>
      </c>
      <c r="R6" s="3" t="s">
        <v>52</v>
      </c>
      <c r="S6" s="3" t="s">
        <v>53</v>
      </c>
      <c r="T6" s="3" t="s">
        <v>54</v>
      </c>
      <c r="U6" s="3" t="s">
        <v>54</v>
      </c>
      <c r="V6" s="3" t="s">
        <v>37</v>
      </c>
      <c r="W6" s="3" t="s">
        <v>47</v>
      </c>
      <c r="X6" s="3" t="s">
        <v>55</v>
      </c>
      <c r="Y6" s="3" t="s">
        <v>56</v>
      </c>
      <c r="Z6" s="3" t="s">
        <v>57</v>
      </c>
    </row>
    <row r="7" spans="2:26" x14ac:dyDescent="0.25">
      <c r="B7" s="7" t="s">
        <v>58</v>
      </c>
      <c r="C7" s="2" t="s">
        <v>59</v>
      </c>
      <c r="D7" s="2" t="s">
        <v>60</v>
      </c>
      <c r="E7" s="2" t="s">
        <v>61</v>
      </c>
      <c r="F7" s="2" t="s">
        <v>62</v>
      </c>
      <c r="G7" s="2" t="s">
        <v>63</v>
      </c>
      <c r="H7" s="2" t="s">
        <v>64</v>
      </c>
      <c r="I7" s="2" t="s">
        <v>65</v>
      </c>
      <c r="J7" s="2" t="s">
        <v>66</v>
      </c>
      <c r="K7" s="2" t="s">
        <v>67</v>
      </c>
      <c r="L7" s="2" t="s">
        <v>68</v>
      </c>
      <c r="M7" s="2" t="s">
        <v>69</v>
      </c>
      <c r="N7" s="2" t="s">
        <v>70</v>
      </c>
      <c r="O7" s="2">
        <v>0</v>
      </c>
      <c r="P7" s="2">
        <v>0</v>
      </c>
      <c r="Q7" s="2" t="s">
        <v>71</v>
      </c>
      <c r="R7" s="2" t="s">
        <v>52</v>
      </c>
      <c r="S7" s="2" t="s">
        <v>53</v>
      </c>
      <c r="T7" s="2" t="s">
        <v>72</v>
      </c>
      <c r="U7" s="2" t="s">
        <v>72</v>
      </c>
      <c r="V7" s="2">
        <v>0</v>
      </c>
      <c r="W7" s="2" t="s">
        <v>73</v>
      </c>
      <c r="X7" s="2" t="s">
        <v>55</v>
      </c>
      <c r="Y7" s="2" t="s">
        <v>56</v>
      </c>
      <c r="Z7" s="2" t="s">
        <v>57</v>
      </c>
    </row>
    <row r="8" spans="2:26" x14ac:dyDescent="0.25">
      <c r="B8" s="7" t="s">
        <v>74</v>
      </c>
      <c r="C8" s="11" t="s">
        <v>75</v>
      </c>
      <c r="D8" s="11" t="s">
        <v>76</v>
      </c>
      <c r="E8" s="11" t="s">
        <v>77</v>
      </c>
      <c r="F8" s="11" t="s">
        <v>78</v>
      </c>
      <c r="G8" s="11" t="s">
        <v>79</v>
      </c>
      <c r="H8" s="11" t="s">
        <v>80</v>
      </c>
      <c r="I8" s="11" t="s">
        <v>81</v>
      </c>
      <c r="J8" s="11" t="s">
        <v>82</v>
      </c>
      <c r="K8" s="11" t="s">
        <v>83</v>
      </c>
      <c r="L8" s="11" t="s">
        <v>84</v>
      </c>
      <c r="M8" s="11" t="s">
        <v>85</v>
      </c>
      <c r="N8" s="11" t="s">
        <v>86</v>
      </c>
      <c r="O8" s="11" t="s">
        <v>87</v>
      </c>
      <c r="P8" s="11" t="s">
        <v>88</v>
      </c>
      <c r="Q8" s="11" t="s">
        <v>89</v>
      </c>
      <c r="R8" s="11" t="s">
        <v>90</v>
      </c>
      <c r="S8" s="11" t="s">
        <v>91</v>
      </c>
      <c r="T8" s="11" t="s">
        <v>92</v>
      </c>
      <c r="U8" s="11" t="s">
        <v>93</v>
      </c>
      <c r="V8" s="11" t="s">
        <v>94</v>
      </c>
      <c r="W8" s="11" t="s">
        <v>95</v>
      </c>
      <c r="X8" s="11" t="s">
        <v>96</v>
      </c>
      <c r="Y8" s="11" t="s">
        <v>97</v>
      </c>
      <c r="Z8" s="11" t="s">
        <v>98</v>
      </c>
    </row>
    <row r="9" spans="2:26" x14ac:dyDescent="0.25">
      <c r="B9" s="7" t="s">
        <v>99</v>
      </c>
      <c r="C9" s="11">
        <v>810</v>
      </c>
      <c r="D9" s="11">
        <v>675</v>
      </c>
      <c r="E9" s="11">
        <v>1370</v>
      </c>
      <c r="F9" s="11">
        <v>535</v>
      </c>
      <c r="G9" s="11">
        <v>640</v>
      </c>
      <c r="H9" s="11">
        <v>670</v>
      </c>
      <c r="I9" s="11">
        <v>450</v>
      </c>
      <c r="J9" s="11">
        <v>650</v>
      </c>
      <c r="K9" s="11">
        <v>1850</v>
      </c>
      <c r="L9" s="11">
        <v>970</v>
      </c>
      <c r="M9" s="11">
        <v>1250</v>
      </c>
      <c r="N9" s="11">
        <v>600</v>
      </c>
      <c r="O9" s="11">
        <v>800</v>
      </c>
      <c r="P9" s="11">
        <v>600</v>
      </c>
      <c r="Q9" s="11">
        <v>1400</v>
      </c>
      <c r="R9" s="11">
        <v>600</v>
      </c>
      <c r="S9" s="11">
        <v>550</v>
      </c>
      <c r="T9" s="11">
        <v>1220</v>
      </c>
      <c r="U9" s="11">
        <v>1220</v>
      </c>
      <c r="V9" s="11">
        <v>1100</v>
      </c>
      <c r="W9" s="11">
        <v>1388</v>
      </c>
      <c r="X9" s="11">
        <v>450</v>
      </c>
      <c r="Y9" s="11">
        <v>2500</v>
      </c>
      <c r="Z9" s="11">
        <v>1100</v>
      </c>
    </row>
    <row r="10" spans="2:26" x14ac:dyDescent="0.25">
      <c r="B10" s="7" t="s">
        <v>100</v>
      </c>
      <c r="C10" s="11" t="s">
        <v>101</v>
      </c>
      <c r="D10" s="11" t="s">
        <v>101</v>
      </c>
      <c r="E10" s="11" t="s">
        <v>101</v>
      </c>
      <c r="F10" s="11" t="s">
        <v>101</v>
      </c>
      <c r="G10" s="11" t="s">
        <v>101</v>
      </c>
      <c r="H10" s="11" t="s">
        <v>101</v>
      </c>
      <c r="I10" s="11" t="s">
        <v>101</v>
      </c>
      <c r="J10" s="11" t="s">
        <v>101</v>
      </c>
      <c r="K10" s="11" t="s">
        <v>101</v>
      </c>
      <c r="L10" s="11" t="s">
        <v>101</v>
      </c>
      <c r="M10" s="11" t="s">
        <v>101</v>
      </c>
      <c r="N10" s="11" t="s">
        <v>101</v>
      </c>
      <c r="O10" s="11" t="s">
        <v>101</v>
      </c>
      <c r="P10" s="11" t="s">
        <v>101</v>
      </c>
      <c r="Q10" s="11" t="s">
        <v>101</v>
      </c>
      <c r="R10" s="11" t="s">
        <v>101</v>
      </c>
      <c r="S10" s="11" t="s">
        <v>101</v>
      </c>
      <c r="T10" s="11" t="s">
        <v>101</v>
      </c>
      <c r="U10" s="11" t="s">
        <v>101</v>
      </c>
      <c r="V10" s="11" t="s">
        <v>101</v>
      </c>
      <c r="W10" s="11" t="s">
        <v>101</v>
      </c>
      <c r="X10" s="11" t="s">
        <v>101</v>
      </c>
      <c r="Y10" s="11" t="s">
        <v>101</v>
      </c>
      <c r="Z10" s="11" t="s">
        <v>101</v>
      </c>
    </row>
    <row r="11" spans="2:26" x14ac:dyDescent="0.25">
      <c r="B11" s="8" t="s">
        <v>102</v>
      </c>
      <c r="C11" s="11">
        <v>300</v>
      </c>
      <c r="D11" s="11">
        <v>484.06522500000005</v>
      </c>
      <c r="E11" s="11">
        <v>1520.925</v>
      </c>
      <c r="F11" s="11">
        <v>740.98850000000004</v>
      </c>
      <c r="G11" s="11">
        <v>600</v>
      </c>
      <c r="H11" s="11">
        <v>477.04899999999998</v>
      </c>
      <c r="I11" s="11">
        <v>754.66049999999996</v>
      </c>
      <c r="J11" s="11">
        <v>858.23675000000003</v>
      </c>
      <c r="K11" s="11">
        <v>1406.3119999999999</v>
      </c>
      <c r="L11" s="11">
        <v>1222.5405000000001</v>
      </c>
      <c r="M11" s="11">
        <v>1000</v>
      </c>
      <c r="N11" s="11">
        <v>562.39625000000001</v>
      </c>
      <c r="O11" s="11">
        <v>453.35874999999999</v>
      </c>
      <c r="P11" s="11">
        <v>427.38175000000001</v>
      </c>
      <c r="Q11" s="11">
        <v>450</v>
      </c>
      <c r="R11" s="11">
        <v>471.60533333333331</v>
      </c>
      <c r="S11" s="11">
        <v>585.09666666666658</v>
      </c>
      <c r="T11" s="35">
        <v>1739.2262499999999</v>
      </c>
      <c r="U11" s="36"/>
      <c r="V11" s="11">
        <v>911.27233333333334</v>
      </c>
      <c r="W11" s="11">
        <v>1200</v>
      </c>
      <c r="X11" s="11">
        <v>331.47416999999996</v>
      </c>
      <c r="Y11" s="11">
        <v>657.49758333333341</v>
      </c>
      <c r="Z11" s="11">
        <v>735.72199999999998</v>
      </c>
    </row>
    <row r="12" spans="2:26" x14ac:dyDescent="0.25">
      <c r="B12" s="7" t="s">
        <v>103</v>
      </c>
      <c r="C12" s="3" t="s">
        <v>1</v>
      </c>
      <c r="D12" s="3" t="s">
        <v>1</v>
      </c>
      <c r="E12" s="3" t="s">
        <v>1</v>
      </c>
      <c r="F12" s="3" t="s">
        <v>1</v>
      </c>
      <c r="G12" s="3" t="s">
        <v>1</v>
      </c>
      <c r="H12" s="3" t="s">
        <v>1</v>
      </c>
      <c r="I12" s="3" t="s">
        <v>1</v>
      </c>
      <c r="J12" s="3" t="s">
        <v>1</v>
      </c>
      <c r="K12" s="3" t="s">
        <v>1</v>
      </c>
      <c r="L12" s="3" t="s">
        <v>1</v>
      </c>
      <c r="M12" s="3" t="s">
        <v>1</v>
      </c>
      <c r="N12" s="3" t="s">
        <v>1</v>
      </c>
      <c r="O12" s="3" t="s">
        <v>1</v>
      </c>
      <c r="P12" s="3" t="s">
        <v>1</v>
      </c>
      <c r="Q12" s="3" t="s">
        <v>1</v>
      </c>
      <c r="R12" s="3" t="s">
        <v>1</v>
      </c>
      <c r="S12" s="3" t="s">
        <v>1</v>
      </c>
      <c r="T12" s="3" t="s">
        <v>1</v>
      </c>
      <c r="U12" s="3" t="s">
        <v>1</v>
      </c>
      <c r="V12" s="3" t="s">
        <v>1</v>
      </c>
      <c r="W12" s="3" t="s">
        <v>1</v>
      </c>
      <c r="X12" s="3" t="s">
        <v>1</v>
      </c>
      <c r="Y12" s="3" t="s">
        <v>1</v>
      </c>
      <c r="Z12" s="3" t="s">
        <v>1</v>
      </c>
    </row>
    <row r="13" spans="2:26" x14ac:dyDescent="0.25">
      <c r="B13" s="7" t="s">
        <v>104</v>
      </c>
      <c r="C13" s="4"/>
      <c r="D13" s="4"/>
      <c r="E13" s="4"/>
      <c r="F13" s="4"/>
      <c r="G13" s="4"/>
      <c r="H13" s="4"/>
      <c r="I13" s="4"/>
      <c r="J13" s="4"/>
      <c r="K13" s="4"/>
      <c r="L13" s="4"/>
      <c r="M13" s="4"/>
      <c r="N13" s="4"/>
      <c r="O13" s="4"/>
      <c r="P13" s="4"/>
      <c r="Q13" s="4"/>
      <c r="R13" s="4"/>
      <c r="S13" s="4"/>
      <c r="T13" s="4"/>
      <c r="U13" s="4"/>
      <c r="V13" s="4"/>
      <c r="W13" s="4"/>
      <c r="X13" s="4"/>
      <c r="Y13" s="4"/>
      <c r="Z13" s="4"/>
    </row>
    <row r="14" spans="2:26" x14ac:dyDescent="0.25">
      <c r="B14" s="9" t="s">
        <v>105</v>
      </c>
      <c r="C14" s="12">
        <v>0.15529701991628</v>
      </c>
      <c r="D14" s="12">
        <v>0.21530853615853113</v>
      </c>
      <c r="E14" s="12">
        <v>0.20103522527409307</v>
      </c>
      <c r="F14" s="12">
        <v>0.16353526404255936</v>
      </c>
      <c r="G14" s="12">
        <v>0.19786804779596107</v>
      </c>
      <c r="H14" s="12">
        <v>0.16295600661567261</v>
      </c>
      <c r="I14" s="12">
        <v>0.11050266974354693</v>
      </c>
      <c r="J14" s="12">
        <v>6.011598780872527E-2</v>
      </c>
      <c r="K14" s="12">
        <v>0.16846919460262019</v>
      </c>
      <c r="L14" s="12">
        <v>0.19986945217765792</v>
      </c>
      <c r="M14" s="12">
        <v>0.26</v>
      </c>
      <c r="N14" s="12">
        <v>0.1621654660748538</v>
      </c>
      <c r="O14" s="12">
        <v>0.21995108730117152</v>
      </c>
      <c r="P14" s="12">
        <v>0.1815303297344821</v>
      </c>
      <c r="Q14" s="12">
        <v>0.3</v>
      </c>
      <c r="R14" s="12">
        <v>0.22773279352226722</v>
      </c>
      <c r="S14" s="12">
        <v>0.17256578685003621</v>
      </c>
      <c r="T14" s="39">
        <v>0.13335570918389714</v>
      </c>
      <c r="U14" s="40"/>
      <c r="V14" s="12">
        <v>0.205228440674705</v>
      </c>
      <c r="W14" s="12">
        <v>0.19986945217765792</v>
      </c>
      <c r="X14" s="12">
        <v>0.16513842793039751</v>
      </c>
      <c r="Y14" s="12">
        <v>0.36564820833942224</v>
      </c>
      <c r="Z14" s="12">
        <v>0.18288454062811771</v>
      </c>
    </row>
    <row r="15" spans="2:26" x14ac:dyDescent="0.25">
      <c r="B15" s="9" t="s">
        <v>106</v>
      </c>
      <c r="C15" s="12">
        <v>0.12398743438197858</v>
      </c>
      <c r="D15" s="12">
        <v>0.15871192771593953</v>
      </c>
      <c r="E15" s="12">
        <v>0.14994361983661258</v>
      </c>
      <c r="F15" s="12">
        <v>0.13380369600877745</v>
      </c>
      <c r="G15" s="12">
        <v>0.15911380182024587</v>
      </c>
      <c r="H15" s="12">
        <v>0.12945001456873403</v>
      </c>
      <c r="I15" s="12">
        <v>9.9595778499073431E-2</v>
      </c>
      <c r="J15" s="12">
        <v>4.4571034740705291E-2</v>
      </c>
      <c r="K15" s="12">
        <v>0.13547260494115104</v>
      </c>
      <c r="L15" s="12">
        <v>0.15821582188892719</v>
      </c>
      <c r="M15" s="12">
        <v>0.16</v>
      </c>
      <c r="N15" s="12">
        <v>0.13628691514212621</v>
      </c>
      <c r="O15" s="12">
        <v>0.15907711056641125</v>
      </c>
      <c r="P15" s="12">
        <v>0.13978369455410766</v>
      </c>
      <c r="Q15" s="12">
        <v>0.18</v>
      </c>
      <c r="R15" s="12">
        <v>0.17605752267432656</v>
      </c>
      <c r="S15" s="12">
        <v>0.14461428026138132</v>
      </c>
      <c r="T15" s="39">
        <v>0.10149038976383895</v>
      </c>
      <c r="U15" s="40"/>
      <c r="V15" s="12">
        <v>0.15205187472314349</v>
      </c>
      <c r="W15" s="12">
        <v>0.15821582188892719</v>
      </c>
      <c r="X15" s="12">
        <v>0.18342080772085501</v>
      </c>
      <c r="Y15" s="12">
        <v>0.22602715776775351</v>
      </c>
      <c r="Z15" s="12">
        <v>0.15559108830056281</v>
      </c>
    </row>
    <row r="16" spans="2:26" x14ac:dyDescent="0.25">
      <c r="B16" s="9" t="s">
        <v>107</v>
      </c>
      <c r="C16" s="12">
        <v>0.11265147131533582</v>
      </c>
      <c r="D16" s="12">
        <v>0.12268796007810724</v>
      </c>
      <c r="E16" s="12">
        <v>0.12378864835544159</v>
      </c>
      <c r="F16" s="12">
        <v>0.11823496585979404</v>
      </c>
      <c r="G16" s="12">
        <v>0.13505996813007454</v>
      </c>
      <c r="H16" s="12">
        <v>0.11772690017168047</v>
      </c>
      <c r="I16" s="12">
        <v>9.8718231575655541E-2</v>
      </c>
      <c r="J16" s="12">
        <v>5.1103323179763627E-2</v>
      </c>
      <c r="K16" s="12">
        <v>0.12254766367633925</v>
      </c>
      <c r="L16" s="12">
        <v>0.13546074751715792</v>
      </c>
      <c r="M16" s="12">
        <v>0.09</v>
      </c>
      <c r="N16" s="12">
        <v>0.11134542593411674</v>
      </c>
      <c r="O16" s="12">
        <v>0.11472261205943417</v>
      </c>
      <c r="P16" s="12">
        <v>0.11912710357894318</v>
      </c>
      <c r="Q16" s="12">
        <v>0.02</v>
      </c>
      <c r="R16" s="12">
        <v>0.11598469341596364</v>
      </c>
      <c r="S16" s="12">
        <v>0.12058349332588918</v>
      </c>
      <c r="T16" s="39">
        <v>9.6248834790758242E-2</v>
      </c>
      <c r="U16" s="40"/>
      <c r="V16" s="12">
        <v>0.11618444102147291</v>
      </c>
      <c r="W16" s="12">
        <v>0.13546074751715792</v>
      </c>
      <c r="X16" s="12">
        <v>0.16273181507124171</v>
      </c>
      <c r="Y16" s="12">
        <v>0.10448125601475593</v>
      </c>
      <c r="Z16" s="12">
        <v>0.12772827689444294</v>
      </c>
    </row>
    <row r="17" spans="2:26" x14ac:dyDescent="0.25">
      <c r="B17" s="9" t="s">
        <v>108</v>
      </c>
      <c r="C17" s="12">
        <v>8.6530576564416636E-2</v>
      </c>
      <c r="D17" s="12">
        <v>6.6586377899796462E-2</v>
      </c>
      <c r="E17" s="12">
        <v>8.1029965317158961E-2</v>
      </c>
      <c r="F17" s="12">
        <v>8.5149769530836167E-2</v>
      </c>
      <c r="G17" s="12">
        <v>8.7286324945284016E-2</v>
      </c>
      <c r="H17" s="12">
        <v>8.3518674182316704E-2</v>
      </c>
      <c r="I17" s="12">
        <v>7.6319749079221719E-2</v>
      </c>
      <c r="J17" s="12">
        <v>6.7395447701348143E-2</v>
      </c>
      <c r="K17" s="12">
        <v>9.0432101837998963E-2</v>
      </c>
      <c r="L17" s="12">
        <v>7.9448697200624432E-2</v>
      </c>
      <c r="M17" s="12">
        <v>0.06</v>
      </c>
      <c r="N17" s="12">
        <v>7.2877886365707453E-2</v>
      </c>
      <c r="O17" s="12">
        <v>6.2172617160251124E-2</v>
      </c>
      <c r="P17" s="12">
        <v>8.1528984333093302E-2</v>
      </c>
      <c r="Q17" s="12">
        <v>0</v>
      </c>
      <c r="R17" s="12">
        <v>7.8075877004500943E-2</v>
      </c>
      <c r="S17" s="12">
        <v>8.4298321075149979E-2</v>
      </c>
      <c r="T17" s="39">
        <v>8.2272361057108015E-2</v>
      </c>
      <c r="U17" s="40"/>
      <c r="V17" s="12">
        <v>7.6369047379542962E-2</v>
      </c>
      <c r="W17" s="12">
        <v>7.9448697200624432E-2</v>
      </c>
      <c r="X17" s="12">
        <v>0.13287874989877291</v>
      </c>
      <c r="Y17" s="12">
        <v>2.1799826640680934E-5</v>
      </c>
      <c r="Z17" s="12">
        <v>6.4241887560790634E-2</v>
      </c>
    </row>
    <row r="18" spans="2:26" x14ac:dyDescent="0.25">
      <c r="B18" s="9" t="s">
        <v>109</v>
      </c>
      <c r="C18" s="12">
        <v>5.2028459504793713E-2</v>
      </c>
      <c r="D18" s="12">
        <v>7.7047468138203897E-3</v>
      </c>
      <c r="E18" s="12">
        <v>1.8473461873530911E-2</v>
      </c>
      <c r="F18" s="12">
        <v>3.7897686671250631E-2</v>
      </c>
      <c r="G18" s="12">
        <v>3.0047299016376858E-3</v>
      </c>
      <c r="H18" s="12">
        <v>3.9218193518904765E-2</v>
      </c>
      <c r="I18" s="12">
        <v>5.7814739210545668E-2</v>
      </c>
      <c r="J18" s="12">
        <v>7.3715964738168105E-2</v>
      </c>
      <c r="K18" s="12">
        <v>4.0166762425407732E-2</v>
      </c>
      <c r="L18" s="12">
        <v>4.4796061970953111E-3</v>
      </c>
      <c r="M18" s="12">
        <v>0</v>
      </c>
      <c r="N18" s="12">
        <v>3.162983394715025E-2</v>
      </c>
      <c r="O18" s="12">
        <v>1.6338054575984251E-2</v>
      </c>
      <c r="P18" s="12">
        <v>3.698391426400402E-2</v>
      </c>
      <c r="Q18" s="12">
        <v>0</v>
      </c>
      <c r="R18" s="12">
        <v>3.1623900210345376E-2</v>
      </c>
      <c r="S18" s="12">
        <v>4.8606213218328594E-2</v>
      </c>
      <c r="T18" s="39">
        <v>6.9868425686422334E-2</v>
      </c>
      <c r="U18" s="40"/>
      <c r="V18" s="12">
        <v>2.1927583302027896E-2</v>
      </c>
      <c r="W18" s="12">
        <v>4.4796061970953111E-3</v>
      </c>
      <c r="X18" s="12">
        <v>8.4184679206427054E-2</v>
      </c>
      <c r="Y18" s="12">
        <v>1.6426792950189548E-2</v>
      </c>
      <c r="Z18" s="12">
        <v>1.1967427914348081E-2</v>
      </c>
    </row>
    <row r="19" spans="2:26" x14ac:dyDescent="0.25">
      <c r="B19" s="9" t="s">
        <v>110</v>
      </c>
      <c r="C19" s="12">
        <v>3.3187049906788425E-2</v>
      </c>
      <c r="D19" s="12">
        <v>4.269311021050934E-3</v>
      </c>
      <c r="E19" s="12">
        <v>6.0471423640218944E-3</v>
      </c>
      <c r="F19" s="12">
        <v>2.4163330470041034E-2</v>
      </c>
      <c r="G19" s="12">
        <v>0</v>
      </c>
      <c r="H19" s="12">
        <v>2.6828480931728186E-2</v>
      </c>
      <c r="I19" s="12">
        <v>2.9355915673339204E-2</v>
      </c>
      <c r="J19" s="12">
        <v>2.1192578854261367E-2</v>
      </c>
      <c r="K19" s="12">
        <v>1.6846723913327911E-2</v>
      </c>
      <c r="L19" s="12">
        <v>2.2494142320847448E-6</v>
      </c>
      <c r="M19" s="12">
        <v>0</v>
      </c>
      <c r="N19" s="12">
        <v>2.4698777774567308E-2</v>
      </c>
      <c r="O19" s="12">
        <v>9.0546393998130624E-4</v>
      </c>
      <c r="P19" s="12">
        <v>2.2024805691866815E-2</v>
      </c>
      <c r="Q19" s="12">
        <v>0</v>
      </c>
      <c r="R19" s="12">
        <v>1.1919571166851379E-2</v>
      </c>
      <c r="S19" s="12">
        <v>1.6839382666112152E-2</v>
      </c>
      <c r="T19" s="39">
        <v>6.6222120325058337E-2</v>
      </c>
      <c r="U19" s="40"/>
      <c r="V19" s="12">
        <v>8.9742656512853628E-3</v>
      </c>
      <c r="W19" s="12">
        <v>2.2494142320847448E-6</v>
      </c>
      <c r="X19" s="12">
        <v>2.4350162789456568E-2</v>
      </c>
      <c r="Y19" s="12">
        <v>0</v>
      </c>
      <c r="Z19" s="12">
        <v>1.1684667125173185E-3</v>
      </c>
    </row>
    <row r="20" spans="2:26" x14ac:dyDescent="0.25">
      <c r="B20" s="9" t="s">
        <v>111</v>
      </c>
      <c r="C20" s="12">
        <v>3.1427277929287518E-2</v>
      </c>
      <c r="D20" s="12">
        <v>4.0410876447487011E-3</v>
      </c>
      <c r="E20" s="12">
        <v>5.415618784621201E-3</v>
      </c>
      <c r="F20" s="12">
        <v>2.1383260333999784E-2</v>
      </c>
      <c r="G20" s="12">
        <v>4.0916104132228945E-6</v>
      </c>
      <c r="H20" s="12">
        <v>2.6238394798018653E-2</v>
      </c>
      <c r="I20" s="12">
        <v>1.1892102475218989E-2</v>
      </c>
      <c r="J20" s="12">
        <v>2.7275399241526305E-2</v>
      </c>
      <c r="K20" s="12">
        <v>1.5782770821837544E-2</v>
      </c>
      <c r="L20" s="12">
        <v>0</v>
      </c>
      <c r="M20" s="12">
        <v>0</v>
      </c>
      <c r="N20" s="12">
        <v>2.4889035088694136E-2</v>
      </c>
      <c r="O20" s="12">
        <v>8.2164510997085639E-4</v>
      </c>
      <c r="P20" s="12">
        <v>1.937085521316715E-2</v>
      </c>
      <c r="Q20" s="12">
        <v>0</v>
      </c>
      <c r="R20" s="12">
        <v>1.1139964490082104E-2</v>
      </c>
      <c r="S20" s="12">
        <v>1.8513749864694725E-2</v>
      </c>
      <c r="T20" s="39">
        <v>6.4315812850685758E-2</v>
      </c>
      <c r="U20" s="40"/>
      <c r="V20" s="12">
        <v>5.0413030572273127E-3</v>
      </c>
      <c r="W20" s="12">
        <v>0</v>
      </c>
      <c r="X20" s="12">
        <v>7.0794857610373277E-4</v>
      </c>
      <c r="Y20" s="12">
        <v>0</v>
      </c>
      <c r="Z20" s="12">
        <v>0</v>
      </c>
    </row>
    <row r="21" spans="2:26" x14ac:dyDescent="0.25">
      <c r="B21" s="9" t="s">
        <v>112</v>
      </c>
      <c r="C21" s="12">
        <v>3.0328548245260524E-2</v>
      </c>
      <c r="D21" s="12">
        <v>4.1317262565184268E-3</v>
      </c>
      <c r="E21" s="12">
        <v>5.7734602297943687E-3</v>
      </c>
      <c r="F21" s="12">
        <v>2.1816465437722719E-2</v>
      </c>
      <c r="G21" s="12">
        <v>0</v>
      </c>
      <c r="H21" s="12">
        <v>2.6103188561342756E-2</v>
      </c>
      <c r="I21" s="12">
        <v>7.8181513409009751E-2</v>
      </c>
      <c r="J21" s="12">
        <v>0.1428379173928406</v>
      </c>
      <c r="K21" s="12">
        <v>1.5373011109910177E-2</v>
      </c>
      <c r="L21" s="12">
        <v>6.4824028324624006E-5</v>
      </c>
      <c r="M21" s="12">
        <v>0</v>
      </c>
      <c r="N21" s="12">
        <v>2.7782902179735374E-2</v>
      </c>
      <c r="O21" s="12">
        <v>7.841472123346026E-4</v>
      </c>
      <c r="P21" s="12">
        <v>1.8353029814679733E-2</v>
      </c>
      <c r="Q21" s="12">
        <v>0</v>
      </c>
      <c r="R21" s="12">
        <v>1.0801404564268428E-2</v>
      </c>
      <c r="S21" s="12">
        <v>2.2258999937332293E-2</v>
      </c>
      <c r="T21" s="39">
        <v>6.2436960113728734E-2</v>
      </c>
      <c r="U21" s="40"/>
      <c r="V21" s="12">
        <v>5.0969029748516451E-3</v>
      </c>
      <c r="W21" s="12">
        <v>6.4824028324624006E-5</v>
      </c>
      <c r="X21" s="12">
        <v>0</v>
      </c>
      <c r="Y21" s="12">
        <v>0</v>
      </c>
      <c r="Z21" s="12">
        <v>2.4919525762901386E-2</v>
      </c>
    </row>
    <row r="22" spans="2:26" x14ac:dyDescent="0.25">
      <c r="B22" s="9" t="s">
        <v>113</v>
      </c>
      <c r="C22" s="12">
        <v>4.1376395517022491E-2</v>
      </c>
      <c r="D22" s="12">
        <v>9.1465979610495674E-3</v>
      </c>
      <c r="E22" s="12">
        <v>1.3715337705672535E-2</v>
      </c>
      <c r="F22" s="12">
        <v>3.5813308843524565E-2</v>
      </c>
      <c r="G22" s="12">
        <v>1.6560979129811176E-2</v>
      </c>
      <c r="H22" s="12">
        <v>3.5564480797570061E-2</v>
      </c>
      <c r="I22" s="12">
        <v>9.9858148134160996E-2</v>
      </c>
      <c r="J22" s="12">
        <v>0.18850917302247894</v>
      </c>
      <c r="K22" s="12">
        <v>3.2145427188276857E-2</v>
      </c>
      <c r="L22" s="12">
        <v>9.0547102529527652E-3</v>
      </c>
      <c r="M22" s="12">
        <v>0.01</v>
      </c>
      <c r="N22" s="12">
        <v>3.0474509742908138E-2</v>
      </c>
      <c r="O22" s="12">
        <v>1.501901088266191E-2</v>
      </c>
      <c r="P22" s="12">
        <v>2.5432765905422962E-2</v>
      </c>
      <c r="Q22" s="12">
        <v>0</v>
      </c>
      <c r="R22" s="12">
        <v>1.2406560287698189E-2</v>
      </c>
      <c r="S22" s="12">
        <v>2.5937024651197238E-2</v>
      </c>
      <c r="T22" s="39">
        <v>5.6238514109363286E-2</v>
      </c>
      <c r="U22" s="40"/>
      <c r="V22" s="12">
        <v>1.4654967761192499E-2</v>
      </c>
      <c r="W22" s="12">
        <v>9.0547102529527652E-3</v>
      </c>
      <c r="X22" s="12">
        <v>2.2403495270838149E-2</v>
      </c>
      <c r="Y22" s="12">
        <v>0</v>
      </c>
      <c r="Z22" s="12">
        <v>1.9825704092940901E-2</v>
      </c>
    </row>
    <row r="23" spans="2:26" x14ac:dyDescent="0.25">
      <c r="B23" s="9" t="s">
        <v>114</v>
      </c>
      <c r="C23" s="12">
        <v>7.7264756561200645E-2</v>
      </c>
      <c r="D23" s="12">
        <v>5.2202727432031498E-2</v>
      </c>
      <c r="E23" s="12">
        <v>6.7912290218123839E-2</v>
      </c>
      <c r="F23" s="12">
        <v>7.6666844357233616E-2</v>
      </c>
      <c r="G23" s="12">
        <v>7.1365496862850708E-2</v>
      </c>
      <c r="H23" s="12">
        <v>7.8540674018811485E-2</v>
      </c>
      <c r="I23" s="12">
        <v>0.11545622170499184</v>
      </c>
      <c r="J23" s="12">
        <v>0.16012918346831453</v>
      </c>
      <c r="K23" s="12">
        <v>7.6948785191337341E-2</v>
      </c>
      <c r="L23" s="12">
        <v>6.9908931442353037E-2</v>
      </c>
      <c r="M23" s="12">
        <v>0.08</v>
      </c>
      <c r="N23" s="12">
        <v>6.8761571578757855E-2</v>
      </c>
      <c r="O23" s="12">
        <v>5.073079542415361E-2</v>
      </c>
      <c r="P23" s="12">
        <v>6.3267792787127672E-2</v>
      </c>
      <c r="Q23" s="12">
        <v>0.02</v>
      </c>
      <c r="R23" s="12">
        <v>5.8957489878542518E-2</v>
      </c>
      <c r="S23" s="12">
        <v>7.1338639199220649E-2</v>
      </c>
      <c r="T23" s="39">
        <v>7.6157285459554219E-2</v>
      </c>
      <c r="U23" s="40"/>
      <c r="V23" s="12">
        <v>7.2519118872989674E-2</v>
      </c>
      <c r="W23" s="12">
        <v>6.9908931442353037E-2</v>
      </c>
      <c r="X23" s="12">
        <v>3.5131938033060021E-2</v>
      </c>
      <c r="Y23" s="12">
        <v>3.3313176943235913E-5</v>
      </c>
      <c r="Z23" s="12">
        <v>9.2821042912041962E-2</v>
      </c>
    </row>
    <row r="24" spans="2:26" x14ac:dyDescent="0.25">
      <c r="B24" s="9" t="s">
        <v>115</v>
      </c>
      <c r="C24" s="12">
        <v>0.11665040626933554</v>
      </c>
      <c r="D24" s="12">
        <v>0.14332892845173911</v>
      </c>
      <c r="E24" s="12">
        <v>0.1375363676709897</v>
      </c>
      <c r="F24" s="12">
        <v>0.12486023737210497</v>
      </c>
      <c r="G24" s="12">
        <v>0.14581197636685825</v>
      </c>
      <c r="H24" s="12">
        <v>0.12242610297893927</v>
      </c>
      <c r="I24" s="12">
        <v>0.11138750471238391</v>
      </c>
      <c r="J24" s="12">
        <v>9.316805648324894E-2</v>
      </c>
      <c r="K24" s="12">
        <v>0.12738745029552476</v>
      </c>
      <c r="L24" s="12">
        <v>0.15009727694092753</v>
      </c>
      <c r="M24" s="12">
        <v>0.14000000000000001</v>
      </c>
      <c r="N24" s="12">
        <v>0.13466706081343893</v>
      </c>
      <c r="O24" s="12">
        <v>0.15105200903258181</v>
      </c>
      <c r="P24" s="12">
        <v>0.12824249046666125</v>
      </c>
      <c r="Q24" s="12">
        <v>0.19</v>
      </c>
      <c r="R24" s="12">
        <v>0.11116639902291181</v>
      </c>
      <c r="S24" s="12">
        <v>0.12235869856263069</v>
      </c>
      <c r="T24" s="39">
        <v>9.167165571471797E-2</v>
      </c>
      <c r="U24" s="40"/>
      <c r="V24" s="12">
        <v>0.14588467333402344</v>
      </c>
      <c r="W24" s="12">
        <v>0.15009727694092753</v>
      </c>
      <c r="X24" s="12">
        <v>8.7488968848864854E-2</v>
      </c>
      <c r="Y24" s="12">
        <v>4.0554268196929998E-2</v>
      </c>
      <c r="Z24" s="12">
        <v>0.14744020159788615</v>
      </c>
    </row>
    <row r="25" spans="2:26" ht="15.75" thickBot="1" x14ac:dyDescent="0.3">
      <c r="B25" s="10" t="s">
        <v>116</v>
      </c>
      <c r="C25" s="12">
        <v>0.13927060388830009</v>
      </c>
      <c r="D25" s="12">
        <v>0.21188007256666702</v>
      </c>
      <c r="E25" s="12">
        <v>0.18932886236993934</v>
      </c>
      <c r="F25" s="12">
        <v>0.15667517107215564</v>
      </c>
      <c r="G25" s="12">
        <v>0.18392458343686346</v>
      </c>
      <c r="H25" s="12">
        <v>0.151428888856281</v>
      </c>
      <c r="I25" s="12">
        <v>0.11091742578285202</v>
      </c>
      <c r="J25" s="12">
        <v>6.9985933368618858E-2</v>
      </c>
      <c r="K25" s="12">
        <v>0.15842750399626826</v>
      </c>
      <c r="L25" s="12">
        <v>0.19339768293974718</v>
      </c>
      <c r="M25" s="12">
        <v>0.2</v>
      </c>
      <c r="N25" s="12">
        <v>0.17442061535794379</v>
      </c>
      <c r="O25" s="12">
        <v>0.20842544673506358</v>
      </c>
      <c r="P25" s="12">
        <v>0.16435423365644414</v>
      </c>
      <c r="Q25" s="12">
        <v>0.28999999999999998</v>
      </c>
      <c r="R25" s="12">
        <v>0.15413382376224188</v>
      </c>
      <c r="S25" s="12">
        <v>0.15208541038802706</v>
      </c>
      <c r="T25" s="39">
        <v>9.9721930944867004E-2</v>
      </c>
      <c r="U25" s="40"/>
      <c r="V25" s="12">
        <v>0.17606738124753779</v>
      </c>
      <c r="W25" s="12">
        <v>0.19339768293974718</v>
      </c>
      <c r="X25" s="12">
        <v>0.10156300665398253</v>
      </c>
      <c r="Y25" s="12">
        <v>0.24680720372736473</v>
      </c>
      <c r="Z25" s="12">
        <v>0.17141183762345016</v>
      </c>
    </row>
    <row r="26" spans="2:26" ht="15.75" thickBot="1" x14ac:dyDescent="0.3"/>
    <row r="27" spans="2:26" ht="97.15" customHeight="1" x14ac:dyDescent="0.25">
      <c r="B27" s="29" t="s">
        <v>117</v>
      </c>
      <c r="C27" s="31" t="s">
        <v>118</v>
      </c>
      <c r="D27" s="13"/>
      <c r="E27" s="13"/>
      <c r="F27" s="13"/>
      <c r="G27" s="13"/>
      <c r="H27" s="13"/>
      <c r="I27" s="13"/>
      <c r="J27" s="13"/>
      <c r="K27" s="13"/>
      <c r="L27" s="13"/>
      <c r="M27" s="13"/>
      <c r="N27" s="13"/>
      <c r="O27" s="13"/>
      <c r="P27" s="13"/>
      <c r="Q27" s="13"/>
      <c r="R27" s="13"/>
      <c r="S27" s="13"/>
      <c r="T27" s="41" t="s">
        <v>119</v>
      </c>
      <c r="U27" s="42"/>
      <c r="V27" s="13"/>
      <c r="W27" s="34" t="s">
        <v>120</v>
      </c>
      <c r="X27" s="13"/>
      <c r="Y27" s="13"/>
      <c r="Z27" s="13"/>
    </row>
    <row r="28" spans="2:26" ht="15.75" thickBot="1" x14ac:dyDescent="0.3"/>
    <row r="29" spans="2:26" x14ac:dyDescent="0.25">
      <c r="B29" s="25" t="s">
        <v>121</v>
      </c>
      <c r="C29" s="24">
        <v>300000</v>
      </c>
      <c r="D29" s="24">
        <v>484065.22500000003</v>
      </c>
      <c r="E29" s="24">
        <v>1520925</v>
      </c>
      <c r="F29" s="24">
        <v>740988.5</v>
      </c>
      <c r="G29" s="24">
        <v>600000</v>
      </c>
      <c r="H29" s="24">
        <v>477049</v>
      </c>
      <c r="I29" s="24">
        <v>754660.5</v>
      </c>
      <c r="J29" s="24">
        <v>858236.75</v>
      </c>
      <c r="K29" s="24">
        <v>1406312</v>
      </c>
      <c r="L29" s="24">
        <v>1222540.5</v>
      </c>
      <c r="M29" s="24">
        <v>1000000</v>
      </c>
      <c r="N29" s="24">
        <v>562396.25</v>
      </c>
      <c r="O29" s="24">
        <v>453358.75</v>
      </c>
      <c r="P29" s="24">
        <v>427381.75</v>
      </c>
      <c r="Q29" s="24">
        <v>450000</v>
      </c>
      <c r="R29" s="24">
        <v>471605.33333333331</v>
      </c>
      <c r="S29" s="24">
        <v>585096.66666666663</v>
      </c>
      <c r="T29" s="37">
        <v>1739226.25</v>
      </c>
      <c r="U29" s="38"/>
      <c r="V29" s="24">
        <v>911272.33333333337</v>
      </c>
      <c r="W29" s="24">
        <v>1200000</v>
      </c>
      <c r="X29" s="24">
        <v>331474.17</v>
      </c>
      <c r="Y29" s="24">
        <v>657497.58333333337</v>
      </c>
      <c r="Z29" s="24">
        <v>735722</v>
      </c>
    </row>
    <row r="30" spans="2:26" x14ac:dyDescent="0.25">
      <c r="B30" s="26" t="s">
        <v>122</v>
      </c>
      <c r="C30" s="24">
        <v>0</v>
      </c>
      <c r="D30" s="24">
        <v>484065.22500000003</v>
      </c>
      <c r="E30" s="24">
        <v>1520925</v>
      </c>
      <c r="F30" s="24">
        <v>493992.33333333331</v>
      </c>
      <c r="G30" s="24">
        <v>600000</v>
      </c>
      <c r="H30" s="24">
        <v>477049</v>
      </c>
      <c r="I30" s="24">
        <v>754660.5</v>
      </c>
      <c r="J30" s="24">
        <v>858236.75</v>
      </c>
      <c r="K30" s="24">
        <v>1406312</v>
      </c>
      <c r="L30" s="24">
        <v>1222540.5</v>
      </c>
      <c r="M30" s="24">
        <v>1000000</v>
      </c>
      <c r="N30" s="24">
        <v>562396.25</v>
      </c>
      <c r="O30" s="24">
        <v>453358.75</v>
      </c>
      <c r="P30" s="24">
        <v>427381.75</v>
      </c>
      <c r="Q30" s="24">
        <v>450000</v>
      </c>
      <c r="R30" s="24">
        <v>471605.33333333331</v>
      </c>
      <c r="S30" s="24">
        <v>585096.66666666663</v>
      </c>
      <c r="T30" s="37">
        <v>1739226.25</v>
      </c>
      <c r="U30" s="38"/>
      <c r="V30" s="24">
        <v>911272.33333333337</v>
      </c>
      <c r="W30" s="24">
        <v>1200000</v>
      </c>
      <c r="X30" s="24">
        <v>331474.17</v>
      </c>
      <c r="Y30" s="24">
        <v>657497.58333333337</v>
      </c>
      <c r="Z30" s="24">
        <v>735722</v>
      </c>
    </row>
    <row r="31" spans="2:26" x14ac:dyDescent="0.25">
      <c r="B31" s="26" t="s">
        <v>123</v>
      </c>
      <c r="C31" s="24">
        <v>0</v>
      </c>
      <c r="D31" s="24">
        <v>484065.22500000003</v>
      </c>
      <c r="E31" s="24">
        <v>1520925</v>
      </c>
      <c r="F31" s="24">
        <v>493992.33333333331</v>
      </c>
      <c r="G31" s="24">
        <v>600000</v>
      </c>
      <c r="H31" s="24">
        <v>477049</v>
      </c>
      <c r="I31" s="24">
        <v>754660.5</v>
      </c>
      <c r="J31" s="24">
        <v>858236.75</v>
      </c>
      <c r="K31" s="24">
        <v>1406312</v>
      </c>
      <c r="L31" s="24">
        <v>1222540.5</v>
      </c>
      <c r="M31" s="24">
        <v>1000000</v>
      </c>
      <c r="N31" s="24">
        <v>562396.25</v>
      </c>
      <c r="O31" s="24">
        <v>453358.75</v>
      </c>
      <c r="P31" s="24">
        <v>427381.75</v>
      </c>
      <c r="Q31" s="24">
        <v>450000</v>
      </c>
      <c r="R31" s="24">
        <v>471605.33333333331</v>
      </c>
      <c r="S31" s="24">
        <v>585096.66666666663</v>
      </c>
      <c r="T31" s="37">
        <v>1739226.25</v>
      </c>
      <c r="U31" s="38"/>
      <c r="V31" s="24">
        <v>911272.33333333337</v>
      </c>
      <c r="W31" s="24">
        <v>1200000</v>
      </c>
      <c r="X31" s="24">
        <v>331474.17</v>
      </c>
      <c r="Y31" s="24">
        <v>657497.58333333337</v>
      </c>
      <c r="Z31" s="24">
        <v>735722</v>
      </c>
    </row>
    <row r="32" spans="2:26" ht="15.75" thickBot="1" x14ac:dyDescent="0.3">
      <c r="B32" s="27" t="s">
        <v>124</v>
      </c>
      <c r="C32" s="24">
        <v>0</v>
      </c>
      <c r="D32" s="24">
        <v>484065.22500000003</v>
      </c>
      <c r="E32" s="24">
        <v>1520925</v>
      </c>
      <c r="F32" s="24">
        <v>493992.33333333331</v>
      </c>
      <c r="G32" s="24">
        <v>600000</v>
      </c>
      <c r="H32" s="24">
        <v>477049</v>
      </c>
      <c r="I32" s="24">
        <v>754660.5</v>
      </c>
      <c r="J32" s="24">
        <v>858236.75</v>
      </c>
      <c r="K32" s="24">
        <v>1406312</v>
      </c>
      <c r="L32" s="24">
        <v>1222540.5</v>
      </c>
      <c r="M32" s="24">
        <v>1000000</v>
      </c>
      <c r="N32" s="24">
        <v>562396.25</v>
      </c>
      <c r="O32" s="24">
        <v>453358.75</v>
      </c>
      <c r="P32" s="24">
        <v>427381.75</v>
      </c>
      <c r="Q32" s="24">
        <v>450000</v>
      </c>
      <c r="R32" s="24">
        <v>471605.33333333331</v>
      </c>
      <c r="S32" s="24">
        <v>585096.66666666663</v>
      </c>
      <c r="T32" s="37">
        <v>1739226.25</v>
      </c>
      <c r="U32" s="38"/>
      <c r="V32" s="24">
        <v>911272.33333333337</v>
      </c>
      <c r="W32" s="24">
        <v>1200000</v>
      </c>
      <c r="X32" s="24">
        <v>331474.17</v>
      </c>
      <c r="Y32" s="24">
        <v>657497.58333333337</v>
      </c>
      <c r="Z32" s="24">
        <v>735722</v>
      </c>
    </row>
    <row r="34" spans="2:10" x14ac:dyDescent="0.25">
      <c r="B34" s="5" t="s">
        <v>2</v>
      </c>
    </row>
    <row r="35" spans="2:10" x14ac:dyDescent="0.25">
      <c r="B35" s="15"/>
      <c r="C35" s="15"/>
      <c r="D35" s="15"/>
      <c r="E35" s="15"/>
      <c r="F35" s="15"/>
    </row>
    <row r="36" spans="2:10" x14ac:dyDescent="0.25">
      <c r="B36" s="16" t="s">
        <v>125</v>
      </c>
      <c r="C36" s="16" t="s">
        <v>126</v>
      </c>
      <c r="D36" s="16" t="s">
        <v>127</v>
      </c>
      <c r="E36" s="16" t="s">
        <v>128</v>
      </c>
      <c r="F36" s="16" t="s">
        <v>129</v>
      </c>
      <c r="G36" s="16" t="s">
        <v>130</v>
      </c>
      <c r="H36" s="16" t="s">
        <v>131</v>
      </c>
      <c r="I36" s="16" t="s">
        <v>132</v>
      </c>
      <c r="J36" s="16" t="s">
        <v>133</v>
      </c>
    </row>
    <row r="37" spans="2:10" x14ac:dyDescent="0.25">
      <c r="B37" t="s">
        <v>134</v>
      </c>
      <c r="C37" t="s">
        <v>29</v>
      </c>
      <c r="D37" s="15" t="s">
        <v>135</v>
      </c>
      <c r="E37" s="17">
        <f>COUNTIF($5:$5,C37)</f>
        <v>2</v>
      </c>
      <c r="F37" s="17">
        <f>SUMIF($5:$5,C37,$29:$29)</f>
        <v>1612897.25</v>
      </c>
      <c r="G37" s="17">
        <f>SUMIF($5:$5,C37,$29:$29)</f>
        <v>1612897.25</v>
      </c>
      <c r="H37" s="17">
        <f>SUMIF($5:$5,C37,$30:$30)</f>
        <v>1612897.25</v>
      </c>
      <c r="I37" s="17">
        <f>SUMIF($5:$5,C37,$31:$31)</f>
        <v>1612897.25</v>
      </c>
      <c r="J37" s="1">
        <f>SUMIF($5:$5,C37,$32:$32)</f>
        <v>1612897.25</v>
      </c>
    </row>
    <row r="38" spans="2:10" x14ac:dyDescent="0.25">
      <c r="B38" t="s">
        <v>136</v>
      </c>
      <c r="C38" t="s">
        <v>137</v>
      </c>
      <c r="D38" s="15" t="s">
        <v>138</v>
      </c>
      <c r="E38" s="17">
        <f t="shared" ref="E38:E68" si="0">COUNTIF($5:$5,C38)</f>
        <v>0</v>
      </c>
      <c r="F38" s="17">
        <f t="shared" ref="F38:F68" si="1">SUMIF($5:$5,C38,$29:$29)</f>
        <v>0</v>
      </c>
      <c r="G38" s="17">
        <f t="shared" ref="G38:G68" si="2">SUMIF($5:$5,C38,$29:$29)</f>
        <v>0</v>
      </c>
      <c r="H38" s="17">
        <f t="shared" ref="H38:H68" si="3">SUMIF($5:$5,C38,$30:$30)</f>
        <v>0</v>
      </c>
      <c r="I38" s="17">
        <f t="shared" ref="I38:I68" si="4">SUMIF($5:$5,C38,$31:$31)</f>
        <v>0</v>
      </c>
      <c r="J38" s="1">
        <f t="shared" ref="J38:J68" si="5">SUMIF($5:$5,C38,$32:$32)</f>
        <v>0</v>
      </c>
    </row>
    <row r="39" spans="2:10" x14ac:dyDescent="0.25">
      <c r="B39" t="s">
        <v>139</v>
      </c>
      <c r="C39" t="s">
        <v>139</v>
      </c>
      <c r="D39" s="15" t="s">
        <v>140</v>
      </c>
      <c r="E39" s="17">
        <f t="shared" si="0"/>
        <v>0</v>
      </c>
      <c r="F39" s="17">
        <f t="shared" si="1"/>
        <v>0</v>
      </c>
      <c r="G39" s="17">
        <f t="shared" si="2"/>
        <v>0</v>
      </c>
      <c r="H39" s="17">
        <f t="shared" si="3"/>
        <v>0</v>
      </c>
      <c r="I39" s="17">
        <f t="shared" si="4"/>
        <v>0</v>
      </c>
      <c r="J39" s="1">
        <f t="shared" si="5"/>
        <v>0</v>
      </c>
    </row>
    <row r="40" spans="2:10" x14ac:dyDescent="0.25">
      <c r="B40" t="s">
        <v>30</v>
      </c>
      <c r="C40" t="s">
        <v>30</v>
      </c>
      <c r="D40" s="15" t="s">
        <v>141</v>
      </c>
      <c r="E40" s="17">
        <f t="shared" si="0"/>
        <v>1</v>
      </c>
      <c r="F40" s="17">
        <f t="shared" si="1"/>
        <v>1406312</v>
      </c>
      <c r="G40" s="17">
        <f t="shared" si="2"/>
        <v>1406312</v>
      </c>
      <c r="H40" s="17">
        <f t="shared" si="3"/>
        <v>1406312</v>
      </c>
      <c r="I40" s="17">
        <f t="shared" si="4"/>
        <v>1406312</v>
      </c>
      <c r="J40" s="1">
        <f t="shared" si="5"/>
        <v>1406312</v>
      </c>
    </row>
    <row r="41" spans="2:10" x14ac:dyDescent="0.25">
      <c r="B41" t="s">
        <v>142</v>
      </c>
      <c r="C41" t="s">
        <v>31</v>
      </c>
      <c r="D41" s="15" t="s">
        <v>143</v>
      </c>
      <c r="E41" s="17">
        <f t="shared" si="0"/>
        <v>4</v>
      </c>
      <c r="F41" s="17">
        <f t="shared" si="1"/>
        <v>3872540.5</v>
      </c>
      <c r="G41" s="17">
        <f t="shared" si="2"/>
        <v>3872540.5</v>
      </c>
      <c r="H41" s="17">
        <f t="shared" si="3"/>
        <v>3872540.5</v>
      </c>
      <c r="I41" s="17">
        <f t="shared" si="4"/>
        <v>3872540.5</v>
      </c>
      <c r="J41" s="1">
        <f t="shared" si="5"/>
        <v>3872540.5</v>
      </c>
    </row>
    <row r="42" spans="2:10" x14ac:dyDescent="0.25">
      <c r="B42" t="s">
        <v>144</v>
      </c>
      <c r="C42" t="s">
        <v>144</v>
      </c>
      <c r="D42" s="15" t="s">
        <v>145</v>
      </c>
      <c r="E42" s="17">
        <f t="shared" si="0"/>
        <v>0</v>
      </c>
      <c r="F42" s="17">
        <f t="shared" si="1"/>
        <v>0</v>
      </c>
      <c r="G42" s="17">
        <f t="shared" si="2"/>
        <v>0</v>
      </c>
      <c r="H42" s="17">
        <f t="shared" si="3"/>
        <v>0</v>
      </c>
      <c r="I42" s="17">
        <f t="shared" si="4"/>
        <v>0</v>
      </c>
      <c r="J42" s="1">
        <f t="shared" si="5"/>
        <v>0</v>
      </c>
    </row>
    <row r="43" spans="2:10" x14ac:dyDescent="0.25">
      <c r="B43" t="s">
        <v>146</v>
      </c>
      <c r="C43" t="s">
        <v>146</v>
      </c>
      <c r="D43" s="15" t="s">
        <v>147</v>
      </c>
      <c r="E43" s="17">
        <f t="shared" si="0"/>
        <v>0</v>
      </c>
      <c r="F43" s="17">
        <f t="shared" si="1"/>
        <v>0</v>
      </c>
      <c r="G43" s="17">
        <f t="shared" si="2"/>
        <v>0</v>
      </c>
      <c r="H43" s="17">
        <f t="shared" si="3"/>
        <v>0</v>
      </c>
      <c r="I43" s="17">
        <f t="shared" si="4"/>
        <v>0</v>
      </c>
      <c r="J43" s="1">
        <f t="shared" si="5"/>
        <v>0</v>
      </c>
    </row>
    <row r="44" spans="2:10" x14ac:dyDescent="0.25">
      <c r="B44" t="s">
        <v>148</v>
      </c>
      <c r="C44" t="s">
        <v>148</v>
      </c>
      <c r="D44" s="15" t="s">
        <v>149</v>
      </c>
      <c r="E44" s="17">
        <f t="shared" si="0"/>
        <v>0</v>
      </c>
      <c r="F44" s="17">
        <f t="shared" si="1"/>
        <v>0</v>
      </c>
      <c r="G44" s="17">
        <f t="shared" si="2"/>
        <v>0</v>
      </c>
      <c r="H44" s="17">
        <f t="shared" si="3"/>
        <v>0</v>
      </c>
      <c r="I44" s="17">
        <f t="shared" si="4"/>
        <v>0</v>
      </c>
      <c r="J44" s="1">
        <f t="shared" si="5"/>
        <v>0</v>
      </c>
    </row>
    <row r="45" spans="2:10" x14ac:dyDescent="0.25">
      <c r="B45" t="s">
        <v>150</v>
      </c>
      <c r="C45" t="s">
        <v>151</v>
      </c>
      <c r="D45" s="15" t="s">
        <v>152</v>
      </c>
      <c r="E45" s="17">
        <f t="shared" si="0"/>
        <v>0</v>
      </c>
      <c r="F45" s="17">
        <f t="shared" si="1"/>
        <v>0</v>
      </c>
      <c r="G45" s="17">
        <f t="shared" si="2"/>
        <v>0</v>
      </c>
      <c r="H45" s="17">
        <f t="shared" si="3"/>
        <v>0</v>
      </c>
      <c r="I45" s="17">
        <f t="shared" si="4"/>
        <v>0</v>
      </c>
      <c r="J45" s="1">
        <f t="shared" si="5"/>
        <v>0</v>
      </c>
    </row>
    <row r="46" spans="2:10" x14ac:dyDescent="0.25">
      <c r="B46" t="s">
        <v>153</v>
      </c>
      <c r="C46" t="s">
        <v>154</v>
      </c>
      <c r="D46" s="15" t="s">
        <v>155</v>
      </c>
      <c r="E46" s="17">
        <f t="shared" si="0"/>
        <v>0</v>
      </c>
      <c r="F46" s="17">
        <f t="shared" si="1"/>
        <v>0</v>
      </c>
      <c r="G46" s="17">
        <f t="shared" si="2"/>
        <v>0</v>
      </c>
      <c r="H46" s="17">
        <f t="shared" si="3"/>
        <v>0</v>
      </c>
      <c r="I46" s="17">
        <f t="shared" si="4"/>
        <v>0</v>
      </c>
      <c r="J46" s="1">
        <f t="shared" si="5"/>
        <v>0</v>
      </c>
    </row>
    <row r="47" spans="2:10" x14ac:dyDescent="0.25">
      <c r="B47" t="s">
        <v>156</v>
      </c>
      <c r="C47" t="s">
        <v>157</v>
      </c>
      <c r="D47" s="15" t="s">
        <v>158</v>
      </c>
      <c r="E47" s="17">
        <f t="shared" si="0"/>
        <v>0</v>
      </c>
      <c r="F47" s="17">
        <f t="shared" si="1"/>
        <v>0</v>
      </c>
      <c r="G47" s="17">
        <f t="shared" si="2"/>
        <v>0</v>
      </c>
      <c r="H47" s="17">
        <f t="shared" si="3"/>
        <v>0</v>
      </c>
      <c r="I47" s="17">
        <f t="shared" si="4"/>
        <v>0</v>
      </c>
      <c r="J47" s="1">
        <f t="shared" si="5"/>
        <v>0</v>
      </c>
    </row>
    <row r="48" spans="2:10" x14ac:dyDescent="0.25">
      <c r="B48" t="s">
        <v>159</v>
      </c>
      <c r="C48" t="s">
        <v>159</v>
      </c>
      <c r="D48" s="15" t="s">
        <v>160</v>
      </c>
      <c r="E48" s="17">
        <f t="shared" si="0"/>
        <v>0</v>
      </c>
      <c r="F48" s="17">
        <f t="shared" si="1"/>
        <v>0</v>
      </c>
      <c r="G48" s="17">
        <f t="shared" si="2"/>
        <v>0</v>
      </c>
      <c r="H48" s="17">
        <f t="shared" si="3"/>
        <v>0</v>
      </c>
      <c r="I48" s="17">
        <f t="shared" si="4"/>
        <v>0</v>
      </c>
      <c r="J48" s="1">
        <f t="shared" si="5"/>
        <v>0</v>
      </c>
    </row>
    <row r="49" spans="2:10" x14ac:dyDescent="0.25">
      <c r="B49" t="s">
        <v>161</v>
      </c>
      <c r="C49" t="s">
        <v>161</v>
      </c>
      <c r="D49" s="15" t="s">
        <v>162</v>
      </c>
      <c r="E49" s="17">
        <f t="shared" si="0"/>
        <v>0</v>
      </c>
      <c r="F49" s="17">
        <f t="shared" si="1"/>
        <v>0</v>
      </c>
      <c r="G49" s="17">
        <f t="shared" si="2"/>
        <v>0</v>
      </c>
      <c r="H49" s="17">
        <f t="shared" si="3"/>
        <v>0</v>
      </c>
      <c r="I49" s="17">
        <f t="shared" si="4"/>
        <v>0</v>
      </c>
      <c r="J49" s="1">
        <f t="shared" si="5"/>
        <v>0</v>
      </c>
    </row>
    <row r="50" spans="2:10" x14ac:dyDescent="0.25">
      <c r="B50" t="s">
        <v>163</v>
      </c>
      <c r="C50" t="s">
        <v>164</v>
      </c>
      <c r="D50" s="15" t="s">
        <v>141</v>
      </c>
      <c r="E50" s="17">
        <f t="shared" si="0"/>
        <v>0</v>
      </c>
      <c r="F50" s="17">
        <f t="shared" si="1"/>
        <v>0</v>
      </c>
      <c r="G50" s="17">
        <f t="shared" si="2"/>
        <v>0</v>
      </c>
      <c r="H50" s="17">
        <f t="shared" si="3"/>
        <v>0</v>
      </c>
      <c r="I50" s="17">
        <f t="shared" si="4"/>
        <v>0</v>
      </c>
      <c r="J50" s="1">
        <f t="shared" si="5"/>
        <v>0</v>
      </c>
    </row>
    <row r="51" spans="2:10" x14ac:dyDescent="0.25">
      <c r="B51" t="s">
        <v>165</v>
      </c>
      <c r="C51" t="s">
        <v>166</v>
      </c>
      <c r="D51" s="15" t="s">
        <v>167</v>
      </c>
      <c r="E51" s="17">
        <f t="shared" si="0"/>
        <v>0</v>
      </c>
      <c r="F51" s="17">
        <f t="shared" si="1"/>
        <v>0</v>
      </c>
      <c r="G51" s="17">
        <f t="shared" si="2"/>
        <v>0</v>
      </c>
      <c r="H51" s="17">
        <f t="shared" si="3"/>
        <v>0</v>
      </c>
      <c r="I51" s="17">
        <f t="shared" si="4"/>
        <v>0</v>
      </c>
      <c r="J51" s="1">
        <f t="shared" si="5"/>
        <v>0</v>
      </c>
    </row>
    <row r="52" spans="2:10" x14ac:dyDescent="0.25">
      <c r="B52" t="s">
        <v>168</v>
      </c>
      <c r="C52" t="s">
        <v>169</v>
      </c>
      <c r="D52" s="15" t="s">
        <v>170</v>
      </c>
      <c r="E52" s="17">
        <f t="shared" si="0"/>
        <v>0</v>
      </c>
      <c r="F52" s="17">
        <f t="shared" si="1"/>
        <v>0</v>
      </c>
      <c r="G52" s="17">
        <f t="shared" si="2"/>
        <v>0</v>
      </c>
      <c r="H52" s="17">
        <f t="shared" si="3"/>
        <v>0</v>
      </c>
      <c r="I52" s="17">
        <f t="shared" si="4"/>
        <v>0</v>
      </c>
      <c r="J52" s="1">
        <f t="shared" si="5"/>
        <v>0</v>
      </c>
    </row>
    <row r="53" spans="2:10" x14ac:dyDescent="0.25">
      <c r="B53" t="s">
        <v>171</v>
      </c>
      <c r="C53" t="s">
        <v>37</v>
      </c>
      <c r="D53" s="15" t="s">
        <v>172</v>
      </c>
      <c r="E53" s="17">
        <f t="shared" si="0"/>
        <v>1</v>
      </c>
      <c r="F53" s="17">
        <f t="shared" si="1"/>
        <v>911272.33333333337</v>
      </c>
      <c r="G53" s="17">
        <f t="shared" si="2"/>
        <v>911272.33333333337</v>
      </c>
      <c r="H53" s="17">
        <f t="shared" si="3"/>
        <v>911272.33333333337</v>
      </c>
      <c r="I53" s="17">
        <f t="shared" si="4"/>
        <v>911272.33333333337</v>
      </c>
      <c r="J53" s="1">
        <f t="shared" si="5"/>
        <v>911272.33333333337</v>
      </c>
    </row>
    <row r="54" spans="2:10" x14ac:dyDescent="0.25">
      <c r="B54" t="s">
        <v>173</v>
      </c>
      <c r="C54" t="s">
        <v>33</v>
      </c>
      <c r="D54" s="15" t="s">
        <v>174</v>
      </c>
      <c r="E54" s="17">
        <f t="shared" si="0"/>
        <v>1</v>
      </c>
      <c r="F54" s="17">
        <f t="shared" si="1"/>
        <v>453358.75</v>
      </c>
      <c r="G54" s="17">
        <f t="shared" si="2"/>
        <v>453358.75</v>
      </c>
      <c r="H54" s="17">
        <f t="shared" si="3"/>
        <v>453358.75</v>
      </c>
      <c r="I54" s="17">
        <f t="shared" si="4"/>
        <v>453358.75</v>
      </c>
      <c r="J54" s="1">
        <f t="shared" si="5"/>
        <v>453358.75</v>
      </c>
    </row>
    <row r="55" spans="2:10" x14ac:dyDescent="0.25">
      <c r="B55" t="s">
        <v>175</v>
      </c>
      <c r="C55" t="s">
        <v>175</v>
      </c>
      <c r="D55" s="15" t="s">
        <v>176</v>
      </c>
      <c r="E55" s="17">
        <f t="shared" si="0"/>
        <v>0</v>
      </c>
      <c r="F55" s="17">
        <f t="shared" si="1"/>
        <v>0</v>
      </c>
      <c r="G55" s="17">
        <f t="shared" si="2"/>
        <v>0</v>
      </c>
      <c r="H55" s="17">
        <f t="shared" si="3"/>
        <v>0</v>
      </c>
      <c r="I55" s="17">
        <f t="shared" si="4"/>
        <v>0</v>
      </c>
      <c r="J55" s="1">
        <f t="shared" si="5"/>
        <v>0</v>
      </c>
    </row>
    <row r="56" spans="2:10" x14ac:dyDescent="0.25">
      <c r="B56" t="s">
        <v>177</v>
      </c>
      <c r="C56" t="s">
        <v>35</v>
      </c>
      <c r="D56" s="15" t="s">
        <v>178</v>
      </c>
      <c r="E56" s="17">
        <f t="shared" si="0"/>
        <v>5</v>
      </c>
      <c r="F56" s="17">
        <f t="shared" si="1"/>
        <v>2781395.7533333334</v>
      </c>
      <c r="G56" s="17">
        <f t="shared" si="2"/>
        <v>2781395.7533333334</v>
      </c>
      <c r="H56" s="17">
        <f t="shared" si="3"/>
        <v>2781395.7533333334</v>
      </c>
      <c r="I56" s="17">
        <f t="shared" si="4"/>
        <v>2781395.7533333334</v>
      </c>
      <c r="J56" s="1">
        <f t="shared" si="5"/>
        <v>2781395.7533333334</v>
      </c>
    </row>
    <row r="57" spans="2:10" x14ac:dyDescent="0.25">
      <c r="B57" t="s">
        <v>179</v>
      </c>
      <c r="C57" t="s">
        <v>179</v>
      </c>
      <c r="D57" s="15" t="s">
        <v>180</v>
      </c>
      <c r="E57" s="17">
        <f t="shared" si="0"/>
        <v>0</v>
      </c>
      <c r="F57" s="17">
        <f t="shared" si="1"/>
        <v>0</v>
      </c>
      <c r="G57" s="17">
        <f t="shared" si="2"/>
        <v>0</v>
      </c>
      <c r="H57" s="17">
        <f t="shared" si="3"/>
        <v>0</v>
      </c>
      <c r="I57" s="17">
        <f t="shared" si="4"/>
        <v>0</v>
      </c>
      <c r="J57" s="1">
        <f t="shared" si="5"/>
        <v>0</v>
      </c>
    </row>
    <row r="58" spans="2:10" x14ac:dyDescent="0.25">
      <c r="B58" t="s">
        <v>181</v>
      </c>
      <c r="C58" t="s">
        <v>34</v>
      </c>
      <c r="D58" s="15" t="s">
        <v>182</v>
      </c>
      <c r="E58" s="17">
        <f t="shared" si="0"/>
        <v>1</v>
      </c>
      <c r="F58" s="17">
        <f t="shared" si="1"/>
        <v>427381.75</v>
      </c>
      <c r="G58" s="17">
        <f t="shared" si="2"/>
        <v>427381.75</v>
      </c>
      <c r="H58" s="17">
        <f t="shared" si="3"/>
        <v>427381.75</v>
      </c>
      <c r="I58" s="17">
        <f t="shared" si="4"/>
        <v>427381.75</v>
      </c>
      <c r="J58" s="1">
        <f t="shared" si="5"/>
        <v>427381.75</v>
      </c>
    </row>
    <row r="59" spans="2:10" x14ac:dyDescent="0.25">
      <c r="B59" t="s">
        <v>183</v>
      </c>
      <c r="C59" t="s">
        <v>36</v>
      </c>
      <c r="D59" s="15" t="s">
        <v>184</v>
      </c>
      <c r="E59" s="17">
        <f t="shared" si="0"/>
        <v>2</v>
      </c>
      <c r="F59" s="17">
        <f t="shared" si="1"/>
        <v>1739226.25</v>
      </c>
      <c r="G59" s="17">
        <f t="shared" si="2"/>
        <v>1739226.25</v>
      </c>
      <c r="H59" s="17">
        <f t="shared" si="3"/>
        <v>1739226.25</v>
      </c>
      <c r="I59" s="17">
        <f t="shared" si="4"/>
        <v>1739226.25</v>
      </c>
      <c r="J59" s="1">
        <f t="shared" si="5"/>
        <v>1739226.25</v>
      </c>
    </row>
    <row r="60" spans="2:10" x14ac:dyDescent="0.25">
      <c r="B60" t="s">
        <v>185</v>
      </c>
      <c r="C60" t="s">
        <v>186</v>
      </c>
      <c r="D60" s="15" t="s">
        <v>187</v>
      </c>
      <c r="E60" s="17">
        <f t="shared" si="0"/>
        <v>0</v>
      </c>
      <c r="F60" s="17">
        <f t="shared" si="1"/>
        <v>0</v>
      </c>
      <c r="G60" s="17">
        <f t="shared" si="2"/>
        <v>0</v>
      </c>
      <c r="H60" s="17">
        <f t="shared" si="3"/>
        <v>0</v>
      </c>
      <c r="I60" s="17">
        <f t="shared" si="4"/>
        <v>0</v>
      </c>
      <c r="J60" s="1">
        <f t="shared" si="5"/>
        <v>0</v>
      </c>
    </row>
    <row r="61" spans="2:10" x14ac:dyDescent="0.25">
      <c r="B61" t="s">
        <v>28</v>
      </c>
      <c r="C61" t="s">
        <v>28</v>
      </c>
      <c r="D61" s="15" t="s">
        <v>188</v>
      </c>
      <c r="E61" s="17">
        <f t="shared" si="0"/>
        <v>6</v>
      </c>
      <c r="F61" s="17">
        <f t="shared" si="1"/>
        <v>4123027.7250000001</v>
      </c>
      <c r="G61" s="17">
        <f t="shared" si="2"/>
        <v>4123027.7250000001</v>
      </c>
      <c r="H61" s="17">
        <f t="shared" si="3"/>
        <v>3576031.5583333336</v>
      </c>
      <c r="I61" s="17">
        <f t="shared" si="4"/>
        <v>3576031.5583333336</v>
      </c>
      <c r="J61" s="1">
        <f t="shared" si="5"/>
        <v>3576031.5583333336</v>
      </c>
    </row>
    <row r="62" spans="2:10" x14ac:dyDescent="0.25">
      <c r="B62" t="s">
        <v>189</v>
      </c>
      <c r="C62" t="s">
        <v>32</v>
      </c>
      <c r="D62" s="15" t="s">
        <v>190</v>
      </c>
      <c r="E62" s="17">
        <f t="shared" si="0"/>
        <v>1</v>
      </c>
      <c r="F62" s="17">
        <f t="shared" si="1"/>
        <v>562396.25</v>
      </c>
      <c r="G62" s="17">
        <f t="shared" si="2"/>
        <v>562396.25</v>
      </c>
      <c r="H62" s="17">
        <f t="shared" si="3"/>
        <v>562396.25</v>
      </c>
      <c r="I62" s="17">
        <f t="shared" si="4"/>
        <v>562396.25</v>
      </c>
      <c r="J62" s="1">
        <f t="shared" si="5"/>
        <v>562396.25</v>
      </c>
    </row>
    <row r="63" spans="2:10" x14ac:dyDescent="0.25">
      <c r="B63" t="s">
        <v>191</v>
      </c>
      <c r="C63" t="s">
        <v>192</v>
      </c>
      <c r="D63" s="15" t="s">
        <v>193</v>
      </c>
      <c r="E63" s="17">
        <f t="shared" si="0"/>
        <v>0</v>
      </c>
      <c r="F63" s="17">
        <f t="shared" si="1"/>
        <v>0</v>
      </c>
      <c r="G63" s="17">
        <f t="shared" si="2"/>
        <v>0</v>
      </c>
      <c r="H63" s="17">
        <f t="shared" si="3"/>
        <v>0</v>
      </c>
      <c r="I63" s="17">
        <f t="shared" si="4"/>
        <v>0</v>
      </c>
      <c r="J63" s="1">
        <f t="shared" si="5"/>
        <v>0</v>
      </c>
    </row>
    <row r="64" spans="2:10" x14ac:dyDescent="0.25">
      <c r="B64" t="s">
        <v>194</v>
      </c>
      <c r="C64" t="s">
        <v>195</v>
      </c>
      <c r="D64" s="15" t="s">
        <v>196</v>
      </c>
      <c r="E64" s="17">
        <f t="shared" si="0"/>
        <v>0</v>
      </c>
      <c r="F64" s="17">
        <f t="shared" si="1"/>
        <v>0</v>
      </c>
      <c r="G64" s="17">
        <f t="shared" si="2"/>
        <v>0</v>
      </c>
      <c r="H64" s="17">
        <f t="shared" si="3"/>
        <v>0</v>
      </c>
      <c r="I64" s="17">
        <f t="shared" si="4"/>
        <v>0</v>
      </c>
      <c r="J64" s="1">
        <f t="shared" si="5"/>
        <v>0</v>
      </c>
    </row>
    <row r="65" spans="2:10" x14ac:dyDescent="0.25">
      <c r="B65" t="s">
        <v>197</v>
      </c>
      <c r="C65" t="s">
        <v>198</v>
      </c>
      <c r="D65" s="15" t="s">
        <v>199</v>
      </c>
      <c r="E65" s="17">
        <f t="shared" si="0"/>
        <v>0</v>
      </c>
      <c r="F65" s="17">
        <f t="shared" si="1"/>
        <v>0</v>
      </c>
      <c r="G65" s="17">
        <f t="shared" si="2"/>
        <v>0</v>
      </c>
      <c r="H65" s="17">
        <f t="shared" si="3"/>
        <v>0</v>
      </c>
      <c r="I65" s="17">
        <f t="shared" si="4"/>
        <v>0</v>
      </c>
      <c r="J65" s="1">
        <f t="shared" si="5"/>
        <v>0</v>
      </c>
    </row>
    <row r="66" spans="2:10" x14ac:dyDescent="0.25">
      <c r="B66" t="s">
        <v>200</v>
      </c>
      <c r="C66" t="s">
        <v>201</v>
      </c>
      <c r="D66" s="15" t="s">
        <v>202</v>
      </c>
      <c r="E66" s="17">
        <f t="shared" si="0"/>
        <v>0</v>
      </c>
      <c r="F66" s="17">
        <f t="shared" si="1"/>
        <v>0</v>
      </c>
      <c r="G66" s="17">
        <f t="shared" si="2"/>
        <v>0</v>
      </c>
      <c r="H66" s="17">
        <f t="shared" si="3"/>
        <v>0</v>
      </c>
      <c r="I66" s="17">
        <f t="shared" si="4"/>
        <v>0</v>
      </c>
      <c r="J66" s="1">
        <f t="shared" si="5"/>
        <v>0</v>
      </c>
    </row>
    <row r="67" spans="2:10" x14ac:dyDescent="0.25">
      <c r="B67" t="s">
        <v>203</v>
      </c>
      <c r="C67" t="s">
        <v>204</v>
      </c>
      <c r="D67" s="15" t="s">
        <v>205</v>
      </c>
      <c r="E67" s="17">
        <f t="shared" si="0"/>
        <v>0</v>
      </c>
      <c r="F67" s="17">
        <f t="shared" si="1"/>
        <v>0</v>
      </c>
      <c r="G67" s="17">
        <f t="shared" si="2"/>
        <v>0</v>
      </c>
      <c r="H67" s="17">
        <f t="shared" si="3"/>
        <v>0</v>
      </c>
      <c r="I67" s="17">
        <f t="shared" si="4"/>
        <v>0</v>
      </c>
      <c r="J67" s="1">
        <f t="shared" si="5"/>
        <v>0</v>
      </c>
    </row>
    <row r="68" spans="2:10" x14ac:dyDescent="0.25">
      <c r="B68" t="s">
        <v>206</v>
      </c>
      <c r="C68" t="s">
        <v>206</v>
      </c>
      <c r="D68" s="15" t="s">
        <v>207</v>
      </c>
      <c r="E68" s="17">
        <f t="shared" si="0"/>
        <v>0</v>
      </c>
      <c r="F68" s="17">
        <f t="shared" si="1"/>
        <v>0</v>
      </c>
      <c r="G68" s="17">
        <f t="shared" si="2"/>
        <v>0</v>
      </c>
      <c r="H68" s="17">
        <f t="shared" si="3"/>
        <v>0</v>
      </c>
      <c r="I68" s="17">
        <f t="shared" si="4"/>
        <v>0</v>
      </c>
      <c r="J68" s="1">
        <f t="shared" si="5"/>
        <v>0</v>
      </c>
    </row>
    <row r="69" spans="2:10" x14ac:dyDescent="0.25">
      <c r="E69" s="18">
        <f t="shared" ref="E69:J69" si="6">SUM(E37:E68)</f>
        <v>24</v>
      </c>
      <c r="F69" s="18">
        <f t="shared" si="6"/>
        <v>17889808.561666667</v>
      </c>
      <c r="G69" s="18">
        <f t="shared" si="6"/>
        <v>17889808.561666667</v>
      </c>
      <c r="H69" s="18">
        <f t="shared" si="6"/>
        <v>17342812.395</v>
      </c>
      <c r="I69" s="18">
        <f t="shared" si="6"/>
        <v>17342812.395</v>
      </c>
      <c r="J69" s="18">
        <f t="shared" si="6"/>
        <v>17342812.395</v>
      </c>
    </row>
    <row r="73" spans="2:10" x14ac:dyDescent="0.25">
      <c r="E73" s="18"/>
      <c r="F73" s="18"/>
    </row>
  </sheetData>
  <mergeCells count="18">
    <mergeCell ref="T24:U24"/>
    <mergeCell ref="T25:U25"/>
    <mergeCell ref="T11:U11"/>
    <mergeCell ref="T29:U29"/>
    <mergeCell ref="T30:U30"/>
    <mergeCell ref="T31:U31"/>
    <mergeCell ref="T32:U32"/>
    <mergeCell ref="T14:U14"/>
    <mergeCell ref="T15:U15"/>
    <mergeCell ref="T16:U16"/>
    <mergeCell ref="T17:U17"/>
    <mergeCell ref="T18:U18"/>
    <mergeCell ref="T19:U19"/>
    <mergeCell ref="T27:U27"/>
    <mergeCell ref="T20:U20"/>
    <mergeCell ref="T21:U21"/>
    <mergeCell ref="T22:U22"/>
    <mergeCell ref="T23:U23"/>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612F5-D597-4AD3-9937-BE27A20F70F9}">
  <sheetPr>
    <tabColor rgb="FF92D050"/>
  </sheetPr>
  <dimension ref="A2:HK58"/>
  <sheetViews>
    <sheetView showGridLines="0" topLeftCell="CU1" zoomScale="55" zoomScaleNormal="55" workbookViewId="0">
      <selection activeCell="B34" sqref="B34"/>
    </sheetView>
  </sheetViews>
  <sheetFormatPr defaultColWidth="0" defaultRowHeight="15" x14ac:dyDescent="0.25"/>
  <cols>
    <col min="1" max="1" width="28.28515625" customWidth="1"/>
    <col min="2" max="2" width="95.7109375" bestFit="1" customWidth="1"/>
    <col min="3" max="3" width="38" bestFit="1" customWidth="1"/>
    <col min="4" max="4" width="23.85546875" bestFit="1" customWidth="1"/>
    <col min="5" max="5" width="35.140625" bestFit="1" customWidth="1"/>
    <col min="6" max="6" width="23.85546875" bestFit="1" customWidth="1"/>
    <col min="7" max="7" width="27.7109375" bestFit="1" customWidth="1"/>
    <col min="8" max="8" width="39.7109375" bestFit="1" customWidth="1"/>
    <col min="9" max="9" width="38.42578125" bestFit="1" customWidth="1"/>
    <col min="10" max="10" width="35.140625" bestFit="1" customWidth="1"/>
    <col min="11" max="11" width="23.85546875" bestFit="1" customWidth="1"/>
    <col min="12" max="14" width="23.28515625" bestFit="1" customWidth="1"/>
    <col min="15" max="15" width="29.7109375" bestFit="1" customWidth="1"/>
    <col min="16" max="18" width="25.28515625" bestFit="1" customWidth="1"/>
    <col min="19" max="19" width="23.28515625" bestFit="1" customWidth="1"/>
    <col min="20" max="20" width="26.140625" bestFit="1" customWidth="1"/>
    <col min="21" max="21" width="35.140625" bestFit="1" customWidth="1"/>
    <col min="22" max="22" width="34.28515625" bestFit="1" customWidth="1"/>
    <col min="23" max="24" width="35.28515625" bestFit="1" customWidth="1"/>
    <col min="25" max="29" width="32.85546875" bestFit="1" customWidth="1"/>
    <col min="30" max="31" width="31.28515625" bestFit="1" customWidth="1"/>
    <col min="32" max="32" width="33.85546875" bestFit="1" customWidth="1"/>
    <col min="33" max="34" width="31.28515625" bestFit="1" customWidth="1"/>
    <col min="35" max="37" width="24.42578125" bestFit="1" customWidth="1"/>
    <col min="38" max="38" width="23.28515625" bestFit="1" customWidth="1"/>
    <col min="39" max="39" width="30.7109375" bestFit="1" customWidth="1"/>
    <col min="40" max="40" width="21.140625" bestFit="1" customWidth="1"/>
    <col min="41" max="41" width="28.7109375" bestFit="1" customWidth="1"/>
    <col min="42" max="42" width="26.7109375" bestFit="1" customWidth="1"/>
    <col min="43" max="43" width="34" bestFit="1" customWidth="1"/>
    <col min="44" max="44" width="33.7109375" bestFit="1" customWidth="1"/>
    <col min="45" max="46" width="33.42578125" bestFit="1" customWidth="1"/>
    <col min="47" max="47" width="33" bestFit="1" customWidth="1"/>
    <col min="48" max="48" width="34" bestFit="1" customWidth="1"/>
    <col min="49" max="50" width="36.7109375" bestFit="1" customWidth="1"/>
    <col min="51" max="51" width="25" bestFit="1" customWidth="1"/>
    <col min="52" max="52" width="30.7109375" bestFit="1" customWidth="1"/>
    <col min="53" max="54" width="33.5703125" bestFit="1" customWidth="1"/>
    <col min="55" max="56" width="24.42578125" bestFit="1" customWidth="1"/>
    <col min="57" max="58" width="35" bestFit="1" customWidth="1"/>
    <col min="59" max="59" width="29.5703125" bestFit="1" customWidth="1"/>
    <col min="60" max="60" width="38.7109375" bestFit="1" customWidth="1"/>
    <col min="61" max="61" width="42.85546875" bestFit="1" customWidth="1"/>
    <col min="62" max="62" width="36.7109375" bestFit="1" customWidth="1"/>
    <col min="63" max="63" width="34.7109375" bestFit="1" customWidth="1"/>
    <col min="64" max="64" width="24" bestFit="1" customWidth="1"/>
    <col min="65" max="65" width="24.140625" bestFit="1" customWidth="1"/>
    <col min="66" max="66" width="35.7109375" bestFit="1" customWidth="1"/>
    <col min="67" max="68" width="25.7109375" bestFit="1" customWidth="1"/>
    <col min="69" max="70" width="30" bestFit="1" customWidth="1"/>
    <col min="71" max="71" width="31.7109375" bestFit="1" customWidth="1"/>
    <col min="72" max="72" width="30.42578125" bestFit="1" customWidth="1"/>
    <col min="73" max="73" width="29.42578125" bestFit="1" customWidth="1"/>
    <col min="74" max="74" width="67.140625" customWidth="1"/>
    <col min="75" max="75" width="32.42578125" bestFit="1" customWidth="1"/>
    <col min="76" max="76" width="35.28515625" bestFit="1" customWidth="1"/>
    <col min="77" max="77" width="27.7109375" bestFit="1" customWidth="1"/>
    <col min="78" max="78" width="28.140625" bestFit="1" customWidth="1"/>
    <col min="79" max="79" width="29.5703125" bestFit="1" customWidth="1"/>
    <col min="80" max="80" width="37.85546875" bestFit="1" customWidth="1"/>
    <col min="81" max="81" width="37.42578125" bestFit="1" customWidth="1"/>
    <col min="82" max="82" width="24.140625" bestFit="1" customWidth="1"/>
    <col min="83" max="83" width="26" bestFit="1" customWidth="1"/>
    <col min="84" max="84" width="21.140625" bestFit="1" customWidth="1"/>
    <col min="85" max="85" width="24.7109375" bestFit="1" customWidth="1"/>
    <col min="86" max="87" width="21.140625" bestFit="1" customWidth="1"/>
    <col min="88" max="88" width="38.28515625" bestFit="1" customWidth="1"/>
    <col min="89" max="90" width="21.140625" bestFit="1" customWidth="1"/>
    <col min="91" max="91" width="23.28515625" bestFit="1" customWidth="1"/>
    <col min="92" max="92" width="22.140625" bestFit="1" customWidth="1"/>
    <col min="93" max="93" width="26.7109375" bestFit="1" customWidth="1"/>
    <col min="94" max="94" width="25.85546875" bestFit="1" customWidth="1"/>
    <col min="95" max="95" width="23.28515625" bestFit="1" customWidth="1"/>
    <col min="96" max="96" width="33.85546875" bestFit="1" customWidth="1"/>
    <col min="97" max="97" width="27.7109375" bestFit="1" customWidth="1"/>
    <col min="98" max="98" width="41.140625" bestFit="1" customWidth="1"/>
    <col min="99" max="99" width="32.28515625" bestFit="1" customWidth="1"/>
    <col min="100" max="100" width="23.7109375" bestFit="1" customWidth="1"/>
    <col min="101" max="101" width="29" bestFit="1" customWidth="1"/>
    <col min="102" max="102" width="37.7109375" bestFit="1" customWidth="1"/>
    <col min="103" max="103" width="31.7109375" bestFit="1" customWidth="1"/>
    <col min="104" max="104" width="21.28515625" bestFit="1" customWidth="1"/>
    <col min="105" max="105" width="27.140625" bestFit="1" customWidth="1"/>
    <col min="106" max="108" width="36.28515625" bestFit="1" customWidth="1"/>
    <col min="109" max="109" width="38.42578125" bestFit="1" customWidth="1"/>
    <col min="110" max="110" width="36.28515625" bestFit="1" customWidth="1"/>
    <col min="111" max="112" width="23.85546875" bestFit="1" customWidth="1"/>
    <col min="113" max="113" width="31" bestFit="1" customWidth="1"/>
    <col min="114" max="115" width="37.28515625" bestFit="1" customWidth="1"/>
    <col min="116" max="116" width="8.85546875" customWidth="1"/>
    <col min="117" max="219" width="0" hidden="1" customWidth="1"/>
    <col min="220" max="16384" width="8.85546875" hidden="1"/>
  </cols>
  <sheetData>
    <row r="2" spans="2:115" x14ac:dyDescent="0.25">
      <c r="B2" t="s">
        <v>0</v>
      </c>
      <c r="C2" t="s">
        <v>1</v>
      </c>
    </row>
    <row r="3" spans="2:115" ht="15.75" thickBot="1" x14ac:dyDescent="0.3"/>
    <row r="4" spans="2:115" x14ac:dyDescent="0.25">
      <c r="B4" s="30" t="s">
        <v>208</v>
      </c>
      <c r="C4" s="32" t="s">
        <v>209</v>
      </c>
      <c r="D4" s="32" t="s">
        <v>210</v>
      </c>
      <c r="E4" s="32" t="s">
        <v>211</v>
      </c>
      <c r="F4" s="32" t="s">
        <v>212</v>
      </c>
      <c r="G4" s="32" t="s">
        <v>213</v>
      </c>
      <c r="H4" s="32" t="s">
        <v>214</v>
      </c>
      <c r="I4" s="32" t="s">
        <v>215</v>
      </c>
      <c r="J4" s="32" t="s">
        <v>216</v>
      </c>
      <c r="K4" s="32" t="s">
        <v>217</v>
      </c>
      <c r="L4" s="32" t="s">
        <v>218</v>
      </c>
      <c r="M4" s="32" t="s">
        <v>219</v>
      </c>
      <c r="N4" s="32" t="s">
        <v>220</v>
      </c>
      <c r="O4" s="32" t="s">
        <v>221</v>
      </c>
      <c r="P4" s="32" t="s">
        <v>222</v>
      </c>
      <c r="Q4" s="32" t="s">
        <v>223</v>
      </c>
      <c r="R4" s="32" t="s">
        <v>224</v>
      </c>
      <c r="S4" s="32" t="s">
        <v>225</v>
      </c>
      <c r="T4" s="32" t="s">
        <v>226</v>
      </c>
      <c r="U4" s="32" t="s">
        <v>227</v>
      </c>
      <c r="V4" s="32" t="s">
        <v>228</v>
      </c>
      <c r="W4" s="32" t="s">
        <v>229</v>
      </c>
      <c r="X4" s="32" t="s">
        <v>230</v>
      </c>
      <c r="Y4" s="32" t="s">
        <v>231</v>
      </c>
      <c r="Z4" s="32" t="s">
        <v>232</v>
      </c>
      <c r="AA4" s="32" t="s">
        <v>233</v>
      </c>
      <c r="AB4" s="32" t="s">
        <v>234</v>
      </c>
      <c r="AC4" s="32" t="s">
        <v>235</v>
      </c>
      <c r="AD4" s="32" t="s">
        <v>236</v>
      </c>
      <c r="AE4" s="32" t="s">
        <v>237</v>
      </c>
      <c r="AF4" s="32" t="s">
        <v>238</v>
      </c>
      <c r="AG4" s="32" t="s">
        <v>239</v>
      </c>
      <c r="AH4" s="32" t="s">
        <v>240</v>
      </c>
      <c r="AI4" s="32" t="s">
        <v>241</v>
      </c>
      <c r="AJ4" s="32" t="s">
        <v>242</v>
      </c>
      <c r="AK4" s="32" t="s">
        <v>243</v>
      </c>
      <c r="AL4" s="32" t="s">
        <v>244</v>
      </c>
      <c r="AM4" s="32" t="s">
        <v>245</v>
      </c>
      <c r="AN4" s="32" t="s">
        <v>246</v>
      </c>
      <c r="AO4" s="32" t="s">
        <v>247</v>
      </c>
      <c r="AP4" s="32" t="s">
        <v>248</v>
      </c>
      <c r="AQ4" s="32" t="s">
        <v>249</v>
      </c>
      <c r="AR4" s="32" t="s">
        <v>250</v>
      </c>
      <c r="AS4" s="32" t="s">
        <v>251</v>
      </c>
      <c r="AT4" s="32" t="s">
        <v>252</v>
      </c>
      <c r="AU4" s="32" t="s">
        <v>253</v>
      </c>
      <c r="AV4" s="32" t="s">
        <v>254</v>
      </c>
      <c r="AW4" s="32" t="s">
        <v>255</v>
      </c>
      <c r="AX4" s="32" t="s">
        <v>256</v>
      </c>
      <c r="AY4" s="32" t="s">
        <v>257</v>
      </c>
      <c r="AZ4" s="32" t="s">
        <v>258</v>
      </c>
      <c r="BA4" s="32" t="s">
        <v>259</v>
      </c>
      <c r="BB4" s="32" t="s">
        <v>260</v>
      </c>
      <c r="BC4" s="32" t="s">
        <v>261</v>
      </c>
      <c r="BD4" s="32" t="s">
        <v>262</v>
      </c>
      <c r="BE4" s="32" t="s">
        <v>263</v>
      </c>
      <c r="BF4" s="32" t="s">
        <v>264</v>
      </c>
      <c r="BG4" s="32" t="s">
        <v>265</v>
      </c>
      <c r="BH4" s="32" t="s">
        <v>266</v>
      </c>
      <c r="BI4" s="32" t="s">
        <v>267</v>
      </c>
      <c r="BJ4" s="32" t="s">
        <v>268</v>
      </c>
      <c r="BK4" s="32" t="s">
        <v>269</v>
      </c>
      <c r="BL4" s="32" t="s">
        <v>270</v>
      </c>
      <c r="BM4" s="32" t="s">
        <v>271</v>
      </c>
      <c r="BN4" s="32" t="s">
        <v>272</v>
      </c>
      <c r="BO4" s="32" t="s">
        <v>273</v>
      </c>
      <c r="BP4" s="32" t="s">
        <v>274</v>
      </c>
      <c r="BQ4" s="32" t="s">
        <v>275</v>
      </c>
      <c r="BR4" s="32" t="s">
        <v>276</v>
      </c>
      <c r="BS4" s="32" t="s">
        <v>277</v>
      </c>
      <c r="BT4" s="32" t="s">
        <v>278</v>
      </c>
      <c r="BU4" s="32" t="s">
        <v>279</v>
      </c>
      <c r="BV4" s="32" t="s">
        <v>280</v>
      </c>
      <c r="BW4" s="32" t="s">
        <v>281</v>
      </c>
      <c r="BX4" s="32" t="s">
        <v>282</v>
      </c>
      <c r="BY4" s="32" t="s">
        <v>283</v>
      </c>
      <c r="BZ4" s="32" t="s">
        <v>284</v>
      </c>
      <c r="CA4" s="32" t="s">
        <v>285</v>
      </c>
      <c r="CB4" s="32" t="s">
        <v>286</v>
      </c>
      <c r="CC4" s="32" t="s">
        <v>287</v>
      </c>
      <c r="CD4" s="32" t="s">
        <v>288</v>
      </c>
      <c r="CE4" s="32" t="s">
        <v>289</v>
      </c>
      <c r="CF4" s="32" t="s">
        <v>290</v>
      </c>
      <c r="CG4" s="32" t="s">
        <v>291</v>
      </c>
      <c r="CH4" s="32" t="s">
        <v>292</v>
      </c>
      <c r="CI4" s="32" t="s">
        <v>293</v>
      </c>
      <c r="CJ4" s="32" t="s">
        <v>294</v>
      </c>
      <c r="CK4" s="32" t="s">
        <v>295</v>
      </c>
      <c r="CL4" s="32" t="s">
        <v>296</v>
      </c>
      <c r="CM4" s="32" t="s">
        <v>297</v>
      </c>
      <c r="CN4" s="32" t="s">
        <v>298</v>
      </c>
      <c r="CO4" s="32" t="s">
        <v>299</v>
      </c>
      <c r="CP4" s="32" t="s">
        <v>300</v>
      </c>
      <c r="CQ4" s="32" t="s">
        <v>301</v>
      </c>
      <c r="CR4" s="32" t="s">
        <v>302</v>
      </c>
      <c r="CS4" s="32" t="s">
        <v>303</v>
      </c>
      <c r="CT4" s="32" t="s">
        <v>304</v>
      </c>
      <c r="CU4" s="32" t="s">
        <v>305</v>
      </c>
      <c r="CV4" s="32" t="s">
        <v>306</v>
      </c>
      <c r="CW4" s="32" t="s">
        <v>307</v>
      </c>
      <c r="CX4" s="32" t="s">
        <v>308</v>
      </c>
      <c r="CY4" s="32" t="s">
        <v>309</v>
      </c>
      <c r="CZ4" s="32" t="s">
        <v>310</v>
      </c>
      <c r="DA4" s="32" t="s">
        <v>311</v>
      </c>
      <c r="DB4" s="32" t="s">
        <v>312</v>
      </c>
      <c r="DC4" s="32" t="s">
        <v>313</v>
      </c>
      <c r="DD4" s="32" t="s">
        <v>314</v>
      </c>
      <c r="DE4" s="32" t="s">
        <v>315</v>
      </c>
      <c r="DF4" s="32" t="s">
        <v>316</v>
      </c>
      <c r="DG4" s="32" t="s">
        <v>317</v>
      </c>
      <c r="DH4" s="32" t="s">
        <v>318</v>
      </c>
      <c r="DI4" s="32" t="s">
        <v>319</v>
      </c>
      <c r="DJ4" s="32" t="s">
        <v>320</v>
      </c>
      <c r="DK4" s="32" t="s">
        <v>321</v>
      </c>
    </row>
    <row r="5" spans="2:115" x14ac:dyDescent="0.25">
      <c r="B5" s="21" t="s">
        <v>27</v>
      </c>
      <c r="C5" s="20" t="s">
        <v>28</v>
      </c>
      <c r="D5" s="19" t="s">
        <v>28</v>
      </c>
      <c r="E5" s="19" t="s">
        <v>28</v>
      </c>
      <c r="F5" s="19" t="s">
        <v>28</v>
      </c>
      <c r="G5" s="19" t="s">
        <v>28</v>
      </c>
      <c r="H5" s="19" t="s">
        <v>28</v>
      </c>
      <c r="I5" s="19" t="s">
        <v>28</v>
      </c>
      <c r="J5" s="19" t="s">
        <v>28</v>
      </c>
      <c r="K5" s="19" t="s">
        <v>28</v>
      </c>
      <c r="L5" s="19" t="s">
        <v>28</v>
      </c>
      <c r="M5" s="19" t="s">
        <v>28</v>
      </c>
      <c r="N5" s="19" t="s">
        <v>28</v>
      </c>
      <c r="O5" s="19" t="s">
        <v>28</v>
      </c>
      <c r="P5" s="19" t="s">
        <v>28</v>
      </c>
      <c r="Q5" s="19" t="s">
        <v>28</v>
      </c>
      <c r="R5" s="19" t="s">
        <v>28</v>
      </c>
      <c r="S5" s="19" t="s">
        <v>28</v>
      </c>
      <c r="T5" s="19" t="s">
        <v>28</v>
      </c>
      <c r="U5" s="19" t="s">
        <v>28</v>
      </c>
      <c r="V5" s="19" t="s">
        <v>28</v>
      </c>
      <c r="W5" s="19" t="s">
        <v>28</v>
      </c>
      <c r="X5" s="19" t="s">
        <v>28</v>
      </c>
      <c r="Y5" s="19" t="s">
        <v>28</v>
      </c>
      <c r="Z5" s="19" t="s">
        <v>28</v>
      </c>
      <c r="AA5" s="19" t="s">
        <v>28</v>
      </c>
      <c r="AB5" s="19" t="s">
        <v>28</v>
      </c>
      <c r="AC5" s="19" t="s">
        <v>28</v>
      </c>
      <c r="AD5" s="19" t="s">
        <v>29</v>
      </c>
      <c r="AE5" s="19" t="s">
        <v>29</v>
      </c>
      <c r="AF5" s="19" t="s">
        <v>29</v>
      </c>
      <c r="AG5" s="19" t="s">
        <v>29</v>
      </c>
      <c r="AH5" s="19" t="s">
        <v>29</v>
      </c>
      <c r="AI5" s="19" t="s">
        <v>137</v>
      </c>
      <c r="AJ5" s="19" t="s">
        <v>137</v>
      </c>
      <c r="AK5" s="19" t="s">
        <v>139</v>
      </c>
      <c r="AL5" s="19" t="s">
        <v>139</v>
      </c>
      <c r="AM5" s="19" t="s">
        <v>139</v>
      </c>
      <c r="AN5" s="19" t="s">
        <v>30</v>
      </c>
      <c r="AO5" s="19" t="s">
        <v>30</v>
      </c>
      <c r="AP5" s="19" t="s">
        <v>31</v>
      </c>
      <c r="AQ5" s="19" t="s">
        <v>31</v>
      </c>
      <c r="AR5" s="19" t="s">
        <v>31</v>
      </c>
      <c r="AS5" s="19" t="s">
        <v>31</v>
      </c>
      <c r="AT5" s="19" t="s">
        <v>31</v>
      </c>
      <c r="AU5" s="19" t="s">
        <v>31</v>
      </c>
      <c r="AV5" s="19" t="s">
        <v>144</v>
      </c>
      <c r="AW5" s="19" t="s">
        <v>144</v>
      </c>
      <c r="AX5" s="19" t="s">
        <v>146</v>
      </c>
      <c r="AY5" s="19" t="s">
        <v>148</v>
      </c>
      <c r="AZ5" s="19" t="s">
        <v>151</v>
      </c>
      <c r="BA5" s="19" t="s">
        <v>151</v>
      </c>
      <c r="BB5" s="19" t="s">
        <v>169</v>
      </c>
      <c r="BC5" s="19" t="s">
        <v>154</v>
      </c>
      <c r="BD5" s="19" t="s">
        <v>154</v>
      </c>
      <c r="BE5" s="19" t="s">
        <v>157</v>
      </c>
      <c r="BF5" s="19" t="s">
        <v>198</v>
      </c>
      <c r="BG5" s="19" t="s">
        <v>195</v>
      </c>
      <c r="BH5" s="19" t="s">
        <v>201</v>
      </c>
      <c r="BI5" s="19" t="s">
        <v>32</v>
      </c>
      <c r="BJ5" s="19" t="s">
        <v>159</v>
      </c>
      <c r="BK5" s="19" t="s">
        <v>161</v>
      </c>
      <c r="BL5" s="19" t="s">
        <v>164</v>
      </c>
      <c r="BM5" s="19" t="s">
        <v>166</v>
      </c>
      <c r="BN5" s="19" t="s">
        <v>166</v>
      </c>
      <c r="BO5" s="19" t="s">
        <v>33</v>
      </c>
      <c r="BP5" s="19" t="s">
        <v>33</v>
      </c>
      <c r="BQ5" s="19" t="s">
        <v>33</v>
      </c>
      <c r="BR5" s="19" t="s">
        <v>175</v>
      </c>
      <c r="BS5" s="19" t="s">
        <v>28</v>
      </c>
      <c r="BT5" s="19" t="s">
        <v>175</v>
      </c>
      <c r="BU5" s="19" t="s">
        <v>179</v>
      </c>
      <c r="BV5" s="19" t="s">
        <v>34</v>
      </c>
      <c r="BW5" s="19" t="s">
        <v>34</v>
      </c>
      <c r="BX5" s="19" t="s">
        <v>36</v>
      </c>
      <c r="BY5" s="19" t="s">
        <v>36</v>
      </c>
      <c r="BZ5" s="19" t="s">
        <v>36</v>
      </c>
      <c r="CA5" s="19" t="s">
        <v>36</v>
      </c>
      <c r="CB5" s="19" t="s">
        <v>36</v>
      </c>
      <c r="CC5" s="19" t="s">
        <v>186</v>
      </c>
      <c r="CD5" s="19" t="s">
        <v>186</v>
      </c>
      <c r="CE5" s="19" t="s">
        <v>192</v>
      </c>
      <c r="CF5" s="19" t="s">
        <v>192</v>
      </c>
      <c r="CG5" s="19" t="s">
        <v>28</v>
      </c>
      <c r="CH5" s="19" t="s">
        <v>203</v>
      </c>
      <c r="CI5" s="19" t="s">
        <v>206</v>
      </c>
      <c r="CJ5" s="19" t="s">
        <v>151</v>
      </c>
      <c r="CK5" s="19" t="s">
        <v>151</v>
      </c>
      <c r="CL5" s="19" t="s">
        <v>175</v>
      </c>
      <c r="CM5" s="19" t="s">
        <v>35</v>
      </c>
      <c r="CN5" s="19" t="s">
        <v>35</v>
      </c>
      <c r="CO5" s="19" t="s">
        <v>35</v>
      </c>
      <c r="CP5" s="19" t="s">
        <v>35</v>
      </c>
      <c r="CQ5" s="19" t="s">
        <v>35</v>
      </c>
      <c r="CR5" s="19" t="s">
        <v>35</v>
      </c>
      <c r="CS5" s="19" t="s">
        <v>35</v>
      </c>
      <c r="CT5" s="19" t="s">
        <v>35</v>
      </c>
      <c r="CU5" s="19" t="s">
        <v>35</v>
      </c>
      <c r="CV5" s="19" t="s">
        <v>35</v>
      </c>
      <c r="CW5" s="19" t="s">
        <v>35</v>
      </c>
      <c r="CX5" s="19" t="s">
        <v>35</v>
      </c>
      <c r="CY5" s="19" t="s">
        <v>35</v>
      </c>
      <c r="CZ5" s="19" t="s">
        <v>35</v>
      </c>
      <c r="DA5" s="19" t="s">
        <v>35</v>
      </c>
      <c r="DB5" s="19" t="s">
        <v>35</v>
      </c>
      <c r="DC5" s="19" t="s">
        <v>35</v>
      </c>
      <c r="DD5" s="19" t="s">
        <v>35</v>
      </c>
      <c r="DE5" s="19" t="s">
        <v>35</v>
      </c>
      <c r="DF5" s="19" t="s">
        <v>35</v>
      </c>
      <c r="DG5" s="19" t="s">
        <v>35</v>
      </c>
      <c r="DH5" s="19" t="s">
        <v>35</v>
      </c>
      <c r="DI5" s="19" t="s">
        <v>35</v>
      </c>
      <c r="DJ5" s="19" t="s">
        <v>35</v>
      </c>
      <c r="DK5" s="19" t="s">
        <v>35</v>
      </c>
    </row>
    <row r="6" spans="2:115" x14ac:dyDescent="0.25">
      <c r="B6" s="21" t="s">
        <v>38</v>
      </c>
      <c r="C6" s="20" t="s">
        <v>322</v>
      </c>
      <c r="D6" s="19" t="s">
        <v>323</v>
      </c>
      <c r="E6" s="19" t="s">
        <v>324</v>
      </c>
      <c r="F6" s="19" t="s">
        <v>323</v>
      </c>
      <c r="G6" s="19" t="s">
        <v>325</v>
      </c>
      <c r="H6" s="19" t="s">
        <v>326</v>
      </c>
      <c r="I6" s="19" t="s">
        <v>327</v>
      </c>
      <c r="J6" s="19" t="s">
        <v>328</v>
      </c>
      <c r="K6" s="19" t="s">
        <v>323</v>
      </c>
      <c r="L6" s="19" t="s">
        <v>329</v>
      </c>
      <c r="M6" s="19" t="s">
        <v>330</v>
      </c>
      <c r="N6" s="19" t="s">
        <v>331</v>
      </c>
      <c r="O6" s="19" t="s">
        <v>28</v>
      </c>
      <c r="P6" s="19" t="s">
        <v>28</v>
      </c>
      <c r="Q6" s="19" t="s">
        <v>28</v>
      </c>
      <c r="R6" s="19" t="s">
        <v>28</v>
      </c>
      <c r="S6" s="19" t="s">
        <v>332</v>
      </c>
      <c r="T6" s="19" t="s">
        <v>28</v>
      </c>
      <c r="U6" s="19" t="s">
        <v>333</v>
      </c>
      <c r="V6" s="19" t="s">
        <v>334</v>
      </c>
      <c r="W6" s="19" t="s">
        <v>28</v>
      </c>
      <c r="X6" s="19" t="s">
        <v>28</v>
      </c>
      <c r="Y6" s="19" t="s">
        <v>28</v>
      </c>
      <c r="Z6" s="19" t="s">
        <v>28</v>
      </c>
      <c r="AA6" s="19" t="s">
        <v>28</v>
      </c>
      <c r="AB6" s="19" t="s">
        <v>28</v>
      </c>
      <c r="AC6" s="19" t="s">
        <v>28</v>
      </c>
      <c r="AD6" s="19" t="s">
        <v>335</v>
      </c>
      <c r="AE6" s="19" t="s">
        <v>336</v>
      </c>
      <c r="AF6" s="19" t="s">
        <v>337</v>
      </c>
      <c r="AG6" s="19" t="s">
        <v>338</v>
      </c>
      <c r="AH6" s="19" t="s">
        <v>339</v>
      </c>
      <c r="AI6" s="19" t="s">
        <v>340</v>
      </c>
      <c r="AJ6" s="19" t="s">
        <v>340</v>
      </c>
      <c r="AK6" s="19" t="s">
        <v>341</v>
      </c>
      <c r="AL6" s="19" t="s">
        <v>342</v>
      </c>
      <c r="AM6" s="19" t="s">
        <v>343</v>
      </c>
      <c r="AN6" s="19" t="s">
        <v>344</v>
      </c>
      <c r="AO6" s="19" t="s">
        <v>345</v>
      </c>
      <c r="AP6" s="19" t="s">
        <v>346</v>
      </c>
      <c r="AQ6" s="19" t="s">
        <v>347</v>
      </c>
      <c r="AR6" s="19" t="s">
        <v>348</v>
      </c>
      <c r="AS6" s="19" t="s">
        <v>348</v>
      </c>
      <c r="AT6" s="19" t="s">
        <v>349</v>
      </c>
      <c r="AU6" s="19" t="s">
        <v>350</v>
      </c>
      <c r="AV6" s="19" t="s">
        <v>351</v>
      </c>
      <c r="AW6" s="19" t="s">
        <v>351</v>
      </c>
      <c r="AX6" s="19" t="s">
        <v>146</v>
      </c>
      <c r="AY6" s="19" t="s">
        <v>352</v>
      </c>
      <c r="AZ6" s="19" t="s">
        <v>353</v>
      </c>
      <c r="BA6" s="19" t="s">
        <v>353</v>
      </c>
      <c r="BB6" s="19" t="s">
        <v>354</v>
      </c>
      <c r="BC6" s="19" t="s">
        <v>355</v>
      </c>
      <c r="BD6" s="19" t="s">
        <v>356</v>
      </c>
      <c r="BE6" s="19" t="s">
        <v>156</v>
      </c>
      <c r="BF6" s="19" t="s">
        <v>355</v>
      </c>
      <c r="BG6" s="19" t="s">
        <v>357</v>
      </c>
      <c r="BH6" s="19" t="s">
        <v>355</v>
      </c>
      <c r="BI6" s="19" t="s">
        <v>358</v>
      </c>
      <c r="BJ6" s="19" t="s">
        <v>159</v>
      </c>
      <c r="BK6" s="19" t="s">
        <v>161</v>
      </c>
      <c r="BL6" s="19" t="s">
        <v>359</v>
      </c>
      <c r="BM6" s="19" t="s">
        <v>166</v>
      </c>
      <c r="BN6" s="19" t="s">
        <v>360</v>
      </c>
      <c r="BO6" s="19" t="s">
        <v>361</v>
      </c>
      <c r="BP6" s="19" t="s">
        <v>361</v>
      </c>
      <c r="BQ6" s="19" t="s">
        <v>362</v>
      </c>
      <c r="BR6" s="19" t="s">
        <v>363</v>
      </c>
      <c r="BS6" s="19" t="s">
        <v>364</v>
      </c>
      <c r="BT6" s="19" t="s">
        <v>365</v>
      </c>
      <c r="BU6" s="19" t="s">
        <v>366</v>
      </c>
      <c r="BV6" s="19" t="s">
        <v>367</v>
      </c>
      <c r="BW6" s="19" t="s">
        <v>368</v>
      </c>
      <c r="BX6" s="19" t="s">
        <v>36</v>
      </c>
      <c r="BY6" s="19" t="s">
        <v>369</v>
      </c>
      <c r="BZ6" s="19" t="s">
        <v>370</v>
      </c>
      <c r="CA6" s="19" t="s">
        <v>371</v>
      </c>
      <c r="CB6" s="19" t="s">
        <v>372</v>
      </c>
      <c r="CC6" s="19" t="s">
        <v>186</v>
      </c>
      <c r="CD6" s="19" t="s">
        <v>373</v>
      </c>
      <c r="CE6" s="19" t="s">
        <v>374</v>
      </c>
      <c r="CF6" s="19" t="s">
        <v>375</v>
      </c>
      <c r="CG6" s="19" t="s">
        <v>376</v>
      </c>
      <c r="CH6" s="19" t="s">
        <v>377</v>
      </c>
      <c r="CI6" s="19" t="s">
        <v>378</v>
      </c>
      <c r="CJ6" s="19" t="s">
        <v>353</v>
      </c>
      <c r="CK6" s="19" t="s">
        <v>353</v>
      </c>
      <c r="CL6" s="19" t="s">
        <v>175</v>
      </c>
      <c r="CM6" s="19" t="s">
        <v>379</v>
      </c>
      <c r="CN6" s="19" t="s">
        <v>380</v>
      </c>
      <c r="CO6" s="19" t="s">
        <v>381</v>
      </c>
      <c r="CP6" s="19" t="s">
        <v>382</v>
      </c>
      <c r="CQ6" s="19" t="s">
        <v>383</v>
      </c>
      <c r="CR6" s="19" t="s">
        <v>384</v>
      </c>
      <c r="CS6" s="19" t="s">
        <v>385</v>
      </c>
      <c r="CT6" s="19" t="s">
        <v>386</v>
      </c>
      <c r="CU6" s="19" t="s">
        <v>387</v>
      </c>
      <c r="CV6" s="19" t="s">
        <v>388</v>
      </c>
      <c r="CW6" s="19" t="s">
        <v>388</v>
      </c>
      <c r="CX6" s="19" t="s">
        <v>389</v>
      </c>
      <c r="CY6" s="19" t="s">
        <v>390</v>
      </c>
      <c r="CZ6" s="19" t="s">
        <v>391</v>
      </c>
      <c r="DA6" s="19" t="s">
        <v>392</v>
      </c>
      <c r="DB6" s="19" t="s">
        <v>393</v>
      </c>
      <c r="DC6" s="19" t="s">
        <v>394</v>
      </c>
      <c r="DD6" s="19" t="s">
        <v>395</v>
      </c>
      <c r="DE6" s="19" t="s">
        <v>379</v>
      </c>
      <c r="DF6" s="19" t="s">
        <v>396</v>
      </c>
      <c r="DG6" s="19" t="s">
        <v>397</v>
      </c>
      <c r="DH6" s="19" t="s">
        <v>398</v>
      </c>
      <c r="DI6" s="19" t="s">
        <v>399</v>
      </c>
      <c r="DJ6" s="19" t="s">
        <v>400</v>
      </c>
      <c r="DK6" s="19" t="s">
        <v>401</v>
      </c>
    </row>
    <row r="7" spans="2:115" x14ac:dyDescent="0.25">
      <c r="B7" s="21" t="s">
        <v>58</v>
      </c>
      <c r="C7" s="20" t="s">
        <v>402</v>
      </c>
      <c r="D7" s="19" t="s">
        <v>403</v>
      </c>
      <c r="E7" s="19" t="s">
        <v>404</v>
      </c>
      <c r="F7" s="19" t="s">
        <v>405</v>
      </c>
      <c r="G7" s="19" t="s">
        <v>406</v>
      </c>
      <c r="H7" s="19" t="s">
        <v>407</v>
      </c>
      <c r="I7" s="19" t="s">
        <v>408</v>
      </c>
      <c r="J7" s="19" t="s">
        <v>409</v>
      </c>
      <c r="K7" s="19" t="s">
        <v>410</v>
      </c>
      <c r="L7" s="19" t="s">
        <v>411</v>
      </c>
      <c r="M7" s="19" t="s">
        <v>412</v>
      </c>
      <c r="N7" s="19" t="s">
        <v>413</v>
      </c>
      <c r="O7" s="19" t="s">
        <v>414</v>
      </c>
      <c r="P7" s="19" t="s">
        <v>415</v>
      </c>
      <c r="Q7" s="19" t="s">
        <v>416</v>
      </c>
      <c r="R7" s="19" t="s">
        <v>415</v>
      </c>
      <c r="S7" s="19" t="s">
        <v>417</v>
      </c>
      <c r="T7" s="19" t="s">
        <v>418</v>
      </c>
      <c r="U7" s="19" t="s">
        <v>419</v>
      </c>
      <c r="V7" s="19" t="s">
        <v>420</v>
      </c>
      <c r="W7" s="19" t="s">
        <v>421</v>
      </c>
      <c r="X7" s="19" t="s">
        <v>421</v>
      </c>
      <c r="Y7" s="19" t="s">
        <v>422</v>
      </c>
      <c r="Z7" s="19" t="s">
        <v>422</v>
      </c>
      <c r="AA7" s="19" t="s">
        <v>422</v>
      </c>
      <c r="AB7" s="19" t="s">
        <v>422</v>
      </c>
      <c r="AC7" s="19" t="s">
        <v>422</v>
      </c>
      <c r="AD7" s="19">
        <v>0</v>
      </c>
      <c r="AE7" s="19">
        <v>0</v>
      </c>
      <c r="AF7" s="19">
        <v>0</v>
      </c>
      <c r="AG7" s="19">
        <v>0</v>
      </c>
      <c r="AH7" s="19">
        <v>0</v>
      </c>
      <c r="AI7" s="19" t="s">
        <v>423</v>
      </c>
      <c r="AJ7" s="19" t="s">
        <v>423</v>
      </c>
      <c r="AK7" s="19" t="s">
        <v>424</v>
      </c>
      <c r="AL7" s="19" t="s">
        <v>425</v>
      </c>
      <c r="AM7" s="19" t="s">
        <v>426</v>
      </c>
      <c r="AN7" s="19" t="s">
        <v>427</v>
      </c>
      <c r="AO7" s="19" t="s">
        <v>428</v>
      </c>
      <c r="AP7" s="19" t="s">
        <v>429</v>
      </c>
      <c r="AQ7" s="19" t="s">
        <v>430</v>
      </c>
      <c r="AR7" s="19" t="s">
        <v>431</v>
      </c>
      <c r="AS7" s="19" t="s">
        <v>432</v>
      </c>
      <c r="AT7" s="19" t="s">
        <v>433</v>
      </c>
      <c r="AU7" s="19" t="s">
        <v>434</v>
      </c>
      <c r="AV7" s="19" t="s">
        <v>435</v>
      </c>
      <c r="AW7" s="19" t="s">
        <v>435</v>
      </c>
      <c r="AX7" s="19" t="s">
        <v>436</v>
      </c>
      <c r="AY7" s="19" t="s">
        <v>437</v>
      </c>
      <c r="AZ7" s="19" t="s">
        <v>438</v>
      </c>
      <c r="BA7" s="19" t="s">
        <v>439</v>
      </c>
      <c r="BB7" s="19" t="s">
        <v>440</v>
      </c>
      <c r="BC7" s="19" t="s">
        <v>441</v>
      </c>
      <c r="BD7" s="19" t="s">
        <v>441</v>
      </c>
      <c r="BE7" s="19" t="s">
        <v>442</v>
      </c>
      <c r="BF7" s="19" t="s">
        <v>443</v>
      </c>
      <c r="BG7" s="19" t="s">
        <v>444</v>
      </c>
      <c r="BH7" s="19" t="s">
        <v>445</v>
      </c>
      <c r="BI7" s="19" t="s">
        <v>70</v>
      </c>
      <c r="BJ7" s="19" t="s">
        <v>446</v>
      </c>
      <c r="BK7" s="19" t="s">
        <v>447</v>
      </c>
      <c r="BL7" s="19" t="s">
        <v>448</v>
      </c>
      <c r="BM7" s="19" t="s">
        <v>449</v>
      </c>
      <c r="BN7" s="19" t="s">
        <v>449</v>
      </c>
      <c r="BO7" s="19" t="s">
        <v>450</v>
      </c>
      <c r="BP7" s="19" t="s">
        <v>450</v>
      </c>
      <c r="BQ7" s="19" t="s">
        <v>450</v>
      </c>
      <c r="BR7" s="19" t="s">
        <v>451</v>
      </c>
      <c r="BS7" s="19" t="s">
        <v>364</v>
      </c>
      <c r="BT7" s="19" t="s">
        <v>365</v>
      </c>
      <c r="BU7" s="19" t="s">
        <v>452</v>
      </c>
      <c r="BV7" s="19" t="s">
        <v>453</v>
      </c>
      <c r="BW7" s="19" t="s">
        <v>454</v>
      </c>
      <c r="BX7" s="19" t="s">
        <v>455</v>
      </c>
      <c r="BY7" s="19" t="s">
        <v>456</v>
      </c>
      <c r="BZ7" s="19" t="s">
        <v>457</v>
      </c>
      <c r="CA7" s="19" t="s">
        <v>458</v>
      </c>
      <c r="CB7" s="19" t="s">
        <v>456</v>
      </c>
      <c r="CC7" s="19" t="s">
        <v>459</v>
      </c>
      <c r="CD7" s="19" t="s">
        <v>460</v>
      </c>
      <c r="CE7" s="19">
        <v>0</v>
      </c>
      <c r="CF7" s="19">
        <v>0</v>
      </c>
      <c r="CG7" s="19" t="s">
        <v>461</v>
      </c>
      <c r="CH7" s="19" t="s">
        <v>462</v>
      </c>
      <c r="CI7" s="19" t="s">
        <v>463</v>
      </c>
      <c r="CJ7" s="19" t="s">
        <v>464</v>
      </c>
      <c r="CK7" s="19" t="s">
        <v>464</v>
      </c>
      <c r="CL7" s="19" t="s">
        <v>464</v>
      </c>
      <c r="CM7" s="19" t="s">
        <v>465</v>
      </c>
      <c r="CN7" s="19" t="s">
        <v>466</v>
      </c>
      <c r="CO7" s="19" t="s">
        <v>467</v>
      </c>
      <c r="CP7" s="19" t="s">
        <v>468</v>
      </c>
      <c r="CQ7" s="19" t="s">
        <v>469</v>
      </c>
      <c r="CR7" s="19" t="s">
        <v>470</v>
      </c>
      <c r="CS7" s="19" t="s">
        <v>471</v>
      </c>
      <c r="CT7" s="19" t="s">
        <v>472</v>
      </c>
      <c r="CU7" s="19" t="s">
        <v>473</v>
      </c>
      <c r="CV7" s="19" t="s">
        <v>474</v>
      </c>
      <c r="CW7" s="19" t="s">
        <v>474</v>
      </c>
      <c r="CX7" s="19" t="s">
        <v>475</v>
      </c>
      <c r="CY7" s="19" t="s">
        <v>476</v>
      </c>
      <c r="CZ7" s="19" t="s">
        <v>477</v>
      </c>
      <c r="DA7" s="19" t="s">
        <v>478</v>
      </c>
      <c r="DB7" s="19" t="s">
        <v>479</v>
      </c>
      <c r="DC7" s="19" t="s">
        <v>480</v>
      </c>
      <c r="DD7" s="19" t="s">
        <v>481</v>
      </c>
      <c r="DE7" s="19" t="s">
        <v>465</v>
      </c>
      <c r="DF7" s="19" t="s">
        <v>482</v>
      </c>
      <c r="DG7" s="19" t="s">
        <v>483</v>
      </c>
      <c r="DH7" s="19" t="s">
        <v>484</v>
      </c>
      <c r="DI7" s="19" t="s">
        <v>485</v>
      </c>
      <c r="DJ7" s="19" t="s">
        <v>400</v>
      </c>
      <c r="DK7" s="19" t="s">
        <v>401</v>
      </c>
    </row>
    <row r="8" spans="2:115" x14ac:dyDescent="0.25">
      <c r="B8" s="21" t="s">
        <v>74</v>
      </c>
      <c r="C8" s="20" t="s">
        <v>486</v>
      </c>
      <c r="D8" s="19" t="s">
        <v>487</v>
      </c>
      <c r="E8" s="19" t="s">
        <v>488</v>
      </c>
      <c r="F8" s="19" t="s">
        <v>489</v>
      </c>
      <c r="G8" s="19" t="s">
        <v>490</v>
      </c>
      <c r="H8" s="19" t="s">
        <v>491</v>
      </c>
      <c r="I8" s="19" t="s">
        <v>492</v>
      </c>
      <c r="J8" s="19" t="s">
        <v>493</v>
      </c>
      <c r="K8" s="19" t="s">
        <v>494</v>
      </c>
      <c r="L8" s="19" t="s">
        <v>495</v>
      </c>
      <c r="M8" s="19" t="s">
        <v>496</v>
      </c>
      <c r="N8" s="19" t="s">
        <v>497</v>
      </c>
      <c r="O8" s="19" t="s">
        <v>498</v>
      </c>
      <c r="P8" s="19" t="s">
        <v>499</v>
      </c>
      <c r="Q8" s="19" t="s">
        <v>500</v>
      </c>
      <c r="R8" s="19" t="s">
        <v>501</v>
      </c>
      <c r="S8" s="19" t="s">
        <v>502</v>
      </c>
      <c r="T8" s="19" t="s">
        <v>503</v>
      </c>
      <c r="U8" s="19" t="s">
        <v>504</v>
      </c>
      <c r="V8" s="19" t="s">
        <v>505</v>
      </c>
      <c r="W8" s="19" t="s">
        <v>506</v>
      </c>
      <c r="X8" s="19" t="s">
        <v>507</v>
      </c>
      <c r="Y8" s="19" t="s">
        <v>508</v>
      </c>
      <c r="Z8" s="19" t="s">
        <v>509</v>
      </c>
      <c r="AA8" s="19" t="s">
        <v>510</v>
      </c>
      <c r="AB8" s="19" t="s">
        <v>511</v>
      </c>
      <c r="AC8" s="19" t="s">
        <v>512</v>
      </c>
      <c r="AD8" s="19" t="s">
        <v>513</v>
      </c>
      <c r="AE8" s="19" t="s">
        <v>514</v>
      </c>
      <c r="AF8" s="19" t="s">
        <v>515</v>
      </c>
      <c r="AG8" s="19" t="s">
        <v>516</v>
      </c>
      <c r="AH8" s="19" t="s">
        <v>517</v>
      </c>
      <c r="AI8" s="19" t="s">
        <v>518</v>
      </c>
      <c r="AJ8" s="19" t="s">
        <v>519</v>
      </c>
      <c r="AK8" s="19" t="s">
        <v>520</v>
      </c>
      <c r="AL8" s="19" t="s">
        <v>521</v>
      </c>
      <c r="AM8" s="19" t="s">
        <v>522</v>
      </c>
      <c r="AN8" s="19" t="s">
        <v>523</v>
      </c>
      <c r="AO8" s="19" t="s">
        <v>524</v>
      </c>
      <c r="AP8" s="19" t="s">
        <v>525</v>
      </c>
      <c r="AQ8" s="19" t="s">
        <v>526</v>
      </c>
      <c r="AR8" s="19" t="s">
        <v>527</v>
      </c>
      <c r="AS8" s="19" t="s">
        <v>528</v>
      </c>
      <c r="AT8" s="19" t="s">
        <v>529</v>
      </c>
      <c r="AU8" s="19" t="s">
        <v>530</v>
      </c>
      <c r="AV8" s="19" t="s">
        <v>531</v>
      </c>
      <c r="AW8" s="19" t="s">
        <v>532</v>
      </c>
      <c r="AX8" s="19" t="s">
        <v>533</v>
      </c>
      <c r="AY8" s="19" t="s">
        <v>534</v>
      </c>
      <c r="AZ8" s="19" t="s">
        <v>535</v>
      </c>
      <c r="BA8" s="19" t="s">
        <v>536</v>
      </c>
      <c r="BB8" s="19" t="s">
        <v>537</v>
      </c>
      <c r="BC8" s="19" t="s">
        <v>538</v>
      </c>
      <c r="BD8" s="19" t="s">
        <v>539</v>
      </c>
      <c r="BE8" s="19" t="s">
        <v>540</v>
      </c>
      <c r="BF8" s="19" t="s">
        <v>541</v>
      </c>
      <c r="BG8" s="19" t="s">
        <v>542</v>
      </c>
      <c r="BH8" s="19" t="s">
        <v>543</v>
      </c>
      <c r="BI8" s="19" t="s">
        <v>544</v>
      </c>
      <c r="BJ8" s="19" t="s">
        <v>545</v>
      </c>
      <c r="BK8" s="19" t="s">
        <v>546</v>
      </c>
      <c r="BL8" s="19" t="s">
        <v>547</v>
      </c>
      <c r="BM8" s="19" t="s">
        <v>548</v>
      </c>
      <c r="BN8" s="19" t="s">
        <v>549</v>
      </c>
      <c r="BO8" s="19" t="s">
        <v>550</v>
      </c>
      <c r="BP8" s="19" t="s">
        <v>551</v>
      </c>
      <c r="BQ8" s="19" t="s">
        <v>552</v>
      </c>
      <c r="BR8" s="19" t="s">
        <v>553</v>
      </c>
      <c r="BS8" s="19" t="s">
        <v>554</v>
      </c>
      <c r="BT8" s="19" t="s">
        <v>555</v>
      </c>
      <c r="BU8" s="19" t="s">
        <v>556</v>
      </c>
      <c r="BV8" s="19" t="s">
        <v>557</v>
      </c>
      <c r="BW8" s="19" t="s">
        <v>558</v>
      </c>
      <c r="BX8" s="19" t="s">
        <v>559</v>
      </c>
      <c r="BY8" s="19" t="s">
        <v>560</v>
      </c>
      <c r="BZ8" s="19" t="s">
        <v>561</v>
      </c>
      <c r="CA8" s="19" t="s">
        <v>562</v>
      </c>
      <c r="CB8" s="19" t="s">
        <v>563</v>
      </c>
      <c r="CC8" s="19" t="s">
        <v>564</v>
      </c>
      <c r="CD8" s="19" t="s">
        <v>565</v>
      </c>
      <c r="CE8" s="19" t="s">
        <v>566</v>
      </c>
      <c r="CF8" s="19" t="s">
        <v>567</v>
      </c>
      <c r="CG8" s="19" t="s">
        <v>568</v>
      </c>
      <c r="CH8" s="19" t="s">
        <v>569</v>
      </c>
      <c r="CI8" s="19" t="s">
        <v>570</v>
      </c>
      <c r="CJ8" s="19" t="s">
        <v>571</v>
      </c>
      <c r="CK8" s="19" t="s">
        <v>572</v>
      </c>
      <c r="CL8" s="19" t="s">
        <v>573</v>
      </c>
      <c r="CM8" s="19" t="s">
        <v>574</v>
      </c>
      <c r="CN8" s="19" t="s">
        <v>575</v>
      </c>
      <c r="CO8" s="19" t="s">
        <v>576</v>
      </c>
      <c r="CP8" s="19" t="s">
        <v>577</v>
      </c>
      <c r="CQ8" s="19" t="s">
        <v>578</v>
      </c>
      <c r="CR8" s="19" t="s">
        <v>579</v>
      </c>
      <c r="CS8" s="19" t="s">
        <v>580</v>
      </c>
      <c r="CT8" s="19" t="s">
        <v>581</v>
      </c>
      <c r="CU8" s="19" t="s">
        <v>582</v>
      </c>
      <c r="CV8" s="19" t="s">
        <v>583</v>
      </c>
      <c r="CW8" s="19" t="s">
        <v>584</v>
      </c>
      <c r="CX8" s="19" t="s">
        <v>585</v>
      </c>
      <c r="CY8" s="19" t="s">
        <v>586</v>
      </c>
      <c r="CZ8" s="19" t="s">
        <v>587</v>
      </c>
      <c r="DA8" s="19" t="s">
        <v>588</v>
      </c>
      <c r="DB8" s="19" t="s">
        <v>589</v>
      </c>
      <c r="DC8" s="19" t="s">
        <v>590</v>
      </c>
      <c r="DD8" s="19" t="s">
        <v>591</v>
      </c>
      <c r="DE8" s="19" t="s">
        <v>592</v>
      </c>
      <c r="DF8" s="19" t="s">
        <v>593</v>
      </c>
      <c r="DG8" s="19" t="s">
        <v>594</v>
      </c>
      <c r="DH8" s="19" t="s">
        <v>595</v>
      </c>
      <c r="DI8" s="19" t="s">
        <v>596</v>
      </c>
      <c r="DJ8" s="19" t="s">
        <v>597</v>
      </c>
      <c r="DK8" s="19" t="s">
        <v>598</v>
      </c>
    </row>
    <row r="9" spans="2:115" x14ac:dyDescent="0.25">
      <c r="B9" s="21" t="s">
        <v>100</v>
      </c>
      <c r="C9" s="20" t="s">
        <v>599</v>
      </c>
      <c r="D9" s="19" t="s">
        <v>600</v>
      </c>
      <c r="E9" s="19" t="s">
        <v>600</v>
      </c>
      <c r="F9" s="19" t="s">
        <v>600</v>
      </c>
      <c r="G9" s="19" t="s">
        <v>599</v>
      </c>
      <c r="H9" s="19" t="s">
        <v>599</v>
      </c>
      <c r="I9" s="19" t="s">
        <v>599</v>
      </c>
      <c r="J9" s="19" t="s">
        <v>599</v>
      </c>
      <c r="K9" s="19" t="s">
        <v>601</v>
      </c>
      <c r="L9" s="19" t="s">
        <v>602</v>
      </c>
      <c r="M9" s="19" t="s">
        <v>599</v>
      </c>
      <c r="N9" s="19" t="s">
        <v>602</v>
      </c>
      <c r="O9" s="19" t="s">
        <v>600</v>
      </c>
      <c r="P9" s="19" t="s">
        <v>600</v>
      </c>
      <c r="Q9" s="19" t="s">
        <v>600</v>
      </c>
      <c r="R9" s="19" t="s">
        <v>600</v>
      </c>
      <c r="S9" s="19" t="s">
        <v>603</v>
      </c>
      <c r="T9" s="19" t="s">
        <v>604</v>
      </c>
      <c r="U9" s="19" t="s">
        <v>600</v>
      </c>
      <c r="V9" s="19" t="s">
        <v>605</v>
      </c>
      <c r="W9" s="19" t="s">
        <v>603</v>
      </c>
      <c r="X9" s="19" t="s">
        <v>603</v>
      </c>
      <c r="Y9" s="19" t="s">
        <v>600</v>
      </c>
      <c r="Z9" s="19" t="s">
        <v>600</v>
      </c>
      <c r="AA9" s="19" t="s">
        <v>600</v>
      </c>
      <c r="AB9" s="19" t="s">
        <v>600</v>
      </c>
      <c r="AC9" s="19" t="s">
        <v>600</v>
      </c>
      <c r="AD9" s="19" t="s">
        <v>604</v>
      </c>
      <c r="AE9" s="19" t="s">
        <v>605</v>
      </c>
      <c r="AF9" s="19" t="s">
        <v>599</v>
      </c>
      <c r="AG9" s="19" t="s">
        <v>606</v>
      </c>
      <c r="AH9" s="19" t="s">
        <v>605</v>
      </c>
      <c r="AI9" s="19" t="s">
        <v>599</v>
      </c>
      <c r="AJ9" s="19" t="s">
        <v>599</v>
      </c>
      <c r="AK9" s="19" t="s">
        <v>605</v>
      </c>
      <c r="AL9" s="19" t="s">
        <v>599</v>
      </c>
      <c r="AM9" s="19" t="s">
        <v>599</v>
      </c>
      <c r="AN9" s="19" t="s">
        <v>605</v>
      </c>
      <c r="AO9" s="19" t="s">
        <v>606</v>
      </c>
      <c r="AP9" s="19" t="s">
        <v>602</v>
      </c>
      <c r="AQ9" s="19" t="s">
        <v>602</v>
      </c>
      <c r="AR9" s="19" t="s">
        <v>602</v>
      </c>
      <c r="AS9" s="19" t="s">
        <v>605</v>
      </c>
      <c r="AT9" s="19" t="s">
        <v>605</v>
      </c>
      <c r="AU9" s="19" t="s">
        <v>605</v>
      </c>
      <c r="AV9" s="19" t="s">
        <v>606</v>
      </c>
      <c r="AW9" s="19" t="s">
        <v>604</v>
      </c>
      <c r="AX9" s="19" t="s">
        <v>603</v>
      </c>
      <c r="AY9" s="19" t="s">
        <v>601</v>
      </c>
      <c r="AZ9" s="19" t="s">
        <v>602</v>
      </c>
      <c r="BA9" s="19" t="s">
        <v>602</v>
      </c>
      <c r="BB9" s="19" t="s">
        <v>599</v>
      </c>
      <c r="BC9" s="19" t="s">
        <v>599</v>
      </c>
      <c r="BD9" s="19" t="s">
        <v>599</v>
      </c>
      <c r="BE9" s="19" t="s">
        <v>601</v>
      </c>
      <c r="BF9" s="19" t="s">
        <v>599</v>
      </c>
      <c r="BG9" s="19" t="s">
        <v>604</v>
      </c>
      <c r="BH9" s="19" t="s">
        <v>603</v>
      </c>
      <c r="BI9" s="19" t="s">
        <v>599</v>
      </c>
      <c r="BJ9" s="19" t="s">
        <v>603</v>
      </c>
      <c r="BK9" s="19" t="s">
        <v>604</v>
      </c>
      <c r="BL9" s="19" t="s">
        <v>605</v>
      </c>
      <c r="BM9" s="19" t="s">
        <v>599</v>
      </c>
      <c r="BN9" s="19" t="s">
        <v>601</v>
      </c>
      <c r="BO9" s="19" t="s">
        <v>604</v>
      </c>
      <c r="BP9" s="19" t="s">
        <v>600</v>
      </c>
      <c r="BQ9" s="19" t="s">
        <v>603</v>
      </c>
      <c r="BR9" s="19" t="s">
        <v>602</v>
      </c>
      <c r="BS9" s="19" t="s">
        <v>605</v>
      </c>
      <c r="BT9" s="19" t="s">
        <v>603</v>
      </c>
      <c r="BU9" s="19" t="s">
        <v>606</v>
      </c>
      <c r="BV9" s="19" t="s">
        <v>601</v>
      </c>
      <c r="BW9" s="19" t="s">
        <v>599</v>
      </c>
      <c r="BX9" s="19" t="s">
        <v>602</v>
      </c>
      <c r="BY9" s="19" t="s">
        <v>602</v>
      </c>
      <c r="BZ9" s="19" t="s">
        <v>605</v>
      </c>
      <c r="CA9" s="19" t="s">
        <v>602</v>
      </c>
      <c r="CB9" s="19" t="s">
        <v>599</v>
      </c>
      <c r="CC9" s="19" t="s">
        <v>599</v>
      </c>
      <c r="CD9" s="19" t="s">
        <v>599</v>
      </c>
      <c r="CE9" s="19" t="s">
        <v>603</v>
      </c>
      <c r="CF9" s="19" t="s">
        <v>599</v>
      </c>
      <c r="CG9" s="19" t="s">
        <v>599</v>
      </c>
      <c r="CH9" s="19" t="s">
        <v>602</v>
      </c>
      <c r="CI9" s="19" t="s">
        <v>599</v>
      </c>
      <c r="CJ9" s="19" t="s">
        <v>602</v>
      </c>
      <c r="CK9" s="19" t="s">
        <v>602</v>
      </c>
      <c r="CL9" s="19" t="s">
        <v>605</v>
      </c>
      <c r="CM9" s="19" t="s">
        <v>599</v>
      </c>
      <c r="CN9" s="19" t="s">
        <v>601</v>
      </c>
      <c r="CO9" s="19" t="s">
        <v>599</v>
      </c>
      <c r="CP9" s="19" t="s">
        <v>600</v>
      </c>
      <c r="CQ9" s="19" t="s">
        <v>602</v>
      </c>
      <c r="CR9" s="19" t="s">
        <v>601</v>
      </c>
      <c r="CS9" s="19" t="s">
        <v>606</v>
      </c>
      <c r="CT9" s="19" t="s">
        <v>599</v>
      </c>
      <c r="CU9" s="19" t="s">
        <v>599</v>
      </c>
      <c r="CV9" s="19" t="s">
        <v>606</v>
      </c>
      <c r="CW9" s="19" t="s">
        <v>604</v>
      </c>
      <c r="CX9" s="19" t="s">
        <v>599</v>
      </c>
      <c r="CY9" s="19" t="s">
        <v>599</v>
      </c>
      <c r="CZ9" s="19" t="s">
        <v>599</v>
      </c>
      <c r="DA9" s="19" t="s">
        <v>599</v>
      </c>
      <c r="DB9" s="19" t="s">
        <v>599</v>
      </c>
      <c r="DC9" s="19" t="s">
        <v>599</v>
      </c>
      <c r="DD9" s="19" t="s">
        <v>605</v>
      </c>
      <c r="DE9" s="19" t="s">
        <v>602</v>
      </c>
      <c r="DF9" s="19" t="s">
        <v>601</v>
      </c>
      <c r="DG9" s="19" t="s">
        <v>606</v>
      </c>
      <c r="DH9" s="19" t="s">
        <v>601</v>
      </c>
      <c r="DI9" s="19" t="s">
        <v>606</v>
      </c>
      <c r="DJ9" s="19" t="s">
        <v>605</v>
      </c>
      <c r="DK9" s="19" t="s">
        <v>601</v>
      </c>
    </row>
    <row r="10" spans="2:115" x14ac:dyDescent="0.25">
      <c r="B10" s="22" t="s">
        <v>102</v>
      </c>
      <c r="C10" s="20">
        <v>160922.25</v>
      </c>
      <c r="D10" s="20">
        <v>700</v>
      </c>
      <c r="E10" s="20">
        <v>110</v>
      </c>
      <c r="F10" s="20">
        <v>650</v>
      </c>
      <c r="G10" s="20">
        <v>145429.5</v>
      </c>
      <c r="H10" s="20">
        <v>169000</v>
      </c>
      <c r="I10" s="20">
        <v>97953</v>
      </c>
      <c r="J10" s="20">
        <v>165000</v>
      </c>
      <c r="K10" s="20">
        <v>152642</v>
      </c>
      <c r="L10" s="20">
        <v>33397.5</v>
      </c>
      <c r="M10" s="20">
        <v>74845.25</v>
      </c>
      <c r="N10" s="20">
        <v>37750.000000000007</v>
      </c>
      <c r="O10" s="20">
        <v>0</v>
      </c>
      <c r="P10" s="20">
        <v>0</v>
      </c>
      <c r="Q10" s="20">
        <v>0</v>
      </c>
      <c r="R10" s="20">
        <v>0</v>
      </c>
      <c r="S10" s="20">
        <v>500</v>
      </c>
      <c r="T10" s="20">
        <v>180000</v>
      </c>
      <c r="U10" s="20">
        <v>0</v>
      </c>
      <c r="V10" s="20">
        <v>35000</v>
      </c>
      <c r="W10" s="20">
        <v>85000</v>
      </c>
      <c r="X10" s="20">
        <v>30000</v>
      </c>
      <c r="Y10" s="20">
        <v>1321</v>
      </c>
      <c r="Z10" s="20">
        <v>1440</v>
      </c>
      <c r="AA10" s="20">
        <v>688</v>
      </c>
      <c r="AB10" s="20">
        <v>284</v>
      </c>
      <c r="AC10" s="20">
        <v>491</v>
      </c>
      <c r="AD10" s="20">
        <v>54762.5</v>
      </c>
      <c r="AE10" s="20">
        <v>788</v>
      </c>
      <c r="AF10" s="20">
        <v>114625.25</v>
      </c>
      <c r="AG10" s="20">
        <v>75680.5</v>
      </c>
      <c r="AH10" s="20">
        <v>8159.25</v>
      </c>
      <c r="AI10" s="20">
        <v>253147</v>
      </c>
      <c r="AJ10" s="20">
        <v>187221</v>
      </c>
      <c r="AK10" s="20">
        <v>10845</v>
      </c>
      <c r="AL10" s="20">
        <v>281038</v>
      </c>
      <c r="AM10" s="20">
        <v>193727.66666666666</v>
      </c>
      <c r="AN10" s="20">
        <v>296.99999999999994</v>
      </c>
      <c r="AO10" s="20">
        <v>55213.25</v>
      </c>
      <c r="AP10" s="20">
        <v>31223</v>
      </c>
      <c r="AQ10" s="20">
        <v>28332.25</v>
      </c>
      <c r="AR10" s="20">
        <v>17024.75</v>
      </c>
      <c r="AS10" s="20">
        <v>11405.25</v>
      </c>
      <c r="AT10" s="20">
        <v>3710.2499999999995</v>
      </c>
      <c r="AU10" s="20">
        <v>10000</v>
      </c>
      <c r="AV10" s="20">
        <v>55631</v>
      </c>
      <c r="AW10" s="20">
        <v>53606.5</v>
      </c>
      <c r="AX10" s="20">
        <v>39460.5</v>
      </c>
      <c r="AY10" s="20">
        <v>452500.25</v>
      </c>
      <c r="AZ10" s="20">
        <v>95301.000000000015</v>
      </c>
      <c r="BA10" s="20">
        <v>44170</v>
      </c>
      <c r="BB10" s="20">
        <v>106502</v>
      </c>
      <c r="BC10" s="20">
        <v>68609.75</v>
      </c>
      <c r="BD10" s="20">
        <v>96297.25</v>
      </c>
      <c r="BE10" s="20">
        <v>152830.29999999999</v>
      </c>
      <c r="BF10" s="20">
        <v>95175.5</v>
      </c>
      <c r="BG10" s="20">
        <v>71260.75</v>
      </c>
      <c r="BH10" s="20">
        <v>120035.5</v>
      </c>
      <c r="BI10" s="20">
        <v>143778.5</v>
      </c>
      <c r="BJ10" s="20">
        <v>51042</v>
      </c>
      <c r="BK10" s="20">
        <v>81744.25</v>
      </c>
      <c r="BL10" s="20">
        <v>45941.25</v>
      </c>
      <c r="BM10" s="20">
        <v>294495.25</v>
      </c>
      <c r="BN10" s="20">
        <v>134873</v>
      </c>
      <c r="BO10" s="20">
        <v>86203</v>
      </c>
      <c r="BP10" s="20">
        <v>0</v>
      </c>
      <c r="BQ10" s="20">
        <v>45994</v>
      </c>
      <c r="BR10" s="20">
        <v>11008</v>
      </c>
      <c r="BS10" s="20">
        <v>0</v>
      </c>
      <c r="BT10" s="20">
        <v>24480</v>
      </c>
      <c r="BU10" s="20">
        <v>59074.75</v>
      </c>
      <c r="BV10" s="20">
        <v>1596528.5</v>
      </c>
      <c r="BW10" s="20">
        <v>171198.5</v>
      </c>
      <c r="BX10" s="20">
        <v>34158.25</v>
      </c>
      <c r="BY10" s="20">
        <v>24136.5</v>
      </c>
      <c r="BZ10" s="20">
        <v>16049.25</v>
      </c>
      <c r="CA10" s="20">
        <v>30612</v>
      </c>
      <c r="CB10" s="20">
        <v>175747.75</v>
      </c>
      <c r="CC10" s="20">
        <v>149482.75</v>
      </c>
      <c r="CD10" s="20">
        <v>123405</v>
      </c>
      <c r="CE10" s="20">
        <v>34038</v>
      </c>
      <c r="CF10" s="20">
        <v>193567</v>
      </c>
      <c r="CG10" s="20">
        <v>186390</v>
      </c>
      <c r="CH10" s="20">
        <v>24412.5</v>
      </c>
      <c r="CI10" s="20">
        <v>96815.75</v>
      </c>
      <c r="CJ10" s="20">
        <v>40000</v>
      </c>
      <c r="CK10" s="20">
        <v>25000</v>
      </c>
      <c r="CL10" s="20">
        <v>70000</v>
      </c>
      <c r="CM10" s="20">
        <v>105181.33333333333</v>
      </c>
      <c r="CN10" s="20">
        <v>111948</v>
      </c>
      <c r="CO10" s="20">
        <v>255312.33333333334</v>
      </c>
      <c r="CP10" s="20">
        <v>36.666666666666664</v>
      </c>
      <c r="CQ10" s="20">
        <v>22141.666666666668</v>
      </c>
      <c r="CR10" s="20">
        <v>430468</v>
      </c>
      <c r="CS10" s="20">
        <v>68617.333333333328</v>
      </c>
      <c r="CT10" s="20">
        <v>153194</v>
      </c>
      <c r="CU10" s="20">
        <v>75549</v>
      </c>
      <c r="CV10" s="20">
        <v>72508.333333333328</v>
      </c>
      <c r="CW10" s="20">
        <v>75219.333333333328</v>
      </c>
      <c r="CX10" s="20">
        <v>112073.33333333333</v>
      </c>
      <c r="CY10" s="20">
        <v>66453</v>
      </c>
      <c r="CZ10" s="20">
        <v>111986</v>
      </c>
      <c r="DA10" s="20">
        <v>357537.33333333331</v>
      </c>
      <c r="DB10" s="20">
        <v>80199</v>
      </c>
      <c r="DC10" s="20">
        <v>127299.66666666667</v>
      </c>
      <c r="DD10" s="20">
        <v>5075.666666666667</v>
      </c>
      <c r="DE10" s="20">
        <v>9200.6666666666661</v>
      </c>
      <c r="DF10" s="20">
        <v>409756.66666666669</v>
      </c>
      <c r="DG10" s="20">
        <v>61384.666666666664</v>
      </c>
      <c r="DH10" s="20">
        <v>400986</v>
      </c>
      <c r="DI10" s="20">
        <v>76399</v>
      </c>
      <c r="DJ10" s="20">
        <v>10630.333333333334</v>
      </c>
      <c r="DK10" s="20">
        <v>394481</v>
      </c>
    </row>
    <row r="11" spans="2:115" ht="15.75" thickBot="1" x14ac:dyDescent="0.3">
      <c r="B11" s="23" t="s">
        <v>103</v>
      </c>
      <c r="C11" s="19" t="s">
        <v>1</v>
      </c>
      <c r="D11" s="19" t="s">
        <v>1</v>
      </c>
      <c r="E11" s="19" t="s">
        <v>1</v>
      </c>
      <c r="F11" s="19" t="s">
        <v>1</v>
      </c>
      <c r="G11" s="19" t="s">
        <v>1</v>
      </c>
      <c r="H11" s="19" t="s">
        <v>1</v>
      </c>
      <c r="I11" s="19" t="s">
        <v>1</v>
      </c>
      <c r="J11" s="19" t="s">
        <v>1</v>
      </c>
      <c r="K11" s="19" t="s">
        <v>1</v>
      </c>
      <c r="L11" s="19" t="s">
        <v>1</v>
      </c>
      <c r="M11" s="19" t="s">
        <v>1</v>
      </c>
      <c r="N11" s="19" t="s">
        <v>1</v>
      </c>
      <c r="O11" s="19" t="s">
        <v>1</v>
      </c>
      <c r="P11" s="19" t="s">
        <v>1</v>
      </c>
      <c r="Q11" s="19" t="s">
        <v>1</v>
      </c>
      <c r="R11" s="19" t="s">
        <v>1</v>
      </c>
      <c r="S11" s="19" t="s">
        <v>1</v>
      </c>
      <c r="T11" s="19" t="s">
        <v>1</v>
      </c>
      <c r="U11" s="19" t="s">
        <v>1</v>
      </c>
      <c r="V11" s="19" t="s">
        <v>1</v>
      </c>
      <c r="W11" s="19" t="s">
        <v>1</v>
      </c>
      <c r="X11" s="19" t="s">
        <v>1</v>
      </c>
      <c r="Y11" s="19" t="s">
        <v>1</v>
      </c>
      <c r="Z11" s="19" t="s">
        <v>1</v>
      </c>
      <c r="AA11" s="19" t="s">
        <v>1</v>
      </c>
      <c r="AB11" s="19" t="s">
        <v>1</v>
      </c>
      <c r="AC11" s="19" t="s">
        <v>1</v>
      </c>
      <c r="AD11" s="19" t="s">
        <v>1</v>
      </c>
      <c r="AE11" s="19" t="s">
        <v>1</v>
      </c>
      <c r="AF11" s="19" t="s">
        <v>1</v>
      </c>
      <c r="AG11" s="19" t="s">
        <v>1</v>
      </c>
      <c r="AH11" s="19" t="s">
        <v>1</v>
      </c>
      <c r="AI11" s="19" t="s">
        <v>1</v>
      </c>
      <c r="AJ11" s="19" t="s">
        <v>1</v>
      </c>
      <c r="AK11" s="19" t="s">
        <v>1</v>
      </c>
      <c r="AL11" s="19" t="s">
        <v>1</v>
      </c>
      <c r="AM11" s="19" t="s">
        <v>1</v>
      </c>
      <c r="AN11" s="19" t="s">
        <v>1</v>
      </c>
      <c r="AO11" s="19" t="s">
        <v>1</v>
      </c>
      <c r="AP11" s="19" t="s">
        <v>1</v>
      </c>
      <c r="AQ11" s="19" t="s">
        <v>1</v>
      </c>
      <c r="AR11" s="19" t="s">
        <v>1</v>
      </c>
      <c r="AS11" s="19" t="s">
        <v>1</v>
      </c>
      <c r="AT11" s="19" t="s">
        <v>1</v>
      </c>
      <c r="AU11" s="19" t="s">
        <v>1</v>
      </c>
      <c r="AV11" s="19" t="s">
        <v>1</v>
      </c>
      <c r="AW11" s="19" t="s">
        <v>1</v>
      </c>
      <c r="AX11" s="19" t="s">
        <v>1</v>
      </c>
      <c r="AY11" s="19" t="s">
        <v>1</v>
      </c>
      <c r="AZ11" s="19" t="s">
        <v>1</v>
      </c>
      <c r="BA11" s="19" t="s">
        <v>1</v>
      </c>
      <c r="BB11" s="19" t="s">
        <v>1</v>
      </c>
      <c r="BC11" s="19" t="s">
        <v>1</v>
      </c>
      <c r="BD11" s="19" t="s">
        <v>1</v>
      </c>
      <c r="BE11" s="19" t="s">
        <v>1</v>
      </c>
      <c r="BF11" s="19" t="s">
        <v>1</v>
      </c>
      <c r="BG11" s="19" t="s">
        <v>1</v>
      </c>
      <c r="BH11" s="19" t="s">
        <v>1</v>
      </c>
      <c r="BI11" s="19" t="s">
        <v>1</v>
      </c>
      <c r="BJ11" s="19" t="s">
        <v>1</v>
      </c>
      <c r="BK11" s="19" t="s">
        <v>1</v>
      </c>
      <c r="BL11" s="19" t="s">
        <v>1</v>
      </c>
      <c r="BM11" s="19" t="s">
        <v>1</v>
      </c>
      <c r="BN11" s="19" t="s">
        <v>1</v>
      </c>
      <c r="BO11" s="19" t="s">
        <v>1</v>
      </c>
      <c r="BP11" s="19" t="s">
        <v>1</v>
      </c>
      <c r="BQ11" s="19" t="s">
        <v>1</v>
      </c>
      <c r="BR11" s="19" t="s">
        <v>1</v>
      </c>
      <c r="BS11" s="19" t="s">
        <v>1</v>
      </c>
      <c r="BT11" s="19" t="s">
        <v>1</v>
      </c>
      <c r="BU11" s="19" t="s">
        <v>1</v>
      </c>
      <c r="BV11" s="19" t="s">
        <v>1</v>
      </c>
      <c r="BW11" s="19" t="s">
        <v>1</v>
      </c>
      <c r="BX11" s="19" t="s">
        <v>1</v>
      </c>
      <c r="BY11" s="19" t="s">
        <v>1</v>
      </c>
      <c r="BZ11" s="19" t="s">
        <v>1</v>
      </c>
      <c r="CA11" s="19" t="s">
        <v>1</v>
      </c>
      <c r="CB11" s="19" t="s">
        <v>1</v>
      </c>
      <c r="CC11" s="19" t="s">
        <v>1</v>
      </c>
      <c r="CD11" s="19" t="s">
        <v>1</v>
      </c>
      <c r="CE11" s="19" t="s">
        <v>1</v>
      </c>
      <c r="CF11" s="19" t="s">
        <v>1</v>
      </c>
      <c r="CG11" s="19" t="s">
        <v>1</v>
      </c>
      <c r="CH11" s="19" t="s">
        <v>1</v>
      </c>
      <c r="CI11" s="19" t="s">
        <v>1</v>
      </c>
      <c r="CJ11" s="19" t="s">
        <v>1</v>
      </c>
      <c r="CK11" s="19" t="s">
        <v>1</v>
      </c>
      <c r="CL11" s="19" t="s">
        <v>1</v>
      </c>
      <c r="CM11" s="19" t="s">
        <v>1</v>
      </c>
      <c r="CN11" s="19" t="s">
        <v>1</v>
      </c>
      <c r="CO11" s="19" t="s">
        <v>1</v>
      </c>
      <c r="CP11" s="19" t="s">
        <v>1</v>
      </c>
      <c r="CQ11" s="19" t="s">
        <v>1</v>
      </c>
      <c r="CR11" s="19" t="s">
        <v>1</v>
      </c>
      <c r="CS11" s="19" t="s">
        <v>1</v>
      </c>
      <c r="CT11" s="19" t="s">
        <v>1</v>
      </c>
      <c r="CU11" s="19" t="s">
        <v>1</v>
      </c>
      <c r="CV11" s="19" t="s">
        <v>1</v>
      </c>
      <c r="CW11" s="19" t="s">
        <v>1</v>
      </c>
      <c r="CX11" s="19" t="s">
        <v>1</v>
      </c>
      <c r="CY11" s="19" t="s">
        <v>1</v>
      </c>
      <c r="CZ11" s="19" t="s">
        <v>1</v>
      </c>
      <c r="DA11" s="19" t="s">
        <v>1</v>
      </c>
      <c r="DB11" s="19" t="s">
        <v>1</v>
      </c>
      <c r="DC11" s="19" t="s">
        <v>1</v>
      </c>
      <c r="DD11" s="19" t="s">
        <v>1</v>
      </c>
      <c r="DE11" s="19" t="s">
        <v>1</v>
      </c>
      <c r="DF11" s="19" t="s">
        <v>1</v>
      </c>
      <c r="DG11" s="19" t="s">
        <v>1</v>
      </c>
      <c r="DH11" s="19" t="s">
        <v>1</v>
      </c>
      <c r="DI11" s="19" t="s">
        <v>1</v>
      </c>
      <c r="DJ11" s="19" t="s">
        <v>1</v>
      </c>
      <c r="DK11" s="19" t="s">
        <v>1</v>
      </c>
    </row>
    <row r="12" spans="2:115" ht="15.75" thickBot="1" x14ac:dyDescent="0.3"/>
    <row r="13" spans="2:115" ht="165.75" thickBot="1" x14ac:dyDescent="0.3">
      <c r="B13" s="29" t="s">
        <v>117</v>
      </c>
      <c r="C13" s="28"/>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33" t="s">
        <v>607</v>
      </c>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row>
    <row r="15" spans="2:115" ht="15.75" thickBot="1" x14ac:dyDescent="0.3"/>
    <row r="16" spans="2:115" x14ac:dyDescent="0.25">
      <c r="B16" s="25" t="s">
        <v>121</v>
      </c>
      <c r="C16" s="24">
        <v>160922.25</v>
      </c>
      <c r="D16" s="24">
        <v>700</v>
      </c>
      <c r="E16" s="24">
        <v>110</v>
      </c>
      <c r="F16" s="24">
        <v>650</v>
      </c>
      <c r="G16" s="24">
        <v>145429.5</v>
      </c>
      <c r="H16" s="24">
        <v>169000</v>
      </c>
      <c r="I16" s="24">
        <v>97953</v>
      </c>
      <c r="J16" s="24">
        <v>165000</v>
      </c>
      <c r="K16" s="24">
        <v>152642</v>
      </c>
      <c r="L16" s="24">
        <v>33397.5</v>
      </c>
      <c r="M16" s="24">
        <v>74845.25</v>
      </c>
      <c r="N16" s="24">
        <v>37750.000000000007</v>
      </c>
      <c r="O16" s="24">
        <v>0</v>
      </c>
      <c r="P16" s="24">
        <v>0</v>
      </c>
      <c r="Q16" s="24">
        <v>0</v>
      </c>
      <c r="R16" s="24">
        <v>0</v>
      </c>
      <c r="S16" s="24">
        <v>500</v>
      </c>
      <c r="T16" s="24">
        <v>180000</v>
      </c>
      <c r="U16" s="24">
        <v>0</v>
      </c>
      <c r="V16" s="24">
        <v>35000</v>
      </c>
      <c r="W16" s="24">
        <v>85000</v>
      </c>
      <c r="X16" s="24">
        <v>30000</v>
      </c>
      <c r="Y16" s="24">
        <v>1321</v>
      </c>
      <c r="Z16" s="24">
        <v>1440</v>
      </c>
      <c r="AA16" s="24">
        <v>688</v>
      </c>
      <c r="AB16" s="24">
        <v>284</v>
      </c>
      <c r="AC16" s="24">
        <v>491</v>
      </c>
      <c r="AD16" s="24">
        <v>54762.5</v>
      </c>
      <c r="AE16" s="24">
        <v>788</v>
      </c>
      <c r="AF16" s="24">
        <v>114625.25</v>
      </c>
      <c r="AG16" s="24">
        <v>75680.5</v>
      </c>
      <c r="AH16" s="24">
        <v>8159.25</v>
      </c>
      <c r="AI16" s="24">
        <v>253147</v>
      </c>
      <c r="AJ16" s="24">
        <v>187221</v>
      </c>
      <c r="AK16" s="24">
        <v>10845</v>
      </c>
      <c r="AL16" s="24">
        <v>281038</v>
      </c>
      <c r="AM16" s="24">
        <v>193727.66666666666</v>
      </c>
      <c r="AN16" s="24">
        <v>296.99999999999994</v>
      </c>
      <c r="AO16" s="24">
        <v>55213.25</v>
      </c>
      <c r="AP16" s="24">
        <v>31223</v>
      </c>
      <c r="AQ16" s="24">
        <v>28332.25</v>
      </c>
      <c r="AR16" s="24">
        <v>17024.75</v>
      </c>
      <c r="AS16" s="24">
        <v>11405.25</v>
      </c>
      <c r="AT16" s="24">
        <v>3710.2499999999995</v>
      </c>
      <c r="AU16" s="24">
        <v>10000</v>
      </c>
      <c r="AV16" s="24">
        <v>55631</v>
      </c>
      <c r="AW16" s="24">
        <v>53606.5</v>
      </c>
      <c r="AX16" s="24">
        <v>39460.5</v>
      </c>
      <c r="AY16" s="24">
        <v>452500.25</v>
      </c>
      <c r="AZ16" s="24">
        <v>95301.000000000015</v>
      </c>
      <c r="BA16" s="24">
        <v>44170</v>
      </c>
      <c r="BB16" s="24">
        <v>106502</v>
      </c>
      <c r="BC16" s="24">
        <v>68609.75</v>
      </c>
      <c r="BD16" s="24">
        <v>96297.25</v>
      </c>
      <c r="BE16" s="24">
        <v>152830.29999999999</v>
      </c>
      <c r="BF16" s="24">
        <v>95175.5</v>
      </c>
      <c r="BG16" s="24">
        <v>71260.75</v>
      </c>
      <c r="BH16" s="24">
        <v>120035.5</v>
      </c>
      <c r="BI16" s="24">
        <v>143778.5</v>
      </c>
      <c r="BJ16" s="24">
        <v>51042</v>
      </c>
      <c r="BK16" s="24">
        <v>81744.25</v>
      </c>
      <c r="BL16" s="24">
        <v>45941.25</v>
      </c>
      <c r="BM16" s="24">
        <v>294495.25</v>
      </c>
      <c r="BN16" s="24">
        <v>134873</v>
      </c>
      <c r="BO16" s="24">
        <v>86203</v>
      </c>
      <c r="BP16" s="24">
        <v>0</v>
      </c>
      <c r="BQ16" s="24">
        <v>45994</v>
      </c>
      <c r="BR16" s="24">
        <v>11008</v>
      </c>
      <c r="BS16" s="24">
        <v>0</v>
      </c>
      <c r="BT16" s="24">
        <v>24480</v>
      </c>
      <c r="BU16" s="24">
        <v>59074.75</v>
      </c>
      <c r="BV16" s="24">
        <v>1596528.5</v>
      </c>
      <c r="BW16" s="24">
        <v>171198.5</v>
      </c>
      <c r="BX16" s="24">
        <v>34158.25</v>
      </c>
      <c r="BY16" s="24">
        <v>24136.5</v>
      </c>
      <c r="BZ16" s="24">
        <v>16049.25</v>
      </c>
      <c r="CA16" s="24">
        <v>30612</v>
      </c>
      <c r="CB16" s="24">
        <v>175747.75</v>
      </c>
      <c r="CC16" s="24">
        <v>149482.75</v>
      </c>
      <c r="CD16" s="24">
        <v>123405</v>
      </c>
      <c r="CE16" s="24">
        <v>34038</v>
      </c>
      <c r="CF16" s="24">
        <v>193567</v>
      </c>
      <c r="CG16" s="24">
        <v>186390</v>
      </c>
      <c r="CH16" s="24">
        <v>24412.5</v>
      </c>
      <c r="CI16" s="24">
        <v>96815.75</v>
      </c>
      <c r="CJ16" s="24">
        <v>40000</v>
      </c>
      <c r="CK16" s="24">
        <v>25000</v>
      </c>
      <c r="CL16" s="24">
        <v>70000</v>
      </c>
      <c r="CM16" s="24">
        <v>105181.33333333333</v>
      </c>
      <c r="CN16" s="24">
        <v>111948</v>
      </c>
      <c r="CO16" s="24">
        <v>255312.33333333334</v>
      </c>
      <c r="CP16" s="24">
        <v>36.666666666666664</v>
      </c>
      <c r="CQ16" s="24">
        <v>22141.666666666668</v>
      </c>
      <c r="CR16" s="24">
        <v>430468</v>
      </c>
      <c r="CS16" s="24">
        <v>68617.333333333328</v>
      </c>
      <c r="CT16" s="24">
        <v>153194</v>
      </c>
      <c r="CU16" s="24">
        <v>75549</v>
      </c>
      <c r="CV16" s="24">
        <v>72508.333333333328</v>
      </c>
      <c r="CW16" s="24">
        <v>75219.333333333328</v>
      </c>
      <c r="CX16" s="24">
        <v>112073.33333333333</v>
      </c>
      <c r="CY16" s="24">
        <v>66453</v>
      </c>
      <c r="CZ16" s="24">
        <v>111986</v>
      </c>
      <c r="DA16" s="24">
        <v>357537.33333333331</v>
      </c>
      <c r="DB16" s="24">
        <v>80199</v>
      </c>
      <c r="DC16" s="24">
        <v>127299.66666666667</v>
      </c>
      <c r="DD16" s="24">
        <v>5075.666666666667</v>
      </c>
      <c r="DE16" s="24">
        <v>9200.6666666666661</v>
      </c>
      <c r="DF16" s="24">
        <v>409756.66666666669</v>
      </c>
      <c r="DG16" s="24">
        <v>61384.666666666664</v>
      </c>
      <c r="DH16" s="24">
        <v>400986</v>
      </c>
      <c r="DI16" s="24">
        <v>76399</v>
      </c>
      <c r="DJ16" s="24">
        <v>10630.333333333334</v>
      </c>
      <c r="DK16" s="24">
        <v>394481</v>
      </c>
    </row>
    <row r="17" spans="2:115" x14ac:dyDescent="0.25">
      <c r="B17" s="26" t="s">
        <v>122</v>
      </c>
      <c r="C17" s="24">
        <v>160922.25</v>
      </c>
      <c r="D17" s="24">
        <v>700</v>
      </c>
      <c r="E17" s="24">
        <v>110</v>
      </c>
      <c r="F17" s="24">
        <v>650</v>
      </c>
      <c r="G17" s="24">
        <v>145429.5</v>
      </c>
      <c r="H17" s="24">
        <v>169000</v>
      </c>
      <c r="I17" s="24">
        <v>97953</v>
      </c>
      <c r="J17" s="24">
        <v>165000</v>
      </c>
      <c r="K17" s="24">
        <v>152642</v>
      </c>
      <c r="L17" s="24">
        <v>33397.5</v>
      </c>
      <c r="M17" s="24">
        <v>74845.25</v>
      </c>
      <c r="N17" s="24">
        <v>37750.000000000007</v>
      </c>
      <c r="O17" s="24">
        <v>0</v>
      </c>
      <c r="P17" s="24">
        <v>0</v>
      </c>
      <c r="Q17" s="24">
        <v>0</v>
      </c>
      <c r="R17" s="24">
        <v>0</v>
      </c>
      <c r="S17" s="24">
        <v>500</v>
      </c>
      <c r="T17" s="24">
        <v>180000</v>
      </c>
      <c r="U17" s="24">
        <v>0</v>
      </c>
      <c r="V17" s="24">
        <v>35000</v>
      </c>
      <c r="W17" s="24">
        <v>85000</v>
      </c>
      <c r="X17" s="24">
        <v>30000</v>
      </c>
      <c r="Y17" s="24">
        <v>1321</v>
      </c>
      <c r="Z17" s="24">
        <v>1440</v>
      </c>
      <c r="AA17" s="24">
        <v>688</v>
      </c>
      <c r="AB17" s="24">
        <v>284</v>
      </c>
      <c r="AC17" s="24">
        <v>491</v>
      </c>
      <c r="AD17" s="24">
        <v>54762.5</v>
      </c>
      <c r="AE17" s="24">
        <v>788</v>
      </c>
      <c r="AF17" s="24">
        <v>114625.25</v>
      </c>
      <c r="AG17" s="24">
        <v>75680.5</v>
      </c>
      <c r="AH17" s="24">
        <v>8159.25</v>
      </c>
      <c r="AI17" s="24">
        <v>253147</v>
      </c>
      <c r="AJ17" s="24">
        <v>187221</v>
      </c>
      <c r="AK17" s="24">
        <v>10845</v>
      </c>
      <c r="AL17" s="24">
        <v>281038</v>
      </c>
      <c r="AM17" s="24">
        <v>193727.66666666666</v>
      </c>
      <c r="AN17" s="24">
        <v>296.99999999999994</v>
      </c>
      <c r="AO17" s="24">
        <v>55213.25</v>
      </c>
      <c r="AP17" s="24">
        <v>31223</v>
      </c>
      <c r="AQ17" s="24">
        <v>28332.25</v>
      </c>
      <c r="AR17" s="24">
        <v>17024.75</v>
      </c>
      <c r="AS17" s="24">
        <v>11405.25</v>
      </c>
      <c r="AT17" s="24">
        <v>3710.2499999999995</v>
      </c>
      <c r="AU17" s="24">
        <v>10000</v>
      </c>
      <c r="AV17" s="24">
        <v>55631</v>
      </c>
      <c r="AW17" s="24">
        <v>53606.5</v>
      </c>
      <c r="AX17" s="24">
        <v>39460.5</v>
      </c>
      <c r="AY17" s="24">
        <v>452500.25</v>
      </c>
      <c r="AZ17" s="24">
        <v>95301.000000000015</v>
      </c>
      <c r="BA17" s="24">
        <v>44170</v>
      </c>
      <c r="BB17" s="24">
        <v>106502</v>
      </c>
      <c r="BC17" s="24">
        <v>68609.75</v>
      </c>
      <c r="BD17" s="24">
        <v>96297.25</v>
      </c>
      <c r="BE17" s="24">
        <v>152830.29999999999</v>
      </c>
      <c r="BF17" s="24">
        <v>95175.5</v>
      </c>
      <c r="BG17" s="24">
        <v>71260.75</v>
      </c>
      <c r="BH17" s="24">
        <v>120035.5</v>
      </c>
      <c r="BI17" s="24">
        <v>143778.5</v>
      </c>
      <c r="BJ17" s="24">
        <v>51042</v>
      </c>
      <c r="BK17" s="24">
        <v>81744.25</v>
      </c>
      <c r="BL17" s="24">
        <v>45941.25</v>
      </c>
      <c r="BM17" s="24">
        <v>294495.25</v>
      </c>
      <c r="BN17" s="24">
        <v>134873</v>
      </c>
      <c r="BO17" s="24">
        <v>86203</v>
      </c>
      <c r="BP17" s="24">
        <v>0</v>
      </c>
      <c r="BQ17" s="24">
        <v>45994</v>
      </c>
      <c r="BR17" s="24">
        <v>11008</v>
      </c>
      <c r="BS17" s="24">
        <v>0</v>
      </c>
      <c r="BT17" s="24">
        <v>24480</v>
      </c>
      <c r="BU17" s="24">
        <v>59074.75</v>
      </c>
      <c r="BV17" s="24">
        <v>1596528.5</v>
      </c>
      <c r="BW17" s="24">
        <v>171198.5</v>
      </c>
      <c r="BX17" s="24">
        <v>34158.25</v>
      </c>
      <c r="BY17" s="24">
        <v>24136.5</v>
      </c>
      <c r="BZ17" s="24">
        <v>16049.25</v>
      </c>
      <c r="CA17" s="24">
        <v>30612</v>
      </c>
      <c r="CB17" s="24">
        <v>175747.75</v>
      </c>
      <c r="CC17" s="24">
        <v>149482.75</v>
      </c>
      <c r="CD17" s="24">
        <v>123405</v>
      </c>
      <c r="CE17" s="24">
        <v>34038</v>
      </c>
      <c r="CF17" s="24">
        <v>193567</v>
      </c>
      <c r="CG17" s="24">
        <v>186390</v>
      </c>
      <c r="CH17" s="24">
        <v>24412.5</v>
      </c>
      <c r="CI17" s="24">
        <v>96815.75</v>
      </c>
      <c r="CJ17" s="24">
        <v>40000</v>
      </c>
      <c r="CK17" s="24">
        <v>25000</v>
      </c>
      <c r="CL17" s="24">
        <v>70000</v>
      </c>
      <c r="CM17" s="24">
        <v>105181.33333333333</v>
      </c>
      <c r="CN17" s="24">
        <v>111948</v>
      </c>
      <c r="CO17" s="24">
        <v>255312.33333333334</v>
      </c>
      <c r="CP17" s="24">
        <v>36.666666666666664</v>
      </c>
      <c r="CQ17" s="24">
        <v>22141.666666666668</v>
      </c>
      <c r="CR17" s="24">
        <v>430468</v>
      </c>
      <c r="CS17" s="24">
        <v>68617.333333333328</v>
      </c>
      <c r="CT17" s="24">
        <v>153194</v>
      </c>
      <c r="CU17" s="24">
        <v>75549</v>
      </c>
      <c r="CV17" s="24">
        <v>72508.333333333328</v>
      </c>
      <c r="CW17" s="24">
        <v>75219.333333333328</v>
      </c>
      <c r="CX17" s="24">
        <v>112073.33333333333</v>
      </c>
      <c r="CY17" s="24">
        <v>66453</v>
      </c>
      <c r="CZ17" s="24">
        <v>111986</v>
      </c>
      <c r="DA17" s="24">
        <v>357537.33333333331</v>
      </c>
      <c r="DB17" s="24">
        <v>80199</v>
      </c>
      <c r="DC17" s="24">
        <v>127299.66666666667</v>
      </c>
      <c r="DD17" s="24">
        <v>5075.666666666667</v>
      </c>
      <c r="DE17" s="24">
        <v>9200.6666666666661</v>
      </c>
      <c r="DF17" s="24">
        <v>409756.66666666669</v>
      </c>
      <c r="DG17" s="24">
        <v>61384.666666666664</v>
      </c>
      <c r="DH17" s="24">
        <v>400986</v>
      </c>
      <c r="DI17" s="24">
        <v>76399</v>
      </c>
      <c r="DJ17" s="24">
        <v>10630.333333333334</v>
      </c>
      <c r="DK17" s="24">
        <v>394481</v>
      </c>
    </row>
    <row r="18" spans="2:115" x14ac:dyDescent="0.25">
      <c r="B18" s="26" t="s">
        <v>123</v>
      </c>
      <c r="C18" s="24">
        <v>160922.25</v>
      </c>
      <c r="D18" s="24">
        <v>700</v>
      </c>
      <c r="E18" s="24">
        <v>110</v>
      </c>
      <c r="F18" s="24">
        <v>650</v>
      </c>
      <c r="G18" s="24">
        <v>145429.5</v>
      </c>
      <c r="H18" s="24">
        <v>169000</v>
      </c>
      <c r="I18" s="24">
        <v>97953</v>
      </c>
      <c r="J18" s="24">
        <v>165000</v>
      </c>
      <c r="K18" s="24">
        <v>152642</v>
      </c>
      <c r="L18" s="24">
        <v>33397.5</v>
      </c>
      <c r="M18" s="24">
        <v>74845.25</v>
      </c>
      <c r="N18" s="24">
        <v>37750.000000000007</v>
      </c>
      <c r="O18" s="24">
        <v>0</v>
      </c>
      <c r="P18" s="24">
        <v>0</v>
      </c>
      <c r="Q18" s="24">
        <v>0</v>
      </c>
      <c r="R18" s="24">
        <v>0</v>
      </c>
      <c r="S18" s="24">
        <v>500</v>
      </c>
      <c r="T18" s="24">
        <v>180000</v>
      </c>
      <c r="U18" s="24">
        <v>0</v>
      </c>
      <c r="V18" s="24">
        <v>35000</v>
      </c>
      <c r="W18" s="24">
        <v>85000</v>
      </c>
      <c r="X18" s="24">
        <v>30000</v>
      </c>
      <c r="Y18" s="24">
        <v>1321</v>
      </c>
      <c r="Z18" s="24">
        <v>1440</v>
      </c>
      <c r="AA18" s="24">
        <v>688</v>
      </c>
      <c r="AB18" s="24">
        <v>284</v>
      </c>
      <c r="AC18" s="24">
        <v>491</v>
      </c>
      <c r="AD18" s="24">
        <v>54762.5</v>
      </c>
      <c r="AE18" s="24">
        <v>788</v>
      </c>
      <c r="AF18" s="24">
        <v>114625.25</v>
      </c>
      <c r="AG18" s="24">
        <v>75680.5</v>
      </c>
      <c r="AH18" s="24">
        <v>8159.25</v>
      </c>
      <c r="AI18" s="24">
        <v>253147</v>
      </c>
      <c r="AJ18" s="24">
        <v>187221</v>
      </c>
      <c r="AK18" s="24">
        <v>10845</v>
      </c>
      <c r="AL18" s="24">
        <v>281038</v>
      </c>
      <c r="AM18" s="24">
        <v>193727.66666666666</v>
      </c>
      <c r="AN18" s="24">
        <v>296.99999999999994</v>
      </c>
      <c r="AO18" s="24">
        <v>55213.25</v>
      </c>
      <c r="AP18" s="24">
        <v>31223</v>
      </c>
      <c r="AQ18" s="24">
        <v>28332.25</v>
      </c>
      <c r="AR18" s="24">
        <v>17024.75</v>
      </c>
      <c r="AS18" s="24">
        <v>11405.25</v>
      </c>
      <c r="AT18" s="24">
        <v>3710.2499999999995</v>
      </c>
      <c r="AU18" s="24">
        <v>10000</v>
      </c>
      <c r="AV18" s="24">
        <v>55631</v>
      </c>
      <c r="AW18" s="24">
        <v>53606.5</v>
      </c>
      <c r="AX18" s="24">
        <v>39460.5</v>
      </c>
      <c r="AY18" s="24">
        <v>452500.25</v>
      </c>
      <c r="AZ18" s="24">
        <v>95301.000000000015</v>
      </c>
      <c r="BA18" s="24">
        <v>44170</v>
      </c>
      <c r="BB18" s="24">
        <v>106502</v>
      </c>
      <c r="BC18" s="24">
        <v>68609.75</v>
      </c>
      <c r="BD18" s="24">
        <v>96297.25</v>
      </c>
      <c r="BE18" s="24">
        <v>152830.29999999999</v>
      </c>
      <c r="BF18" s="24">
        <v>95175.5</v>
      </c>
      <c r="BG18" s="24">
        <v>71260.75</v>
      </c>
      <c r="BH18" s="24">
        <v>120035.5</v>
      </c>
      <c r="BI18" s="24">
        <v>143778.5</v>
      </c>
      <c r="BJ18" s="24">
        <v>51042</v>
      </c>
      <c r="BK18" s="24">
        <v>81744.25</v>
      </c>
      <c r="BL18" s="24">
        <v>45941.25</v>
      </c>
      <c r="BM18" s="24">
        <v>294495.25</v>
      </c>
      <c r="BN18" s="24">
        <v>134873</v>
      </c>
      <c r="BO18" s="24">
        <v>86203</v>
      </c>
      <c r="BP18" s="24">
        <v>0</v>
      </c>
      <c r="BQ18" s="24">
        <v>45994</v>
      </c>
      <c r="BR18" s="24">
        <v>11008</v>
      </c>
      <c r="BS18" s="24">
        <v>0</v>
      </c>
      <c r="BT18" s="24">
        <v>24480</v>
      </c>
      <c r="BU18" s="24">
        <v>59074.75</v>
      </c>
      <c r="BV18" s="24">
        <v>1596528.5</v>
      </c>
      <c r="BW18" s="24">
        <v>171198.5</v>
      </c>
      <c r="BX18" s="24">
        <v>34158.25</v>
      </c>
      <c r="BY18" s="24">
        <v>24136.5</v>
      </c>
      <c r="BZ18" s="24">
        <v>16049.25</v>
      </c>
      <c r="CA18" s="24">
        <v>30612</v>
      </c>
      <c r="CB18" s="24">
        <v>175747.75</v>
      </c>
      <c r="CC18" s="24">
        <v>149482.75</v>
      </c>
      <c r="CD18" s="24">
        <v>123405</v>
      </c>
      <c r="CE18" s="24">
        <v>34038</v>
      </c>
      <c r="CF18" s="24">
        <v>193567</v>
      </c>
      <c r="CG18" s="24">
        <v>186390</v>
      </c>
      <c r="CH18" s="24">
        <v>24412.5</v>
      </c>
      <c r="CI18" s="24">
        <v>96815.75</v>
      </c>
      <c r="CJ18" s="24">
        <v>40000</v>
      </c>
      <c r="CK18" s="24">
        <v>25000</v>
      </c>
      <c r="CL18" s="24">
        <v>70000</v>
      </c>
      <c r="CM18" s="24">
        <v>105181.33333333333</v>
      </c>
      <c r="CN18" s="24">
        <v>111948</v>
      </c>
      <c r="CO18" s="24">
        <v>255312.33333333334</v>
      </c>
      <c r="CP18" s="24">
        <v>36.666666666666664</v>
      </c>
      <c r="CQ18" s="24">
        <v>22141.666666666668</v>
      </c>
      <c r="CR18" s="24">
        <v>430468</v>
      </c>
      <c r="CS18" s="24">
        <v>68617.333333333328</v>
      </c>
      <c r="CT18" s="24">
        <v>153194</v>
      </c>
      <c r="CU18" s="24">
        <v>75549</v>
      </c>
      <c r="CV18" s="24">
        <v>72508.333333333328</v>
      </c>
      <c r="CW18" s="24">
        <v>75219.333333333328</v>
      </c>
      <c r="CX18" s="24">
        <v>112073.33333333333</v>
      </c>
      <c r="CY18" s="24">
        <v>66453</v>
      </c>
      <c r="CZ18" s="24">
        <v>111986</v>
      </c>
      <c r="DA18" s="24">
        <v>357537.33333333331</v>
      </c>
      <c r="DB18" s="24">
        <v>80199</v>
      </c>
      <c r="DC18" s="24">
        <v>127299.66666666667</v>
      </c>
      <c r="DD18" s="24">
        <v>5075.666666666667</v>
      </c>
      <c r="DE18" s="24">
        <v>9200.6666666666661</v>
      </c>
      <c r="DF18" s="24">
        <v>409756.66666666669</v>
      </c>
      <c r="DG18" s="24">
        <v>61384.666666666664</v>
      </c>
      <c r="DH18" s="24">
        <v>400986</v>
      </c>
      <c r="DI18" s="24">
        <v>76399</v>
      </c>
      <c r="DJ18" s="24">
        <v>10630.333333333334</v>
      </c>
      <c r="DK18" s="24">
        <v>394481</v>
      </c>
    </row>
    <row r="19" spans="2:115" ht="15.75" thickBot="1" x14ac:dyDescent="0.3">
      <c r="B19" s="27" t="s">
        <v>124</v>
      </c>
      <c r="C19" s="24">
        <v>160922.25</v>
      </c>
      <c r="D19" s="24">
        <v>700</v>
      </c>
      <c r="E19" s="24">
        <v>110</v>
      </c>
      <c r="F19" s="24">
        <v>650</v>
      </c>
      <c r="G19" s="24">
        <v>145429.5</v>
      </c>
      <c r="H19" s="24">
        <v>169000</v>
      </c>
      <c r="I19" s="24">
        <v>97953</v>
      </c>
      <c r="J19" s="24">
        <v>165000</v>
      </c>
      <c r="K19" s="24">
        <v>152642</v>
      </c>
      <c r="L19" s="24">
        <v>33397.5</v>
      </c>
      <c r="M19" s="24">
        <v>74845.25</v>
      </c>
      <c r="N19" s="24">
        <v>37750.000000000007</v>
      </c>
      <c r="O19" s="24">
        <v>0</v>
      </c>
      <c r="P19" s="24">
        <v>0</v>
      </c>
      <c r="Q19" s="24">
        <v>0</v>
      </c>
      <c r="R19" s="24">
        <v>0</v>
      </c>
      <c r="S19" s="24">
        <v>500</v>
      </c>
      <c r="T19" s="24">
        <v>180000</v>
      </c>
      <c r="U19" s="24">
        <v>0</v>
      </c>
      <c r="V19" s="24">
        <v>35000</v>
      </c>
      <c r="W19" s="24">
        <v>85000</v>
      </c>
      <c r="X19" s="24">
        <v>30000</v>
      </c>
      <c r="Y19" s="24">
        <v>1321</v>
      </c>
      <c r="Z19" s="24">
        <v>1440</v>
      </c>
      <c r="AA19" s="24">
        <v>688</v>
      </c>
      <c r="AB19" s="24">
        <v>284</v>
      </c>
      <c r="AC19" s="24">
        <v>491</v>
      </c>
      <c r="AD19" s="24">
        <v>54762.5</v>
      </c>
      <c r="AE19" s="24">
        <v>788</v>
      </c>
      <c r="AF19" s="24">
        <v>114625.25</v>
      </c>
      <c r="AG19" s="24">
        <v>75680.5</v>
      </c>
      <c r="AH19" s="24">
        <v>8159.25</v>
      </c>
      <c r="AI19" s="24">
        <v>253147</v>
      </c>
      <c r="AJ19" s="24">
        <v>187221</v>
      </c>
      <c r="AK19" s="24">
        <v>10845</v>
      </c>
      <c r="AL19" s="24">
        <v>281038</v>
      </c>
      <c r="AM19" s="24">
        <v>193727.66666666666</v>
      </c>
      <c r="AN19" s="24">
        <v>296.99999999999994</v>
      </c>
      <c r="AO19" s="24">
        <v>55213.25</v>
      </c>
      <c r="AP19" s="24">
        <v>31223</v>
      </c>
      <c r="AQ19" s="24">
        <v>28332.25</v>
      </c>
      <c r="AR19" s="24">
        <v>17024.75</v>
      </c>
      <c r="AS19" s="24">
        <v>11405.25</v>
      </c>
      <c r="AT19" s="24">
        <v>3710.2499999999995</v>
      </c>
      <c r="AU19" s="24">
        <v>10000</v>
      </c>
      <c r="AV19" s="24">
        <v>55631</v>
      </c>
      <c r="AW19" s="24">
        <v>53606.5</v>
      </c>
      <c r="AX19" s="24">
        <v>39460.5</v>
      </c>
      <c r="AY19" s="24">
        <v>452500.25</v>
      </c>
      <c r="AZ19" s="24">
        <v>95301.000000000015</v>
      </c>
      <c r="BA19" s="24">
        <v>44170</v>
      </c>
      <c r="BB19" s="24">
        <v>106502</v>
      </c>
      <c r="BC19" s="24">
        <v>68609.75</v>
      </c>
      <c r="BD19" s="24">
        <v>96297.25</v>
      </c>
      <c r="BE19" s="24">
        <v>152830.29999999999</v>
      </c>
      <c r="BF19" s="24">
        <v>95175.5</v>
      </c>
      <c r="BG19" s="24">
        <v>71260.75</v>
      </c>
      <c r="BH19" s="24">
        <v>120035.5</v>
      </c>
      <c r="BI19" s="24">
        <v>143778.5</v>
      </c>
      <c r="BJ19" s="24">
        <v>51042</v>
      </c>
      <c r="BK19" s="24">
        <v>81744.25</v>
      </c>
      <c r="BL19" s="24">
        <v>45941.25</v>
      </c>
      <c r="BM19" s="24">
        <v>294495.25</v>
      </c>
      <c r="BN19" s="24">
        <v>134873</v>
      </c>
      <c r="BO19" s="24">
        <v>86203</v>
      </c>
      <c r="BP19" s="24">
        <v>0</v>
      </c>
      <c r="BQ19" s="24">
        <v>45994</v>
      </c>
      <c r="BR19" s="24">
        <v>11008</v>
      </c>
      <c r="BS19" s="24">
        <v>0</v>
      </c>
      <c r="BT19" s="24">
        <v>24480</v>
      </c>
      <c r="BU19" s="24">
        <v>59074.75</v>
      </c>
      <c r="BV19" s="24">
        <v>1596528.5</v>
      </c>
      <c r="BW19" s="24">
        <v>171198.5</v>
      </c>
      <c r="BX19" s="24">
        <v>34158.25</v>
      </c>
      <c r="BY19" s="24">
        <v>24136.5</v>
      </c>
      <c r="BZ19" s="24">
        <v>16049.25</v>
      </c>
      <c r="CA19" s="24">
        <v>30612</v>
      </c>
      <c r="CB19" s="24">
        <v>175747.75</v>
      </c>
      <c r="CC19" s="24">
        <v>149482.75</v>
      </c>
      <c r="CD19" s="24">
        <v>123405</v>
      </c>
      <c r="CE19" s="24">
        <v>34038</v>
      </c>
      <c r="CF19" s="24">
        <v>193567</v>
      </c>
      <c r="CG19" s="24">
        <v>186390</v>
      </c>
      <c r="CH19" s="24">
        <v>24412.5</v>
      </c>
      <c r="CI19" s="24">
        <v>96815.75</v>
      </c>
      <c r="CJ19" s="24">
        <v>40000</v>
      </c>
      <c r="CK19" s="24">
        <v>25000</v>
      </c>
      <c r="CL19" s="24">
        <v>70000</v>
      </c>
      <c r="CM19" s="24">
        <v>105181.33333333333</v>
      </c>
      <c r="CN19" s="24">
        <v>111948</v>
      </c>
      <c r="CO19" s="24">
        <v>255312.33333333334</v>
      </c>
      <c r="CP19" s="24">
        <v>36.666666666666664</v>
      </c>
      <c r="CQ19" s="24">
        <v>22141.666666666668</v>
      </c>
      <c r="CR19" s="24">
        <v>430468</v>
      </c>
      <c r="CS19" s="24">
        <v>68617.333333333328</v>
      </c>
      <c r="CT19" s="24">
        <v>153194</v>
      </c>
      <c r="CU19" s="24">
        <v>75549</v>
      </c>
      <c r="CV19" s="24">
        <v>72508.333333333328</v>
      </c>
      <c r="CW19" s="24">
        <v>75219.333333333328</v>
      </c>
      <c r="CX19" s="24">
        <v>112073.33333333333</v>
      </c>
      <c r="CY19" s="24">
        <v>66453</v>
      </c>
      <c r="CZ19" s="24">
        <v>111986</v>
      </c>
      <c r="DA19" s="24">
        <v>357537.33333333331</v>
      </c>
      <c r="DB19" s="24">
        <v>80199</v>
      </c>
      <c r="DC19" s="24">
        <v>127299.66666666667</v>
      </c>
      <c r="DD19" s="24">
        <v>5075.666666666667</v>
      </c>
      <c r="DE19" s="24">
        <v>9200.6666666666661</v>
      </c>
      <c r="DF19" s="24">
        <v>409756.66666666669</v>
      </c>
      <c r="DG19" s="24">
        <v>61384.666666666664</v>
      </c>
      <c r="DH19" s="24">
        <v>400986</v>
      </c>
      <c r="DI19" s="24">
        <v>76399</v>
      </c>
      <c r="DJ19" s="24">
        <v>10630.333333333334</v>
      </c>
      <c r="DK19" s="24">
        <v>394481</v>
      </c>
    </row>
    <row r="22" spans="2:115" x14ac:dyDescent="0.25">
      <c r="B22" s="5" t="s">
        <v>208</v>
      </c>
    </row>
    <row r="24" spans="2:115" x14ac:dyDescent="0.25">
      <c r="B24" s="16" t="s">
        <v>125</v>
      </c>
      <c r="C24" s="16" t="s">
        <v>126</v>
      </c>
      <c r="D24" s="16" t="s">
        <v>127</v>
      </c>
      <c r="E24" s="16" t="s">
        <v>128</v>
      </c>
      <c r="F24" s="16" t="s">
        <v>129</v>
      </c>
      <c r="G24" s="16" t="s">
        <v>130</v>
      </c>
      <c r="H24" s="16" t="s">
        <v>131</v>
      </c>
      <c r="I24" s="16" t="s">
        <v>132</v>
      </c>
      <c r="J24" s="16" t="s">
        <v>133</v>
      </c>
    </row>
    <row r="25" spans="2:115" x14ac:dyDescent="0.25">
      <c r="B25" t="s">
        <v>134</v>
      </c>
      <c r="C25" t="s">
        <v>29</v>
      </c>
      <c r="D25" s="15" t="s">
        <v>135</v>
      </c>
      <c r="E25" s="15">
        <f>COUNTIF($5:$5,C25)</f>
        <v>5</v>
      </c>
      <c r="F25" s="17">
        <f>SUMIF($5:$5,C25,$16:$16)</f>
        <v>254015.5</v>
      </c>
      <c r="G25" s="17">
        <f>SUMIF($5:$5,C25,$16:$16)</f>
        <v>254015.5</v>
      </c>
      <c r="H25" s="17">
        <f>SUMIF($5:$5,C25,$17:$17)</f>
        <v>254015.5</v>
      </c>
      <c r="I25" s="17">
        <f>SUMIF($5:$5,C25,$18:$18)</f>
        <v>254015.5</v>
      </c>
      <c r="J25" s="17">
        <f>SUMIF($5:$5,C25,$19:$19)</f>
        <v>254015.5</v>
      </c>
      <c r="K25" s="1"/>
    </row>
    <row r="26" spans="2:115" x14ac:dyDescent="0.25">
      <c r="B26" t="s">
        <v>136</v>
      </c>
      <c r="C26" t="s">
        <v>137</v>
      </c>
      <c r="D26" s="15" t="s">
        <v>138</v>
      </c>
      <c r="E26" s="15">
        <f t="shared" ref="E26:E56" si="0">COUNTIF($5:$5,C26)</f>
        <v>2</v>
      </c>
      <c r="F26" s="17">
        <f t="shared" ref="F26:F56" si="1">SUMIF($5:$5,C26,$16:$16)</f>
        <v>440368</v>
      </c>
      <c r="G26" s="17">
        <f t="shared" ref="G26:G56" si="2">SUMIF($5:$5,C26,$16:$16)</f>
        <v>440368</v>
      </c>
      <c r="H26" s="17">
        <f t="shared" ref="H26:H56" si="3">SUMIF($5:$5,C26,$17:$17)</f>
        <v>440368</v>
      </c>
      <c r="I26" s="17">
        <f t="shared" ref="I26:I56" si="4">SUMIF($5:$5,C26,$18:$18)</f>
        <v>440368</v>
      </c>
      <c r="J26" s="17">
        <f t="shared" ref="J26:J56" si="5">SUMIF($5:$5,C26,$19:$19)</f>
        <v>440368</v>
      </c>
      <c r="K26" s="1"/>
    </row>
    <row r="27" spans="2:115" x14ac:dyDescent="0.25">
      <c r="B27" t="s">
        <v>139</v>
      </c>
      <c r="C27" t="s">
        <v>139</v>
      </c>
      <c r="D27" s="15" t="s">
        <v>140</v>
      </c>
      <c r="E27" s="15">
        <f t="shared" si="0"/>
        <v>3</v>
      </c>
      <c r="F27" s="17">
        <f t="shared" si="1"/>
        <v>485610.66666666663</v>
      </c>
      <c r="G27" s="17">
        <f t="shared" si="2"/>
        <v>485610.66666666663</v>
      </c>
      <c r="H27" s="17">
        <f t="shared" si="3"/>
        <v>485610.66666666663</v>
      </c>
      <c r="I27" s="17">
        <f t="shared" si="4"/>
        <v>485610.66666666663</v>
      </c>
      <c r="J27" s="17">
        <f t="shared" si="5"/>
        <v>485610.66666666663</v>
      </c>
      <c r="K27" s="1"/>
    </row>
    <row r="28" spans="2:115" x14ac:dyDescent="0.25">
      <c r="B28" t="s">
        <v>30</v>
      </c>
      <c r="C28" t="s">
        <v>30</v>
      </c>
      <c r="D28" s="15" t="s">
        <v>141</v>
      </c>
      <c r="E28" s="15">
        <f t="shared" si="0"/>
        <v>2</v>
      </c>
      <c r="F28" s="17">
        <f t="shared" si="1"/>
        <v>55510.25</v>
      </c>
      <c r="G28" s="17">
        <f t="shared" si="2"/>
        <v>55510.25</v>
      </c>
      <c r="H28" s="17">
        <f t="shared" si="3"/>
        <v>55510.25</v>
      </c>
      <c r="I28" s="17">
        <f t="shared" si="4"/>
        <v>55510.25</v>
      </c>
      <c r="J28" s="17">
        <f t="shared" si="5"/>
        <v>55510.25</v>
      </c>
      <c r="K28" s="1"/>
    </row>
    <row r="29" spans="2:115" x14ac:dyDescent="0.25">
      <c r="B29" t="s">
        <v>142</v>
      </c>
      <c r="C29" t="s">
        <v>31</v>
      </c>
      <c r="D29" s="15" t="s">
        <v>143</v>
      </c>
      <c r="E29" s="15">
        <f t="shared" si="0"/>
        <v>6</v>
      </c>
      <c r="F29" s="17">
        <f t="shared" si="1"/>
        <v>101695.5</v>
      </c>
      <c r="G29" s="17">
        <f t="shared" si="2"/>
        <v>101695.5</v>
      </c>
      <c r="H29" s="17">
        <f t="shared" si="3"/>
        <v>101695.5</v>
      </c>
      <c r="I29" s="17">
        <f t="shared" si="4"/>
        <v>101695.5</v>
      </c>
      <c r="J29" s="17">
        <f t="shared" si="5"/>
        <v>101695.5</v>
      </c>
      <c r="K29" s="1"/>
    </row>
    <row r="30" spans="2:115" x14ac:dyDescent="0.25">
      <c r="B30" t="s">
        <v>144</v>
      </c>
      <c r="C30" t="s">
        <v>144</v>
      </c>
      <c r="D30" s="15" t="s">
        <v>145</v>
      </c>
      <c r="E30" s="15">
        <f t="shared" si="0"/>
        <v>2</v>
      </c>
      <c r="F30" s="17">
        <f t="shared" si="1"/>
        <v>109237.5</v>
      </c>
      <c r="G30" s="17">
        <f t="shared" si="2"/>
        <v>109237.5</v>
      </c>
      <c r="H30" s="17">
        <f t="shared" si="3"/>
        <v>109237.5</v>
      </c>
      <c r="I30" s="17">
        <f t="shared" si="4"/>
        <v>109237.5</v>
      </c>
      <c r="J30" s="17">
        <f t="shared" si="5"/>
        <v>109237.5</v>
      </c>
      <c r="K30" s="1"/>
    </row>
    <row r="31" spans="2:115" x14ac:dyDescent="0.25">
      <c r="B31" t="s">
        <v>146</v>
      </c>
      <c r="C31" t="s">
        <v>146</v>
      </c>
      <c r="D31" s="15" t="s">
        <v>147</v>
      </c>
      <c r="E31" s="15">
        <f t="shared" si="0"/>
        <v>1</v>
      </c>
      <c r="F31" s="17">
        <f t="shared" si="1"/>
        <v>39460.5</v>
      </c>
      <c r="G31" s="17">
        <f t="shared" si="2"/>
        <v>39460.5</v>
      </c>
      <c r="H31" s="17">
        <f t="shared" si="3"/>
        <v>39460.5</v>
      </c>
      <c r="I31" s="17">
        <f t="shared" si="4"/>
        <v>39460.5</v>
      </c>
      <c r="J31" s="17">
        <f t="shared" si="5"/>
        <v>39460.5</v>
      </c>
      <c r="K31" s="1"/>
    </row>
    <row r="32" spans="2:115" x14ac:dyDescent="0.25">
      <c r="B32" t="s">
        <v>148</v>
      </c>
      <c r="C32" t="s">
        <v>148</v>
      </c>
      <c r="D32" s="15" t="s">
        <v>149</v>
      </c>
      <c r="E32" s="15">
        <f t="shared" si="0"/>
        <v>1</v>
      </c>
      <c r="F32" s="17">
        <f t="shared" si="1"/>
        <v>452500.25</v>
      </c>
      <c r="G32" s="17">
        <f t="shared" si="2"/>
        <v>452500.25</v>
      </c>
      <c r="H32" s="17">
        <f t="shared" si="3"/>
        <v>452500.25</v>
      </c>
      <c r="I32" s="17">
        <f t="shared" si="4"/>
        <v>452500.25</v>
      </c>
      <c r="J32" s="17">
        <f t="shared" si="5"/>
        <v>452500.25</v>
      </c>
      <c r="K32" s="1"/>
    </row>
    <row r="33" spans="2:11" x14ac:dyDescent="0.25">
      <c r="B33" t="s">
        <v>150</v>
      </c>
      <c r="C33" t="s">
        <v>151</v>
      </c>
      <c r="D33" s="15" t="s">
        <v>152</v>
      </c>
      <c r="E33" s="15">
        <f t="shared" si="0"/>
        <v>4</v>
      </c>
      <c r="F33" s="17">
        <f t="shared" si="1"/>
        <v>204471</v>
      </c>
      <c r="G33" s="17">
        <f t="shared" si="2"/>
        <v>204471</v>
      </c>
      <c r="H33" s="17">
        <f t="shared" si="3"/>
        <v>204471</v>
      </c>
      <c r="I33" s="17">
        <f t="shared" si="4"/>
        <v>204471</v>
      </c>
      <c r="J33" s="17">
        <f t="shared" si="5"/>
        <v>204471</v>
      </c>
      <c r="K33" s="1"/>
    </row>
    <row r="34" spans="2:11" x14ac:dyDescent="0.25">
      <c r="B34" t="s">
        <v>153</v>
      </c>
      <c r="C34" t="s">
        <v>154</v>
      </c>
      <c r="D34" s="15" t="s">
        <v>155</v>
      </c>
      <c r="E34" s="15">
        <f t="shared" si="0"/>
        <v>2</v>
      </c>
      <c r="F34" s="17">
        <f t="shared" si="1"/>
        <v>164907</v>
      </c>
      <c r="G34" s="17">
        <f t="shared" si="2"/>
        <v>164907</v>
      </c>
      <c r="H34" s="17">
        <f t="shared" si="3"/>
        <v>164907</v>
      </c>
      <c r="I34" s="17">
        <f t="shared" si="4"/>
        <v>164907</v>
      </c>
      <c r="J34" s="17">
        <f t="shared" si="5"/>
        <v>164907</v>
      </c>
      <c r="K34" s="1"/>
    </row>
    <row r="35" spans="2:11" x14ac:dyDescent="0.25">
      <c r="B35" t="s">
        <v>156</v>
      </c>
      <c r="C35" t="s">
        <v>157</v>
      </c>
      <c r="D35" s="15" t="s">
        <v>158</v>
      </c>
      <c r="E35" s="15">
        <f t="shared" si="0"/>
        <v>1</v>
      </c>
      <c r="F35" s="17">
        <f t="shared" si="1"/>
        <v>152830.29999999999</v>
      </c>
      <c r="G35" s="17">
        <f t="shared" si="2"/>
        <v>152830.29999999999</v>
      </c>
      <c r="H35" s="17">
        <f t="shared" si="3"/>
        <v>152830.29999999999</v>
      </c>
      <c r="I35" s="17">
        <f t="shared" si="4"/>
        <v>152830.29999999999</v>
      </c>
      <c r="J35" s="17">
        <f t="shared" si="5"/>
        <v>152830.29999999999</v>
      </c>
      <c r="K35" s="1"/>
    </row>
    <row r="36" spans="2:11" x14ac:dyDescent="0.25">
      <c r="B36" t="s">
        <v>159</v>
      </c>
      <c r="C36" t="s">
        <v>159</v>
      </c>
      <c r="D36" s="15" t="s">
        <v>160</v>
      </c>
      <c r="E36" s="15">
        <f t="shared" si="0"/>
        <v>1</v>
      </c>
      <c r="F36" s="17">
        <f t="shared" si="1"/>
        <v>51042</v>
      </c>
      <c r="G36" s="17">
        <f t="shared" si="2"/>
        <v>51042</v>
      </c>
      <c r="H36" s="17">
        <f t="shared" si="3"/>
        <v>51042</v>
      </c>
      <c r="I36" s="17">
        <f t="shared" si="4"/>
        <v>51042</v>
      </c>
      <c r="J36" s="17">
        <f t="shared" si="5"/>
        <v>51042</v>
      </c>
      <c r="K36" s="1"/>
    </row>
    <row r="37" spans="2:11" x14ac:dyDescent="0.25">
      <c r="B37" t="s">
        <v>161</v>
      </c>
      <c r="C37" t="s">
        <v>161</v>
      </c>
      <c r="D37" s="15" t="s">
        <v>162</v>
      </c>
      <c r="E37" s="15">
        <f t="shared" si="0"/>
        <v>1</v>
      </c>
      <c r="F37" s="17">
        <f t="shared" si="1"/>
        <v>81744.25</v>
      </c>
      <c r="G37" s="17">
        <f t="shared" si="2"/>
        <v>81744.25</v>
      </c>
      <c r="H37" s="17">
        <f t="shared" si="3"/>
        <v>81744.25</v>
      </c>
      <c r="I37" s="17">
        <f t="shared" si="4"/>
        <v>81744.25</v>
      </c>
      <c r="J37" s="17">
        <f t="shared" si="5"/>
        <v>81744.25</v>
      </c>
      <c r="K37" s="1"/>
    </row>
    <row r="38" spans="2:11" x14ac:dyDescent="0.25">
      <c r="B38" t="s">
        <v>163</v>
      </c>
      <c r="C38" t="s">
        <v>164</v>
      </c>
      <c r="D38" s="15" t="s">
        <v>141</v>
      </c>
      <c r="E38" s="15">
        <f t="shared" si="0"/>
        <v>1</v>
      </c>
      <c r="F38" s="17">
        <f t="shared" si="1"/>
        <v>45941.25</v>
      </c>
      <c r="G38" s="17">
        <f t="shared" si="2"/>
        <v>45941.25</v>
      </c>
      <c r="H38" s="17">
        <f t="shared" si="3"/>
        <v>45941.25</v>
      </c>
      <c r="I38" s="17">
        <f t="shared" si="4"/>
        <v>45941.25</v>
      </c>
      <c r="J38" s="17">
        <f t="shared" si="5"/>
        <v>45941.25</v>
      </c>
      <c r="K38" s="1"/>
    </row>
    <row r="39" spans="2:11" x14ac:dyDescent="0.25">
      <c r="B39" t="s">
        <v>165</v>
      </c>
      <c r="C39" t="s">
        <v>166</v>
      </c>
      <c r="D39" s="15" t="s">
        <v>167</v>
      </c>
      <c r="E39" s="15">
        <f t="shared" si="0"/>
        <v>2</v>
      </c>
      <c r="F39" s="17">
        <f t="shared" si="1"/>
        <v>429368.25</v>
      </c>
      <c r="G39" s="17">
        <f t="shared" si="2"/>
        <v>429368.25</v>
      </c>
      <c r="H39" s="17">
        <f t="shared" si="3"/>
        <v>429368.25</v>
      </c>
      <c r="I39" s="17">
        <f t="shared" si="4"/>
        <v>429368.25</v>
      </c>
      <c r="J39" s="17">
        <f t="shared" si="5"/>
        <v>429368.25</v>
      </c>
      <c r="K39" s="1"/>
    </row>
    <row r="40" spans="2:11" x14ac:dyDescent="0.25">
      <c r="B40" t="s">
        <v>168</v>
      </c>
      <c r="C40" t="s">
        <v>169</v>
      </c>
      <c r="D40" s="15" t="s">
        <v>170</v>
      </c>
      <c r="E40" s="15">
        <f t="shared" si="0"/>
        <v>1</v>
      </c>
      <c r="F40" s="17">
        <f t="shared" si="1"/>
        <v>106502</v>
      </c>
      <c r="G40" s="17">
        <f t="shared" si="2"/>
        <v>106502</v>
      </c>
      <c r="H40" s="17">
        <f t="shared" si="3"/>
        <v>106502</v>
      </c>
      <c r="I40" s="17">
        <f t="shared" si="4"/>
        <v>106502</v>
      </c>
      <c r="J40" s="17">
        <f t="shared" si="5"/>
        <v>106502</v>
      </c>
      <c r="K40" s="1"/>
    </row>
    <row r="41" spans="2:11" x14ac:dyDescent="0.25">
      <c r="B41" t="s">
        <v>171</v>
      </c>
      <c r="C41" t="s">
        <v>37</v>
      </c>
      <c r="D41" s="15" t="s">
        <v>172</v>
      </c>
      <c r="E41" s="15">
        <f t="shared" si="0"/>
        <v>0</v>
      </c>
      <c r="F41" s="17">
        <f t="shared" si="1"/>
        <v>0</v>
      </c>
      <c r="G41" s="17">
        <f t="shared" si="2"/>
        <v>0</v>
      </c>
      <c r="H41" s="17">
        <f t="shared" si="3"/>
        <v>0</v>
      </c>
      <c r="I41" s="17">
        <f t="shared" si="4"/>
        <v>0</v>
      </c>
      <c r="J41" s="17">
        <f t="shared" si="5"/>
        <v>0</v>
      </c>
      <c r="K41" s="1"/>
    </row>
    <row r="42" spans="2:11" x14ac:dyDescent="0.25">
      <c r="B42" t="s">
        <v>173</v>
      </c>
      <c r="C42" t="s">
        <v>33</v>
      </c>
      <c r="D42" s="15" t="s">
        <v>174</v>
      </c>
      <c r="E42" s="15">
        <f t="shared" si="0"/>
        <v>3</v>
      </c>
      <c r="F42" s="17">
        <f t="shared" si="1"/>
        <v>132197</v>
      </c>
      <c r="G42" s="17">
        <f t="shared" si="2"/>
        <v>132197</v>
      </c>
      <c r="H42" s="17">
        <f t="shared" si="3"/>
        <v>132197</v>
      </c>
      <c r="I42" s="17">
        <f t="shared" si="4"/>
        <v>132197</v>
      </c>
      <c r="J42" s="17">
        <f t="shared" si="5"/>
        <v>132197</v>
      </c>
      <c r="K42" s="1"/>
    </row>
    <row r="43" spans="2:11" x14ac:dyDescent="0.25">
      <c r="B43" t="s">
        <v>175</v>
      </c>
      <c r="C43" t="s">
        <v>175</v>
      </c>
      <c r="D43" s="15" t="s">
        <v>176</v>
      </c>
      <c r="E43" s="15">
        <f t="shared" si="0"/>
        <v>3</v>
      </c>
      <c r="F43" s="17">
        <f t="shared" si="1"/>
        <v>105488</v>
      </c>
      <c r="G43" s="17">
        <f t="shared" si="2"/>
        <v>105488</v>
      </c>
      <c r="H43" s="17">
        <f t="shared" si="3"/>
        <v>105488</v>
      </c>
      <c r="I43" s="17">
        <f t="shared" si="4"/>
        <v>105488</v>
      </c>
      <c r="J43" s="17">
        <f t="shared" si="5"/>
        <v>105488</v>
      </c>
      <c r="K43" s="1"/>
    </row>
    <row r="44" spans="2:11" x14ac:dyDescent="0.25">
      <c r="B44" t="s">
        <v>177</v>
      </c>
      <c r="C44" t="s">
        <v>35</v>
      </c>
      <c r="D44" s="15" t="s">
        <v>178</v>
      </c>
      <c r="E44" s="15">
        <f t="shared" si="0"/>
        <v>25</v>
      </c>
      <c r="F44" s="17">
        <f t="shared" si="1"/>
        <v>3593638.3333333326</v>
      </c>
      <c r="G44" s="17">
        <f t="shared" si="2"/>
        <v>3593638.3333333326</v>
      </c>
      <c r="H44" s="17">
        <f t="shared" si="3"/>
        <v>3593638.3333333326</v>
      </c>
      <c r="I44" s="17">
        <f t="shared" si="4"/>
        <v>3593638.3333333326</v>
      </c>
      <c r="J44" s="17">
        <f t="shared" si="5"/>
        <v>3593638.3333333326</v>
      </c>
      <c r="K44" s="1"/>
    </row>
    <row r="45" spans="2:11" x14ac:dyDescent="0.25">
      <c r="B45" t="s">
        <v>179</v>
      </c>
      <c r="C45" t="s">
        <v>179</v>
      </c>
      <c r="D45" s="15" t="s">
        <v>180</v>
      </c>
      <c r="E45" s="15">
        <f t="shared" si="0"/>
        <v>1</v>
      </c>
      <c r="F45" s="17">
        <f t="shared" si="1"/>
        <v>59074.75</v>
      </c>
      <c r="G45" s="17">
        <f t="shared" si="2"/>
        <v>59074.75</v>
      </c>
      <c r="H45" s="17">
        <f t="shared" si="3"/>
        <v>59074.75</v>
      </c>
      <c r="I45" s="17">
        <f t="shared" si="4"/>
        <v>59074.75</v>
      </c>
      <c r="J45" s="17">
        <f t="shared" si="5"/>
        <v>59074.75</v>
      </c>
      <c r="K45" s="1"/>
    </row>
    <row r="46" spans="2:11" x14ac:dyDescent="0.25">
      <c r="B46" t="s">
        <v>181</v>
      </c>
      <c r="C46" t="s">
        <v>34</v>
      </c>
      <c r="D46" s="15" t="s">
        <v>182</v>
      </c>
      <c r="E46" s="15">
        <f t="shared" si="0"/>
        <v>2</v>
      </c>
      <c r="F46" s="17">
        <f t="shared" si="1"/>
        <v>1767727</v>
      </c>
      <c r="G46" s="17">
        <f t="shared" si="2"/>
        <v>1767727</v>
      </c>
      <c r="H46" s="17">
        <f t="shared" si="3"/>
        <v>1767727</v>
      </c>
      <c r="I46" s="17">
        <f t="shared" si="4"/>
        <v>1767727</v>
      </c>
      <c r="J46" s="17">
        <f t="shared" si="5"/>
        <v>1767727</v>
      </c>
      <c r="K46" s="1"/>
    </row>
    <row r="47" spans="2:11" x14ac:dyDescent="0.25">
      <c r="B47" t="s">
        <v>183</v>
      </c>
      <c r="C47" t="s">
        <v>36</v>
      </c>
      <c r="D47" s="15" t="s">
        <v>184</v>
      </c>
      <c r="E47" s="15">
        <f t="shared" si="0"/>
        <v>5</v>
      </c>
      <c r="F47" s="17">
        <f t="shared" si="1"/>
        <v>280703.75</v>
      </c>
      <c r="G47" s="17">
        <f t="shared" si="2"/>
        <v>280703.75</v>
      </c>
      <c r="H47" s="17">
        <f t="shared" si="3"/>
        <v>280703.75</v>
      </c>
      <c r="I47" s="17">
        <f t="shared" si="4"/>
        <v>280703.75</v>
      </c>
      <c r="J47" s="17">
        <f t="shared" si="5"/>
        <v>280703.75</v>
      </c>
      <c r="K47" s="1"/>
    </row>
    <row r="48" spans="2:11" ht="15" customHeight="1" x14ac:dyDescent="0.25">
      <c r="B48" t="s">
        <v>185</v>
      </c>
      <c r="C48" t="s">
        <v>186</v>
      </c>
      <c r="D48" s="15" t="s">
        <v>187</v>
      </c>
      <c r="E48" s="15">
        <f t="shared" si="0"/>
        <v>2</v>
      </c>
      <c r="F48" s="17">
        <f t="shared" si="1"/>
        <v>272887.75</v>
      </c>
      <c r="G48" s="17">
        <f t="shared" si="2"/>
        <v>272887.75</v>
      </c>
      <c r="H48" s="17">
        <f t="shared" si="3"/>
        <v>272887.75</v>
      </c>
      <c r="I48" s="17">
        <f t="shared" si="4"/>
        <v>272887.75</v>
      </c>
      <c r="J48" s="17">
        <f t="shared" si="5"/>
        <v>272887.75</v>
      </c>
      <c r="K48" s="1"/>
    </row>
    <row r="49" spans="2:11" x14ac:dyDescent="0.25">
      <c r="B49" t="s">
        <v>28</v>
      </c>
      <c r="C49" t="s">
        <v>28</v>
      </c>
      <c r="D49" s="15" t="s">
        <v>188</v>
      </c>
      <c r="E49" s="15">
        <f t="shared" si="0"/>
        <v>29</v>
      </c>
      <c r="F49" s="17">
        <f t="shared" si="1"/>
        <v>1559513.5</v>
      </c>
      <c r="G49" s="17">
        <f t="shared" si="2"/>
        <v>1559513.5</v>
      </c>
      <c r="H49" s="17">
        <f t="shared" si="3"/>
        <v>1559513.5</v>
      </c>
      <c r="I49" s="17">
        <f t="shared" si="4"/>
        <v>1559513.5</v>
      </c>
      <c r="J49" s="17">
        <f t="shared" si="5"/>
        <v>1559513.5</v>
      </c>
      <c r="K49" s="1"/>
    </row>
    <row r="50" spans="2:11" x14ac:dyDescent="0.25">
      <c r="B50" t="s">
        <v>189</v>
      </c>
      <c r="C50" t="s">
        <v>32</v>
      </c>
      <c r="D50" s="15" t="s">
        <v>190</v>
      </c>
      <c r="E50" s="15">
        <f t="shared" si="0"/>
        <v>1</v>
      </c>
      <c r="F50" s="17">
        <f t="shared" si="1"/>
        <v>143778.5</v>
      </c>
      <c r="G50" s="17">
        <f t="shared" si="2"/>
        <v>143778.5</v>
      </c>
      <c r="H50" s="17">
        <f t="shared" si="3"/>
        <v>143778.5</v>
      </c>
      <c r="I50" s="17">
        <f t="shared" si="4"/>
        <v>143778.5</v>
      </c>
      <c r="J50" s="17">
        <f>SUMIF($5:$5,C50,$19:$19)</f>
        <v>143778.5</v>
      </c>
      <c r="K50" s="1"/>
    </row>
    <row r="51" spans="2:11" x14ac:dyDescent="0.25">
      <c r="B51" t="s">
        <v>191</v>
      </c>
      <c r="C51" t="s">
        <v>192</v>
      </c>
      <c r="D51" s="15" t="s">
        <v>193</v>
      </c>
      <c r="E51" s="15">
        <f t="shared" si="0"/>
        <v>2</v>
      </c>
      <c r="F51" s="17">
        <f t="shared" si="1"/>
        <v>227605</v>
      </c>
      <c r="G51" s="17">
        <f t="shared" si="2"/>
        <v>227605</v>
      </c>
      <c r="H51" s="17">
        <f t="shared" si="3"/>
        <v>227605</v>
      </c>
      <c r="I51" s="17">
        <f t="shared" si="4"/>
        <v>227605</v>
      </c>
      <c r="J51" s="17">
        <f t="shared" si="5"/>
        <v>227605</v>
      </c>
      <c r="K51" s="1"/>
    </row>
    <row r="52" spans="2:11" x14ac:dyDescent="0.25">
      <c r="B52" t="s">
        <v>194</v>
      </c>
      <c r="C52" t="s">
        <v>195</v>
      </c>
      <c r="D52" s="15" t="s">
        <v>196</v>
      </c>
      <c r="E52" s="15">
        <f t="shared" si="0"/>
        <v>1</v>
      </c>
      <c r="F52" s="17">
        <f t="shared" si="1"/>
        <v>71260.75</v>
      </c>
      <c r="G52" s="17">
        <f t="shared" si="2"/>
        <v>71260.75</v>
      </c>
      <c r="H52" s="17">
        <f t="shared" si="3"/>
        <v>71260.75</v>
      </c>
      <c r="I52" s="17">
        <f t="shared" si="4"/>
        <v>71260.75</v>
      </c>
      <c r="J52" s="17">
        <f t="shared" si="5"/>
        <v>71260.75</v>
      </c>
      <c r="K52" s="1"/>
    </row>
    <row r="53" spans="2:11" x14ac:dyDescent="0.25">
      <c r="B53" t="s">
        <v>197</v>
      </c>
      <c r="C53" t="s">
        <v>198</v>
      </c>
      <c r="D53" s="15" t="s">
        <v>199</v>
      </c>
      <c r="E53" s="15">
        <f t="shared" si="0"/>
        <v>1</v>
      </c>
      <c r="F53" s="17">
        <f t="shared" si="1"/>
        <v>95175.5</v>
      </c>
      <c r="G53" s="17">
        <f t="shared" si="2"/>
        <v>95175.5</v>
      </c>
      <c r="H53" s="17">
        <f t="shared" si="3"/>
        <v>95175.5</v>
      </c>
      <c r="I53" s="17">
        <f t="shared" si="4"/>
        <v>95175.5</v>
      </c>
      <c r="J53" s="17">
        <f t="shared" si="5"/>
        <v>95175.5</v>
      </c>
      <c r="K53" s="1"/>
    </row>
    <row r="54" spans="2:11" x14ac:dyDescent="0.25">
      <c r="B54" t="s">
        <v>200</v>
      </c>
      <c r="C54" t="s">
        <v>201</v>
      </c>
      <c r="D54" s="15" t="s">
        <v>202</v>
      </c>
      <c r="E54" s="15">
        <f t="shared" si="0"/>
        <v>1</v>
      </c>
      <c r="F54" s="17">
        <f t="shared" si="1"/>
        <v>120035.5</v>
      </c>
      <c r="G54" s="17">
        <f t="shared" si="2"/>
        <v>120035.5</v>
      </c>
      <c r="H54" s="17">
        <f t="shared" si="3"/>
        <v>120035.5</v>
      </c>
      <c r="I54" s="17">
        <f t="shared" si="4"/>
        <v>120035.5</v>
      </c>
      <c r="J54" s="17">
        <f t="shared" si="5"/>
        <v>120035.5</v>
      </c>
      <c r="K54" s="1"/>
    </row>
    <row r="55" spans="2:11" x14ac:dyDescent="0.25">
      <c r="B55" t="s">
        <v>203</v>
      </c>
      <c r="C55" t="s">
        <v>203</v>
      </c>
      <c r="D55" s="15" t="s">
        <v>205</v>
      </c>
      <c r="E55" s="15">
        <f t="shared" si="0"/>
        <v>1</v>
      </c>
      <c r="F55" s="17">
        <f t="shared" si="1"/>
        <v>24412.5</v>
      </c>
      <c r="G55" s="17">
        <f t="shared" si="2"/>
        <v>24412.5</v>
      </c>
      <c r="H55" s="17">
        <f t="shared" si="3"/>
        <v>24412.5</v>
      </c>
      <c r="I55" s="17">
        <f t="shared" si="4"/>
        <v>24412.5</v>
      </c>
      <c r="J55" s="17">
        <f t="shared" si="5"/>
        <v>24412.5</v>
      </c>
      <c r="K55" s="1"/>
    </row>
    <row r="56" spans="2:11" x14ac:dyDescent="0.25">
      <c r="B56" t="s">
        <v>206</v>
      </c>
      <c r="C56" t="s">
        <v>206</v>
      </c>
      <c r="D56" s="15" t="s">
        <v>207</v>
      </c>
      <c r="E56" s="15">
        <f t="shared" si="0"/>
        <v>1</v>
      </c>
      <c r="F56" s="17">
        <f t="shared" si="1"/>
        <v>96815.75</v>
      </c>
      <c r="G56" s="17">
        <f t="shared" si="2"/>
        <v>96815.75</v>
      </c>
      <c r="H56" s="17">
        <f t="shared" si="3"/>
        <v>96815.75</v>
      </c>
      <c r="I56" s="17">
        <f t="shared" si="4"/>
        <v>96815.75</v>
      </c>
      <c r="J56" s="17">
        <f t="shared" si="5"/>
        <v>96815.75</v>
      </c>
      <c r="K56" s="1"/>
    </row>
    <row r="58" spans="2:11" x14ac:dyDescent="0.25">
      <c r="D58" s="15"/>
      <c r="E58" s="18">
        <f t="shared" ref="E58:J58" si="6">SUM(E25:E56)</f>
        <v>113</v>
      </c>
      <c r="F58" s="18">
        <f t="shared" si="6"/>
        <v>11725517.799999999</v>
      </c>
      <c r="G58" s="18">
        <f t="shared" si="6"/>
        <v>11725517.799999999</v>
      </c>
      <c r="H58" s="18">
        <f t="shared" si="6"/>
        <v>11725517.799999999</v>
      </c>
      <c r="I58" s="18">
        <f t="shared" si="6"/>
        <v>11725517.799999999</v>
      </c>
      <c r="J58" s="18">
        <f t="shared" si="6"/>
        <v>11725517.799999999</v>
      </c>
    </row>
  </sheetData>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A0CA-AA84-4CA7-88BF-D424DC17A0D4}">
  <sheetPr>
    <tabColor rgb="FF92D050"/>
  </sheetPr>
  <dimension ref="E6:L43"/>
  <sheetViews>
    <sheetView showGridLines="0" topLeftCell="D5" zoomScale="80" workbookViewId="0">
      <selection activeCell="A11" sqref="A11:XFD11"/>
    </sheetView>
  </sheetViews>
  <sheetFormatPr defaultRowHeight="15" x14ac:dyDescent="0.25"/>
  <cols>
    <col min="5" max="5" width="104.42578125" bestFit="1" customWidth="1"/>
    <col min="6" max="6" width="41.28515625" bestFit="1" customWidth="1"/>
    <col min="7" max="7" width="9" bestFit="1" customWidth="1"/>
    <col min="8" max="8" width="18.42578125" customWidth="1"/>
    <col min="9" max="12" width="17.140625" bestFit="1" customWidth="1"/>
  </cols>
  <sheetData>
    <row r="6" spans="5:12" x14ac:dyDescent="0.25">
      <c r="E6" s="16" t="s">
        <v>125</v>
      </c>
      <c r="F6" s="16" t="s">
        <v>126</v>
      </c>
      <c r="G6" s="16" t="s">
        <v>127</v>
      </c>
      <c r="H6" s="16" t="s">
        <v>128</v>
      </c>
      <c r="I6" s="16" t="s">
        <v>130</v>
      </c>
      <c r="J6" s="16" t="s">
        <v>131</v>
      </c>
      <c r="K6" s="16" t="s">
        <v>132</v>
      </c>
      <c r="L6" s="16" t="s">
        <v>133</v>
      </c>
    </row>
    <row r="7" spans="5:12" x14ac:dyDescent="0.25">
      <c r="E7" t="s">
        <v>134</v>
      </c>
      <c r="F7" t="s">
        <v>29</v>
      </c>
      <c r="G7" s="15" t="s">
        <v>135</v>
      </c>
      <c r="H7" s="17">
        <f>_xlfn.XLOOKUP(E7,'Podklad VO_ Strednoodber'!B37:B68,'Podklad VO_ Strednoodber'!E37:E68)+_xlfn.XLOOKUP(E7,'Podklad VO_ Maloodber'!B25:B56,'Podklad VO_ Maloodber'!E25:E56)</f>
        <v>7</v>
      </c>
      <c r="I7" s="17">
        <f>_xlfn.XLOOKUP(E7,'Podklad VO_ Strednoodber'!B37:B68,'Podklad VO_ Strednoodber'!G37:G68)+_xlfn.XLOOKUP(E7,'Podklad VO_ Maloodber'!B25:B56,'Podklad VO_ Maloodber'!G25:G56)</f>
        <v>1866912.75</v>
      </c>
      <c r="J7" s="17">
        <f>_xlfn.XLOOKUP(E7,'Podklad VO_ Strednoodber'!B37:B68,'Podklad VO_ Strednoodber'!H37:H68)+_xlfn.XLOOKUP(E7,'Podklad VO_ Maloodber'!B25:B56,'Podklad VO_ Maloodber'!H25:H56)</f>
        <v>1866912.75</v>
      </c>
      <c r="K7" s="17">
        <f>_xlfn.XLOOKUP(E7,'Podklad VO_ Strednoodber'!B37:B68,'Podklad VO_ Strednoodber'!I37:I68)+_xlfn.XLOOKUP(E7,'Podklad VO_ Maloodber'!B25:B56,'Podklad VO_ Maloodber'!I25:I56)</f>
        <v>1866912.75</v>
      </c>
      <c r="L7" s="17">
        <f>_xlfn.XLOOKUP(E7,'Podklad VO_ Strednoodber'!B37:B68,'Podklad VO_ Strednoodber'!J37:J68)+_xlfn.XLOOKUP(E7,'Podklad VO_ Maloodber'!B25:B56,'Podklad VO_ Maloodber'!J25:J56)</f>
        <v>1866912.75</v>
      </c>
    </row>
    <row r="8" spans="5:12" x14ac:dyDescent="0.25">
      <c r="E8" t="s">
        <v>136</v>
      </c>
      <c r="F8" t="s">
        <v>137</v>
      </c>
      <c r="G8" s="15" t="s">
        <v>138</v>
      </c>
      <c r="H8" s="17">
        <f>_xlfn.XLOOKUP(E8,'Podklad VO_ Strednoodber'!B38:B69,'Podklad VO_ Strednoodber'!E38:E69)+_xlfn.XLOOKUP(E8,'Podklad VO_ Maloodber'!B26:B57,'Podklad VO_ Maloodber'!E26:E57)</f>
        <v>2</v>
      </c>
      <c r="I8" s="17">
        <f>_xlfn.XLOOKUP(E8,'Podklad VO_ Strednoodber'!B38:B69,'Podklad VO_ Strednoodber'!G38:G69)+_xlfn.XLOOKUP(E8,'Podklad VO_ Maloodber'!B26:B57,'Podklad VO_ Maloodber'!G26:G57)</f>
        <v>440368</v>
      </c>
      <c r="J8" s="17">
        <f>_xlfn.XLOOKUP(E8,'Podklad VO_ Strednoodber'!B38:B69,'Podklad VO_ Strednoodber'!H38:H69)+_xlfn.XLOOKUP(E8,'Podklad VO_ Maloodber'!B26:B57,'Podklad VO_ Maloodber'!H26:H57)</f>
        <v>440368</v>
      </c>
      <c r="K8" s="17">
        <f>_xlfn.XLOOKUP(E8,'Podklad VO_ Strednoodber'!B38:B69,'Podklad VO_ Strednoodber'!I38:I69)+_xlfn.XLOOKUP(E8,'Podklad VO_ Maloodber'!B26:B57,'Podklad VO_ Maloodber'!I26:I57)</f>
        <v>440368</v>
      </c>
      <c r="L8" s="17">
        <f>_xlfn.XLOOKUP(E8,'Podklad VO_ Strednoodber'!B38:B69,'Podklad VO_ Strednoodber'!J38:J69)+_xlfn.XLOOKUP(E8,'Podklad VO_ Maloodber'!B26:B57,'Podklad VO_ Maloodber'!J26:J57)</f>
        <v>440368</v>
      </c>
    </row>
    <row r="9" spans="5:12" x14ac:dyDescent="0.25">
      <c r="E9" t="s">
        <v>139</v>
      </c>
      <c r="F9" t="s">
        <v>139</v>
      </c>
      <c r="G9" s="15" t="s">
        <v>140</v>
      </c>
      <c r="H9" s="17">
        <f>_xlfn.XLOOKUP(E9,'Podklad VO_ Strednoodber'!B39:B70,'Podklad VO_ Strednoodber'!E39:E70)+_xlfn.XLOOKUP(E9,'Podklad VO_ Maloodber'!B27:B58,'Podklad VO_ Maloodber'!E27:E58)</f>
        <v>3</v>
      </c>
      <c r="I9" s="17">
        <f>_xlfn.XLOOKUP(E9,'Podklad VO_ Strednoodber'!B39:B70,'Podklad VO_ Strednoodber'!G39:G70)+_xlfn.XLOOKUP(E9,'Podklad VO_ Maloodber'!B27:B58,'Podklad VO_ Maloodber'!G27:G58)</f>
        <v>485610.66666666663</v>
      </c>
      <c r="J9" s="17">
        <f>_xlfn.XLOOKUP(E9,'Podklad VO_ Strednoodber'!B39:B70,'Podklad VO_ Strednoodber'!H39:H70)+_xlfn.XLOOKUP(E9,'Podklad VO_ Maloodber'!B27:B58,'Podklad VO_ Maloodber'!H27:H58)</f>
        <v>485610.66666666663</v>
      </c>
      <c r="K9" s="17">
        <f>_xlfn.XLOOKUP(E9,'Podklad VO_ Strednoodber'!B39:B70,'Podklad VO_ Strednoodber'!I39:I70)+_xlfn.XLOOKUP(E9,'Podklad VO_ Maloodber'!B27:B58,'Podklad VO_ Maloodber'!I27:I58)</f>
        <v>485610.66666666663</v>
      </c>
      <c r="L9" s="17">
        <f>_xlfn.XLOOKUP(E9,'Podklad VO_ Strednoodber'!B39:B70,'Podklad VO_ Strednoodber'!J39:J70)+_xlfn.XLOOKUP(E9,'Podklad VO_ Maloodber'!B27:B58,'Podklad VO_ Maloodber'!J27:J58)</f>
        <v>485610.66666666663</v>
      </c>
    </row>
    <row r="10" spans="5:12" x14ac:dyDescent="0.25">
      <c r="E10" t="s">
        <v>30</v>
      </c>
      <c r="F10" t="s">
        <v>30</v>
      </c>
      <c r="G10" s="15" t="s">
        <v>141</v>
      </c>
      <c r="H10" s="17">
        <f>_xlfn.XLOOKUP(E10,'Podklad VO_ Strednoodber'!B40:B71,'Podklad VO_ Strednoodber'!E40:E71)+_xlfn.XLOOKUP(E10,'Podklad VO_ Maloodber'!B28:B59,'Podklad VO_ Maloodber'!E28:E59)</f>
        <v>3</v>
      </c>
      <c r="I10" s="17">
        <f>_xlfn.XLOOKUP(E10,'Podklad VO_ Strednoodber'!B40:B71,'Podklad VO_ Strednoodber'!G40:G71)+_xlfn.XLOOKUP(E10,'Podklad VO_ Maloodber'!B28:B59,'Podklad VO_ Maloodber'!G28:G59)</f>
        <v>1461822.25</v>
      </c>
      <c r="J10" s="17">
        <f>_xlfn.XLOOKUP(E10,'Podklad VO_ Strednoodber'!B40:B71,'Podklad VO_ Strednoodber'!H40:H71)+_xlfn.XLOOKUP(E10,'Podklad VO_ Maloodber'!B28:B59,'Podklad VO_ Maloodber'!H28:H59)</f>
        <v>1461822.25</v>
      </c>
      <c r="K10" s="17">
        <f>_xlfn.XLOOKUP(E10,'Podklad VO_ Strednoodber'!B40:B71,'Podklad VO_ Strednoodber'!I40:I71)+_xlfn.XLOOKUP(E10,'Podklad VO_ Maloodber'!B28:B59,'Podklad VO_ Maloodber'!I28:I59)</f>
        <v>1461822.25</v>
      </c>
      <c r="L10" s="17">
        <f>_xlfn.XLOOKUP(E10,'Podklad VO_ Strednoodber'!B40:B71,'Podklad VO_ Strednoodber'!J40:J71)+_xlfn.XLOOKUP(E10,'Podklad VO_ Maloodber'!B28:B59,'Podklad VO_ Maloodber'!J28:J59)</f>
        <v>1461822.25</v>
      </c>
    </row>
    <row r="11" spans="5:12" x14ac:dyDescent="0.25">
      <c r="E11" t="s">
        <v>142</v>
      </c>
      <c r="F11" t="s">
        <v>31</v>
      </c>
      <c r="G11" s="15" t="s">
        <v>143</v>
      </c>
      <c r="H11" s="17">
        <f>_xlfn.XLOOKUP(E11,'Podklad VO_ Strednoodber'!B41:B72,'Podklad VO_ Strednoodber'!E41:E72)+_xlfn.XLOOKUP(E11,'Podklad VO_ Maloodber'!B29:B60,'Podklad VO_ Maloodber'!E29:E60)</f>
        <v>10</v>
      </c>
      <c r="I11" s="17">
        <f>_xlfn.XLOOKUP(E11,'Podklad VO_ Strednoodber'!B41:B72,'Podklad VO_ Strednoodber'!G41:G72)+_xlfn.XLOOKUP(E11,'Podklad VO_ Maloodber'!B29:B60,'Podklad VO_ Maloodber'!G29:G60)</f>
        <v>3974236</v>
      </c>
      <c r="J11" s="17">
        <f>_xlfn.XLOOKUP(E11,'Podklad VO_ Strednoodber'!B41:B72,'Podklad VO_ Strednoodber'!H41:H72)+_xlfn.XLOOKUP(E11,'Podklad VO_ Maloodber'!B29:B60,'Podklad VO_ Maloodber'!H29:H60)</f>
        <v>3974236</v>
      </c>
      <c r="K11" s="17">
        <f>_xlfn.XLOOKUP(E11,'Podklad VO_ Strednoodber'!B41:B72,'Podklad VO_ Strednoodber'!I41:I72)+_xlfn.XLOOKUP(E11,'Podklad VO_ Maloodber'!B29:B60,'Podklad VO_ Maloodber'!I29:I60)</f>
        <v>3974236</v>
      </c>
      <c r="L11" s="17">
        <f>_xlfn.XLOOKUP(E11,'Podklad VO_ Strednoodber'!B41:B72,'Podklad VO_ Strednoodber'!J41:J72)+_xlfn.XLOOKUP(E11,'Podklad VO_ Maloodber'!B29:B60,'Podklad VO_ Maloodber'!J29:J60)</f>
        <v>3974236</v>
      </c>
    </row>
    <row r="12" spans="5:12" x14ac:dyDescent="0.25">
      <c r="E12" t="s">
        <v>144</v>
      </c>
      <c r="F12" t="s">
        <v>144</v>
      </c>
      <c r="G12" s="15" t="s">
        <v>145</v>
      </c>
      <c r="H12" s="17">
        <f>_xlfn.XLOOKUP(E12,'Podklad VO_ Strednoodber'!B42:B73,'Podklad VO_ Strednoodber'!E42:E73)+_xlfn.XLOOKUP(E12,'Podklad VO_ Maloodber'!B30:B61,'Podklad VO_ Maloodber'!E30:E61)</f>
        <v>2</v>
      </c>
      <c r="I12" s="17">
        <f>_xlfn.XLOOKUP(E12,'Podklad VO_ Strednoodber'!B42:B73,'Podklad VO_ Strednoodber'!G42:G73)+_xlfn.XLOOKUP(E12,'Podklad VO_ Maloodber'!B30:B61,'Podklad VO_ Maloodber'!G30:G61)</f>
        <v>109237.5</v>
      </c>
      <c r="J12" s="17">
        <f>_xlfn.XLOOKUP(E12,'Podklad VO_ Strednoodber'!B42:B73,'Podklad VO_ Strednoodber'!H42:H73)+_xlfn.XLOOKUP(E12,'Podklad VO_ Maloodber'!B30:B61,'Podklad VO_ Maloodber'!H30:H61)</f>
        <v>109237.5</v>
      </c>
      <c r="K12" s="17">
        <f>_xlfn.XLOOKUP(E12,'Podklad VO_ Strednoodber'!B42:B73,'Podklad VO_ Strednoodber'!I42:I73)+_xlfn.XLOOKUP(E12,'Podklad VO_ Maloodber'!B30:B61,'Podklad VO_ Maloodber'!I30:I61)</f>
        <v>109237.5</v>
      </c>
      <c r="L12" s="17">
        <f>_xlfn.XLOOKUP(E12,'Podklad VO_ Strednoodber'!B42:B73,'Podklad VO_ Strednoodber'!J42:J73)+_xlfn.XLOOKUP(E12,'Podklad VO_ Maloodber'!B30:B61,'Podklad VO_ Maloodber'!J30:J61)</f>
        <v>109237.5</v>
      </c>
    </row>
    <row r="13" spans="5:12" x14ac:dyDescent="0.25">
      <c r="E13" t="s">
        <v>146</v>
      </c>
      <c r="F13" t="s">
        <v>146</v>
      </c>
      <c r="G13" s="15" t="s">
        <v>147</v>
      </c>
      <c r="H13" s="17">
        <f>_xlfn.XLOOKUP(E13,'Podklad VO_ Strednoodber'!B43:B74,'Podklad VO_ Strednoodber'!E43:E74)+_xlfn.XLOOKUP(E13,'Podklad VO_ Maloodber'!B31:B62,'Podklad VO_ Maloodber'!E31:E62)</f>
        <v>1</v>
      </c>
      <c r="I13" s="17">
        <f>_xlfn.XLOOKUP(E13,'Podklad VO_ Strednoodber'!B43:B74,'Podklad VO_ Strednoodber'!G43:G74)+_xlfn.XLOOKUP(E13,'Podklad VO_ Maloodber'!B31:B62,'Podklad VO_ Maloodber'!G31:G62)</f>
        <v>39460.5</v>
      </c>
      <c r="J13" s="17">
        <f>_xlfn.XLOOKUP(E13,'Podklad VO_ Strednoodber'!B43:B74,'Podklad VO_ Strednoodber'!H43:H74)+_xlfn.XLOOKUP(E13,'Podklad VO_ Maloodber'!B31:B62,'Podklad VO_ Maloodber'!H31:H62)</f>
        <v>39460.5</v>
      </c>
      <c r="K13" s="17">
        <f>_xlfn.XLOOKUP(E13,'Podklad VO_ Strednoodber'!B43:B74,'Podklad VO_ Strednoodber'!I43:I74)+_xlfn.XLOOKUP(E13,'Podklad VO_ Maloodber'!B31:B62,'Podklad VO_ Maloodber'!I31:I62)</f>
        <v>39460.5</v>
      </c>
      <c r="L13" s="17">
        <f>_xlfn.XLOOKUP(E13,'Podklad VO_ Strednoodber'!B43:B74,'Podklad VO_ Strednoodber'!J43:J74)+_xlfn.XLOOKUP(E13,'Podklad VO_ Maloodber'!B31:B62,'Podklad VO_ Maloodber'!J31:J62)</f>
        <v>39460.5</v>
      </c>
    </row>
    <row r="14" spans="5:12" x14ac:dyDescent="0.25">
      <c r="E14" t="s">
        <v>148</v>
      </c>
      <c r="F14" t="s">
        <v>148</v>
      </c>
      <c r="G14" s="15" t="s">
        <v>149</v>
      </c>
      <c r="H14" s="17">
        <f>_xlfn.XLOOKUP(E14,'Podklad VO_ Strednoodber'!B44:B75,'Podklad VO_ Strednoodber'!E44:E75)+_xlfn.XLOOKUP(E14,'Podklad VO_ Maloodber'!B32:B63,'Podklad VO_ Maloodber'!E32:E63)</f>
        <v>1</v>
      </c>
      <c r="I14" s="17">
        <f>_xlfn.XLOOKUP(E14,'Podklad VO_ Strednoodber'!B44:B75,'Podklad VO_ Strednoodber'!G44:G75)+_xlfn.XLOOKUP(E14,'Podklad VO_ Maloodber'!B32:B63,'Podklad VO_ Maloodber'!G32:G63)</f>
        <v>452500.25</v>
      </c>
      <c r="J14" s="17">
        <f>_xlfn.XLOOKUP(E14,'Podklad VO_ Strednoodber'!B44:B75,'Podklad VO_ Strednoodber'!H44:H75)+_xlfn.XLOOKUP(E14,'Podklad VO_ Maloodber'!B32:B63,'Podklad VO_ Maloodber'!H32:H63)</f>
        <v>452500.25</v>
      </c>
      <c r="K14" s="17">
        <f>_xlfn.XLOOKUP(E14,'Podklad VO_ Strednoodber'!B44:B75,'Podklad VO_ Strednoodber'!I44:I75)+_xlfn.XLOOKUP(E14,'Podklad VO_ Maloodber'!B32:B63,'Podklad VO_ Maloodber'!I32:I63)</f>
        <v>452500.25</v>
      </c>
      <c r="L14" s="17">
        <f>_xlfn.XLOOKUP(E14,'Podklad VO_ Strednoodber'!B44:B75,'Podklad VO_ Strednoodber'!J44:J75)+_xlfn.XLOOKUP(E14,'Podklad VO_ Maloodber'!B32:B63,'Podklad VO_ Maloodber'!J32:J63)</f>
        <v>452500.25</v>
      </c>
    </row>
    <row r="15" spans="5:12" x14ac:dyDescent="0.25">
      <c r="E15" t="s">
        <v>150</v>
      </c>
      <c r="F15" t="s">
        <v>151</v>
      </c>
      <c r="G15" s="15" t="s">
        <v>152</v>
      </c>
      <c r="H15" s="17">
        <f>_xlfn.XLOOKUP(E15,'Podklad VO_ Strednoodber'!B45:B76,'Podklad VO_ Strednoodber'!E45:E76)+_xlfn.XLOOKUP(E15,'Podklad VO_ Maloodber'!B33:B64,'Podklad VO_ Maloodber'!E33:E64)</f>
        <v>4</v>
      </c>
      <c r="I15" s="17">
        <f>_xlfn.XLOOKUP(E15,'Podklad VO_ Strednoodber'!B45:B76,'Podklad VO_ Strednoodber'!G45:G76)+_xlfn.XLOOKUP(E15,'Podklad VO_ Maloodber'!B33:B64,'Podklad VO_ Maloodber'!G33:G64)</f>
        <v>204471</v>
      </c>
      <c r="J15" s="17">
        <f>_xlfn.XLOOKUP(E15,'Podklad VO_ Strednoodber'!B45:B76,'Podklad VO_ Strednoodber'!H45:H76)+_xlfn.XLOOKUP(E15,'Podklad VO_ Maloodber'!B33:B64,'Podklad VO_ Maloodber'!H33:H64)</f>
        <v>204471</v>
      </c>
      <c r="K15" s="17">
        <f>_xlfn.XLOOKUP(E15,'Podklad VO_ Strednoodber'!B45:B76,'Podklad VO_ Strednoodber'!I45:I76)+_xlfn.XLOOKUP(E15,'Podklad VO_ Maloodber'!B33:B64,'Podklad VO_ Maloodber'!I33:I64)</f>
        <v>204471</v>
      </c>
      <c r="L15" s="17">
        <f>_xlfn.XLOOKUP(E15,'Podklad VO_ Strednoodber'!B45:B76,'Podklad VO_ Strednoodber'!J45:J76)+_xlfn.XLOOKUP(E15,'Podklad VO_ Maloodber'!B33:B64,'Podklad VO_ Maloodber'!J33:J64)</f>
        <v>204471</v>
      </c>
    </row>
    <row r="16" spans="5:12" x14ac:dyDescent="0.25">
      <c r="E16" t="s">
        <v>153</v>
      </c>
      <c r="F16" t="s">
        <v>154</v>
      </c>
      <c r="G16" s="15" t="s">
        <v>155</v>
      </c>
      <c r="H16" s="17">
        <f>_xlfn.XLOOKUP(E16,'Podklad VO_ Strednoodber'!B46:B77,'Podklad VO_ Strednoodber'!E46:E77)+_xlfn.XLOOKUP(E16,'Podklad VO_ Maloodber'!B34:B65,'Podklad VO_ Maloodber'!E34:E65)</f>
        <v>2</v>
      </c>
      <c r="I16" s="17">
        <f>_xlfn.XLOOKUP(E16,'Podklad VO_ Strednoodber'!B46:B77,'Podklad VO_ Strednoodber'!G46:G77)+_xlfn.XLOOKUP(E16,'Podklad VO_ Maloodber'!B34:B65,'Podklad VO_ Maloodber'!G34:G65)</f>
        <v>164907</v>
      </c>
      <c r="J16" s="17">
        <f>_xlfn.XLOOKUP(E16,'Podklad VO_ Strednoodber'!B46:B77,'Podklad VO_ Strednoodber'!H46:H77)+_xlfn.XLOOKUP(E16,'Podklad VO_ Maloodber'!B34:B65,'Podklad VO_ Maloodber'!H34:H65)</f>
        <v>164907</v>
      </c>
      <c r="K16" s="17">
        <f>_xlfn.XLOOKUP(E16,'Podklad VO_ Strednoodber'!B46:B77,'Podklad VO_ Strednoodber'!I46:I77)+_xlfn.XLOOKUP(E16,'Podklad VO_ Maloodber'!B34:B65,'Podklad VO_ Maloodber'!I34:I65)</f>
        <v>164907</v>
      </c>
      <c r="L16" s="17">
        <f>_xlfn.XLOOKUP(E16,'Podklad VO_ Strednoodber'!B46:B77,'Podklad VO_ Strednoodber'!J46:J77)+_xlfn.XLOOKUP(E16,'Podklad VO_ Maloodber'!B34:B65,'Podklad VO_ Maloodber'!J34:J65)</f>
        <v>164907</v>
      </c>
    </row>
    <row r="17" spans="5:12" x14ac:dyDescent="0.25">
      <c r="E17" t="s">
        <v>156</v>
      </c>
      <c r="F17" t="s">
        <v>157</v>
      </c>
      <c r="G17" s="15" t="s">
        <v>158</v>
      </c>
      <c r="H17" s="17">
        <f>_xlfn.XLOOKUP(E17,'Podklad VO_ Strednoodber'!B47:B78,'Podklad VO_ Strednoodber'!E47:E78)+_xlfn.XLOOKUP(E17,'Podklad VO_ Maloodber'!B35:B66,'Podklad VO_ Maloodber'!E35:E66)</f>
        <v>1</v>
      </c>
      <c r="I17" s="17">
        <f>_xlfn.XLOOKUP(E17,'Podklad VO_ Strednoodber'!B47:B78,'Podklad VO_ Strednoodber'!G47:G78)+_xlfn.XLOOKUP(E17,'Podklad VO_ Maloodber'!B35:B66,'Podklad VO_ Maloodber'!G35:G66)</f>
        <v>152830.29999999999</v>
      </c>
      <c r="J17" s="17">
        <f>_xlfn.XLOOKUP(E17,'Podklad VO_ Strednoodber'!B47:B78,'Podklad VO_ Strednoodber'!H47:H78)+_xlfn.XLOOKUP(E17,'Podklad VO_ Maloodber'!B35:B66,'Podklad VO_ Maloodber'!H35:H66)</f>
        <v>152830.29999999999</v>
      </c>
      <c r="K17" s="17">
        <f>_xlfn.XLOOKUP(E17,'Podklad VO_ Strednoodber'!B47:B78,'Podklad VO_ Strednoodber'!I47:I78)+_xlfn.XLOOKUP(E17,'Podklad VO_ Maloodber'!B35:B66,'Podklad VO_ Maloodber'!I35:I66)</f>
        <v>152830.29999999999</v>
      </c>
      <c r="L17" s="17">
        <f>_xlfn.XLOOKUP(E17,'Podklad VO_ Strednoodber'!B47:B78,'Podklad VO_ Strednoodber'!J47:J78)+_xlfn.XLOOKUP(E17,'Podklad VO_ Maloodber'!B35:B66,'Podklad VO_ Maloodber'!J35:J66)</f>
        <v>152830.29999999999</v>
      </c>
    </row>
    <row r="18" spans="5:12" x14ac:dyDescent="0.25">
      <c r="E18" t="s">
        <v>159</v>
      </c>
      <c r="F18" t="s">
        <v>159</v>
      </c>
      <c r="G18" s="15" t="s">
        <v>160</v>
      </c>
      <c r="H18" s="17">
        <f>_xlfn.XLOOKUP(E18,'Podklad VO_ Strednoodber'!B48:B79,'Podklad VO_ Strednoodber'!E48:E79)+_xlfn.XLOOKUP(E18,'Podklad VO_ Maloodber'!B36:B67,'Podklad VO_ Maloodber'!E36:E67)</f>
        <v>1</v>
      </c>
      <c r="I18" s="17">
        <f>_xlfn.XLOOKUP(E18,'Podklad VO_ Strednoodber'!B48:B79,'Podklad VO_ Strednoodber'!G48:G79)+_xlfn.XLOOKUP(E18,'Podklad VO_ Maloodber'!B36:B67,'Podklad VO_ Maloodber'!G36:G67)</f>
        <v>51042</v>
      </c>
      <c r="J18" s="17">
        <f>_xlfn.XLOOKUP(E18,'Podklad VO_ Strednoodber'!B48:B79,'Podklad VO_ Strednoodber'!H48:H79)+_xlfn.XLOOKUP(E18,'Podklad VO_ Maloodber'!B36:B67,'Podklad VO_ Maloodber'!H36:H67)</f>
        <v>51042</v>
      </c>
      <c r="K18" s="17">
        <f>_xlfn.XLOOKUP(E18,'Podklad VO_ Strednoodber'!B48:B79,'Podklad VO_ Strednoodber'!I48:I79)+_xlfn.XLOOKUP(E18,'Podklad VO_ Maloodber'!B36:B67,'Podklad VO_ Maloodber'!I36:I67)</f>
        <v>51042</v>
      </c>
      <c r="L18" s="17">
        <f>_xlfn.XLOOKUP(E18,'Podklad VO_ Strednoodber'!B48:B79,'Podklad VO_ Strednoodber'!J48:J79)+_xlfn.XLOOKUP(E18,'Podklad VO_ Maloodber'!B36:B67,'Podklad VO_ Maloodber'!J36:J67)</f>
        <v>51042</v>
      </c>
    </row>
    <row r="19" spans="5:12" x14ac:dyDescent="0.25">
      <c r="E19" t="s">
        <v>161</v>
      </c>
      <c r="F19" t="s">
        <v>161</v>
      </c>
      <c r="G19" s="15" t="s">
        <v>162</v>
      </c>
      <c r="H19" s="17">
        <f>_xlfn.XLOOKUP(E19,'Podklad VO_ Strednoodber'!B49:B80,'Podklad VO_ Strednoodber'!E49:E80)+_xlfn.XLOOKUP(E19,'Podklad VO_ Maloodber'!B37:B68,'Podklad VO_ Maloodber'!E37:E68)</f>
        <v>1</v>
      </c>
      <c r="I19" s="17">
        <f>_xlfn.XLOOKUP(E19,'Podklad VO_ Strednoodber'!B49:B80,'Podklad VO_ Strednoodber'!G49:G80)+_xlfn.XLOOKUP(E19,'Podklad VO_ Maloodber'!B37:B68,'Podklad VO_ Maloodber'!G37:G68)</f>
        <v>81744.25</v>
      </c>
      <c r="J19" s="17">
        <f>_xlfn.XLOOKUP(E19,'Podklad VO_ Strednoodber'!B49:B80,'Podklad VO_ Strednoodber'!H49:H80)+_xlfn.XLOOKUP(E19,'Podklad VO_ Maloodber'!B37:B68,'Podklad VO_ Maloodber'!H37:H68)</f>
        <v>81744.25</v>
      </c>
      <c r="K19" s="17">
        <f>_xlfn.XLOOKUP(E19,'Podklad VO_ Strednoodber'!B49:B80,'Podklad VO_ Strednoodber'!I49:I80)+_xlfn.XLOOKUP(E19,'Podklad VO_ Maloodber'!B37:B68,'Podklad VO_ Maloodber'!I37:I68)</f>
        <v>81744.25</v>
      </c>
      <c r="L19" s="17">
        <f>_xlfn.XLOOKUP(E19,'Podklad VO_ Strednoodber'!B49:B80,'Podklad VO_ Strednoodber'!J49:J80)+_xlfn.XLOOKUP(E19,'Podklad VO_ Maloodber'!B37:B68,'Podklad VO_ Maloodber'!J37:J68)</f>
        <v>81744.25</v>
      </c>
    </row>
    <row r="20" spans="5:12" x14ac:dyDescent="0.25">
      <c r="E20" t="s">
        <v>163</v>
      </c>
      <c r="F20" t="s">
        <v>164</v>
      </c>
      <c r="G20" s="15" t="s">
        <v>141</v>
      </c>
      <c r="H20" s="17">
        <f>_xlfn.XLOOKUP(E20,'Podklad VO_ Strednoodber'!B50:B81,'Podklad VO_ Strednoodber'!E50:E81)+_xlfn.XLOOKUP(E20,'Podklad VO_ Maloodber'!B38:B69,'Podklad VO_ Maloodber'!E38:E69)</f>
        <v>1</v>
      </c>
      <c r="I20" s="17">
        <f>_xlfn.XLOOKUP(E20,'Podklad VO_ Strednoodber'!B50:B81,'Podklad VO_ Strednoodber'!G50:G81)+_xlfn.XLOOKUP(E20,'Podklad VO_ Maloodber'!B38:B69,'Podklad VO_ Maloodber'!G38:G69)</f>
        <v>45941.25</v>
      </c>
      <c r="J20" s="17">
        <f>_xlfn.XLOOKUP(E20,'Podklad VO_ Strednoodber'!B50:B81,'Podklad VO_ Strednoodber'!H50:H81)+_xlfn.XLOOKUP(E20,'Podklad VO_ Maloodber'!B38:B69,'Podklad VO_ Maloodber'!H38:H69)</f>
        <v>45941.25</v>
      </c>
      <c r="K20" s="17">
        <f>_xlfn.XLOOKUP(E20,'Podklad VO_ Strednoodber'!B50:B81,'Podklad VO_ Strednoodber'!I50:I81)+_xlfn.XLOOKUP(E20,'Podklad VO_ Maloodber'!B38:B69,'Podklad VO_ Maloodber'!I38:I69)</f>
        <v>45941.25</v>
      </c>
      <c r="L20" s="17">
        <f>_xlfn.XLOOKUP(E20,'Podklad VO_ Strednoodber'!B50:B81,'Podklad VO_ Strednoodber'!J50:J81)+_xlfn.XLOOKUP(E20,'Podklad VO_ Maloodber'!B38:B69,'Podklad VO_ Maloodber'!J38:J69)</f>
        <v>45941.25</v>
      </c>
    </row>
    <row r="21" spans="5:12" x14ac:dyDescent="0.25">
      <c r="E21" t="s">
        <v>165</v>
      </c>
      <c r="F21" t="s">
        <v>166</v>
      </c>
      <c r="G21" s="15" t="s">
        <v>167</v>
      </c>
      <c r="H21" s="17">
        <f>_xlfn.XLOOKUP(E21,'Podklad VO_ Strednoodber'!B51:B82,'Podklad VO_ Strednoodber'!E51:E82)+_xlfn.XLOOKUP(E21,'Podklad VO_ Maloodber'!B39:B70,'Podklad VO_ Maloodber'!E39:E70)</f>
        <v>2</v>
      </c>
      <c r="I21" s="17">
        <f>_xlfn.XLOOKUP(E21,'Podklad VO_ Strednoodber'!B51:B82,'Podklad VO_ Strednoodber'!G51:G82)+_xlfn.XLOOKUP(E21,'Podklad VO_ Maloodber'!B39:B70,'Podklad VO_ Maloodber'!G39:G70)</f>
        <v>429368.25</v>
      </c>
      <c r="J21" s="17">
        <f>_xlfn.XLOOKUP(E21,'Podklad VO_ Strednoodber'!B51:B82,'Podklad VO_ Strednoodber'!H51:H82)+_xlfn.XLOOKUP(E21,'Podklad VO_ Maloodber'!B39:B70,'Podklad VO_ Maloodber'!H39:H70)</f>
        <v>429368.25</v>
      </c>
      <c r="K21" s="17">
        <f>_xlfn.XLOOKUP(E21,'Podklad VO_ Strednoodber'!B51:B82,'Podklad VO_ Strednoodber'!I51:I82)+_xlfn.XLOOKUP(E21,'Podklad VO_ Maloodber'!B39:B70,'Podklad VO_ Maloodber'!I39:I70)</f>
        <v>429368.25</v>
      </c>
      <c r="L21" s="17">
        <f>_xlfn.XLOOKUP(E21,'Podklad VO_ Strednoodber'!B51:B82,'Podklad VO_ Strednoodber'!J51:J82)+_xlfn.XLOOKUP(E21,'Podklad VO_ Maloodber'!B39:B70,'Podklad VO_ Maloodber'!J39:J70)</f>
        <v>429368.25</v>
      </c>
    </row>
    <row r="22" spans="5:12" x14ac:dyDescent="0.25">
      <c r="E22" t="s">
        <v>168</v>
      </c>
      <c r="F22" t="s">
        <v>169</v>
      </c>
      <c r="G22" s="15" t="s">
        <v>170</v>
      </c>
      <c r="H22" s="17">
        <f>_xlfn.XLOOKUP(E22,'Podklad VO_ Strednoodber'!B52:B83,'Podklad VO_ Strednoodber'!E52:E83)+_xlfn.XLOOKUP(E22,'Podklad VO_ Maloodber'!B40:B71,'Podklad VO_ Maloodber'!E40:E71)</f>
        <v>1</v>
      </c>
      <c r="I22" s="17">
        <f>_xlfn.XLOOKUP(E22,'Podklad VO_ Strednoodber'!B52:B83,'Podklad VO_ Strednoodber'!G52:G83)+_xlfn.XLOOKUP(E22,'Podklad VO_ Maloodber'!B40:B71,'Podklad VO_ Maloodber'!G40:G71)</f>
        <v>106502</v>
      </c>
      <c r="J22" s="17">
        <f>_xlfn.XLOOKUP(E22,'Podklad VO_ Strednoodber'!B52:B83,'Podklad VO_ Strednoodber'!H52:H83)+_xlfn.XLOOKUP(E22,'Podklad VO_ Maloodber'!B40:B71,'Podklad VO_ Maloodber'!H40:H71)</f>
        <v>106502</v>
      </c>
      <c r="K22" s="17">
        <f>_xlfn.XLOOKUP(E22,'Podklad VO_ Strednoodber'!B52:B83,'Podklad VO_ Strednoodber'!I52:I83)+_xlfn.XLOOKUP(E22,'Podklad VO_ Maloodber'!B40:B71,'Podklad VO_ Maloodber'!I40:I71)</f>
        <v>106502</v>
      </c>
      <c r="L22" s="17">
        <f>_xlfn.XLOOKUP(E22,'Podklad VO_ Strednoodber'!B52:B83,'Podklad VO_ Strednoodber'!J52:J83)+_xlfn.XLOOKUP(E22,'Podklad VO_ Maloodber'!B40:B71,'Podklad VO_ Maloodber'!J40:J71)</f>
        <v>106502</v>
      </c>
    </row>
    <row r="23" spans="5:12" x14ac:dyDescent="0.25">
      <c r="E23" t="s">
        <v>171</v>
      </c>
      <c r="F23" t="s">
        <v>37</v>
      </c>
      <c r="G23" s="15" t="s">
        <v>172</v>
      </c>
      <c r="H23" s="17">
        <f>_xlfn.XLOOKUP(E23,'Podklad VO_ Strednoodber'!B53:B84,'Podklad VO_ Strednoodber'!E53:E84)+_xlfn.XLOOKUP(E23,'Podklad VO_ Maloodber'!B41:B72,'Podklad VO_ Maloodber'!E41:E72)</f>
        <v>1</v>
      </c>
      <c r="I23" s="17">
        <f>_xlfn.XLOOKUP(E23,'Podklad VO_ Strednoodber'!B53:B84,'Podklad VO_ Strednoodber'!G53:G84)+_xlfn.XLOOKUP(E23,'Podklad VO_ Maloodber'!B41:B72,'Podklad VO_ Maloodber'!G41:G72)</f>
        <v>911272.33333333337</v>
      </c>
      <c r="J23" s="17">
        <f>_xlfn.XLOOKUP(E23,'Podklad VO_ Strednoodber'!B53:B84,'Podklad VO_ Strednoodber'!H53:H84)+_xlfn.XLOOKUP(E23,'Podklad VO_ Maloodber'!B41:B72,'Podklad VO_ Maloodber'!H41:H72)</f>
        <v>911272.33333333337</v>
      </c>
      <c r="K23" s="17">
        <f>_xlfn.XLOOKUP(E23,'Podklad VO_ Strednoodber'!B53:B84,'Podklad VO_ Strednoodber'!I53:I84)+_xlfn.XLOOKUP(E23,'Podklad VO_ Maloodber'!B41:B72,'Podklad VO_ Maloodber'!I41:I72)</f>
        <v>911272.33333333337</v>
      </c>
      <c r="L23" s="17">
        <f>_xlfn.XLOOKUP(E23,'Podklad VO_ Strednoodber'!B53:B84,'Podklad VO_ Strednoodber'!J53:J84)+_xlfn.XLOOKUP(E23,'Podklad VO_ Maloodber'!B41:B72,'Podklad VO_ Maloodber'!J41:J72)</f>
        <v>911272.33333333337</v>
      </c>
    </row>
    <row r="24" spans="5:12" x14ac:dyDescent="0.25">
      <c r="E24" t="s">
        <v>173</v>
      </c>
      <c r="F24" t="s">
        <v>33</v>
      </c>
      <c r="G24" s="15" t="s">
        <v>174</v>
      </c>
      <c r="H24" s="17">
        <f>_xlfn.XLOOKUP(E24,'Podklad VO_ Strednoodber'!B54:B85,'Podklad VO_ Strednoodber'!E54:E85)+_xlfn.XLOOKUP(E24,'Podklad VO_ Maloodber'!B42:B73,'Podklad VO_ Maloodber'!E42:E73)</f>
        <v>4</v>
      </c>
      <c r="I24" s="17">
        <f>_xlfn.XLOOKUP(E24,'Podklad VO_ Strednoodber'!B54:B85,'Podklad VO_ Strednoodber'!G54:G85)+_xlfn.XLOOKUP(E24,'Podklad VO_ Maloodber'!B42:B73,'Podklad VO_ Maloodber'!G42:G73)</f>
        <v>585555.75</v>
      </c>
      <c r="J24" s="17">
        <f>_xlfn.XLOOKUP(E24,'Podklad VO_ Strednoodber'!B54:B85,'Podklad VO_ Strednoodber'!H54:H85)+_xlfn.XLOOKUP(E24,'Podklad VO_ Maloodber'!B42:B73,'Podklad VO_ Maloodber'!H42:H73)</f>
        <v>585555.75</v>
      </c>
      <c r="K24" s="17">
        <f>_xlfn.XLOOKUP(E24,'Podklad VO_ Strednoodber'!B54:B85,'Podklad VO_ Strednoodber'!I54:I85)+_xlfn.XLOOKUP(E24,'Podklad VO_ Maloodber'!B42:B73,'Podklad VO_ Maloodber'!I42:I73)</f>
        <v>585555.75</v>
      </c>
      <c r="L24" s="17">
        <f>_xlfn.XLOOKUP(E24,'Podklad VO_ Strednoodber'!B54:B85,'Podklad VO_ Strednoodber'!J54:J85)+_xlfn.XLOOKUP(E24,'Podklad VO_ Maloodber'!B42:B73,'Podklad VO_ Maloodber'!J42:J73)</f>
        <v>585555.75</v>
      </c>
    </row>
    <row r="25" spans="5:12" x14ac:dyDescent="0.25">
      <c r="E25" t="s">
        <v>175</v>
      </c>
      <c r="F25" t="s">
        <v>175</v>
      </c>
      <c r="G25" s="15" t="s">
        <v>176</v>
      </c>
      <c r="H25" s="17">
        <f>_xlfn.XLOOKUP(E25,'Podklad VO_ Strednoodber'!B55:B86,'Podklad VO_ Strednoodber'!E55:E86)+_xlfn.XLOOKUP(E25,'Podklad VO_ Maloodber'!B43:B74,'Podklad VO_ Maloodber'!E43:E74)</f>
        <v>3</v>
      </c>
      <c r="I25" s="17">
        <f>_xlfn.XLOOKUP(E25,'Podklad VO_ Strednoodber'!B55:B86,'Podklad VO_ Strednoodber'!G55:G86)+_xlfn.XLOOKUP(E25,'Podklad VO_ Maloodber'!B43:B74,'Podklad VO_ Maloodber'!G43:G74)</f>
        <v>105488</v>
      </c>
      <c r="J25" s="17">
        <f>_xlfn.XLOOKUP(E25,'Podklad VO_ Strednoodber'!B55:B86,'Podklad VO_ Strednoodber'!H55:H86)+_xlfn.XLOOKUP(E25,'Podklad VO_ Maloodber'!B43:B74,'Podklad VO_ Maloodber'!H43:H74)</f>
        <v>105488</v>
      </c>
      <c r="K25" s="17">
        <f>_xlfn.XLOOKUP(E25,'Podklad VO_ Strednoodber'!B55:B86,'Podklad VO_ Strednoodber'!I55:I86)+_xlfn.XLOOKUP(E25,'Podklad VO_ Maloodber'!B43:B74,'Podklad VO_ Maloodber'!I43:I74)</f>
        <v>105488</v>
      </c>
      <c r="L25" s="17">
        <f>_xlfn.XLOOKUP(E25,'Podklad VO_ Strednoodber'!B55:B86,'Podklad VO_ Strednoodber'!J55:J86)+_xlfn.XLOOKUP(E25,'Podklad VO_ Maloodber'!B43:B74,'Podklad VO_ Maloodber'!J43:J74)</f>
        <v>105488</v>
      </c>
    </row>
    <row r="26" spans="5:12" x14ac:dyDescent="0.25">
      <c r="E26" t="s">
        <v>177</v>
      </c>
      <c r="F26" t="s">
        <v>35</v>
      </c>
      <c r="G26" s="15" t="s">
        <v>178</v>
      </c>
      <c r="H26" s="17">
        <f>_xlfn.XLOOKUP(E26,'Podklad VO_ Strednoodber'!B56:B87,'Podklad VO_ Strednoodber'!E56:E87)+_xlfn.XLOOKUP(E26,'Podklad VO_ Maloodber'!B44:B75,'Podklad VO_ Maloodber'!E44:E75)</f>
        <v>30</v>
      </c>
      <c r="I26" s="17">
        <f>_xlfn.XLOOKUP(E26,'Podklad VO_ Strednoodber'!B56:B87,'Podklad VO_ Strednoodber'!G56:G87)+_xlfn.XLOOKUP(E26,'Podklad VO_ Maloodber'!B44:B75,'Podklad VO_ Maloodber'!G44:G75)</f>
        <v>6375034.086666666</v>
      </c>
      <c r="J26" s="17">
        <f>_xlfn.XLOOKUP(E26,'Podklad VO_ Strednoodber'!B56:B87,'Podklad VO_ Strednoodber'!H56:H87)+_xlfn.XLOOKUP(E26,'Podklad VO_ Maloodber'!B44:B75,'Podklad VO_ Maloodber'!H44:H75)</f>
        <v>6375034.086666666</v>
      </c>
      <c r="K26" s="17">
        <f>_xlfn.XLOOKUP(E26,'Podklad VO_ Strednoodber'!B56:B87,'Podklad VO_ Strednoodber'!I56:I87)+_xlfn.XLOOKUP(E26,'Podklad VO_ Maloodber'!B44:B75,'Podklad VO_ Maloodber'!I44:I75)</f>
        <v>6375034.086666666</v>
      </c>
      <c r="L26" s="17">
        <f>_xlfn.XLOOKUP(E26,'Podklad VO_ Strednoodber'!B56:B87,'Podklad VO_ Strednoodber'!J56:J87)+_xlfn.XLOOKUP(E26,'Podklad VO_ Maloodber'!B44:B75,'Podklad VO_ Maloodber'!J44:J75)</f>
        <v>6375034.086666666</v>
      </c>
    </row>
    <row r="27" spans="5:12" x14ac:dyDescent="0.25">
      <c r="E27" t="s">
        <v>179</v>
      </c>
      <c r="F27" t="s">
        <v>179</v>
      </c>
      <c r="G27" s="15" t="s">
        <v>180</v>
      </c>
      <c r="H27" s="17">
        <f>_xlfn.XLOOKUP(E27,'Podklad VO_ Strednoodber'!B57:B88,'Podklad VO_ Strednoodber'!E57:E88)+_xlfn.XLOOKUP(E27,'Podklad VO_ Maloodber'!B45:B76,'Podklad VO_ Maloodber'!E45:E76)</f>
        <v>1</v>
      </c>
      <c r="I27" s="17">
        <f>_xlfn.XLOOKUP(E27,'Podklad VO_ Strednoodber'!B57:B88,'Podklad VO_ Strednoodber'!G57:G88)+_xlfn.XLOOKUP(E27,'Podklad VO_ Maloodber'!B45:B76,'Podklad VO_ Maloodber'!G45:G76)</f>
        <v>59074.75</v>
      </c>
      <c r="J27" s="17">
        <f>_xlfn.XLOOKUP(E27,'Podklad VO_ Strednoodber'!B57:B88,'Podklad VO_ Strednoodber'!H57:H88)+_xlfn.XLOOKUP(E27,'Podklad VO_ Maloodber'!B45:B76,'Podklad VO_ Maloodber'!H45:H76)</f>
        <v>59074.75</v>
      </c>
      <c r="K27" s="17">
        <f>_xlfn.XLOOKUP(E27,'Podklad VO_ Strednoodber'!B57:B88,'Podklad VO_ Strednoodber'!I57:I88)+_xlfn.XLOOKUP(E27,'Podklad VO_ Maloodber'!B45:B76,'Podklad VO_ Maloodber'!I45:I76)</f>
        <v>59074.75</v>
      </c>
      <c r="L27" s="17">
        <f>_xlfn.XLOOKUP(E27,'Podklad VO_ Strednoodber'!B57:B88,'Podklad VO_ Strednoodber'!J57:J88)+_xlfn.XLOOKUP(E27,'Podklad VO_ Maloodber'!B45:B76,'Podklad VO_ Maloodber'!J45:J76)</f>
        <v>59074.75</v>
      </c>
    </row>
    <row r="28" spans="5:12" x14ac:dyDescent="0.25">
      <c r="E28" t="s">
        <v>181</v>
      </c>
      <c r="F28" t="s">
        <v>34</v>
      </c>
      <c r="G28" s="15" t="s">
        <v>182</v>
      </c>
      <c r="H28" s="17">
        <f>_xlfn.XLOOKUP(E28,'Podklad VO_ Strednoodber'!B58:B89,'Podklad VO_ Strednoodber'!E58:E89)+_xlfn.XLOOKUP(E28,'Podklad VO_ Maloodber'!B46:B77,'Podklad VO_ Maloodber'!E46:E77)</f>
        <v>3</v>
      </c>
      <c r="I28" s="17">
        <f>_xlfn.XLOOKUP(E28,'Podklad VO_ Strednoodber'!B58:B89,'Podklad VO_ Strednoodber'!G58:G89)+_xlfn.XLOOKUP(E28,'Podklad VO_ Maloodber'!B46:B77,'Podklad VO_ Maloodber'!G46:G77)</f>
        <v>2195108.75</v>
      </c>
      <c r="J28" s="17">
        <f>_xlfn.XLOOKUP(E28,'Podklad VO_ Strednoodber'!B58:B89,'Podklad VO_ Strednoodber'!H58:H89)+_xlfn.XLOOKUP(E28,'Podklad VO_ Maloodber'!B46:B77,'Podklad VO_ Maloodber'!H46:H77)</f>
        <v>2195108.75</v>
      </c>
      <c r="K28" s="17">
        <f>_xlfn.XLOOKUP(E28,'Podklad VO_ Strednoodber'!B58:B89,'Podklad VO_ Strednoodber'!I58:I89)+_xlfn.XLOOKUP(E28,'Podklad VO_ Maloodber'!B46:B77,'Podklad VO_ Maloodber'!I46:I77)</f>
        <v>2195108.75</v>
      </c>
      <c r="L28" s="17">
        <f>_xlfn.XLOOKUP(E28,'Podklad VO_ Strednoodber'!B58:B89,'Podklad VO_ Strednoodber'!J58:J89)+_xlfn.XLOOKUP(E28,'Podklad VO_ Maloodber'!B46:B77,'Podklad VO_ Maloodber'!J46:J77)</f>
        <v>2195108.75</v>
      </c>
    </row>
    <row r="29" spans="5:12" x14ac:dyDescent="0.25">
      <c r="E29" t="s">
        <v>183</v>
      </c>
      <c r="F29" t="s">
        <v>36</v>
      </c>
      <c r="G29" s="15" t="s">
        <v>184</v>
      </c>
      <c r="H29" s="17">
        <f>_xlfn.XLOOKUP(E29,'Podklad VO_ Strednoodber'!B59:B90,'Podklad VO_ Strednoodber'!E59:E90)+_xlfn.XLOOKUP(E29,'Podklad VO_ Maloodber'!B47:B78,'Podklad VO_ Maloodber'!E47:E78)</f>
        <v>7</v>
      </c>
      <c r="I29" s="17">
        <f>_xlfn.XLOOKUP(E29,'Podklad VO_ Strednoodber'!B59:B90,'Podklad VO_ Strednoodber'!G59:G90)+_xlfn.XLOOKUP(E29,'Podklad VO_ Maloodber'!B47:B78,'Podklad VO_ Maloodber'!G47:G78)</f>
        <v>2019930</v>
      </c>
      <c r="J29" s="17">
        <f>_xlfn.XLOOKUP(E29,'Podklad VO_ Strednoodber'!B59:B90,'Podklad VO_ Strednoodber'!H59:H90)+_xlfn.XLOOKUP(E29,'Podklad VO_ Maloodber'!B47:B78,'Podklad VO_ Maloodber'!H47:H78)</f>
        <v>2019930</v>
      </c>
      <c r="K29" s="17">
        <f>_xlfn.XLOOKUP(E29,'Podklad VO_ Strednoodber'!B59:B90,'Podklad VO_ Strednoodber'!I59:I90)+_xlfn.XLOOKUP(E29,'Podklad VO_ Maloodber'!B47:B78,'Podklad VO_ Maloodber'!I47:I78)</f>
        <v>2019930</v>
      </c>
      <c r="L29" s="17">
        <f>_xlfn.XLOOKUP(E29,'Podklad VO_ Strednoodber'!B59:B90,'Podklad VO_ Strednoodber'!J59:J90)+_xlfn.XLOOKUP(E29,'Podklad VO_ Maloodber'!B47:B78,'Podklad VO_ Maloodber'!J47:J78)</f>
        <v>2019930</v>
      </c>
    </row>
    <row r="30" spans="5:12" x14ac:dyDescent="0.25">
      <c r="E30" t="s">
        <v>185</v>
      </c>
      <c r="F30" t="s">
        <v>186</v>
      </c>
      <c r="G30" s="15" t="s">
        <v>187</v>
      </c>
      <c r="H30" s="17">
        <f>_xlfn.XLOOKUP(E30,'Podklad VO_ Strednoodber'!B60:B91,'Podklad VO_ Strednoodber'!E60:E91)+_xlfn.XLOOKUP(E30,'Podklad VO_ Maloodber'!B48:B79,'Podklad VO_ Maloodber'!E48:E79)</f>
        <v>2</v>
      </c>
      <c r="I30" s="17">
        <f>_xlfn.XLOOKUP(E30,'Podklad VO_ Strednoodber'!B60:B91,'Podklad VO_ Strednoodber'!G60:G91)+_xlfn.XLOOKUP(E30,'Podklad VO_ Maloodber'!B48:B79,'Podklad VO_ Maloodber'!G48:G79)</f>
        <v>272887.75</v>
      </c>
      <c r="J30" s="17">
        <f>_xlfn.XLOOKUP(E30,'Podklad VO_ Strednoodber'!B60:B91,'Podklad VO_ Strednoodber'!H60:H91)+_xlfn.XLOOKUP(E30,'Podklad VO_ Maloodber'!B48:B79,'Podklad VO_ Maloodber'!H48:H79)</f>
        <v>272887.75</v>
      </c>
      <c r="K30" s="17">
        <f>_xlfn.XLOOKUP(E30,'Podklad VO_ Strednoodber'!B60:B91,'Podklad VO_ Strednoodber'!I60:I91)+_xlfn.XLOOKUP(E30,'Podklad VO_ Maloodber'!B48:B79,'Podklad VO_ Maloodber'!I48:I79)</f>
        <v>272887.75</v>
      </c>
      <c r="L30" s="17">
        <f>_xlfn.XLOOKUP(E30,'Podklad VO_ Strednoodber'!B60:B91,'Podklad VO_ Strednoodber'!J60:J91)+_xlfn.XLOOKUP(E30,'Podklad VO_ Maloodber'!B48:B79,'Podklad VO_ Maloodber'!J48:J79)</f>
        <v>272887.75</v>
      </c>
    </row>
    <row r="31" spans="5:12" x14ac:dyDescent="0.25">
      <c r="E31" t="s">
        <v>28</v>
      </c>
      <c r="F31" t="s">
        <v>28</v>
      </c>
      <c r="G31" s="15" t="s">
        <v>188</v>
      </c>
      <c r="H31" s="17">
        <f>_xlfn.XLOOKUP(E31,'Podklad VO_ Strednoodber'!B61:B92,'Podklad VO_ Strednoodber'!E61:E92)+_xlfn.XLOOKUP(E31,'Podklad VO_ Maloodber'!B49:B80,'Podklad VO_ Maloodber'!E49:E80)</f>
        <v>35</v>
      </c>
      <c r="I31" s="17">
        <f>_xlfn.XLOOKUP(E31,'Podklad VO_ Strednoodber'!B61:B92,'Podklad VO_ Strednoodber'!G61:G92)+_xlfn.XLOOKUP(E31,'Podklad VO_ Maloodber'!B49:B80,'Podklad VO_ Maloodber'!G49:G80)</f>
        <v>5682541.2249999996</v>
      </c>
      <c r="J31" s="17">
        <f>_xlfn.XLOOKUP(E31,'Podklad VO_ Strednoodber'!B61:B92,'Podklad VO_ Strednoodber'!H61:H92)+_xlfn.XLOOKUP(E31,'Podklad VO_ Maloodber'!B49:B80,'Podklad VO_ Maloodber'!H49:H80)</f>
        <v>5135545.0583333336</v>
      </c>
      <c r="K31" s="17">
        <f>_xlfn.XLOOKUP(E31,'Podklad VO_ Strednoodber'!B61:B92,'Podklad VO_ Strednoodber'!I61:I92)+_xlfn.XLOOKUP(E31,'Podklad VO_ Maloodber'!B49:B80,'Podklad VO_ Maloodber'!I49:I80)</f>
        <v>5135545.0583333336</v>
      </c>
      <c r="L31" s="17">
        <f>_xlfn.XLOOKUP(E31,'Podklad VO_ Strednoodber'!B61:B92,'Podklad VO_ Strednoodber'!J61:J92)+_xlfn.XLOOKUP(E31,'Podklad VO_ Maloodber'!B49:B80,'Podklad VO_ Maloodber'!J49:J80)</f>
        <v>5135545.0583333336</v>
      </c>
    </row>
    <row r="32" spans="5:12" x14ac:dyDescent="0.25">
      <c r="E32" t="s">
        <v>189</v>
      </c>
      <c r="F32" t="s">
        <v>32</v>
      </c>
      <c r="G32" s="15" t="s">
        <v>190</v>
      </c>
      <c r="H32" s="17">
        <f>_xlfn.XLOOKUP(E32,'Podklad VO_ Strednoodber'!B62:B93,'Podklad VO_ Strednoodber'!E62:E93)+_xlfn.XLOOKUP(E32,'Podklad VO_ Maloodber'!B50:B81,'Podklad VO_ Maloodber'!E50:E81)</f>
        <v>2</v>
      </c>
      <c r="I32" s="17">
        <f>_xlfn.XLOOKUP(E32,'Podklad VO_ Strednoodber'!B62:B93,'Podklad VO_ Strednoodber'!G62:G93)+_xlfn.XLOOKUP(E32,'Podklad VO_ Maloodber'!B50:B81,'Podklad VO_ Maloodber'!G50:G81)</f>
        <v>706174.75</v>
      </c>
      <c r="J32" s="17">
        <f>_xlfn.XLOOKUP(E32,'Podklad VO_ Strednoodber'!B62:B93,'Podklad VO_ Strednoodber'!H62:H93)+_xlfn.XLOOKUP(E32,'Podklad VO_ Maloodber'!B50:B81,'Podklad VO_ Maloodber'!H50:H81)</f>
        <v>706174.75</v>
      </c>
      <c r="K32" s="17">
        <f>_xlfn.XLOOKUP(E32,'Podklad VO_ Strednoodber'!B62:B93,'Podklad VO_ Strednoodber'!I62:I93)+_xlfn.XLOOKUP(E32,'Podklad VO_ Maloodber'!B50:B81,'Podklad VO_ Maloodber'!I50:I81)</f>
        <v>706174.75</v>
      </c>
      <c r="L32" s="17">
        <f>_xlfn.XLOOKUP(E32,'Podklad VO_ Strednoodber'!B62:B93,'Podklad VO_ Strednoodber'!J62:J93)+_xlfn.XLOOKUP(E32,'Podklad VO_ Maloodber'!B50:B81,'Podklad VO_ Maloodber'!J50:J81)</f>
        <v>706174.75</v>
      </c>
    </row>
    <row r="33" spans="5:12" x14ac:dyDescent="0.25">
      <c r="E33" t="s">
        <v>191</v>
      </c>
      <c r="F33" t="s">
        <v>192</v>
      </c>
      <c r="G33" s="15" t="s">
        <v>193</v>
      </c>
      <c r="H33" s="17">
        <f>_xlfn.XLOOKUP(E33,'Podklad VO_ Strednoodber'!B63:B94,'Podklad VO_ Strednoodber'!E63:E94)+_xlfn.XLOOKUP(E33,'Podklad VO_ Maloodber'!B51:B82,'Podklad VO_ Maloodber'!E51:E82)</f>
        <v>2</v>
      </c>
      <c r="I33" s="17">
        <f>_xlfn.XLOOKUP(E33,'Podklad VO_ Strednoodber'!B63:B94,'Podklad VO_ Strednoodber'!G63:G94)+_xlfn.XLOOKUP(E33,'Podklad VO_ Maloodber'!B51:B82,'Podklad VO_ Maloodber'!G51:G82)</f>
        <v>227605</v>
      </c>
      <c r="J33" s="17">
        <f>_xlfn.XLOOKUP(E33,'Podklad VO_ Strednoodber'!B63:B94,'Podklad VO_ Strednoodber'!H63:H94)+_xlfn.XLOOKUP(E33,'Podklad VO_ Maloodber'!B51:B82,'Podklad VO_ Maloodber'!H51:H82)</f>
        <v>227605</v>
      </c>
      <c r="K33" s="17">
        <f>_xlfn.XLOOKUP(E33,'Podklad VO_ Strednoodber'!B63:B94,'Podklad VO_ Strednoodber'!I63:I94)+_xlfn.XLOOKUP(E33,'Podklad VO_ Maloodber'!B51:B82,'Podklad VO_ Maloodber'!I51:I82)</f>
        <v>227605</v>
      </c>
      <c r="L33" s="17">
        <f>_xlfn.XLOOKUP(E33,'Podklad VO_ Strednoodber'!B63:B94,'Podklad VO_ Strednoodber'!J63:J94)+_xlfn.XLOOKUP(E33,'Podklad VO_ Maloodber'!B51:B82,'Podklad VO_ Maloodber'!J51:J82)</f>
        <v>227605</v>
      </c>
    </row>
    <row r="34" spans="5:12" x14ac:dyDescent="0.25">
      <c r="E34" t="s">
        <v>194</v>
      </c>
      <c r="F34" t="s">
        <v>195</v>
      </c>
      <c r="G34" s="15" t="s">
        <v>196</v>
      </c>
      <c r="H34" s="17">
        <f>_xlfn.XLOOKUP(E34,'Podklad VO_ Strednoodber'!B64:B95,'Podklad VO_ Strednoodber'!E64:E95)+_xlfn.XLOOKUP(E34,'Podklad VO_ Maloodber'!B52:B83,'Podklad VO_ Maloodber'!E52:E83)</f>
        <v>1</v>
      </c>
      <c r="I34" s="17">
        <f>_xlfn.XLOOKUP(E34,'Podklad VO_ Strednoodber'!B64:B95,'Podklad VO_ Strednoodber'!G64:G95)+_xlfn.XLOOKUP(E34,'Podklad VO_ Maloodber'!B52:B83,'Podklad VO_ Maloodber'!G52:G83)</f>
        <v>71260.75</v>
      </c>
      <c r="J34" s="17">
        <f>_xlfn.XLOOKUP(E34,'Podklad VO_ Strednoodber'!B64:B95,'Podklad VO_ Strednoodber'!H64:H95)+_xlfn.XLOOKUP(E34,'Podklad VO_ Maloodber'!B52:B83,'Podklad VO_ Maloodber'!H52:H83)</f>
        <v>71260.75</v>
      </c>
      <c r="K34" s="17">
        <f>_xlfn.XLOOKUP(E34,'Podklad VO_ Strednoodber'!B64:B95,'Podklad VO_ Strednoodber'!I64:I95)+_xlfn.XLOOKUP(E34,'Podklad VO_ Maloodber'!B52:B83,'Podklad VO_ Maloodber'!I52:I83)</f>
        <v>71260.75</v>
      </c>
      <c r="L34" s="17">
        <f>_xlfn.XLOOKUP(E34,'Podklad VO_ Strednoodber'!B64:B95,'Podklad VO_ Strednoodber'!J64:J95)+_xlfn.XLOOKUP(E34,'Podklad VO_ Maloodber'!B52:B83,'Podklad VO_ Maloodber'!J52:J83)</f>
        <v>71260.75</v>
      </c>
    </row>
    <row r="35" spans="5:12" x14ac:dyDescent="0.25">
      <c r="E35" t="s">
        <v>197</v>
      </c>
      <c r="F35" t="s">
        <v>198</v>
      </c>
      <c r="G35" s="15" t="s">
        <v>199</v>
      </c>
      <c r="H35" s="17">
        <f>_xlfn.XLOOKUP(E35,'Podklad VO_ Strednoodber'!B65:B96,'Podklad VO_ Strednoodber'!E65:E96)+_xlfn.XLOOKUP(E35,'Podklad VO_ Maloodber'!B53:B84,'Podklad VO_ Maloodber'!E53:E84)</f>
        <v>1</v>
      </c>
      <c r="I35" s="17">
        <f>_xlfn.XLOOKUP(E35,'Podklad VO_ Strednoodber'!B65:B96,'Podklad VO_ Strednoodber'!G65:G96)+_xlfn.XLOOKUP(E35,'Podklad VO_ Maloodber'!B53:B84,'Podklad VO_ Maloodber'!G53:G84)</f>
        <v>95175.5</v>
      </c>
      <c r="J35" s="17">
        <f>_xlfn.XLOOKUP(E35,'Podklad VO_ Strednoodber'!B65:B96,'Podklad VO_ Strednoodber'!H65:H96)+_xlfn.XLOOKUP(E35,'Podklad VO_ Maloodber'!B53:B84,'Podklad VO_ Maloodber'!H53:H84)</f>
        <v>95175.5</v>
      </c>
      <c r="K35" s="17">
        <f>_xlfn.XLOOKUP(E35,'Podklad VO_ Strednoodber'!B65:B96,'Podklad VO_ Strednoodber'!I65:I96)+_xlfn.XLOOKUP(E35,'Podklad VO_ Maloodber'!B53:B84,'Podklad VO_ Maloodber'!I53:I84)</f>
        <v>95175.5</v>
      </c>
      <c r="L35" s="17">
        <f>_xlfn.XLOOKUP(E35,'Podklad VO_ Strednoodber'!B65:B96,'Podklad VO_ Strednoodber'!J65:J96)+_xlfn.XLOOKUP(E35,'Podklad VO_ Maloodber'!B53:B84,'Podklad VO_ Maloodber'!J53:J84)</f>
        <v>95175.5</v>
      </c>
    </row>
    <row r="36" spans="5:12" x14ac:dyDescent="0.25">
      <c r="E36" t="s">
        <v>200</v>
      </c>
      <c r="F36" t="s">
        <v>201</v>
      </c>
      <c r="G36" s="15" t="s">
        <v>202</v>
      </c>
      <c r="H36" s="17">
        <f>_xlfn.XLOOKUP(E36,'Podklad VO_ Strednoodber'!B66:B97,'Podklad VO_ Strednoodber'!E66:E97)+_xlfn.XLOOKUP(E36,'Podklad VO_ Maloodber'!B54:B85,'Podklad VO_ Maloodber'!E54:E85)</f>
        <v>1</v>
      </c>
      <c r="I36" s="17">
        <f>_xlfn.XLOOKUP(E36,'Podklad VO_ Strednoodber'!B66:B97,'Podklad VO_ Strednoodber'!G66:G97)+_xlfn.XLOOKUP(E36,'Podklad VO_ Maloodber'!B54:B85,'Podklad VO_ Maloodber'!G54:G85)</f>
        <v>120035.5</v>
      </c>
      <c r="J36" s="17">
        <f>_xlfn.XLOOKUP(E36,'Podklad VO_ Strednoodber'!B66:B97,'Podklad VO_ Strednoodber'!H66:H97)+_xlfn.XLOOKUP(E36,'Podklad VO_ Maloodber'!B54:B85,'Podklad VO_ Maloodber'!H54:H85)</f>
        <v>120035.5</v>
      </c>
      <c r="K36" s="17">
        <f>_xlfn.XLOOKUP(E36,'Podklad VO_ Strednoodber'!B66:B97,'Podklad VO_ Strednoodber'!I66:I97)+_xlfn.XLOOKUP(E36,'Podklad VO_ Maloodber'!B54:B85,'Podklad VO_ Maloodber'!I54:I85)</f>
        <v>120035.5</v>
      </c>
      <c r="L36" s="17">
        <f>_xlfn.XLOOKUP(E36,'Podklad VO_ Strednoodber'!B66:B97,'Podklad VO_ Strednoodber'!J66:J97)+_xlfn.XLOOKUP(E36,'Podklad VO_ Maloodber'!B54:B85,'Podklad VO_ Maloodber'!J54:J85)</f>
        <v>120035.5</v>
      </c>
    </row>
    <row r="37" spans="5:12" x14ac:dyDescent="0.25">
      <c r="E37" t="s">
        <v>203</v>
      </c>
      <c r="F37" t="s">
        <v>204</v>
      </c>
      <c r="G37" s="15" t="s">
        <v>205</v>
      </c>
      <c r="H37" s="17">
        <f>_xlfn.XLOOKUP(E37,'Podklad VO_ Strednoodber'!B67:B98,'Podklad VO_ Strednoodber'!E67:E98)+_xlfn.XLOOKUP(E37,'Podklad VO_ Maloodber'!B55:B86,'Podklad VO_ Maloodber'!E55:E86)</f>
        <v>1</v>
      </c>
      <c r="I37" s="17">
        <f>_xlfn.XLOOKUP(E37,'Podklad VO_ Strednoodber'!B67:B98,'Podklad VO_ Strednoodber'!G67:G98)+_xlfn.XLOOKUP(E37,'Podklad VO_ Maloodber'!B55:B86,'Podklad VO_ Maloodber'!G55:G86)</f>
        <v>24412.5</v>
      </c>
      <c r="J37" s="17">
        <f>_xlfn.XLOOKUP(E37,'Podklad VO_ Strednoodber'!B67:B98,'Podklad VO_ Strednoodber'!H67:H98)+_xlfn.XLOOKUP(E37,'Podklad VO_ Maloodber'!B55:B86,'Podklad VO_ Maloodber'!H55:H86)</f>
        <v>24412.5</v>
      </c>
      <c r="K37" s="17">
        <f>_xlfn.XLOOKUP(E37,'Podklad VO_ Strednoodber'!B67:B98,'Podklad VO_ Strednoodber'!I67:I98)+_xlfn.XLOOKUP(E37,'Podklad VO_ Maloodber'!B55:B86,'Podklad VO_ Maloodber'!I55:I86)</f>
        <v>24412.5</v>
      </c>
      <c r="L37" s="17">
        <f>_xlfn.XLOOKUP(E37,'Podklad VO_ Strednoodber'!B67:B98,'Podklad VO_ Strednoodber'!J67:J98)+_xlfn.XLOOKUP(E37,'Podklad VO_ Maloodber'!B55:B86,'Podklad VO_ Maloodber'!J55:J86)</f>
        <v>24412.5</v>
      </c>
    </row>
    <row r="38" spans="5:12" x14ac:dyDescent="0.25">
      <c r="E38" t="s">
        <v>206</v>
      </c>
      <c r="F38" t="s">
        <v>206</v>
      </c>
      <c r="G38" s="15" t="s">
        <v>207</v>
      </c>
      <c r="H38" s="17">
        <f>_xlfn.XLOOKUP(E38,'Podklad VO_ Strednoodber'!B68:B99,'Podklad VO_ Strednoodber'!E68:E99)+_xlfn.XLOOKUP(E38,'Podklad VO_ Maloodber'!B56:B87,'Podklad VO_ Maloodber'!E56:E87)</f>
        <v>1</v>
      </c>
      <c r="I38" s="17">
        <f>_xlfn.XLOOKUP(E38,'Podklad VO_ Strednoodber'!B68:B99,'Podklad VO_ Strednoodber'!G68:G99)+_xlfn.XLOOKUP(E38,'Podklad VO_ Maloodber'!B56:B87,'Podklad VO_ Maloodber'!G56:G87)</f>
        <v>96815.75</v>
      </c>
      <c r="J38" s="17">
        <f>_xlfn.XLOOKUP(E38,'Podklad VO_ Strednoodber'!B68:B99,'Podklad VO_ Strednoodber'!H68:H99)+_xlfn.XLOOKUP(E38,'Podklad VO_ Maloodber'!B56:B87,'Podklad VO_ Maloodber'!H56:H87)</f>
        <v>96815.75</v>
      </c>
      <c r="K38" s="17">
        <f>_xlfn.XLOOKUP(E38,'Podklad VO_ Strednoodber'!B68:B99,'Podklad VO_ Strednoodber'!I68:I99)+_xlfn.XLOOKUP(E38,'Podklad VO_ Maloodber'!B56:B87,'Podklad VO_ Maloodber'!I56:I87)</f>
        <v>96815.75</v>
      </c>
      <c r="L38" s="17">
        <f>_xlfn.XLOOKUP(E38,'Podklad VO_ Strednoodber'!B68:B99,'Podklad VO_ Strednoodber'!J68:J99)+_xlfn.XLOOKUP(E38,'Podklad VO_ Maloodber'!B56:B87,'Podklad VO_ Maloodber'!J56:J87)</f>
        <v>96815.75</v>
      </c>
    </row>
    <row r="39" spans="5:12" x14ac:dyDescent="0.25">
      <c r="H39" s="17">
        <f>SUM(H7:H38)</f>
        <v>137</v>
      </c>
      <c r="I39" s="17">
        <f>SUM(I7:I38)</f>
        <v>29615326.361666664</v>
      </c>
      <c r="J39" s="17">
        <f>SUM(J7:J38)</f>
        <v>29068330.195</v>
      </c>
      <c r="K39" s="17">
        <f>SUM(K7:K38)</f>
        <v>29068330.195</v>
      </c>
      <c r="L39" s="17">
        <f>SUM(L7:L38)</f>
        <v>29068330.195</v>
      </c>
    </row>
    <row r="43" spans="5:12" x14ac:dyDescent="0.25">
      <c r="H43"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09892F696E374469C3A221B1E9AB70F" ma:contentTypeVersion="19" ma:contentTypeDescription="Umožňuje vytvoriť nový dokument." ma:contentTypeScope="" ma:versionID="a241dde15832abe17500be03026d91fc">
  <xsd:schema xmlns:xsd="http://www.w3.org/2001/XMLSchema" xmlns:xs="http://www.w3.org/2001/XMLSchema" xmlns:p="http://schemas.microsoft.com/office/2006/metadata/properties" xmlns:ns2="d21a2337-edf0-44f9-b8d5-662660621587" xmlns:ns3="00a517a2-c277-45b3-aa58-bae3ab78131b" targetNamespace="http://schemas.microsoft.com/office/2006/metadata/properties" ma:root="true" ma:fieldsID="ab2a294c67ba7939195499486d19a3e1" ns2:_="" ns3:_="">
    <xsd:import namespace="d21a2337-edf0-44f9-b8d5-662660621587"/>
    <xsd:import namespace="00a517a2-c277-45b3-aa58-bae3ab78131b"/>
    <xsd:element name="properties">
      <xsd:complexType>
        <xsd:sequence>
          <xsd:element name="documentManagement">
            <xsd:complexType>
              <xsd:all>
                <xsd:element ref="ns2:Stavpo_x017e_iadavky" minOccurs="0"/>
                <xsd:element ref="ns2:MediaServiceMetadata" minOccurs="0"/>
                <xsd:element ref="ns2:MediaServiceFastMetadata" minOccurs="0"/>
                <xsd:element ref="ns2:MediaServiceSearchProperties" minOccurs="0"/>
                <xsd:element ref="ns2:MediaServiceObjectDetectorVersions" minOccurs="0"/>
                <xsd:element ref="ns2:Organiz_x00e1_cia" minOccurs="0"/>
                <xsd:element ref="ns2:N_x00e1_zovz_x00e1_kazky"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Finan_x010d_n_x00fd_limit" minOccurs="0"/>
                <xsd:element ref="ns2:Technik" minOccurs="0"/>
                <xsd:element ref="ns2:MediaServiceLocation" minOccurs="0"/>
                <xsd:element ref="ns2:MediaLengthInSeconds" minOccurs="0"/>
                <xsd:element ref="ns2:Rewor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1a2337-edf0-44f9-b8d5-662660621587" elementFormDefault="qualified">
    <xsd:import namespace="http://schemas.microsoft.com/office/2006/documentManagement/types"/>
    <xsd:import namespace="http://schemas.microsoft.com/office/infopath/2007/PartnerControls"/>
    <xsd:element name="Stavpo_x017e_iadavky" ma:index="8" nillable="true" ma:displayName="Stav požiadavky" ma:format="Dropdown" ma:internalName="Stavpo_x017e_iadavky">
      <xsd:simpleType>
        <xsd:restriction base="dms:Choice">
          <xsd:enumeration value="otvorená"/>
          <xsd:enumeration value="uzavretá"/>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Organiz_x00e1_cia" ma:index="13" nillable="true" ma:displayName="Organizácia" ma:format="Dropdown" ma:internalName="Organiz_x00e1_cia">
      <xsd:simpleType>
        <xsd:restriction base="dms:Choice">
          <xsd:enumeration value="STARZ"/>
          <xsd:enumeration value="ZOO"/>
          <xsd:enumeration value="MLBA"/>
          <xsd:enumeration value="MMB"/>
          <xsd:enumeration value="GMB"/>
          <xsd:enumeration value="MIB"/>
          <xsd:enumeration value="BKIS"/>
          <xsd:enumeration value="DTV"/>
          <xsd:enumeration value="PDS"/>
          <xsd:enumeration value="BCS"/>
          <xsd:enumeration value="MKB"/>
          <xsd:enumeration value="DSL"/>
          <xsd:enumeration value="DPK"/>
          <xsd:enumeration value="Gerium"/>
          <xsd:enumeration value="Retest"/>
          <xsd:enumeration value="CVČ"/>
          <xsd:enumeration value="KPB"/>
          <xsd:enumeration value="DJŽ"/>
          <xsd:enumeration value="DSA"/>
          <xsd:enumeration value="PaaS"/>
        </xsd:restriction>
      </xsd:simpleType>
    </xsd:element>
    <xsd:element name="N_x00e1_zovz_x00e1_kazky" ma:index="14" nillable="true" ma:displayName="Názov zákazky" ma:format="Dropdown" ma:internalName="N_x00e1_zovz_x00e1_kazky">
      <xsd:simpleType>
        <xsd:restriction base="dms:Text">
          <xsd:maxLength value="255"/>
        </xsd:restriction>
      </xsd:simpleType>
    </xsd:element>
    <xsd:element name="lcf76f155ced4ddcb4097134ff3c332f" ma:index="16" nillable="true" ma:taxonomy="true" ma:internalName="lcf76f155ced4ddcb4097134ff3c332f" ma:taxonomyFieldName="MediaServiceImageTags" ma:displayName="Značky obrázka" ma:readOnly="false" ma:fieldId="{5cf76f15-5ced-4ddc-b409-7134ff3c332f}" ma:taxonomyMulti="true" ma:sspId="d5a92743-77e1-40b1-84d4-33652ca592cb"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Finan_x010d_n_x00fd_limit" ma:index="22" nillable="true" ma:displayName="Finančný limit" ma:format="Dropdown" ma:internalName="Finan_x010d_n_x00fd_limit">
      <xsd:simpleType>
        <xsd:restriction base="dms:Text">
          <xsd:maxLength value="255"/>
        </xsd:restriction>
      </xsd:simpleType>
    </xsd:element>
    <xsd:element name="Technik" ma:index="23" nillable="true" ma:displayName="Technik" ma:format="Dropdown" ma:internalName="Technik">
      <xsd:simpleType>
        <xsd:union memberTypes="dms:Text">
          <xsd:simpleType>
            <xsd:restriction base="dms:Choice">
              <xsd:enumeration value="Garaj"/>
              <xsd:enumeration value="Košútová"/>
              <xsd:enumeration value="Nociar"/>
              <xsd:enumeration value="Urda"/>
              <xsd:enumeration value="Višňovská"/>
              <xsd:enumeration value="Gál"/>
              <xsd:enumeration value="Matušková"/>
              <xsd:enumeration value="Mravcová"/>
              <xsd:enumeration value="Puchovanová"/>
              <xsd:enumeration value="Tkáč"/>
            </xsd:restriction>
          </xsd:simpleType>
        </xsd:union>
      </xsd:simple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Rework" ma:index="26" nillable="true" ma:displayName="Rework" ma:format="Dropdown" ma:internalName="Rewor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a517a2-c277-45b3-aa58-bae3ab78131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f869761-9bab-4048-8408-f76a2c97ba34}" ma:internalName="TaxCatchAll" ma:showField="CatchAllData" ma:web="00a517a2-c277-45b3-aa58-bae3ab7813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rganiz_x00e1_cia xmlns="d21a2337-edf0-44f9-b8d5-662660621587" xsi:nil="true"/>
    <lcf76f155ced4ddcb4097134ff3c332f xmlns="d21a2337-edf0-44f9-b8d5-662660621587">
      <Terms xmlns="http://schemas.microsoft.com/office/infopath/2007/PartnerControls"/>
    </lcf76f155ced4ddcb4097134ff3c332f>
    <Stavpo_x017e_iadavky xmlns="d21a2337-edf0-44f9-b8d5-662660621587" xsi:nil="true"/>
    <Technik xmlns="d21a2337-edf0-44f9-b8d5-662660621587" xsi:nil="true"/>
    <Finan_x010d_n_x00fd_limit xmlns="d21a2337-edf0-44f9-b8d5-662660621587" xsi:nil="true"/>
    <N_x00e1_zovz_x00e1_kazky xmlns="d21a2337-edf0-44f9-b8d5-662660621587" xsi:nil="true"/>
    <TaxCatchAll xmlns="00a517a2-c277-45b3-aa58-bae3ab78131b" xsi:nil="true"/>
    <Rework xmlns="d21a2337-edf0-44f9-b8d5-662660621587" xsi:nil="true"/>
  </documentManagement>
</p:properties>
</file>

<file path=customXml/itemProps1.xml><?xml version="1.0" encoding="utf-8"?>
<ds:datastoreItem xmlns:ds="http://schemas.openxmlformats.org/officeDocument/2006/customXml" ds:itemID="{2252D794-F0C6-47DF-AAD5-4EA7E06C0B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1a2337-edf0-44f9-b8d5-662660621587"/>
    <ds:schemaRef ds:uri="00a517a2-c277-45b3-aa58-bae3ab7813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AA7924-A311-4283-9570-106B113E2364}">
  <ds:schemaRefs>
    <ds:schemaRef ds:uri="http://schemas.microsoft.com/sharepoint/v3/contenttype/forms"/>
  </ds:schemaRefs>
</ds:datastoreItem>
</file>

<file path=customXml/itemProps3.xml><?xml version="1.0" encoding="utf-8"?>
<ds:datastoreItem xmlns:ds="http://schemas.openxmlformats.org/officeDocument/2006/customXml" ds:itemID="{E4070482-5788-4BCD-B3D4-9744FC5C6ADF}">
  <ds:schemaRefs>
    <ds:schemaRef ds:uri="http://schemas.microsoft.com/office/2006/metadata/properties"/>
    <ds:schemaRef ds:uri="http://schemas.microsoft.com/office/infopath/2007/PartnerControls"/>
    <ds:schemaRef ds:uri="d21a2337-edf0-44f9-b8d5-662660621587"/>
    <ds:schemaRef ds:uri="00a517a2-c277-45b3-aa58-bae3ab78131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4</vt:i4>
      </vt:variant>
    </vt:vector>
  </HeadingPairs>
  <TitlesOfParts>
    <vt:vector size="4" baseType="lpstr">
      <vt:lpstr>Vstup do VO&gt;&gt;&gt;</vt:lpstr>
      <vt:lpstr>Podklad VO_ Strednoodber</vt:lpstr>
      <vt:lpstr>Podklad VO_ Maloodber</vt:lpstr>
      <vt:lpstr>Sumár 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Matúška Ján, Ing.</dc:creator>
  <cp:keywords/>
  <dc:description/>
  <cp:lastModifiedBy>Michal Urban</cp:lastModifiedBy>
  <cp:revision/>
  <dcterms:created xsi:type="dcterms:W3CDTF">2026-03-16T13:14:49Z</dcterms:created>
  <dcterms:modified xsi:type="dcterms:W3CDTF">2026-08-13T08:45:11Z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0x010100609892F696E374469C3A221B1E9AB70F</vt:lpwstr>
  </property>
  <property fmtid="{D5CDD505-2E9C-101B-9397-08002B2CF9AE}" pid="3" name="MediaServiceImageTags">
    <vt:lpwstr/>
  </property>
</Properties>
</file>