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4_DNS_PitnaVodaCerpadla/2_2026_CS_Jablonov/3_SP/"/>
    </mc:Choice>
  </mc:AlternateContent>
  <xr:revisionPtr revIDLastSave="0" documentId="13_ncr:1_{8F6A57DF-CB67-DA4C-AA42-830176790A7B}" xr6:coauthVersionLast="47" xr6:coauthVersionMax="47" xr10:uidLastSave="{00000000-0000-0000-0000-000000000000}"/>
  <bookViews>
    <workbookView xWindow="0" yWindow="600" windowWidth="17080" windowHeight="19820" xr2:uid="{00000000-000D-0000-FFFF-FFFF00000000}"/>
  </bookViews>
  <sheets>
    <sheet name="RV - ČS Jablonov nad Turňou" sheetId="1" r:id="rId1"/>
    <sheet name="zdroje" sheetId="2" r:id="rId2"/>
    <sheet name="Hárok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2" l="1"/>
  <c r="D75" i="1" l="1"/>
  <c r="D78" i="1" s="1"/>
  <c r="D70" i="1"/>
  <c r="D76" i="1" s="1"/>
  <c r="D81" i="1" l="1"/>
  <c r="D84" i="1" s="1"/>
  <c r="D60" i="1"/>
  <c r="F60" i="1" s="1"/>
  <c r="F64" i="1" l="1"/>
  <c r="D85" i="1" s="1"/>
</calcChain>
</file>

<file path=xl/sharedStrings.xml><?xml version="1.0" encoding="utf-8"?>
<sst xmlns="http://schemas.openxmlformats.org/spreadsheetml/2006/main" count="157" uniqueCount="143">
  <si>
    <t>Technická špecifikácia požadovaného čerpadla/ čerpadiel pre zadanie čiastkovej zákazky v DNS Nákup čerpadiel</t>
  </si>
  <si>
    <t xml:space="preserve">Závod </t>
  </si>
  <si>
    <t>Závod</t>
  </si>
  <si>
    <t>Košice</t>
  </si>
  <si>
    <t>Prešov</t>
  </si>
  <si>
    <t>Trebišov</t>
  </si>
  <si>
    <t>Vranov nad Topľou</t>
  </si>
  <si>
    <t>Svidník</t>
  </si>
  <si>
    <t>Rožňava</t>
  </si>
  <si>
    <t>HS Stavby</t>
  </si>
  <si>
    <t>Bardejov</t>
  </si>
  <si>
    <t>Humenné</t>
  </si>
  <si>
    <t>Michalovce</t>
  </si>
  <si>
    <t>Miesto plnenia (dodania/ realizácie)</t>
  </si>
  <si>
    <t>Základné údaje o mieste a kontaktnej osobe</t>
  </si>
  <si>
    <t>Kontaktná osoba:</t>
  </si>
  <si>
    <t xml:space="preserve">Parametre čerpadla požadované obstarávateľom </t>
  </si>
  <si>
    <t xml:space="preserve">Montáž </t>
  </si>
  <si>
    <t xml:space="preserve">S montážou </t>
  </si>
  <si>
    <t>Bez montáže</t>
  </si>
  <si>
    <t>Aktuálne osadené čerpadlo (značka, typ)</t>
  </si>
  <si>
    <t>ponorné</t>
  </si>
  <si>
    <t xml:space="preserve">vertikálne </t>
  </si>
  <si>
    <t xml:space="preserve">horizontálne </t>
  </si>
  <si>
    <t>kozlíkové</t>
  </si>
  <si>
    <t>viacstupňové</t>
  </si>
  <si>
    <t xml:space="preserve">Inštalačná poloha čerpadla </t>
  </si>
  <si>
    <t xml:space="preserve">Inštalačná poloha </t>
  </si>
  <si>
    <t xml:space="preserve">vertikálna </t>
  </si>
  <si>
    <t>horizontálna</t>
  </si>
  <si>
    <t>Druh požadovaného čerpadla
(v prípade potreby vybrať viac relevantných možností)</t>
  </si>
  <si>
    <t>Počet požadovaných čerpadiel (ks)</t>
  </si>
  <si>
    <t>Dodávka s plášťom</t>
  </si>
  <si>
    <t xml:space="preserve">s plášťom </t>
  </si>
  <si>
    <t>bez plášťa</t>
  </si>
  <si>
    <t xml:space="preserve">Požadované čerpadlo obstarávateľ požaduje napojiť na výtlačné potrubie </t>
  </si>
  <si>
    <t>Požadované čerpadlo obstarávateľ požaduje napojiť na sacie potrubie (v prípade ponorného čerpadla neuvádzať)</t>
  </si>
  <si>
    <t>Spúšťanie čerpadla</t>
  </si>
  <si>
    <t xml:space="preserve">Spúšťanie čerpadla </t>
  </si>
  <si>
    <t xml:space="preserve"> </t>
  </si>
  <si>
    <t>napriamo</t>
  </si>
  <si>
    <t>hviezda trojuholník</t>
  </si>
  <si>
    <t>softštartér</t>
  </si>
  <si>
    <t>frekvenčný menič</t>
  </si>
  <si>
    <t>FM</t>
  </si>
  <si>
    <t>dodanie FM</t>
  </si>
  <si>
    <t>bez dodania FM</t>
  </si>
  <si>
    <t>Dodávka frekvenčného meniča (len v prípade spúšťania cez FM inak nevypĺňať)</t>
  </si>
  <si>
    <t>Počet fáz/ napájanie motora (V)</t>
  </si>
  <si>
    <t>Počet fáz/ napájanie motora</t>
  </si>
  <si>
    <t>3/400</t>
  </si>
  <si>
    <t xml:space="preserve">Parameter </t>
  </si>
  <si>
    <t>Požadovaná hodnota</t>
  </si>
  <si>
    <t>Min. účinnostná trieda motora</t>
  </si>
  <si>
    <t xml:space="preserve">Min. účinnostná trieda motora </t>
  </si>
  <si>
    <t>IE3</t>
  </si>
  <si>
    <t>IE4</t>
  </si>
  <si>
    <t>IE5</t>
  </si>
  <si>
    <t>IE6</t>
  </si>
  <si>
    <t xml:space="preserve">nevyžaduje sa </t>
  </si>
  <si>
    <t>Min. krytie motora (IP)</t>
  </si>
  <si>
    <t>Trieda presnosti čerpadla</t>
  </si>
  <si>
    <t>1B</t>
  </si>
  <si>
    <t>2B</t>
  </si>
  <si>
    <t>3B</t>
  </si>
  <si>
    <t xml:space="preserve">Doplňujúce informácie </t>
  </si>
  <si>
    <t>Rozsah dodávky/ príslušenstvo</t>
  </si>
  <si>
    <t>Cenová ponuka</t>
  </si>
  <si>
    <t xml:space="preserve">Požadované množstvo </t>
  </si>
  <si>
    <t>Cena za dodanie čerpadla s príslušenstvom  v EUR bez DPH za 1 ks</t>
  </si>
  <si>
    <t>Cena spolu za požadované množstvo dodaných čerpadiel s príslušenstvom  v EUR bez DPH</t>
  </si>
  <si>
    <t>Výpočet nákladov na životný cyklus</t>
  </si>
  <si>
    <t>Cena spolu v EUR bez DPH</t>
  </si>
  <si>
    <t>Celkový čerpaný objem (m3/ rok)</t>
  </si>
  <si>
    <t>Redukovaná účinnosť čerpadla P4/P2</t>
  </si>
  <si>
    <t>Účinnosť elektromotora 1/1</t>
  </si>
  <si>
    <t>Výkon P2 v pracovnom bode (kW)</t>
  </si>
  <si>
    <t>Čerpaný prietok Q (l/s) v pracovnom bode</t>
  </si>
  <si>
    <t xml:space="preserve">Min. čerpaný tlak - H (m) v pracovnom bode </t>
  </si>
  <si>
    <t>Celková účinnosť čerpadla eta P4/P1</t>
  </si>
  <si>
    <t>Spotreba EE (kWh/rok)</t>
  </si>
  <si>
    <t>Cena EE (€/MWh)</t>
  </si>
  <si>
    <t>Náklad na EE (€/rok)</t>
  </si>
  <si>
    <t>Životnosť čerpadla podľa URSO  (rok)</t>
  </si>
  <si>
    <t>Celkové náklady na EE za uvedenú životnosť</t>
  </si>
  <si>
    <t>Dodávka s/ bez plášťom</t>
  </si>
  <si>
    <t>Montáž čerpadla/ Bez montáže</t>
  </si>
  <si>
    <t>Typ čerpaného média</t>
  </si>
  <si>
    <t>surová voda</t>
  </si>
  <si>
    <t>pitná voda</t>
  </si>
  <si>
    <t>Materiálové vyhotovenie hydraulickej časti</t>
  </si>
  <si>
    <t>Materiálové prevednie hydraulic. časti:  špirála (stator) /obežné koleso</t>
  </si>
  <si>
    <t>liatina/liatina</t>
  </si>
  <si>
    <t>nerez/plast</t>
  </si>
  <si>
    <t>nerez/nerez</t>
  </si>
  <si>
    <t>liatina/nerez</t>
  </si>
  <si>
    <t>liatina/bronz</t>
  </si>
  <si>
    <t>1/230</t>
  </si>
  <si>
    <t>IE2</t>
  </si>
  <si>
    <t xml:space="preserve">Max. veľkosť výkonu motora (kW) ( Nominálny výkon motora P2 uvedený na štítku motora/čerpadla) </t>
  </si>
  <si>
    <t>ATS (automatická tlaková stanica)</t>
  </si>
  <si>
    <t>samonasávacie</t>
  </si>
  <si>
    <t>Druh požadovaného čerpadla</t>
  </si>
  <si>
    <t>užitková voda</t>
  </si>
  <si>
    <t>interovaný FM</t>
  </si>
  <si>
    <t>Min. dĺžka napájacieho kábla (m)/pri spúšťaní cez FM tienený kábel</t>
  </si>
  <si>
    <t>Umiestnenie (čerpadlo umiestneného vo vrte/ studni/ suchej komore, strojovni (vyplniť relevantné údaje inak uviesť  " - " )</t>
  </si>
  <si>
    <t>Demontáž pôvodného čerpadla (áno/nie)</t>
  </si>
  <si>
    <t>Redukovaná celková účinosť čerpadla etaR P4/P1</t>
  </si>
  <si>
    <t xml:space="preserve">Účinnosť čerpadla P4/P2 </t>
  </si>
  <si>
    <t>Spôsob nakladania s pôvodným zariadením</t>
  </si>
  <si>
    <t>HS VS Starina - Košice</t>
  </si>
  <si>
    <t>Objekt:</t>
  </si>
  <si>
    <t>Obhliadka:</t>
  </si>
  <si>
    <t xml:space="preserve">   - chladiaci plášť
- plavák/sondy (ochrana proti chodu na sucho)
- čerpadlo+spojka+motor+základová doska</t>
  </si>
  <si>
    <t>Východoslovenská vodárenská spoločnosť, a.s.</t>
  </si>
  <si>
    <t>ČS Jablonov nad Turňou</t>
  </si>
  <si>
    <t>Rožňava Štítnická 19</t>
  </si>
  <si>
    <t>vnútorný rozmer/ priemer:  3 x 5 x 2 [m]</t>
  </si>
  <si>
    <t>výška hladiny 2 [m]</t>
  </si>
  <si>
    <t xml:space="preserve">GRUNDFOS SP14A  0710010 </t>
  </si>
  <si>
    <t>DN 2"</t>
  </si>
  <si>
    <t>čerpadlo slúži ako "suchá" rezerva pre ČS Jablonov a ČS Hrhov</t>
  </si>
  <si>
    <t>hodnoty účinnosti, krytia a triedy presnosti sú sú minimálne dodávateľ môže ponúknuť lepšie 
chladiaci plášť</t>
  </si>
  <si>
    <t>hĺbka uloženia: 2 [m]</t>
  </si>
  <si>
    <t>4 (tolerancia ± 5 %)</t>
  </si>
  <si>
    <t>44 (tolerancia ± 3 %)</t>
  </si>
  <si>
    <t>neaplikuje sa</t>
  </si>
  <si>
    <t>nie - zabezpečí obstarávateľ</t>
  </si>
  <si>
    <t>Parametre ponúkaného čerpadla</t>
  </si>
  <si>
    <t>Parametre čerpadla.</t>
  </si>
  <si>
    <t>Značka a typové označenie ponúkaného čerpadla</t>
  </si>
  <si>
    <t>Min. Trieda presnosti čerpadla podľa ISO9906:2012</t>
  </si>
  <si>
    <t>Identifikácia  uchádzača</t>
  </si>
  <si>
    <t>Obchodný názov:</t>
  </si>
  <si>
    <t>Adresa sídla:</t>
  </si>
  <si>
    <t>IČO:</t>
  </si>
  <si>
    <t>Mobil a e-mail kontaktnej osoby:</t>
  </si>
  <si>
    <t>podpis oprávnenej osoby</t>
  </si>
  <si>
    <t>uchádzač je povinný vyplniť</t>
  </si>
  <si>
    <t>vzorec</t>
  </si>
  <si>
    <t>Náklady na životný cyklus v EUR bez DPH</t>
  </si>
  <si>
    <t>v jímke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</si>
</sst>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scheme val="minor"/>
    </font>
    <font>
      <sz val="10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rgb="FF00000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  <charset val="238"/>
    </font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/>
      </patternFill>
    </fill>
    <fill>
      <patternFill patternType="lightUp"/>
    </fill>
    <fill>
      <patternFill patternType="solid">
        <fgColor theme="5" tint="0.79998168889431442"/>
        <bgColor rgb="FF000000"/>
      </patternFill>
    </fill>
    <fill>
      <patternFill patternType="lightUp">
        <bgColor auto="1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20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7" borderId="0" xfId="0" applyFill="1"/>
    <xf numFmtId="0" fontId="3" fillId="0" borderId="0" xfId="0" applyFont="1"/>
    <xf numFmtId="0" fontId="2" fillId="0" borderId="0" xfId="0" applyFont="1" applyAlignment="1">
      <alignment vertical="center"/>
    </xf>
    <xf numFmtId="0" fontId="3" fillId="4" borderId="0" xfId="0" applyFont="1" applyFill="1"/>
    <xf numFmtId="0" fontId="11" fillId="0" borderId="0" xfId="0" applyFont="1"/>
    <xf numFmtId="0" fontId="11" fillId="0" borderId="22" xfId="0" applyFont="1" applyBorder="1"/>
    <xf numFmtId="0" fontId="11" fillId="0" borderId="25" xfId="0" applyFont="1" applyBorder="1"/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0" fillId="0" borderId="0" xfId="0" applyProtection="1">
      <protection locked="0"/>
    </xf>
    <xf numFmtId="0" fontId="9" fillId="0" borderId="0" xfId="1" applyFont="1" applyAlignment="1" applyProtection="1">
      <alignment horizontal="center" vertical="top" wrapText="1"/>
      <protection locked="0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6" fillId="0" borderId="32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6" fillId="0" borderId="34" xfId="1" applyFont="1" applyBorder="1" applyAlignment="1" applyProtection="1">
      <alignment horizontal="left" vertical="top" wrapText="1"/>
      <protection locked="0"/>
    </xf>
    <xf numFmtId="0" fontId="6" fillId="0" borderId="1" xfId="1" applyFont="1" applyBorder="1" applyAlignment="1" applyProtection="1">
      <alignment horizontal="left" vertical="top" wrapText="1"/>
      <protection locked="0"/>
    </xf>
    <xf numFmtId="0" fontId="8" fillId="10" borderId="1" xfId="2" applyFont="1" applyFill="1" applyBorder="1" applyAlignment="1" applyProtection="1">
      <alignment horizontal="center"/>
      <protection locked="0"/>
    </xf>
    <xf numFmtId="0" fontId="8" fillId="10" borderId="35" xfId="2" applyFont="1" applyFill="1" applyBorder="1" applyAlignment="1" applyProtection="1">
      <alignment horizontal="center"/>
      <protection locked="0"/>
    </xf>
    <xf numFmtId="0" fontId="9" fillId="0" borderId="34" xfId="1" applyFont="1" applyBorder="1" applyAlignment="1" applyProtection="1">
      <alignment horizontal="left" vertical="top" wrapText="1"/>
      <protection locked="0"/>
    </xf>
    <xf numFmtId="0" fontId="9" fillId="0" borderId="1" xfId="1" applyFont="1" applyBorder="1" applyAlignment="1" applyProtection="1">
      <alignment horizontal="left" vertical="top" wrapText="1"/>
      <protection locked="0"/>
    </xf>
    <xf numFmtId="0" fontId="9" fillId="0" borderId="36" xfId="1" applyFont="1" applyBorder="1" applyAlignment="1" applyProtection="1">
      <alignment horizontal="left" vertical="top" wrapText="1"/>
      <protection locked="0"/>
    </xf>
    <xf numFmtId="0" fontId="9" fillId="0" borderId="37" xfId="1" applyFont="1" applyBorder="1" applyAlignment="1" applyProtection="1">
      <alignment horizontal="left" vertical="top" wrapText="1"/>
      <protection locked="0"/>
    </xf>
    <xf numFmtId="0" fontId="8" fillId="10" borderId="37" xfId="2" applyFont="1" applyFill="1" applyBorder="1" applyAlignment="1" applyProtection="1">
      <alignment horizontal="center"/>
      <protection locked="0"/>
    </xf>
    <xf numFmtId="0" fontId="8" fillId="10" borderId="38" xfId="2" applyFont="1" applyFill="1" applyBorder="1" applyAlignment="1" applyProtection="1">
      <alignment horizontal="center"/>
      <protection locked="0"/>
    </xf>
    <xf numFmtId="0" fontId="8" fillId="10" borderId="0" xfId="2" applyFont="1" applyFill="1" applyAlignment="1" applyProtection="1">
      <alignment horizontal="center"/>
      <protection locked="0"/>
    </xf>
    <xf numFmtId="0" fontId="10" fillId="0" borderId="21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0" fontId="10" fillId="4" borderId="1" xfId="0" applyNumberFormat="1" applyFont="1" applyFill="1" applyBorder="1" applyAlignment="1" applyProtection="1">
      <alignment horizontal="right"/>
      <protection locked="0"/>
    </xf>
    <xf numFmtId="10" fontId="10" fillId="4" borderId="24" xfId="0" applyNumberFormat="1" applyFont="1" applyFill="1" applyBorder="1" applyAlignment="1" applyProtection="1">
      <alignment horizontal="right"/>
      <protection locked="0"/>
    </xf>
    <xf numFmtId="0" fontId="10" fillId="4" borderId="1" xfId="0" applyFont="1" applyFill="1" applyBorder="1" applyAlignment="1" applyProtection="1">
      <alignment horizontal="right"/>
      <protection locked="0"/>
    </xf>
    <xf numFmtId="0" fontId="10" fillId="4" borderId="24" xfId="0" applyFont="1" applyFill="1" applyBorder="1" applyAlignment="1" applyProtection="1">
      <alignment horizontal="right"/>
      <protection locked="0"/>
    </xf>
    <xf numFmtId="0" fontId="10" fillId="0" borderId="19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10" fontId="10" fillId="0" borderId="4" xfId="0" applyNumberFormat="1" applyFont="1" applyBorder="1" applyAlignment="1">
      <alignment horizontal="right"/>
    </xf>
    <xf numFmtId="10" fontId="10" fillId="0" borderId="5" xfId="0" applyNumberFormat="1" applyFont="1" applyBorder="1" applyAlignment="1">
      <alignment horizontal="right"/>
    </xf>
    <xf numFmtId="10" fontId="10" fillId="0" borderId="20" xfId="0" applyNumberFormat="1" applyFont="1" applyBorder="1" applyAlignment="1">
      <alignment horizontal="right"/>
    </xf>
    <xf numFmtId="0" fontId="10" fillId="0" borderId="14" xfId="0" applyFont="1" applyBorder="1" applyAlignment="1">
      <alignment horizontal="left"/>
    </xf>
    <xf numFmtId="0" fontId="10" fillId="0" borderId="15" xfId="0" applyFont="1" applyBorder="1" applyAlignment="1">
      <alignment horizontal="left"/>
    </xf>
    <xf numFmtId="0" fontId="10" fillId="0" borderId="16" xfId="0" applyFont="1" applyBorder="1" applyAlignment="1">
      <alignment horizontal="left"/>
    </xf>
    <xf numFmtId="0" fontId="10" fillId="0" borderId="17" xfId="0" applyFont="1" applyBorder="1" applyAlignment="1">
      <alignment horizontal="right"/>
    </xf>
    <xf numFmtId="0" fontId="10" fillId="0" borderId="15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12" fillId="0" borderId="26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164" fontId="12" fillId="0" borderId="27" xfId="0" applyNumberFormat="1" applyFont="1" applyBorder="1" applyAlignment="1">
      <alignment horizontal="right"/>
    </xf>
    <xf numFmtId="0" fontId="12" fillId="0" borderId="27" xfId="0" applyFont="1" applyBorder="1" applyAlignment="1">
      <alignment horizontal="right"/>
    </xf>
    <xf numFmtId="0" fontId="12" fillId="0" borderId="28" xfId="0" applyFont="1" applyBorder="1" applyAlignment="1">
      <alignment horizontal="right"/>
    </xf>
    <xf numFmtId="0" fontId="10" fillId="0" borderId="19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1" fontId="10" fillId="0" borderId="4" xfId="0" applyNumberFormat="1" applyFont="1" applyBorder="1" applyAlignment="1">
      <alignment horizontal="right"/>
    </xf>
    <xf numFmtId="1" fontId="10" fillId="0" borderId="5" xfId="0" applyNumberFormat="1" applyFont="1" applyBorder="1" applyAlignment="1">
      <alignment horizontal="right"/>
    </xf>
    <xf numFmtId="1" fontId="10" fillId="0" borderId="20" xfId="0" applyNumberFormat="1" applyFont="1" applyBorder="1" applyAlignment="1">
      <alignment horizontal="right"/>
    </xf>
    <xf numFmtId="0" fontId="10" fillId="6" borderId="19" xfId="0" applyFont="1" applyFill="1" applyBorder="1"/>
    <xf numFmtId="0" fontId="10" fillId="6" borderId="5" xfId="0" applyFont="1" applyFill="1" applyBorder="1"/>
    <xf numFmtId="0" fontId="10" fillId="6" borderId="6" xfId="0" applyFont="1" applyFill="1" applyBorder="1"/>
    <xf numFmtId="0" fontId="10" fillId="0" borderId="4" xfId="0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10" fillId="0" borderId="20" xfId="0" applyFont="1" applyBorder="1" applyAlignment="1">
      <alignment horizontal="right"/>
    </xf>
    <xf numFmtId="0" fontId="10" fillId="6" borderId="19" xfId="0" applyFont="1" applyFill="1" applyBorder="1" applyAlignment="1">
      <alignment horizontal="left"/>
    </xf>
    <xf numFmtId="0" fontId="10" fillId="6" borderId="5" xfId="0" applyFont="1" applyFill="1" applyBorder="1" applyAlignment="1">
      <alignment horizontal="left"/>
    </xf>
    <xf numFmtId="0" fontId="10" fillId="6" borderId="6" xfId="0" applyFont="1" applyFill="1" applyBorder="1" applyAlignment="1">
      <alignment horizontal="left"/>
    </xf>
    <xf numFmtId="2" fontId="10" fillId="0" borderId="4" xfId="0" applyNumberFormat="1" applyFont="1" applyBorder="1" applyAlignment="1">
      <alignment horizontal="right"/>
    </xf>
    <xf numFmtId="2" fontId="10" fillId="0" borderId="5" xfId="0" applyNumberFormat="1" applyFont="1" applyBorder="1" applyAlignment="1">
      <alignment horizontal="right"/>
    </xf>
    <xf numFmtId="2" fontId="10" fillId="0" borderId="20" xfId="0" applyNumberFormat="1" applyFont="1" applyBorder="1" applyAlignment="1">
      <alignment horizontal="right"/>
    </xf>
    <xf numFmtId="10" fontId="10" fillId="4" borderId="4" xfId="0" applyNumberFormat="1" applyFont="1" applyFill="1" applyBorder="1" applyAlignment="1" applyProtection="1">
      <alignment horizontal="right"/>
      <protection locked="0"/>
    </xf>
    <xf numFmtId="10" fontId="10" fillId="4" borderId="5" xfId="0" applyNumberFormat="1" applyFont="1" applyFill="1" applyBorder="1" applyAlignment="1" applyProtection="1">
      <alignment horizontal="right"/>
      <protection locked="0"/>
    </xf>
    <xf numFmtId="10" fontId="10" fillId="4" borderId="20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164" fontId="12" fillId="4" borderId="13" xfId="0" applyNumberFormat="1" applyFont="1" applyFill="1" applyBorder="1" applyAlignment="1">
      <alignment horizontal="center"/>
    </xf>
    <xf numFmtId="164" fontId="12" fillId="4" borderId="13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164" fontId="10" fillId="4" borderId="4" xfId="0" applyNumberFormat="1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3" fillId="5" borderId="4" xfId="0" applyFont="1" applyFill="1" applyBorder="1" applyAlignment="1">
      <alignment horizontal="left"/>
    </xf>
    <xf numFmtId="0" fontId="13" fillId="5" borderId="5" xfId="0" applyFont="1" applyFill="1" applyBorder="1" applyAlignment="1">
      <alignment horizontal="left"/>
    </xf>
    <xf numFmtId="0" fontId="13" fillId="5" borderId="6" xfId="0" applyFont="1" applyFill="1" applyBorder="1" applyAlignment="1">
      <alignment horizontal="left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49" fontId="10" fillId="0" borderId="4" xfId="0" applyNumberFormat="1" applyFont="1" applyBorder="1" applyAlignment="1">
      <alignment horizontal="left" vertical="top" wrapText="1"/>
    </xf>
    <xf numFmtId="49" fontId="10" fillId="0" borderId="5" xfId="0" applyNumberFormat="1" applyFont="1" applyBorder="1" applyAlignment="1">
      <alignment horizontal="left" vertical="top" wrapText="1"/>
    </xf>
    <xf numFmtId="49" fontId="10" fillId="0" borderId="6" xfId="0" applyNumberFormat="1" applyFont="1" applyBorder="1" applyAlignment="1">
      <alignment horizontal="left" vertical="top" wrapText="1"/>
    </xf>
    <xf numFmtId="0" fontId="13" fillId="5" borderId="4" xfId="0" applyFont="1" applyFill="1" applyBorder="1" applyAlignment="1">
      <alignment horizontal="left" wrapText="1"/>
    </xf>
    <xf numFmtId="0" fontId="13" fillId="5" borderId="5" xfId="0" applyFont="1" applyFill="1" applyBorder="1" applyAlignment="1">
      <alignment horizontal="left" wrapText="1"/>
    </xf>
    <xf numFmtId="0" fontId="13" fillId="5" borderId="6" xfId="0" applyFont="1" applyFill="1" applyBorder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164" fontId="11" fillId="4" borderId="4" xfId="0" applyNumberFormat="1" applyFont="1" applyFill="1" applyBorder="1" applyAlignment="1" applyProtection="1">
      <alignment horizontal="right"/>
      <protection locked="0"/>
    </xf>
    <xf numFmtId="164" fontId="11" fillId="4" borderId="5" xfId="0" applyNumberFormat="1" applyFont="1" applyFill="1" applyBorder="1" applyAlignment="1" applyProtection="1">
      <alignment horizontal="right"/>
      <protection locked="0"/>
    </xf>
    <xf numFmtId="164" fontId="11" fillId="4" borderId="6" xfId="0" applyNumberFormat="1" applyFont="1" applyFill="1" applyBorder="1" applyAlignment="1" applyProtection="1">
      <alignment horizontal="right"/>
      <protection locked="0"/>
    </xf>
    <xf numFmtId="0" fontId="10" fillId="0" borderId="4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4" borderId="4" xfId="0" applyFont="1" applyFill="1" applyBorder="1" applyAlignment="1" applyProtection="1">
      <alignment horizontal="center"/>
      <protection locked="0"/>
    </xf>
    <xf numFmtId="0" fontId="10" fillId="4" borderId="6" xfId="0" applyFont="1" applyFill="1" applyBorder="1" applyAlignment="1" applyProtection="1">
      <alignment horizontal="center"/>
      <protection locked="0"/>
    </xf>
    <xf numFmtId="0" fontId="10" fillId="0" borderId="4" xfId="0" applyFont="1" applyBorder="1" applyAlignment="1">
      <alignment horizontal="left" wrapText="1"/>
    </xf>
    <xf numFmtId="0" fontId="10" fillId="6" borderId="4" xfId="0" applyFont="1" applyFill="1" applyBorder="1" applyAlignment="1">
      <alignment vertical="center"/>
    </xf>
    <xf numFmtId="0" fontId="10" fillId="6" borderId="5" xfId="0" applyFont="1" applyFill="1" applyBorder="1" applyAlignment="1">
      <alignment vertical="center"/>
    </xf>
    <xf numFmtId="0" fontId="10" fillId="6" borderId="6" xfId="0" applyFont="1" applyFill="1" applyBorder="1" applyAlignment="1">
      <alignment vertical="center"/>
    </xf>
    <xf numFmtId="49" fontId="10" fillId="6" borderId="4" xfId="0" applyNumberFormat="1" applyFont="1" applyFill="1" applyBorder="1" applyAlignment="1">
      <alignment horizontal="left" wrapText="1"/>
    </xf>
    <xf numFmtId="49" fontId="10" fillId="6" borderId="5" xfId="0" applyNumberFormat="1" applyFont="1" applyFill="1" applyBorder="1" applyAlignment="1">
      <alignment horizontal="left" wrapText="1"/>
    </xf>
    <xf numFmtId="49" fontId="10" fillId="6" borderId="6" xfId="0" applyNumberFormat="1" applyFont="1" applyFill="1" applyBorder="1" applyAlignment="1">
      <alignment horizontal="left" wrapText="1"/>
    </xf>
    <xf numFmtId="0" fontId="10" fillId="0" borderId="5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left" wrapText="1"/>
    </xf>
    <xf numFmtId="0" fontId="12" fillId="3" borderId="5" xfId="0" applyFont="1" applyFill="1" applyBorder="1" applyAlignment="1">
      <alignment horizontal="left" wrapText="1"/>
    </xf>
    <xf numFmtId="0" fontId="12" fillId="3" borderId="6" xfId="0" applyFont="1" applyFill="1" applyBorder="1" applyAlignment="1">
      <alignment horizontal="left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9" borderId="4" xfId="0" applyFont="1" applyFill="1" applyBorder="1" applyAlignment="1">
      <alignment horizontal="center" vertical="center"/>
    </xf>
    <xf numFmtId="0" fontId="12" fillId="9" borderId="5" xfId="0" applyFont="1" applyFill="1" applyBorder="1" applyAlignment="1">
      <alignment horizontal="center" vertical="center"/>
    </xf>
    <xf numFmtId="0" fontId="12" fillId="9" borderId="6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/>
    </xf>
    <xf numFmtId="0" fontId="10" fillId="9" borderId="5" xfId="0" applyFont="1" applyFill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 applyProtection="1">
      <alignment horizontal="center" vertical="center" wrapText="1"/>
      <protection locked="0"/>
    </xf>
    <xf numFmtId="0" fontId="10" fillId="11" borderId="4" xfId="0" applyFont="1" applyFill="1" applyBorder="1" applyAlignment="1">
      <alignment horizontal="center" vertical="center"/>
    </xf>
    <xf numFmtId="0" fontId="10" fillId="11" borderId="5" xfId="0" applyFont="1" applyFill="1" applyBorder="1" applyAlignment="1">
      <alignment horizontal="center" vertical="center"/>
    </xf>
    <xf numFmtId="0" fontId="10" fillId="11" borderId="6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left"/>
    </xf>
    <xf numFmtId="0" fontId="10" fillId="6" borderId="4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8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2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0" fontId="10" fillId="0" borderId="8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12" fillId="3" borderId="4" xfId="0" applyFont="1" applyFill="1" applyBorder="1" applyAlignment="1">
      <alignment horizontal="left"/>
    </xf>
    <xf numFmtId="0" fontId="12" fillId="3" borderId="5" xfId="0" applyFont="1" applyFill="1" applyBorder="1" applyAlignment="1">
      <alignment horizontal="left"/>
    </xf>
    <xf numFmtId="0" fontId="12" fillId="3" borderId="6" xfId="0" applyFont="1" applyFill="1" applyBorder="1" applyAlignment="1">
      <alignment horizontal="left"/>
    </xf>
    <xf numFmtId="0" fontId="10" fillId="6" borderId="8" xfId="0" applyFont="1" applyFill="1" applyBorder="1" applyAlignment="1">
      <alignment horizontal="left" vertical="center" wrapText="1"/>
    </xf>
    <xf numFmtId="0" fontId="10" fillId="6" borderId="7" xfId="0" applyFont="1" applyFill="1" applyBorder="1" applyAlignment="1">
      <alignment horizontal="left" vertical="center" wrapText="1"/>
    </xf>
    <xf numFmtId="0" fontId="10" fillId="6" borderId="9" xfId="0" applyFont="1" applyFill="1" applyBorder="1" applyAlignment="1">
      <alignment horizontal="left" vertical="center" wrapText="1"/>
    </xf>
    <xf numFmtId="0" fontId="10" fillId="6" borderId="10" xfId="0" applyFont="1" applyFill="1" applyBorder="1" applyAlignment="1">
      <alignment horizontal="left" vertical="center" wrapText="1"/>
    </xf>
    <xf numFmtId="0" fontId="10" fillId="6" borderId="0" xfId="0" applyFont="1" applyFill="1" applyAlignment="1">
      <alignment horizontal="left" vertical="center" wrapText="1"/>
    </xf>
    <xf numFmtId="0" fontId="10" fillId="6" borderId="11" xfId="0" applyFon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6" borderId="12" xfId="0" applyFont="1" applyFill="1" applyBorder="1" applyAlignment="1">
      <alignment horizontal="left" vertical="center" wrapText="1"/>
    </xf>
    <xf numFmtId="0" fontId="10" fillId="8" borderId="4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/>
    </xf>
    <xf numFmtId="0" fontId="10" fillId="8" borderId="8" xfId="0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/>
    </xf>
    <xf numFmtId="0" fontId="10" fillId="8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3">
    <cellStyle name="Normálna" xfId="0" builtinId="0"/>
    <cellStyle name="Normálna 2" xfId="1" xr:uid="{F70712E3-13E3-C14E-8EE2-28A497FC4DB7}"/>
    <cellStyle name="Normálna 3" xfId="2" xr:uid="{D7372790-6454-7048-BA8A-35C38D18F4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"/>
  <sheetViews>
    <sheetView tabSelected="1" topLeftCell="A71" zoomScale="136" zoomScaleNormal="136" zoomScalePageLayoutView="110" workbookViewId="0">
      <selection activeCell="A92" sqref="A92:D92"/>
    </sheetView>
  </sheetViews>
  <sheetFormatPr baseColWidth="10" defaultColWidth="11.5" defaultRowHeight="16" x14ac:dyDescent="0.2"/>
  <cols>
    <col min="2" max="2" width="10" customWidth="1"/>
    <col min="3" max="3" width="11.33203125" customWidth="1"/>
    <col min="4" max="7" width="10" customWidth="1"/>
  </cols>
  <sheetData>
    <row r="1" spans="1:8" ht="16" customHeight="1" x14ac:dyDescent="0.2">
      <c r="A1" s="155" t="s">
        <v>115</v>
      </c>
      <c r="B1" s="155"/>
      <c r="C1" s="155"/>
      <c r="D1" s="155"/>
      <c r="E1" s="155"/>
      <c r="F1" s="155"/>
      <c r="G1" s="155"/>
      <c r="H1" s="155"/>
    </row>
    <row r="2" spans="1:8" ht="16" customHeight="1" x14ac:dyDescent="0.2">
      <c r="A2" s="155"/>
      <c r="B2" s="155"/>
      <c r="C2" s="155"/>
      <c r="D2" s="155"/>
      <c r="E2" s="155"/>
      <c r="F2" s="155"/>
      <c r="G2" s="155"/>
      <c r="H2" s="155"/>
    </row>
    <row r="3" spans="1:8" x14ac:dyDescent="0.2">
      <c r="A3" s="10"/>
      <c r="B3" s="10"/>
      <c r="C3" s="10"/>
      <c r="D3" s="10"/>
      <c r="E3" s="10"/>
      <c r="F3" s="10"/>
      <c r="G3" s="10"/>
      <c r="H3" s="10"/>
    </row>
    <row r="4" spans="1:8" ht="16" customHeight="1" x14ac:dyDescent="0.2">
      <c r="A4" s="156" t="s">
        <v>0</v>
      </c>
      <c r="B4" s="156"/>
      <c r="C4" s="156"/>
      <c r="D4" s="156"/>
      <c r="E4" s="156"/>
      <c r="F4" s="156"/>
      <c r="G4" s="156"/>
      <c r="H4" s="156"/>
    </row>
    <row r="5" spans="1:8" x14ac:dyDescent="0.2">
      <c r="A5" s="156"/>
      <c r="B5" s="156"/>
      <c r="C5" s="156"/>
      <c r="D5" s="156"/>
      <c r="E5" s="156"/>
      <c r="F5" s="156"/>
      <c r="G5" s="156"/>
      <c r="H5" s="156"/>
    </row>
    <row r="7" spans="1:8" x14ac:dyDescent="0.2">
      <c r="A7" s="173" t="s">
        <v>14</v>
      </c>
      <c r="B7" s="173"/>
      <c r="C7" s="173"/>
      <c r="D7" s="173"/>
      <c r="E7" s="173"/>
      <c r="F7" s="173"/>
      <c r="G7" s="173"/>
      <c r="H7" s="173"/>
    </row>
    <row r="8" spans="1:8" x14ac:dyDescent="0.2">
      <c r="A8" s="36" t="s">
        <v>1</v>
      </c>
      <c r="B8" s="36"/>
      <c r="C8" s="36"/>
      <c r="D8" s="115" t="s">
        <v>8</v>
      </c>
      <c r="E8" s="116"/>
      <c r="F8" s="116"/>
      <c r="G8" s="116"/>
      <c r="H8" s="117"/>
    </row>
    <row r="9" spans="1:8" x14ac:dyDescent="0.2">
      <c r="A9" s="36" t="s">
        <v>112</v>
      </c>
      <c r="B9" s="36"/>
      <c r="C9" s="36"/>
      <c r="D9" s="115" t="s">
        <v>116</v>
      </c>
      <c r="E9" s="116"/>
      <c r="F9" s="116"/>
      <c r="G9" s="116"/>
      <c r="H9" s="117"/>
    </row>
    <row r="10" spans="1:8" x14ac:dyDescent="0.2">
      <c r="A10" s="36" t="s">
        <v>13</v>
      </c>
      <c r="B10" s="36"/>
      <c r="C10" s="36"/>
      <c r="D10" s="115" t="s">
        <v>117</v>
      </c>
      <c r="E10" s="116"/>
      <c r="F10" s="116"/>
      <c r="G10" s="116"/>
      <c r="H10" s="117"/>
    </row>
    <row r="11" spans="1:8" x14ac:dyDescent="0.2">
      <c r="A11" s="174" t="s">
        <v>106</v>
      </c>
      <c r="B11" s="175"/>
      <c r="C11" s="176"/>
      <c r="D11" s="84" t="s">
        <v>142</v>
      </c>
      <c r="E11" s="127"/>
      <c r="F11" s="127"/>
      <c r="G11" s="127"/>
      <c r="H11" s="85"/>
    </row>
    <row r="12" spans="1:8" ht="16" customHeight="1" x14ac:dyDescent="0.2">
      <c r="A12" s="177"/>
      <c r="B12" s="178"/>
      <c r="C12" s="179"/>
      <c r="D12" s="157" t="s">
        <v>118</v>
      </c>
      <c r="E12" s="34"/>
      <c r="F12" s="34"/>
      <c r="G12" s="34"/>
      <c r="H12" s="158"/>
    </row>
    <row r="13" spans="1:8" x14ac:dyDescent="0.2">
      <c r="A13" s="177"/>
      <c r="B13" s="178"/>
      <c r="C13" s="179"/>
      <c r="D13" s="159" t="s">
        <v>124</v>
      </c>
      <c r="E13" s="160"/>
      <c r="F13" s="160"/>
      <c r="G13" s="160"/>
      <c r="H13" s="161"/>
    </row>
    <row r="14" spans="1:8" ht="14.5" customHeight="1" x14ac:dyDescent="0.2">
      <c r="A14" s="180"/>
      <c r="B14" s="181"/>
      <c r="C14" s="182"/>
      <c r="D14" s="159" t="s">
        <v>119</v>
      </c>
      <c r="E14" s="160"/>
      <c r="F14" s="160"/>
      <c r="G14" s="160"/>
      <c r="H14" s="161"/>
    </row>
    <row r="15" spans="1:8" ht="14.5" customHeight="1" x14ac:dyDescent="0.2">
      <c r="A15" s="183" t="s">
        <v>113</v>
      </c>
      <c r="B15" s="184"/>
      <c r="C15" s="185"/>
      <c r="D15" s="186" t="s">
        <v>127</v>
      </c>
      <c r="E15" s="186"/>
      <c r="F15" s="186"/>
      <c r="G15" s="186"/>
      <c r="H15" s="186"/>
    </row>
    <row r="16" spans="1:8" hidden="1" x14ac:dyDescent="0.2">
      <c r="A16" s="162"/>
      <c r="B16" s="163"/>
      <c r="C16" s="164"/>
      <c r="D16" s="34"/>
      <c r="E16" s="34"/>
      <c r="F16" s="34"/>
      <c r="G16" s="34"/>
      <c r="H16" s="158"/>
    </row>
    <row r="17" spans="1:8" hidden="1" x14ac:dyDescent="0.2">
      <c r="A17" s="165"/>
      <c r="B17" s="166"/>
      <c r="C17" s="167"/>
      <c r="D17" s="160"/>
      <c r="E17" s="160"/>
      <c r="F17" s="160"/>
      <c r="G17" s="160"/>
      <c r="H17" s="161"/>
    </row>
    <row r="18" spans="1:8" hidden="1" x14ac:dyDescent="0.2">
      <c r="A18" s="168"/>
      <c r="B18" s="169"/>
      <c r="C18" s="170"/>
      <c r="D18" s="171"/>
      <c r="E18" s="171"/>
      <c r="F18" s="171"/>
      <c r="G18" s="171"/>
      <c r="H18" s="172"/>
    </row>
    <row r="19" spans="1:8" x14ac:dyDescent="0.2">
      <c r="D19" s="2"/>
      <c r="E19" s="2"/>
      <c r="F19" s="2"/>
      <c r="G19" s="2"/>
      <c r="H19" s="2"/>
    </row>
    <row r="20" spans="1:8" x14ac:dyDescent="0.2">
      <c r="D20" s="2"/>
      <c r="E20" s="2"/>
      <c r="F20" s="2"/>
      <c r="G20" s="2"/>
      <c r="H20" s="2"/>
    </row>
    <row r="21" spans="1:8" x14ac:dyDescent="0.2">
      <c r="A21" s="187" t="s">
        <v>16</v>
      </c>
      <c r="B21" s="188"/>
      <c r="C21" s="188"/>
      <c r="D21" s="188"/>
      <c r="E21" s="188"/>
      <c r="F21" s="188"/>
      <c r="G21" s="188"/>
      <c r="H21" s="189"/>
    </row>
    <row r="22" spans="1:8" x14ac:dyDescent="0.2">
      <c r="A22" s="114" t="s">
        <v>20</v>
      </c>
      <c r="B22" s="42"/>
      <c r="C22" s="43"/>
      <c r="D22" s="127" t="s">
        <v>120</v>
      </c>
      <c r="E22" s="127"/>
      <c r="F22" s="127"/>
      <c r="G22" s="127"/>
      <c r="H22" s="85"/>
    </row>
    <row r="23" spans="1:8" x14ac:dyDescent="0.2">
      <c r="A23" s="151" t="s">
        <v>87</v>
      </c>
      <c r="B23" s="71"/>
      <c r="C23" s="72"/>
      <c r="D23" s="152" t="s">
        <v>89</v>
      </c>
      <c r="E23" s="153"/>
      <c r="F23" s="153"/>
      <c r="G23" s="153"/>
      <c r="H23" s="154"/>
    </row>
    <row r="24" spans="1:8" ht="15.75" customHeight="1" x14ac:dyDescent="0.2">
      <c r="A24" s="190" t="s">
        <v>30</v>
      </c>
      <c r="B24" s="191"/>
      <c r="C24" s="192"/>
      <c r="D24" s="202" t="s">
        <v>21</v>
      </c>
      <c r="E24" s="203"/>
      <c r="F24" s="203"/>
      <c r="G24" s="203"/>
      <c r="H24" s="204"/>
    </row>
    <row r="25" spans="1:8" x14ac:dyDescent="0.2">
      <c r="A25" s="193"/>
      <c r="B25" s="194"/>
      <c r="C25" s="195"/>
      <c r="D25" s="205"/>
      <c r="E25" s="206"/>
      <c r="F25" s="206"/>
      <c r="G25" s="206"/>
      <c r="H25" s="207"/>
    </row>
    <row r="26" spans="1:8" x14ac:dyDescent="0.2">
      <c r="A26" s="193"/>
      <c r="B26" s="194"/>
      <c r="C26" s="195"/>
      <c r="D26" s="199"/>
      <c r="E26" s="200"/>
      <c r="F26" s="200"/>
      <c r="G26" s="200"/>
      <c r="H26" s="201"/>
    </row>
    <row r="27" spans="1:8" x14ac:dyDescent="0.2">
      <c r="A27" s="196"/>
      <c r="B27" s="197"/>
      <c r="C27" s="198"/>
      <c r="D27" s="199"/>
      <c r="E27" s="200"/>
      <c r="F27" s="200"/>
      <c r="G27" s="200"/>
      <c r="H27" s="201"/>
    </row>
    <row r="28" spans="1:8" x14ac:dyDescent="0.2">
      <c r="A28" s="151" t="s">
        <v>26</v>
      </c>
      <c r="B28" s="71"/>
      <c r="C28" s="72"/>
      <c r="D28" s="152" t="s">
        <v>29</v>
      </c>
      <c r="E28" s="153"/>
      <c r="F28" s="153"/>
      <c r="G28" s="153"/>
      <c r="H28" s="154"/>
    </row>
    <row r="29" spans="1:8" x14ac:dyDescent="0.2">
      <c r="A29" s="151" t="s">
        <v>31</v>
      </c>
      <c r="B29" s="71"/>
      <c r="C29" s="72"/>
      <c r="D29" s="152">
        <v>1</v>
      </c>
      <c r="E29" s="153"/>
      <c r="F29" s="153"/>
      <c r="G29" s="153"/>
      <c r="H29" s="154"/>
    </row>
    <row r="30" spans="1:8" x14ac:dyDescent="0.2">
      <c r="A30" s="151" t="s">
        <v>86</v>
      </c>
      <c r="B30" s="71"/>
      <c r="C30" s="72"/>
      <c r="D30" s="152" t="s">
        <v>19</v>
      </c>
      <c r="E30" s="153"/>
      <c r="F30" s="153"/>
      <c r="G30" s="153"/>
      <c r="H30" s="154"/>
    </row>
    <row r="31" spans="1:8" x14ac:dyDescent="0.2">
      <c r="A31" s="151" t="s">
        <v>107</v>
      </c>
      <c r="B31" s="71"/>
      <c r="C31" s="72"/>
      <c r="D31" s="152" t="s">
        <v>128</v>
      </c>
      <c r="E31" s="153"/>
      <c r="F31" s="153"/>
      <c r="G31" s="153"/>
      <c r="H31" s="154"/>
    </row>
    <row r="32" spans="1:8" x14ac:dyDescent="0.2">
      <c r="A32" s="151" t="s">
        <v>90</v>
      </c>
      <c r="B32" s="71"/>
      <c r="C32" s="72"/>
      <c r="D32" s="84" t="s">
        <v>94</v>
      </c>
      <c r="E32" s="127"/>
      <c r="F32" s="127"/>
      <c r="G32" s="127"/>
      <c r="H32" s="85"/>
    </row>
    <row r="33" spans="1:11" x14ac:dyDescent="0.2">
      <c r="A33" s="114" t="s">
        <v>85</v>
      </c>
      <c r="B33" s="42"/>
      <c r="C33" s="43"/>
      <c r="D33" s="84" t="s">
        <v>33</v>
      </c>
      <c r="E33" s="127"/>
      <c r="F33" s="127"/>
      <c r="G33" s="127"/>
      <c r="H33" s="85"/>
    </row>
    <row r="34" spans="1:11" ht="28" customHeight="1" x14ac:dyDescent="0.2">
      <c r="A34" s="120" t="s">
        <v>35</v>
      </c>
      <c r="B34" s="59"/>
      <c r="C34" s="60"/>
      <c r="D34" s="84" t="s">
        <v>121</v>
      </c>
      <c r="E34" s="127"/>
      <c r="F34" s="127"/>
      <c r="G34" s="127"/>
      <c r="H34" s="85"/>
    </row>
    <row r="35" spans="1:11" s="1" customFormat="1" ht="40" customHeight="1" x14ac:dyDescent="0.2">
      <c r="A35" s="120" t="s">
        <v>36</v>
      </c>
      <c r="B35" s="59"/>
      <c r="C35" s="60"/>
      <c r="D35" s="148"/>
      <c r="E35" s="149"/>
      <c r="F35" s="149"/>
      <c r="G35" s="149"/>
      <c r="H35" s="150"/>
    </row>
    <row r="36" spans="1:11" x14ac:dyDescent="0.2">
      <c r="A36" s="114" t="s">
        <v>37</v>
      </c>
      <c r="B36" s="42"/>
      <c r="C36" s="43"/>
      <c r="D36" s="84" t="s">
        <v>40</v>
      </c>
      <c r="E36" s="127"/>
      <c r="F36" s="127"/>
      <c r="G36" s="127"/>
      <c r="H36" s="85"/>
    </row>
    <row r="37" spans="1:11" ht="28" customHeight="1" x14ac:dyDescent="0.2">
      <c r="A37" s="120" t="s">
        <v>47</v>
      </c>
      <c r="B37" s="59"/>
      <c r="C37" s="60"/>
      <c r="D37" s="143"/>
      <c r="E37" s="144"/>
      <c r="F37" s="144"/>
      <c r="G37" s="144"/>
      <c r="H37" s="145"/>
    </row>
    <row r="38" spans="1:11" ht="27.75" customHeight="1" x14ac:dyDescent="0.2">
      <c r="A38" s="120" t="s">
        <v>105</v>
      </c>
      <c r="B38" s="59"/>
      <c r="C38" s="60"/>
      <c r="D38" s="84">
        <v>15</v>
      </c>
      <c r="E38" s="127"/>
      <c r="F38" s="127"/>
      <c r="G38" s="127"/>
      <c r="H38" s="85"/>
    </row>
    <row r="39" spans="1:11" x14ac:dyDescent="0.2">
      <c r="A39" s="114" t="s">
        <v>48</v>
      </c>
      <c r="B39" s="42"/>
      <c r="C39" s="43"/>
      <c r="D39" s="127" t="s">
        <v>50</v>
      </c>
      <c r="E39" s="127"/>
      <c r="F39" s="127"/>
      <c r="G39" s="127"/>
      <c r="H39" s="85"/>
    </row>
    <row r="40" spans="1:11" x14ac:dyDescent="0.2">
      <c r="A40" s="14"/>
      <c r="B40" s="14"/>
      <c r="C40" s="14"/>
      <c r="D40" s="15"/>
      <c r="E40" s="15"/>
      <c r="F40" s="15"/>
      <c r="G40" s="15"/>
      <c r="H40" s="15"/>
    </row>
    <row r="41" spans="1:11" x14ac:dyDescent="0.2">
      <c r="A41" s="13"/>
      <c r="B41" s="13"/>
      <c r="C41" s="13"/>
      <c r="D41" s="13"/>
      <c r="E41" s="13"/>
      <c r="F41" s="13"/>
      <c r="G41" s="13"/>
      <c r="H41" s="13"/>
    </row>
    <row r="42" spans="1:11" ht="16" customHeight="1" x14ac:dyDescent="0.2">
      <c r="A42" s="128" t="s">
        <v>130</v>
      </c>
      <c r="B42" s="129"/>
      <c r="C42" s="129"/>
      <c r="D42" s="129"/>
      <c r="E42" s="129"/>
      <c r="F42" s="129"/>
      <c r="G42" s="129"/>
      <c r="H42" s="130"/>
    </row>
    <row r="43" spans="1:11" ht="24" customHeight="1" x14ac:dyDescent="0.2">
      <c r="A43" s="131" t="s">
        <v>51</v>
      </c>
      <c r="B43" s="132"/>
      <c r="C43" s="133"/>
      <c r="D43" s="134" t="s">
        <v>52</v>
      </c>
      <c r="E43" s="135"/>
      <c r="F43" s="136"/>
      <c r="G43" s="132" t="s">
        <v>129</v>
      </c>
      <c r="H43" s="133"/>
    </row>
    <row r="44" spans="1:11" ht="24" customHeight="1" x14ac:dyDescent="0.2">
      <c r="A44" s="137" t="s">
        <v>131</v>
      </c>
      <c r="B44" s="138"/>
      <c r="C44" s="139"/>
      <c r="D44" s="140"/>
      <c r="E44" s="141"/>
      <c r="F44" s="142"/>
      <c r="G44" s="146"/>
      <c r="H44" s="147"/>
    </row>
    <row r="45" spans="1:11" x14ac:dyDescent="0.2">
      <c r="A45" s="114" t="s">
        <v>77</v>
      </c>
      <c r="B45" s="42"/>
      <c r="C45" s="43"/>
      <c r="D45" s="115" t="s">
        <v>125</v>
      </c>
      <c r="E45" s="116"/>
      <c r="F45" s="117"/>
      <c r="G45" s="118"/>
      <c r="H45" s="119"/>
    </row>
    <row r="46" spans="1:11" x14ac:dyDescent="0.2">
      <c r="A46" s="114" t="s">
        <v>78</v>
      </c>
      <c r="B46" s="42"/>
      <c r="C46" s="43"/>
      <c r="D46" s="115" t="s">
        <v>126</v>
      </c>
      <c r="E46" s="116"/>
      <c r="F46" s="117"/>
      <c r="G46" s="118"/>
      <c r="H46" s="119"/>
    </row>
    <row r="47" spans="1:11" ht="40" customHeight="1" x14ac:dyDescent="0.2">
      <c r="A47" s="120" t="s">
        <v>99</v>
      </c>
      <c r="B47" s="59"/>
      <c r="C47" s="60"/>
      <c r="D47" s="84">
        <v>3</v>
      </c>
      <c r="E47" s="127"/>
      <c r="F47" s="85"/>
      <c r="G47" s="118"/>
      <c r="H47" s="119"/>
      <c r="K47" s="2"/>
    </row>
    <row r="48" spans="1:11" x14ac:dyDescent="0.2">
      <c r="A48" s="120" t="s">
        <v>53</v>
      </c>
      <c r="B48" s="59"/>
      <c r="C48" s="60"/>
      <c r="D48" s="115" t="s">
        <v>59</v>
      </c>
      <c r="E48" s="116"/>
      <c r="F48" s="117"/>
      <c r="G48" s="118"/>
      <c r="H48" s="119"/>
    </row>
    <row r="49" spans="1:8" x14ac:dyDescent="0.2">
      <c r="A49" s="114" t="s">
        <v>60</v>
      </c>
      <c r="B49" s="42"/>
      <c r="C49" s="43"/>
      <c r="D49" s="115">
        <v>68</v>
      </c>
      <c r="E49" s="116"/>
      <c r="F49" s="117"/>
      <c r="G49" s="118"/>
      <c r="H49" s="119"/>
    </row>
    <row r="50" spans="1:8" ht="26.5" customHeight="1" x14ac:dyDescent="0.2">
      <c r="A50" s="120" t="s">
        <v>132</v>
      </c>
      <c r="B50" s="59"/>
      <c r="C50" s="60"/>
      <c r="D50" s="115" t="s">
        <v>64</v>
      </c>
      <c r="E50" s="116"/>
      <c r="F50" s="117"/>
      <c r="G50" s="118"/>
      <c r="H50" s="119"/>
    </row>
    <row r="53" spans="1:8" x14ac:dyDescent="0.2">
      <c r="A53" s="98" t="s">
        <v>65</v>
      </c>
      <c r="B53" s="99"/>
      <c r="C53" s="99"/>
      <c r="D53" s="99"/>
      <c r="E53" s="99"/>
      <c r="F53" s="99"/>
      <c r="G53" s="99"/>
      <c r="H53" s="100"/>
    </row>
    <row r="54" spans="1:8" ht="55" customHeight="1" x14ac:dyDescent="0.2">
      <c r="A54" s="101" t="s">
        <v>66</v>
      </c>
      <c r="B54" s="102"/>
      <c r="C54" s="103"/>
      <c r="D54" s="104" t="s">
        <v>123</v>
      </c>
      <c r="E54" s="105"/>
      <c r="F54" s="105"/>
      <c r="G54" s="105"/>
      <c r="H54" s="106"/>
    </row>
    <row r="55" spans="1:8" ht="20.25" customHeight="1" x14ac:dyDescent="0.2">
      <c r="A55" s="121" t="s">
        <v>110</v>
      </c>
      <c r="B55" s="122"/>
      <c r="C55" s="123"/>
      <c r="D55" s="124" t="s">
        <v>122</v>
      </c>
      <c r="E55" s="125"/>
      <c r="F55" s="125"/>
      <c r="G55" s="125"/>
      <c r="H55" s="126"/>
    </row>
    <row r="56" spans="1:8" x14ac:dyDescent="0.2">
      <c r="A56" s="10"/>
      <c r="B56" s="10"/>
      <c r="C56" s="10"/>
      <c r="D56" s="10"/>
      <c r="E56" s="10"/>
      <c r="F56" s="10"/>
      <c r="G56" s="10"/>
      <c r="H56" s="10"/>
    </row>
    <row r="57" spans="1:8" x14ac:dyDescent="0.2">
      <c r="A57" s="10"/>
      <c r="B57" s="10"/>
      <c r="C57" s="10"/>
      <c r="D57" s="10"/>
      <c r="E57" s="10"/>
      <c r="F57" s="10"/>
      <c r="G57" s="10"/>
      <c r="H57" s="10"/>
    </row>
    <row r="58" spans="1:8" x14ac:dyDescent="0.2">
      <c r="A58" s="107" t="s">
        <v>67</v>
      </c>
      <c r="B58" s="108"/>
      <c r="C58" s="108"/>
      <c r="D58" s="108"/>
      <c r="E58" s="108"/>
      <c r="F58" s="108"/>
      <c r="G58" s="108"/>
      <c r="H58" s="109"/>
    </row>
    <row r="59" spans="1:8" ht="40" customHeight="1" x14ac:dyDescent="0.2">
      <c r="A59" s="110" t="s">
        <v>69</v>
      </c>
      <c r="B59" s="86"/>
      <c r="C59" s="87"/>
      <c r="D59" s="84" t="s">
        <v>68</v>
      </c>
      <c r="E59" s="85"/>
      <c r="F59" s="86" t="s">
        <v>70</v>
      </c>
      <c r="G59" s="86"/>
      <c r="H59" s="87"/>
    </row>
    <row r="60" spans="1:8" ht="17" thickBot="1" x14ac:dyDescent="0.25">
      <c r="A60" s="111"/>
      <c r="B60" s="112"/>
      <c r="C60" s="113"/>
      <c r="D60" s="88">
        <f>D29</f>
        <v>1</v>
      </c>
      <c r="E60" s="89"/>
      <c r="F60" s="90">
        <f>A60*D60</f>
        <v>0</v>
      </c>
      <c r="G60" s="91"/>
      <c r="H60" s="89"/>
    </row>
    <row r="61" spans="1:8" hidden="1" x14ac:dyDescent="0.2">
      <c r="A61" s="92"/>
      <c r="B61" s="92"/>
      <c r="C61" s="92"/>
      <c r="D61" s="92"/>
      <c r="E61" s="92"/>
      <c r="F61" s="92"/>
      <c r="G61" s="92"/>
      <c r="H61" s="93"/>
    </row>
    <row r="62" spans="1:8" ht="24" hidden="1" customHeight="1" x14ac:dyDescent="0.2">
      <c r="A62" s="94"/>
      <c r="B62" s="94"/>
      <c r="C62" s="94"/>
      <c r="D62" s="94"/>
      <c r="E62" s="94"/>
      <c r="F62" s="94"/>
      <c r="G62" s="94"/>
      <c r="H62" s="95"/>
    </row>
    <row r="63" spans="1:8" ht="17" hidden="1" thickBot="1" x14ac:dyDescent="0.25">
      <c r="A63" s="96"/>
      <c r="B63" s="96"/>
      <c r="C63" s="96"/>
      <c r="D63" s="96"/>
      <c r="E63" s="96"/>
      <c r="F63" s="96"/>
      <c r="G63" s="96"/>
      <c r="H63" s="97"/>
    </row>
    <row r="64" spans="1:8" ht="17" thickBot="1" x14ac:dyDescent="0.25">
      <c r="A64" s="82" t="s">
        <v>72</v>
      </c>
      <c r="B64" s="82"/>
      <c r="C64" s="82"/>
      <c r="D64" s="82"/>
      <c r="E64" s="82"/>
      <c r="F64" s="83">
        <f>F60+F63</f>
        <v>0</v>
      </c>
      <c r="G64" s="83"/>
      <c r="H64" s="83"/>
    </row>
    <row r="65" spans="1:8" x14ac:dyDescent="0.2">
      <c r="A65" s="3"/>
      <c r="B65" s="3"/>
      <c r="C65" s="3"/>
      <c r="D65" s="4"/>
      <c r="E65" s="4"/>
      <c r="F65" s="5"/>
      <c r="G65" s="5"/>
      <c r="H65" s="5"/>
    </row>
    <row r="67" spans="1:8" ht="17" thickBot="1" x14ac:dyDescent="0.25">
      <c r="A67" s="79" t="s">
        <v>71</v>
      </c>
      <c r="B67" s="80"/>
      <c r="C67" s="80"/>
      <c r="D67" s="80"/>
      <c r="E67" s="80"/>
      <c r="F67" s="80"/>
      <c r="G67" s="80"/>
      <c r="H67" s="81"/>
    </row>
    <row r="68" spans="1:8" ht="17" thickTop="1" x14ac:dyDescent="0.2">
      <c r="A68" s="47" t="s">
        <v>73</v>
      </c>
      <c r="B68" s="48"/>
      <c r="C68" s="49"/>
      <c r="D68" s="50">
        <v>53000</v>
      </c>
      <c r="E68" s="51"/>
      <c r="F68" s="51"/>
      <c r="G68" s="51"/>
      <c r="H68" s="52"/>
    </row>
    <row r="69" spans="1:8" x14ac:dyDescent="0.2">
      <c r="A69" s="41" t="s">
        <v>109</v>
      </c>
      <c r="B69" s="42"/>
      <c r="C69" s="43"/>
      <c r="D69" s="76"/>
      <c r="E69" s="77"/>
      <c r="F69" s="77"/>
      <c r="G69" s="77"/>
      <c r="H69" s="78"/>
    </row>
    <row r="70" spans="1:8" hidden="1" x14ac:dyDescent="0.2">
      <c r="A70" s="41" t="s">
        <v>74</v>
      </c>
      <c r="B70" s="42"/>
      <c r="C70" s="43"/>
      <c r="D70" s="44" t="e">
        <f>D69*IF(G50="1B",0.97,IF(G50="2B",0.95,IF(G50="3B",0.93,"NA")))</f>
        <v>#VALUE!</v>
      </c>
      <c r="E70" s="45"/>
      <c r="F70" s="45"/>
      <c r="G70" s="45"/>
      <c r="H70" s="46"/>
    </row>
    <row r="71" spans="1:8" x14ac:dyDescent="0.2">
      <c r="A71" s="33"/>
      <c r="B71" s="34"/>
      <c r="C71" s="34"/>
      <c r="D71" s="10"/>
      <c r="E71" s="10"/>
      <c r="F71" s="10"/>
      <c r="G71" s="10"/>
      <c r="H71" s="11"/>
    </row>
    <row r="72" spans="1:8" x14ac:dyDescent="0.2">
      <c r="A72" s="35" t="s">
        <v>75</v>
      </c>
      <c r="B72" s="36"/>
      <c r="C72" s="36"/>
      <c r="D72" s="37"/>
      <c r="E72" s="37"/>
      <c r="F72" s="37"/>
      <c r="G72" s="37"/>
      <c r="H72" s="38"/>
    </row>
    <row r="73" spans="1:8" x14ac:dyDescent="0.2">
      <c r="A73" s="35" t="s">
        <v>76</v>
      </c>
      <c r="B73" s="36"/>
      <c r="C73" s="36"/>
      <c r="D73" s="39"/>
      <c r="E73" s="39"/>
      <c r="F73" s="39"/>
      <c r="G73" s="39"/>
      <c r="H73" s="40"/>
    </row>
    <row r="74" spans="1:8" x14ac:dyDescent="0.2">
      <c r="A74" s="12"/>
      <c r="B74" s="10"/>
      <c r="C74" s="10"/>
      <c r="D74" s="10"/>
      <c r="E74" s="10"/>
      <c r="F74" s="10"/>
      <c r="G74" s="10"/>
      <c r="H74" s="11"/>
    </row>
    <row r="75" spans="1:8" x14ac:dyDescent="0.2">
      <c r="A75" s="41" t="s">
        <v>79</v>
      </c>
      <c r="B75" s="42"/>
      <c r="C75" s="43"/>
      <c r="D75" s="44">
        <f>D69*D72</f>
        <v>0</v>
      </c>
      <c r="E75" s="45"/>
      <c r="F75" s="45"/>
      <c r="G75" s="45"/>
      <c r="H75" s="46"/>
    </row>
    <row r="76" spans="1:8" ht="27" hidden="1" customHeight="1" x14ac:dyDescent="0.2">
      <c r="A76" s="58" t="s">
        <v>108</v>
      </c>
      <c r="B76" s="59"/>
      <c r="C76" s="60"/>
      <c r="D76" s="44" t="e">
        <f>D70*D72</f>
        <v>#VALUE!</v>
      </c>
      <c r="E76" s="45"/>
      <c r="F76" s="45"/>
      <c r="G76" s="45"/>
      <c r="H76" s="46"/>
    </row>
    <row r="77" spans="1:8" x14ac:dyDescent="0.2">
      <c r="A77" s="12"/>
      <c r="B77" s="10"/>
      <c r="C77" s="10"/>
      <c r="D77" s="10"/>
      <c r="E77" s="10"/>
      <c r="F77" s="10"/>
      <c r="G77" s="10"/>
      <c r="H77" s="11"/>
    </row>
    <row r="78" spans="1:8" x14ac:dyDescent="0.2">
      <c r="A78" s="58" t="s">
        <v>80</v>
      </c>
      <c r="B78" s="59"/>
      <c r="C78" s="60"/>
      <c r="D78" s="61" t="e">
        <f>(1/D75)*(D68*1000*9.81*G46/3600/1000)</f>
        <v>#DIV/0!</v>
      </c>
      <c r="E78" s="62"/>
      <c r="F78" s="62"/>
      <c r="G78" s="62"/>
      <c r="H78" s="63"/>
    </row>
    <row r="79" spans="1:8" x14ac:dyDescent="0.2">
      <c r="A79" s="12"/>
      <c r="B79" s="10"/>
      <c r="C79" s="10"/>
      <c r="D79" s="10"/>
      <c r="E79" s="10"/>
      <c r="F79" s="10"/>
      <c r="G79" s="10"/>
      <c r="H79" s="11"/>
    </row>
    <row r="80" spans="1:8" x14ac:dyDescent="0.2">
      <c r="A80" s="41" t="s">
        <v>81</v>
      </c>
      <c r="B80" s="42"/>
      <c r="C80" s="43"/>
      <c r="D80" s="67">
        <v>150</v>
      </c>
      <c r="E80" s="68"/>
      <c r="F80" s="68"/>
      <c r="G80" s="68"/>
      <c r="H80" s="69"/>
    </row>
    <row r="81" spans="1:8" x14ac:dyDescent="0.2">
      <c r="A81" s="58" t="s">
        <v>82</v>
      </c>
      <c r="B81" s="59"/>
      <c r="C81" s="60"/>
      <c r="D81" s="61" t="e">
        <f>D78*D80/1000</f>
        <v>#DIV/0!</v>
      </c>
      <c r="E81" s="62"/>
      <c r="F81" s="62"/>
      <c r="G81" s="62"/>
      <c r="H81" s="63"/>
    </row>
    <row r="82" spans="1:8" x14ac:dyDescent="0.2">
      <c r="A82" s="12"/>
      <c r="B82" s="10"/>
      <c r="C82" s="10"/>
      <c r="D82" s="10"/>
      <c r="E82" s="10"/>
      <c r="F82" s="10"/>
      <c r="G82" s="10"/>
      <c r="H82" s="11"/>
    </row>
    <row r="83" spans="1:8" x14ac:dyDescent="0.2">
      <c r="A83" s="64" t="s">
        <v>83</v>
      </c>
      <c r="B83" s="65"/>
      <c r="C83" s="66"/>
      <c r="D83" s="67">
        <v>15</v>
      </c>
      <c r="E83" s="68"/>
      <c r="F83" s="68"/>
      <c r="G83" s="68"/>
      <c r="H83" s="69"/>
    </row>
    <row r="84" spans="1:8" x14ac:dyDescent="0.2">
      <c r="A84" s="70" t="s">
        <v>84</v>
      </c>
      <c r="B84" s="71"/>
      <c r="C84" s="72"/>
      <c r="D84" s="73" t="e">
        <f>D81*D83</f>
        <v>#DIV/0!</v>
      </c>
      <c r="E84" s="74"/>
      <c r="F84" s="74"/>
      <c r="G84" s="74"/>
      <c r="H84" s="75"/>
    </row>
    <row r="85" spans="1:8" ht="17" thickBot="1" x14ac:dyDescent="0.25">
      <c r="A85" s="53" t="s">
        <v>141</v>
      </c>
      <c r="B85" s="54"/>
      <c r="C85" s="54"/>
      <c r="D85" s="55" t="e">
        <f>F64+D84</f>
        <v>#DIV/0!</v>
      </c>
      <c r="E85" s="56"/>
      <c r="F85" s="56"/>
      <c r="G85" s="56"/>
      <c r="H85" s="57"/>
    </row>
    <row r="86" spans="1:8" ht="17" thickTop="1" x14ac:dyDescent="0.2">
      <c r="A86" s="7"/>
    </row>
    <row r="87" spans="1:8" ht="16" customHeight="1" x14ac:dyDescent="0.2">
      <c r="A87" s="9"/>
      <c r="B87" s="13" t="s">
        <v>139</v>
      </c>
    </row>
    <row r="88" spans="1:8" ht="16" customHeight="1" x14ac:dyDescent="0.2">
      <c r="A88" s="6"/>
      <c r="B88" s="13" t="s">
        <v>140</v>
      </c>
    </row>
    <row r="90" spans="1:8" ht="17" thickBot="1" x14ac:dyDescent="0.25"/>
    <row r="91" spans="1:8" ht="16" customHeight="1" x14ac:dyDescent="0.2">
      <c r="A91" s="18"/>
      <c r="B91" s="19"/>
      <c r="C91" s="19"/>
      <c r="D91" s="19"/>
      <c r="E91" s="20" t="s">
        <v>133</v>
      </c>
      <c r="F91" s="20"/>
      <c r="G91" s="20"/>
      <c r="H91" s="21"/>
    </row>
    <row r="92" spans="1:8" ht="17" customHeight="1" x14ac:dyDescent="0.2">
      <c r="A92" s="22" t="s">
        <v>134</v>
      </c>
      <c r="B92" s="23"/>
      <c r="C92" s="23"/>
      <c r="D92" s="23"/>
      <c r="E92" s="24"/>
      <c r="F92" s="24"/>
      <c r="G92" s="24"/>
      <c r="H92" s="25"/>
    </row>
    <row r="93" spans="1:8" x14ac:dyDescent="0.2">
      <c r="A93" s="26" t="s">
        <v>135</v>
      </c>
      <c r="B93" s="27"/>
      <c r="C93" s="27"/>
      <c r="D93" s="27"/>
      <c r="E93" s="24"/>
      <c r="F93" s="24"/>
      <c r="G93" s="24"/>
      <c r="H93" s="25"/>
    </row>
    <row r="94" spans="1:8" x14ac:dyDescent="0.2">
      <c r="A94" s="26" t="s">
        <v>136</v>
      </c>
      <c r="B94" s="27"/>
      <c r="C94" s="27"/>
      <c r="D94" s="27"/>
      <c r="E94" s="24"/>
      <c r="F94" s="24"/>
      <c r="G94" s="24"/>
      <c r="H94" s="25"/>
    </row>
    <row r="95" spans="1:8" x14ac:dyDescent="0.2">
      <c r="A95" s="26" t="s">
        <v>15</v>
      </c>
      <c r="B95" s="27"/>
      <c r="C95" s="27"/>
      <c r="D95" s="27"/>
      <c r="E95" s="24"/>
      <c r="F95" s="24"/>
      <c r="G95" s="24"/>
      <c r="H95" s="25"/>
    </row>
    <row r="96" spans="1:8" ht="17" thickBot="1" x14ac:dyDescent="0.25">
      <c r="A96" s="28" t="s">
        <v>137</v>
      </c>
      <c r="B96" s="29"/>
      <c r="C96" s="29"/>
      <c r="D96" s="29"/>
      <c r="E96" s="30"/>
      <c r="F96" s="30"/>
      <c r="G96" s="30"/>
      <c r="H96" s="31"/>
    </row>
    <row r="97" spans="1:8" x14ac:dyDescent="0.2">
      <c r="A97" s="16"/>
      <c r="B97" s="16"/>
      <c r="C97" s="16"/>
      <c r="D97" s="16"/>
      <c r="E97" s="16"/>
      <c r="F97" s="16"/>
      <c r="G97" s="16"/>
      <c r="H97" s="16"/>
    </row>
    <row r="98" spans="1:8" x14ac:dyDescent="0.2">
      <c r="A98" s="16"/>
      <c r="B98" s="16"/>
      <c r="C98" s="16"/>
      <c r="D98" s="16"/>
      <c r="E98" s="16"/>
      <c r="F98" s="16"/>
      <c r="G98" s="16"/>
      <c r="H98" s="16"/>
    </row>
    <row r="99" spans="1:8" ht="16" customHeight="1" x14ac:dyDescent="0.2">
      <c r="A99" s="16"/>
      <c r="B99" s="16"/>
      <c r="C99" s="16"/>
      <c r="D99" s="16"/>
      <c r="E99" s="32"/>
      <c r="F99" s="32"/>
      <c r="G99" s="32"/>
      <c r="H99" s="32"/>
    </row>
    <row r="100" spans="1:8" x14ac:dyDescent="0.2">
      <c r="A100" s="16"/>
      <c r="B100" s="16"/>
      <c r="C100" s="16"/>
      <c r="D100" s="16"/>
      <c r="E100" s="32"/>
      <c r="F100" s="32"/>
      <c r="G100" s="32"/>
      <c r="H100" s="32"/>
    </row>
    <row r="101" spans="1:8" x14ac:dyDescent="0.2">
      <c r="A101" s="16"/>
      <c r="B101" s="16"/>
      <c r="C101" s="16"/>
      <c r="D101" s="16"/>
      <c r="E101" s="32"/>
      <c r="F101" s="32"/>
      <c r="G101" s="32"/>
      <c r="H101" s="32"/>
    </row>
    <row r="102" spans="1:8" x14ac:dyDescent="0.2">
      <c r="A102" s="16"/>
      <c r="B102" s="16"/>
      <c r="C102" s="16"/>
      <c r="D102" s="16"/>
      <c r="E102" s="32"/>
      <c r="F102" s="32"/>
      <c r="G102" s="32"/>
      <c r="H102" s="32"/>
    </row>
    <row r="103" spans="1:8" x14ac:dyDescent="0.2">
      <c r="A103" s="16"/>
      <c r="B103" s="16"/>
      <c r="C103" s="16"/>
      <c r="D103" s="16"/>
      <c r="E103" s="17" t="s">
        <v>138</v>
      </c>
      <c r="F103" s="17"/>
      <c r="G103" s="17"/>
      <c r="H103" s="17"/>
    </row>
    <row r="104" spans="1:8" x14ac:dyDescent="0.2">
      <c r="A104" s="16"/>
      <c r="B104" s="16"/>
      <c r="C104" s="16"/>
      <c r="D104" s="16"/>
      <c r="E104" s="17"/>
      <c r="F104" s="17"/>
      <c r="G104" s="17"/>
      <c r="H104" s="17"/>
    </row>
  </sheetData>
  <sheetProtection algorithmName="SHA-512" hashValue="fny4wTC2CyVPv6BrvLa2OznmhTkUOfi8ykDiMzJeZP3X4Nt0Ng79iqi5lfIrQx7xkpykeMf4mOtGwP0z+d6tzQ==" saltValue="VWtMMr5E0+NBnv4m4Y43zg==" spinCount="100000" sheet="1" objects="1" scenarios="1" selectLockedCells="1"/>
  <mergeCells count="136">
    <mergeCell ref="A21:H21"/>
    <mergeCell ref="A22:C22"/>
    <mergeCell ref="D22:H22"/>
    <mergeCell ref="A23:C23"/>
    <mergeCell ref="D23:H23"/>
    <mergeCell ref="A24:C27"/>
    <mergeCell ref="D27:H27"/>
    <mergeCell ref="D24:H24"/>
    <mergeCell ref="D25:H25"/>
    <mergeCell ref="D26:H26"/>
    <mergeCell ref="A1:H2"/>
    <mergeCell ref="A4:H5"/>
    <mergeCell ref="A8:C8"/>
    <mergeCell ref="D12:H12"/>
    <mergeCell ref="D13:H13"/>
    <mergeCell ref="D14:H14"/>
    <mergeCell ref="A16:C18"/>
    <mergeCell ref="D16:H16"/>
    <mergeCell ref="D17:H17"/>
    <mergeCell ref="D18:H18"/>
    <mergeCell ref="A7:H7"/>
    <mergeCell ref="D8:H8"/>
    <mergeCell ref="A10:C10"/>
    <mergeCell ref="D10:H10"/>
    <mergeCell ref="A11:C14"/>
    <mergeCell ref="D11:H11"/>
    <mergeCell ref="A9:C9"/>
    <mergeCell ref="D9:H9"/>
    <mergeCell ref="A15:C15"/>
    <mergeCell ref="D15:H15"/>
    <mergeCell ref="A29:C29"/>
    <mergeCell ref="D29:H29"/>
    <mergeCell ref="A30:C30"/>
    <mergeCell ref="D30:H30"/>
    <mergeCell ref="A32:C32"/>
    <mergeCell ref="D32:H32"/>
    <mergeCell ref="A31:C31"/>
    <mergeCell ref="D31:H31"/>
    <mergeCell ref="A28:C28"/>
    <mergeCell ref="D28:H28"/>
    <mergeCell ref="A36:C36"/>
    <mergeCell ref="D36:H36"/>
    <mergeCell ref="A37:C37"/>
    <mergeCell ref="D37:H37"/>
    <mergeCell ref="A38:C38"/>
    <mergeCell ref="D38:H38"/>
    <mergeCell ref="G44:H44"/>
    <mergeCell ref="A33:C33"/>
    <mergeCell ref="D33:H33"/>
    <mergeCell ref="A34:C34"/>
    <mergeCell ref="D34:H34"/>
    <mergeCell ref="A35:C35"/>
    <mergeCell ref="D35:H35"/>
    <mergeCell ref="A45:C45"/>
    <mergeCell ref="D45:F45"/>
    <mergeCell ref="G45:H45"/>
    <mergeCell ref="A46:C46"/>
    <mergeCell ref="D46:F46"/>
    <mergeCell ref="G46:H46"/>
    <mergeCell ref="A39:C39"/>
    <mergeCell ref="D39:H39"/>
    <mergeCell ref="A42:H42"/>
    <mergeCell ref="A43:C43"/>
    <mergeCell ref="D43:F43"/>
    <mergeCell ref="G43:H43"/>
    <mergeCell ref="A44:C44"/>
    <mergeCell ref="D44:F44"/>
    <mergeCell ref="A49:C49"/>
    <mergeCell ref="D49:F49"/>
    <mergeCell ref="G49:H49"/>
    <mergeCell ref="A50:C50"/>
    <mergeCell ref="D50:F50"/>
    <mergeCell ref="G50:H50"/>
    <mergeCell ref="A55:C55"/>
    <mergeCell ref="D55:H55"/>
    <mergeCell ref="A47:C47"/>
    <mergeCell ref="D47:F47"/>
    <mergeCell ref="G47:H47"/>
    <mergeCell ref="A48:C48"/>
    <mergeCell ref="D48:F48"/>
    <mergeCell ref="G48:H48"/>
    <mergeCell ref="A67:H67"/>
    <mergeCell ref="A64:E64"/>
    <mergeCell ref="F64:H64"/>
    <mergeCell ref="D59:E59"/>
    <mergeCell ref="F59:H59"/>
    <mergeCell ref="D60:E60"/>
    <mergeCell ref="F60:H60"/>
    <mergeCell ref="A61:H63"/>
    <mergeCell ref="A53:H53"/>
    <mergeCell ref="A54:C54"/>
    <mergeCell ref="D54:H54"/>
    <mergeCell ref="A58:H58"/>
    <mergeCell ref="A59:C59"/>
    <mergeCell ref="A60:C60"/>
    <mergeCell ref="A85:C85"/>
    <mergeCell ref="D85:H85"/>
    <mergeCell ref="A81:C81"/>
    <mergeCell ref="D81:H81"/>
    <mergeCell ref="A83:C83"/>
    <mergeCell ref="D83:H83"/>
    <mergeCell ref="A84:C84"/>
    <mergeCell ref="D84:H84"/>
    <mergeCell ref="A76:C76"/>
    <mergeCell ref="D76:H76"/>
    <mergeCell ref="A78:C78"/>
    <mergeCell ref="D78:H78"/>
    <mergeCell ref="A80:C80"/>
    <mergeCell ref="D80:H80"/>
    <mergeCell ref="A71:C71"/>
    <mergeCell ref="A72:C72"/>
    <mergeCell ref="D72:H72"/>
    <mergeCell ref="A73:C73"/>
    <mergeCell ref="D73:H73"/>
    <mergeCell ref="A75:C75"/>
    <mergeCell ref="D75:H75"/>
    <mergeCell ref="A68:C68"/>
    <mergeCell ref="D68:H68"/>
    <mergeCell ref="A69:C69"/>
    <mergeCell ref="D69:H69"/>
    <mergeCell ref="A70:C70"/>
    <mergeCell ref="D70:H70"/>
    <mergeCell ref="E103:H104"/>
    <mergeCell ref="A91:D91"/>
    <mergeCell ref="E91:H91"/>
    <mergeCell ref="A92:D92"/>
    <mergeCell ref="E92:H92"/>
    <mergeCell ref="A93:D93"/>
    <mergeCell ref="E93:H93"/>
    <mergeCell ref="A94:D94"/>
    <mergeCell ref="E94:H94"/>
    <mergeCell ref="A95:D95"/>
    <mergeCell ref="E95:H95"/>
    <mergeCell ref="A96:D96"/>
    <mergeCell ref="E96:H96"/>
    <mergeCell ref="E99:H102"/>
  </mergeCells>
  <pageMargins left="0.19685039370078741" right="0.19685039370078741" top="0.74803149606299213" bottom="0.74803149606299213" header="0.31496062992125984" footer="0.31496062992125984"/>
  <pageSetup paperSize="9" orientation="portrait" verticalDpi="598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000-000000000000}">
          <x14:formula1>
            <xm:f>zdroje!$B$2:$M$2</xm:f>
          </x14:formula1>
          <xm:sqref>D8:H8</xm:sqref>
        </x14:dataValidation>
        <x14:dataValidation type="list" allowBlank="1" showInputMessage="1" showErrorMessage="1" xr:uid="{00000000-0002-0000-0000-000001000000}">
          <x14:formula1>
            <xm:f>zdroje!$C$4:$E$4</xm:f>
          </x14:formula1>
          <xm:sqref>D23:H23</xm:sqref>
        </x14:dataValidation>
        <x14:dataValidation type="list" allowBlank="1" showInputMessage="1" showErrorMessage="1" xr:uid="{00000000-0002-0000-0000-000002000000}">
          <x14:formula1>
            <xm:f>zdroje!$C$6:$D$6</xm:f>
          </x14:formula1>
          <xm:sqref>D28:H28</xm:sqref>
        </x14:dataValidation>
        <x14:dataValidation type="list" allowBlank="1" showInputMessage="1" showErrorMessage="1" xr:uid="{00000000-0002-0000-0000-000003000000}">
          <x14:formula1>
            <xm:f>zdroje!$C$3:$D$3</xm:f>
          </x14:formula1>
          <xm:sqref>D30:H30</xm:sqref>
        </x14:dataValidation>
        <x14:dataValidation type="list" allowBlank="1" showInputMessage="1" showErrorMessage="1" xr:uid="{00000000-0002-0000-0000-000004000000}">
          <x14:formula1>
            <xm:f>zdroje!$C$7:$D$7</xm:f>
          </x14:formula1>
          <xm:sqref>D33:H33</xm:sqref>
        </x14:dataValidation>
        <x14:dataValidation type="list" allowBlank="1" showInputMessage="1" showErrorMessage="1" xr:uid="{00000000-0002-0000-0000-000005000000}">
          <x14:formula1>
            <xm:f>zdroje!$C$8:$F$8</xm:f>
          </x14:formula1>
          <xm:sqref>D36:H36</xm:sqref>
        </x14:dataValidation>
        <x14:dataValidation type="list" allowBlank="1" showInputMessage="1" showErrorMessage="1" xr:uid="{00000000-0002-0000-0000-000006000000}">
          <x14:formula1>
            <xm:f>zdroje!$C$9:$D$9</xm:f>
          </x14:formula1>
          <xm:sqref>D37:H37</xm:sqref>
        </x14:dataValidation>
        <x14:dataValidation type="list" allowBlank="1" showInputMessage="1" showErrorMessage="1" xr:uid="{00000000-0002-0000-0000-000007000000}">
          <x14:formula1>
            <xm:f>zdroje!$C$10:$H$10</xm:f>
          </x14:formula1>
          <xm:sqref>D39:H40</xm:sqref>
        </x14:dataValidation>
        <x14:dataValidation type="list" allowBlank="1" showInputMessage="1" showErrorMessage="1" xr:uid="{00000000-0002-0000-0000-000008000000}">
          <x14:formula1>
            <xm:f>zdroje!$C$11:$G$11</xm:f>
          </x14:formula1>
          <xm:sqref>D48:F48</xm:sqref>
        </x14:dataValidation>
        <x14:dataValidation type="list" allowBlank="1" showInputMessage="1" showErrorMessage="1" xr:uid="{00000000-0002-0000-0000-000009000000}">
          <x14:formula1>
            <xm:f>zdroje!$C$12:$E$12</xm:f>
          </x14:formula1>
          <xm:sqref>D49:F49</xm:sqref>
        </x14:dataValidation>
        <x14:dataValidation type="list" allowBlank="1" showInputMessage="1" showErrorMessage="1" xr:uid="{00000000-0002-0000-0000-00000A000000}">
          <x14:formula1>
            <xm:f>zdroje!$C$13:$E$13</xm:f>
          </x14:formula1>
          <xm:sqref>D50:F50</xm:sqref>
        </x14:dataValidation>
        <x14:dataValidation type="list" allowBlank="1" showInputMessage="1" showErrorMessage="1" xr:uid="{00000000-0002-0000-0000-00000B000000}">
          <x14:formula1>
            <xm:f>zdroje!$C$5:$I$5</xm:f>
          </x14:formula1>
          <xm:sqref>D24:H26</xm:sqref>
        </x14:dataValidation>
        <x14:dataValidation type="list" allowBlank="1" showInputMessage="1" showErrorMessage="1" xr:uid="{00000000-0002-0000-0000-00000C000000}">
          <x14:formula1>
            <xm:f>zdroje!$C$14:$G$14</xm:f>
          </x14:formula1>
          <xm:sqref>D32:H32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53"/>
  <sheetViews>
    <sheetView workbookViewId="0">
      <selection activeCell="C19" sqref="C19"/>
    </sheetView>
  </sheetViews>
  <sheetFormatPr baseColWidth="10" defaultColWidth="11.5" defaultRowHeight="16" x14ac:dyDescent="0.2"/>
  <cols>
    <col min="1" max="1" width="56.5" customWidth="1"/>
    <col min="2" max="2" width="8" customWidth="1"/>
    <col min="3" max="3" width="28.33203125" customWidth="1"/>
    <col min="4" max="4" width="13.33203125" customWidth="1"/>
    <col min="5" max="5" width="14" customWidth="1"/>
    <col min="7" max="7" width="12.6640625" customWidth="1"/>
    <col min="9" max="9" width="14" customWidth="1"/>
  </cols>
  <sheetData>
    <row r="2" spans="1:13" x14ac:dyDescent="0.2">
      <c r="A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10</v>
      </c>
      <c r="J2" t="s">
        <v>111</v>
      </c>
      <c r="K2" t="s">
        <v>9</v>
      </c>
      <c r="L2" t="s">
        <v>11</v>
      </c>
      <c r="M2" t="s">
        <v>12</v>
      </c>
    </row>
    <row r="3" spans="1:13" x14ac:dyDescent="0.2">
      <c r="A3" t="s">
        <v>17</v>
      </c>
      <c r="C3" t="s">
        <v>18</v>
      </c>
      <c r="D3" t="s">
        <v>19</v>
      </c>
    </row>
    <row r="4" spans="1:13" x14ac:dyDescent="0.2">
      <c r="A4" t="s">
        <v>87</v>
      </c>
      <c r="C4" t="s">
        <v>88</v>
      </c>
      <c r="D4" t="s">
        <v>89</v>
      </c>
      <c r="E4" t="s">
        <v>103</v>
      </c>
    </row>
    <row r="5" spans="1:13" x14ac:dyDescent="0.2">
      <c r="A5" t="s">
        <v>102</v>
      </c>
      <c r="C5" t="s">
        <v>100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101</v>
      </c>
    </row>
    <row r="6" spans="1:13" x14ac:dyDescent="0.2">
      <c r="A6" t="s">
        <v>27</v>
      </c>
      <c r="C6" t="s">
        <v>28</v>
      </c>
      <c r="D6" t="s">
        <v>29</v>
      </c>
    </row>
    <row r="7" spans="1:13" x14ac:dyDescent="0.2">
      <c r="A7" t="s">
        <v>32</v>
      </c>
      <c r="C7" t="s">
        <v>33</v>
      </c>
      <c r="D7" t="s">
        <v>34</v>
      </c>
    </row>
    <row r="8" spans="1:13" x14ac:dyDescent="0.2">
      <c r="A8" t="s">
        <v>38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</row>
    <row r="9" spans="1:13" x14ac:dyDescent="0.2">
      <c r="A9" t="s">
        <v>44</v>
      </c>
      <c r="C9" t="s">
        <v>45</v>
      </c>
      <c r="D9" t="s">
        <v>46</v>
      </c>
      <c r="E9" t="s">
        <v>104</v>
      </c>
    </row>
    <row r="10" spans="1:13" x14ac:dyDescent="0.2">
      <c r="A10" t="s">
        <v>49</v>
      </c>
      <c r="C10" t="s">
        <v>50</v>
      </c>
      <c r="D10" t="s">
        <v>97</v>
      </c>
    </row>
    <row r="11" spans="1:13" x14ac:dyDescent="0.2">
      <c r="A11" t="s">
        <v>54</v>
      </c>
      <c r="C11" t="s">
        <v>98</v>
      </c>
      <c r="D11" t="s">
        <v>55</v>
      </c>
      <c r="E11" t="s">
        <v>56</v>
      </c>
      <c r="F11" t="s">
        <v>57</v>
      </c>
      <c r="G11" t="s">
        <v>59</v>
      </c>
      <c r="H11" t="s">
        <v>58</v>
      </c>
    </row>
    <row r="12" spans="1:13" x14ac:dyDescent="0.2">
      <c r="A12" t="s">
        <v>60</v>
      </c>
      <c r="C12">
        <v>20</v>
      </c>
      <c r="D12">
        <v>44</v>
      </c>
      <c r="E12">
        <v>68</v>
      </c>
      <c r="F12">
        <v>55</v>
      </c>
    </row>
    <row r="13" spans="1:13" x14ac:dyDescent="0.2">
      <c r="A13" t="s">
        <v>61</v>
      </c>
      <c r="C13" t="s">
        <v>62</v>
      </c>
      <c r="D13" t="s">
        <v>63</v>
      </c>
      <c r="E13" t="s">
        <v>64</v>
      </c>
    </row>
    <row r="14" spans="1:13" x14ac:dyDescent="0.2">
      <c r="A14" t="s">
        <v>91</v>
      </c>
      <c r="C14" t="s">
        <v>92</v>
      </c>
      <c r="D14" t="s">
        <v>95</v>
      </c>
      <c r="E14" t="s">
        <v>96</v>
      </c>
      <c r="F14" t="s">
        <v>94</v>
      </c>
      <c r="G14" t="s">
        <v>93</v>
      </c>
    </row>
    <row r="18" spans="1:4" ht="62.5" customHeight="1" x14ac:dyDescent="0.2">
      <c r="A18" s="8" t="s">
        <v>66</v>
      </c>
      <c r="B18" s="8"/>
      <c r="C18" s="208" t="s">
        <v>114</v>
      </c>
      <c r="D18" s="208"/>
    </row>
    <row r="53" spans="4:4" x14ac:dyDescent="0.2">
      <c r="D53">
        <f>zdroje!C1</f>
        <v>0</v>
      </c>
    </row>
  </sheetData>
  <sheetProtection algorithmName="SHA-512" hashValue="Iu3CnhYhh8XtP2bhyHClCV945zfKdf24/lkoIew2RBCn5PBjQY/ZQBU4pjui8Qm3qDsEqdN897icp3Xtv7USpg==" saltValue="Fvp6C6NTSvdymKrJ5Lzq0w==" spinCount="100000" sheet="1" objects="1" scenarios="1"/>
  <mergeCells count="1">
    <mergeCell ref="C18:D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RV - ČS Jablonov nad Turňou</vt:lpstr>
      <vt:lpstr>zdroje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Ďurajová</dc:creator>
  <cp:lastModifiedBy>Dana Ďurajová</cp:lastModifiedBy>
  <cp:lastPrinted>2026-06-04T08:19:59Z</cp:lastPrinted>
  <dcterms:created xsi:type="dcterms:W3CDTF">2026-02-09T08:49:20Z</dcterms:created>
  <dcterms:modified xsi:type="dcterms:W3CDTF">2026-09-01T20:28:50Z</dcterms:modified>
</cp:coreProperties>
</file>