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4_2026_ATS_Fintice/4_SP/"/>
    </mc:Choice>
  </mc:AlternateContent>
  <xr:revisionPtr revIDLastSave="0" documentId="13_ncr:1_{9432BA80-42DF-EF4E-8068-D7561ED6C722}" xr6:coauthVersionLast="47" xr6:coauthVersionMax="47" xr10:uidLastSave="{00000000-0000-0000-0000-000000000000}"/>
  <bookViews>
    <workbookView xWindow="34380" yWindow="600" windowWidth="34400" windowHeight="26960" xr2:uid="{00000000-000D-0000-FFFF-FFFF00000000}"/>
  </bookViews>
  <sheets>
    <sheet name="PO - ATS Fintice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" l="1"/>
  <c r="D78" i="1"/>
  <c r="F66" i="1"/>
  <c r="D53" i="2"/>
  <c r="D81" i="1" l="1"/>
  <c r="D73" i="1"/>
  <c r="D84" i="1" l="1"/>
  <c r="D87" i="1" s="1"/>
  <c r="D63" i="1"/>
  <c r="F63" i="1" s="1"/>
  <c r="D60" i="1"/>
  <c r="F60" i="1" s="1"/>
  <c r="F67" i="1" l="1"/>
  <c r="D88" i="1" s="1"/>
</calcChain>
</file>

<file path=xl/sharedStrings.xml><?xml version="1.0" encoding="utf-8"?>
<sst xmlns="http://schemas.openxmlformats.org/spreadsheetml/2006/main" count="170" uniqueCount="153">
  <si>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</si>
  <si>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</si>
  <si>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</si>
  <si>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</si>
  <si>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</si>
  <si>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</si>
  <si>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</si>
  <si>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</si>
  <si>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</si>
  <si>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</si>
  <si>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</si>
  <si>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</si>
  <si>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</si>
  <si>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</si>
  <si>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</si>
  <si>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</si>
  <si>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</si>
  <si>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</si>
  <si>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</si>
  <si>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</si>
  <si>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</si>
  <si>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</si>
  <si>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</si>
  <si>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</si>
  <si>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</si>
  <si>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</si>
  <si>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</si>
  <si>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</si>
  <si>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</si>
  <si>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</si>
  <si>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</si>
  <si>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</si>
  <si>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</si>
  <si>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</si>
  <si>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</si>
  <si>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</si>
  <si>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</si>
  <si>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</si>
  <si>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</si>
  <si>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</si>
  <si>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</si>
  <si>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</si>
  <si>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</si>
  <si>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</si>
  <si>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</si>
  <si>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</si>
  <si>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</si>
  <si>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</si>
  <si>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</si>
  <si>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</si>
  <si>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</si>
  <si>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</si>
  <si>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</si>
  <si>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</si>
  <si>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</si>
  <si>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</si>
  <si>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</si>
  <si>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</si>
  <si>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</si>
  <si>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</si>
  <si>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</si>
  <si>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</si>
  <si>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</si>
  <si>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</si>
  <si>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</si>
  <si>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</si>
  <si>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</si>
  <si>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</si>
  <si>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</si>
  <si>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Požadované množstvo</t>
  </si>
  <si>
    <t xml:space="preserve">Cena v EUR bez DPH za montáž 1 ks čerpadla  </t>
  </si>
  <si>
    <t>Cena spolu za požadované množstvo montáží čerpadiel v EUR bez DPH</t>
  </si>
  <si>
    <t>Cena za dodanie čerpadla s príslušenstvom  v EUR bez DPH za 1 ks</t>
  </si>
  <si>
    <t>Cena spolu za požadované množstvo dodaných čerpadiel s príslušenstvom  v EUR bez DPH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</si>
  <si>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</si>
  <si>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</si>
  <si>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</si>
  <si>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</si>
  <si>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</si>
  <si>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</si>
  <si>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</si>
  <si>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</si>
  <si>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</si>
  <si>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</si>
  <si>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</si>
  <si>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</si>
  <si>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</si>
  <si>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</si>
  <si>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</si>
  <si>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</si>
  <si>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</si>
  <si>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</si>
  <si>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</si>
  <si>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</si>
  <si>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</si>
  <si>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</si>
  <si>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</si>
  <si>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</si>
  <si>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</si>
  <si>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</si>
  <si>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</si>
  <si>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</si>
  <si>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</si>
  <si>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</si>
  <si>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</si>
  <si>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</si>
  <si>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</si>
  <si>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</si>
  <si>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</si>
  <si>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</si>
  <si>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</si>
  <si>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</si>
  <si>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</si>
  <si>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</si>
  <si>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</si>
  <si>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</si>
  <si>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</si>
  <si>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</si>
  <si>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Meno: Ondrej BIALKO</t>
  </si>
  <si>
    <t>email: ondrej.bialko@vodarne.eu</t>
  </si>
  <si>
    <t>tel. č.: 0911 968 115</t>
  </si>
  <si>
    <t>5m</t>
  </si>
  <si>
    <t>DN 65</t>
  </si>
  <si>
    <t>ATS Fintice</t>
  </si>
  <si>
    <t xml:space="preserve">
ochrana proti chodu na sucho, tlaková nádoba V=150 l/PN10
</t>
  </si>
  <si>
    <t>hĺbka uloženia: -</t>
  </si>
  <si>
    <t>výška hladiny: -</t>
  </si>
  <si>
    <t>vnútorný rozmer/ priemer:  -</t>
  </si>
  <si>
    <t>umožnená</t>
  </si>
  <si>
    <t>Parametre čerpadla</t>
  </si>
  <si>
    <t>Parametre ponúkaného čerpadla</t>
  </si>
  <si>
    <t>Min. trieda presnosti čerpadla podľa ISO9906:2012</t>
  </si>
  <si>
    <t>Výpočet nákladov na životný cyklus za 2 ks čerpadiel spolu</t>
  </si>
  <si>
    <t>uchádzač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</si>
  <si>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</si>
  <si>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</si>
  <si>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</si>
  <si>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</si>
  <si>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</si>
  <si>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</si>
  <si>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</si>
  <si>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Značka a typové označenie ponúkaných čerpadiel</t>
  </si>
  <si>
    <t>Náklady na životný cyklus v EUR bez DPH</t>
  </si>
  <si>
    <t>ČS Fintice, existujúca šachta pri hlavnej ceste</t>
  </si>
  <si>
    <t>armatúrna šachta</t>
  </si>
  <si>
    <t>Wilo MVI1605/6-1/16/E/3-400-50-2/EC</t>
  </si>
  <si>
    <t>áno - požadovaná demontáž 3 ks pôvodných čerpadiel v rámci predmetu zákazky</t>
  </si>
  <si>
    <t>3,2 (+/-5%)</t>
  </si>
  <si>
    <t>Cena za v EUR bez DPH za demontáž 3 ks pôvodných čerpadiel</t>
  </si>
  <si>
    <t>Cena spolu za požadované množstvo  v EUR bez DPH</t>
  </si>
  <si>
    <t>Merná jednotka - celok</t>
  </si>
  <si>
    <t>3 kW</t>
  </si>
  <si>
    <t>ostáva na náhradné diely, resp. ako 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</si>
</sst>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 (Text)"/>
      <charset val="238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sz val="11"/>
      <color theme="1"/>
      <name val="Calibri"/>
      <family val="2"/>
      <charset val="238"/>
    </font>
    <font>
      <sz val="10"/>
      <color rgb="FF00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lightUp"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2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22" xfId="0" applyBorder="1"/>
    <xf numFmtId="0" fontId="0" fillId="0" borderId="25" xfId="0" applyBorder="1"/>
    <xf numFmtId="0" fontId="3" fillId="0" borderId="0" xfId="0" applyFont="1" applyAlignment="1">
      <alignment vertical="center"/>
    </xf>
    <xf numFmtId="0" fontId="7" fillId="4" borderId="0" xfId="0" applyFont="1" applyFill="1"/>
    <xf numFmtId="0" fontId="0" fillId="8" borderId="0" xfId="0" applyFill="1"/>
    <xf numFmtId="0" fontId="0" fillId="0" borderId="0" xfId="0" applyProtection="1">
      <protection locked="0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0" fontId="3" fillId="0" borderId="4" xfId="0" applyNumberFormat="1" applyFont="1" applyBorder="1" applyAlignment="1">
      <alignment horizontal="right"/>
    </xf>
    <xf numFmtId="10" fontId="3" fillId="0" borderId="5" xfId="0" applyNumberFormat="1" applyFont="1" applyBorder="1" applyAlignment="1">
      <alignment horizontal="right"/>
    </xf>
    <xf numFmtId="10" fontId="3" fillId="0" borderId="20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10" fontId="3" fillId="4" borderId="4" xfId="0" applyNumberFormat="1" applyFont="1" applyFill="1" applyBorder="1" applyAlignment="1" applyProtection="1">
      <alignment horizontal="right"/>
      <protection locked="0"/>
    </xf>
    <xf numFmtId="10" fontId="3" fillId="4" borderId="5" xfId="0" applyNumberFormat="1" applyFont="1" applyFill="1" applyBorder="1" applyAlignment="1" applyProtection="1">
      <alignment horizontal="right"/>
      <protection locked="0"/>
    </xf>
    <xf numFmtId="10" fontId="3" fillId="4" borderId="20" xfId="0" applyNumberFormat="1" applyFont="1" applyFill="1" applyBorder="1" applyAlignment="1" applyProtection="1">
      <alignment horizontal="right"/>
      <protection locked="0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3" fillId="0" borderId="19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6" borderId="19" xfId="0" applyFont="1" applyFill="1" applyBorder="1"/>
    <xf numFmtId="0" fontId="3" fillId="6" borderId="5" xfId="0" applyFont="1" applyFill="1" applyBorder="1"/>
    <xf numFmtId="0" fontId="3" fillId="6" borderId="6" xfId="0" applyFont="1" applyFill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6" borderId="19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2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0" fontId="3" fillId="4" borderId="1" xfId="0" applyNumberFormat="1" applyFont="1" applyFill="1" applyBorder="1" applyAlignment="1" applyProtection="1">
      <alignment horizontal="right"/>
      <protection locked="0"/>
    </xf>
    <xf numFmtId="10" fontId="3" fillId="4" borderId="24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3" fillId="4" borderId="24" xfId="0" applyFont="1" applyFill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4" borderId="4" xfId="0" applyNumberFormat="1" applyFont="1" applyFill="1" applyBorder="1" applyAlignment="1" applyProtection="1">
      <alignment horizontal="center"/>
      <protection locked="0"/>
    </xf>
    <xf numFmtId="164" fontId="3" fillId="4" borderId="5" xfId="0" applyNumberFormat="1" applyFont="1" applyFill="1" applyBorder="1" applyAlignment="1" applyProtection="1">
      <alignment horizontal="center"/>
      <protection locked="0"/>
    </xf>
    <xf numFmtId="164" fontId="3" fillId="4" borderId="6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164" fontId="5" fillId="4" borderId="13" xfId="0" applyNumberFormat="1" applyFont="1" applyFill="1" applyBorder="1" applyAlignment="1">
      <alignment horizontal="center"/>
    </xf>
    <xf numFmtId="164" fontId="5" fillId="4" borderId="1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64" fontId="3" fillId="4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3" fillId="6" borderId="8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/>
    </xf>
    <xf numFmtId="0" fontId="3" fillId="10" borderId="5" xfId="0" applyFont="1" applyFill="1" applyBorder="1" applyAlignment="1">
      <alignment horizontal="left"/>
    </xf>
    <xf numFmtId="0" fontId="3" fillId="10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3" fillId="0" borderId="32" xfId="1" applyFont="1" applyBorder="1" applyAlignment="1" applyProtection="1">
      <alignment horizontal="left" vertical="top" wrapText="1"/>
      <protection locked="0"/>
    </xf>
    <xf numFmtId="0" fontId="13" fillId="0" borderId="1" xfId="1" applyFont="1" applyBorder="1" applyAlignment="1" applyProtection="1">
      <alignment horizontal="left" vertical="top" wrapText="1"/>
      <protection locked="0"/>
    </xf>
    <xf numFmtId="0" fontId="12" fillId="9" borderId="1" xfId="2" applyFont="1" applyFill="1" applyBorder="1" applyAlignment="1" applyProtection="1">
      <alignment horizontal="center"/>
      <protection locked="0"/>
    </xf>
    <xf numFmtId="0" fontId="12" fillId="9" borderId="33" xfId="2" applyFont="1" applyFill="1" applyBorder="1" applyAlignment="1" applyProtection="1">
      <alignment horizontal="center"/>
      <protection locked="0"/>
    </xf>
    <xf numFmtId="0" fontId="13" fillId="0" borderId="34" xfId="1" applyFont="1" applyBorder="1" applyAlignment="1" applyProtection="1">
      <alignment horizontal="left" vertical="top" wrapText="1"/>
      <protection locked="0"/>
    </xf>
    <xf numFmtId="0" fontId="13" fillId="0" borderId="35" xfId="1" applyFont="1" applyBorder="1" applyAlignment="1" applyProtection="1">
      <alignment horizontal="left" vertical="top" wrapText="1"/>
      <protection locked="0"/>
    </xf>
    <xf numFmtId="0" fontId="12" fillId="9" borderId="35" xfId="2" applyFont="1" applyFill="1" applyBorder="1" applyAlignment="1" applyProtection="1">
      <alignment horizontal="center"/>
      <protection locked="0"/>
    </xf>
    <xf numFmtId="0" fontId="12" fillId="9" borderId="36" xfId="2" applyFont="1" applyFill="1" applyBorder="1" applyAlignment="1" applyProtection="1">
      <alignment horizontal="center"/>
      <protection locked="0"/>
    </xf>
    <xf numFmtId="0" fontId="12" fillId="9" borderId="0" xfId="2" applyFont="1" applyFill="1" applyAlignment="1" applyProtection="1">
      <alignment horizontal="center"/>
      <protection locked="0"/>
    </xf>
    <xf numFmtId="0" fontId="13" fillId="0" borderId="0" xfId="1" applyFont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10" fillId="0" borderId="32" xfId="1" applyFont="1" applyBorder="1" applyAlignment="1" applyProtection="1">
      <alignment horizontal="left" vertical="top" wrapText="1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10" fillId="0" borderId="30" xfId="1" applyFont="1" applyBorder="1" applyAlignment="1" applyProtection="1">
      <alignment horizontal="center" vertical="center" wrapText="1"/>
      <protection locked="0"/>
    </xf>
    <xf numFmtId="0" fontId="10" fillId="0" borderId="31" xfId="1" applyFont="1" applyBorder="1" applyAlignment="1" applyProtection="1">
      <alignment horizontal="center" vertical="center" wrapText="1"/>
      <protection locked="0"/>
    </xf>
  </cellXfs>
  <cellStyles count="3">
    <cellStyle name="Normálna" xfId="0" builtinId="0"/>
    <cellStyle name="Normálna 2" xfId="1" xr:uid="{CC51D433-A50D-D349-8EF4-43E486C0E89A}"/>
    <cellStyle name="Normálna 3" xfId="2" xr:uid="{2B0656D6-390E-4446-BE9F-6E1742F0B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topLeftCell="A59" zoomScale="133" zoomScaleNormal="100" zoomScalePageLayoutView="110" workbookViewId="0">
      <selection activeCell="G100" sqref="G100"/>
    </sheetView>
  </sheetViews>
  <sheetFormatPr baseColWidth="10" defaultColWidth="11.5" defaultRowHeight="16" x14ac:dyDescent="0.2"/>
  <cols>
    <col min="2" max="5" width="10" customWidth="1"/>
    <col min="6" max="6" width="11.1640625" customWidth="1"/>
    <col min="7" max="7" width="10" customWidth="1"/>
  </cols>
  <sheetData>
    <row r="1" spans="1:8" ht="16" customHeight="1" x14ac:dyDescent="0.2">
      <c r="A1" s="159" t="s">
        <v>117</v>
      </c>
      <c r="B1" s="159"/>
      <c r="C1" s="159"/>
      <c r="D1" s="159"/>
      <c r="E1" s="159"/>
      <c r="F1" s="159"/>
      <c r="G1" s="159"/>
      <c r="H1" s="159"/>
    </row>
    <row r="2" spans="1:8" ht="16" customHeight="1" x14ac:dyDescent="0.2">
      <c r="A2" s="159"/>
      <c r="B2" s="159"/>
      <c r="C2" s="159"/>
      <c r="D2" s="159"/>
      <c r="E2" s="159"/>
      <c r="F2" s="159"/>
      <c r="G2" s="159"/>
      <c r="H2" s="159"/>
    </row>
    <row r="4" spans="1:8" ht="16" customHeight="1" x14ac:dyDescent="0.2">
      <c r="A4" s="160" t="s">
        <v>0</v>
      </c>
      <c r="B4" s="160"/>
      <c r="C4" s="160"/>
      <c r="D4" s="160"/>
      <c r="E4" s="160"/>
      <c r="F4" s="160"/>
      <c r="G4" s="160"/>
      <c r="H4" s="160"/>
    </row>
    <row r="5" spans="1:8" x14ac:dyDescent="0.2">
      <c r="A5" s="160"/>
      <c r="B5" s="160"/>
      <c r="C5" s="160"/>
      <c r="D5" s="160"/>
      <c r="E5" s="160"/>
      <c r="F5" s="160"/>
      <c r="G5" s="160"/>
      <c r="H5" s="160"/>
    </row>
    <row r="7" spans="1:8" x14ac:dyDescent="0.2">
      <c r="A7" s="177" t="s">
        <v>14</v>
      </c>
      <c r="B7" s="177"/>
      <c r="C7" s="177"/>
      <c r="D7" s="177"/>
      <c r="E7" s="177"/>
      <c r="F7" s="177"/>
      <c r="G7" s="177"/>
      <c r="H7" s="177"/>
    </row>
    <row r="8" spans="1:8" x14ac:dyDescent="0.2">
      <c r="A8" s="67" t="s">
        <v>1</v>
      </c>
      <c r="B8" s="67"/>
      <c r="C8" s="67"/>
      <c r="D8" s="113" t="s">
        <v>4</v>
      </c>
      <c r="E8" s="114"/>
      <c r="F8" s="114"/>
      <c r="G8" s="114"/>
      <c r="H8" s="115"/>
    </row>
    <row r="9" spans="1:8" x14ac:dyDescent="0.2">
      <c r="A9" s="67" t="s">
        <v>114</v>
      </c>
      <c r="B9" s="67"/>
      <c r="C9" s="67"/>
      <c r="D9" s="113" t="s">
        <v>123</v>
      </c>
      <c r="E9" s="114"/>
      <c r="F9" s="114"/>
      <c r="G9" s="114"/>
      <c r="H9" s="115"/>
    </row>
    <row r="10" spans="1:8" x14ac:dyDescent="0.2">
      <c r="A10" s="67" t="s">
        <v>13</v>
      </c>
      <c r="B10" s="67"/>
      <c r="C10" s="67"/>
      <c r="D10" s="113" t="s">
        <v>143</v>
      </c>
      <c r="E10" s="114"/>
      <c r="F10" s="114"/>
      <c r="G10" s="114"/>
      <c r="H10" s="115"/>
    </row>
    <row r="11" spans="1:8" x14ac:dyDescent="0.2">
      <c r="A11" s="178" t="s">
        <v>108</v>
      </c>
      <c r="B11" s="179"/>
      <c r="C11" s="180"/>
      <c r="D11" s="187" t="s">
        <v>144</v>
      </c>
      <c r="E11" s="188"/>
      <c r="F11" s="188"/>
      <c r="G11" s="188"/>
      <c r="H11" s="189"/>
    </row>
    <row r="12" spans="1:8" ht="16" customHeight="1" x14ac:dyDescent="0.2">
      <c r="A12" s="181"/>
      <c r="B12" s="182"/>
      <c r="C12" s="183"/>
      <c r="D12" s="161" t="s">
        <v>127</v>
      </c>
      <c r="E12" s="65"/>
      <c r="F12" s="65"/>
      <c r="G12" s="65"/>
      <c r="H12" s="162"/>
    </row>
    <row r="13" spans="1:8" x14ac:dyDescent="0.2">
      <c r="A13" s="181"/>
      <c r="B13" s="182"/>
      <c r="C13" s="183"/>
      <c r="D13" s="163" t="s">
        <v>125</v>
      </c>
      <c r="E13" s="164"/>
      <c r="F13" s="164"/>
      <c r="G13" s="164"/>
      <c r="H13" s="165"/>
    </row>
    <row r="14" spans="1:8" ht="14.5" customHeight="1" x14ac:dyDescent="0.2">
      <c r="A14" s="184"/>
      <c r="B14" s="185"/>
      <c r="C14" s="186"/>
      <c r="D14" s="163" t="s">
        <v>126</v>
      </c>
      <c r="E14" s="164"/>
      <c r="F14" s="164"/>
      <c r="G14" s="164"/>
      <c r="H14" s="165"/>
    </row>
    <row r="15" spans="1:8" ht="14.5" customHeight="1" x14ac:dyDescent="0.2">
      <c r="A15" s="190" t="s">
        <v>115</v>
      </c>
      <c r="B15" s="191"/>
      <c r="C15" s="192"/>
      <c r="D15" s="193" t="s">
        <v>128</v>
      </c>
      <c r="E15" s="193"/>
      <c r="F15" s="193"/>
      <c r="G15" s="193"/>
      <c r="H15" s="193"/>
    </row>
    <row r="16" spans="1:8" hidden="1" x14ac:dyDescent="0.2">
      <c r="A16" s="166" t="s">
        <v>15</v>
      </c>
      <c r="B16" s="167"/>
      <c r="C16" s="168"/>
      <c r="D16" s="65" t="s">
        <v>118</v>
      </c>
      <c r="E16" s="65"/>
      <c r="F16" s="65"/>
      <c r="G16" s="65"/>
      <c r="H16" s="162"/>
    </row>
    <row r="17" spans="1:8" hidden="1" x14ac:dyDescent="0.2">
      <c r="A17" s="169"/>
      <c r="B17" s="170"/>
      <c r="C17" s="171"/>
      <c r="D17" s="164" t="s">
        <v>119</v>
      </c>
      <c r="E17" s="164"/>
      <c r="F17" s="164"/>
      <c r="G17" s="164"/>
      <c r="H17" s="165"/>
    </row>
    <row r="18" spans="1:8" hidden="1" x14ac:dyDescent="0.2">
      <c r="A18" s="172"/>
      <c r="B18" s="173"/>
      <c r="C18" s="174"/>
      <c r="D18" s="175" t="s">
        <v>120</v>
      </c>
      <c r="E18" s="175"/>
      <c r="F18" s="175"/>
      <c r="G18" s="175"/>
      <c r="H18" s="176"/>
    </row>
    <row r="19" spans="1:8" x14ac:dyDescent="0.2">
      <c r="D19" s="2"/>
      <c r="E19" s="2"/>
      <c r="F19" s="2"/>
      <c r="G19" s="2"/>
      <c r="H19" s="2"/>
    </row>
    <row r="20" spans="1:8" x14ac:dyDescent="0.2">
      <c r="D20" s="2"/>
      <c r="E20" s="2"/>
      <c r="F20" s="2"/>
      <c r="G20" s="2"/>
      <c r="H20" s="2"/>
    </row>
    <row r="21" spans="1:8" x14ac:dyDescent="0.2">
      <c r="A21" s="85" t="s">
        <v>16</v>
      </c>
      <c r="B21" s="86"/>
      <c r="C21" s="86"/>
      <c r="D21" s="86"/>
      <c r="E21" s="86"/>
      <c r="F21" s="86"/>
      <c r="G21" s="86"/>
      <c r="H21" s="87"/>
    </row>
    <row r="22" spans="1:8" x14ac:dyDescent="0.2">
      <c r="A22" s="58" t="s">
        <v>20</v>
      </c>
      <c r="B22" s="15"/>
      <c r="C22" s="16"/>
      <c r="D22" s="114" t="s">
        <v>145</v>
      </c>
      <c r="E22" s="114"/>
      <c r="F22" s="114"/>
      <c r="G22" s="114"/>
      <c r="H22" s="115"/>
    </row>
    <row r="23" spans="1:8" x14ac:dyDescent="0.2">
      <c r="A23" s="125" t="s">
        <v>89</v>
      </c>
      <c r="B23" s="47"/>
      <c r="C23" s="48"/>
      <c r="D23" s="126" t="s">
        <v>91</v>
      </c>
      <c r="E23" s="127"/>
      <c r="F23" s="127"/>
      <c r="G23" s="127"/>
      <c r="H23" s="128"/>
    </row>
    <row r="24" spans="1:8" ht="15.5" customHeight="1" x14ac:dyDescent="0.2">
      <c r="A24" s="147" t="s">
        <v>30</v>
      </c>
      <c r="B24" s="148"/>
      <c r="C24" s="149"/>
      <c r="D24" s="135" t="s">
        <v>22</v>
      </c>
      <c r="E24" s="136"/>
      <c r="F24" s="136"/>
      <c r="G24" s="136"/>
      <c r="H24" s="137"/>
    </row>
    <row r="25" spans="1:8" x14ac:dyDescent="0.2">
      <c r="A25" s="150"/>
      <c r="B25" s="151"/>
      <c r="C25" s="152"/>
      <c r="D25" s="138"/>
      <c r="E25" s="139"/>
      <c r="F25" s="139"/>
      <c r="G25" s="139"/>
      <c r="H25" s="140"/>
    </row>
    <row r="26" spans="1:8" x14ac:dyDescent="0.2">
      <c r="A26" s="150"/>
      <c r="B26" s="151"/>
      <c r="C26" s="152"/>
      <c r="D26" s="141"/>
      <c r="E26" s="142"/>
      <c r="F26" s="142"/>
      <c r="G26" s="142"/>
      <c r="H26" s="143"/>
    </row>
    <row r="27" spans="1:8" x14ac:dyDescent="0.2">
      <c r="A27" s="153"/>
      <c r="B27" s="154"/>
      <c r="C27" s="155"/>
      <c r="D27" s="156"/>
      <c r="E27" s="157"/>
      <c r="F27" s="157"/>
      <c r="G27" s="157"/>
      <c r="H27" s="158"/>
    </row>
    <row r="28" spans="1:8" x14ac:dyDescent="0.2">
      <c r="A28" s="144" t="s">
        <v>26</v>
      </c>
      <c r="B28" s="145"/>
      <c r="C28" s="146"/>
      <c r="D28" s="126" t="s">
        <v>28</v>
      </c>
      <c r="E28" s="127"/>
      <c r="F28" s="127"/>
      <c r="G28" s="127"/>
      <c r="H28" s="128"/>
    </row>
    <row r="29" spans="1:8" x14ac:dyDescent="0.2">
      <c r="A29" s="125" t="s">
        <v>31</v>
      </c>
      <c r="B29" s="47"/>
      <c r="C29" s="48"/>
      <c r="D29" s="126">
        <v>2</v>
      </c>
      <c r="E29" s="127"/>
      <c r="F29" s="127"/>
      <c r="G29" s="127"/>
      <c r="H29" s="128"/>
    </row>
    <row r="30" spans="1:8" x14ac:dyDescent="0.2">
      <c r="A30" s="125" t="s">
        <v>88</v>
      </c>
      <c r="B30" s="47"/>
      <c r="C30" s="48"/>
      <c r="D30" s="126" t="s">
        <v>18</v>
      </c>
      <c r="E30" s="127"/>
      <c r="F30" s="127"/>
      <c r="G30" s="127"/>
      <c r="H30" s="128"/>
    </row>
    <row r="31" spans="1:8" ht="27" customHeight="1" x14ac:dyDescent="0.2">
      <c r="A31" s="129" t="s">
        <v>109</v>
      </c>
      <c r="B31" s="130"/>
      <c r="C31" s="131"/>
      <c r="D31" s="132" t="s">
        <v>146</v>
      </c>
      <c r="E31" s="133"/>
      <c r="F31" s="133"/>
      <c r="G31" s="133"/>
      <c r="H31" s="134"/>
    </row>
    <row r="32" spans="1:8" x14ac:dyDescent="0.2">
      <c r="A32" s="125" t="s">
        <v>92</v>
      </c>
      <c r="B32" s="47"/>
      <c r="C32" s="48"/>
      <c r="D32" s="126" t="s">
        <v>97</v>
      </c>
      <c r="E32" s="127"/>
      <c r="F32" s="127"/>
      <c r="G32" s="127"/>
      <c r="H32" s="128"/>
    </row>
    <row r="33" spans="1:8" x14ac:dyDescent="0.2">
      <c r="A33" s="58" t="s">
        <v>87</v>
      </c>
      <c r="B33" s="15"/>
      <c r="C33" s="16"/>
      <c r="D33" s="113" t="s">
        <v>34</v>
      </c>
      <c r="E33" s="114"/>
      <c r="F33" s="114"/>
      <c r="G33" s="114"/>
      <c r="H33" s="115"/>
    </row>
    <row r="34" spans="1:8" ht="28" customHeight="1" x14ac:dyDescent="0.2">
      <c r="A34" s="97" t="s">
        <v>35</v>
      </c>
      <c r="B34" s="35"/>
      <c r="C34" s="36"/>
      <c r="D34" s="75" t="s">
        <v>122</v>
      </c>
      <c r="E34" s="98"/>
      <c r="F34" s="98"/>
      <c r="G34" s="98"/>
      <c r="H34" s="76"/>
    </row>
    <row r="35" spans="1:8" s="1" customFormat="1" ht="40" customHeight="1" x14ac:dyDescent="0.2">
      <c r="A35" s="97" t="s">
        <v>36</v>
      </c>
      <c r="B35" s="35"/>
      <c r="C35" s="36"/>
      <c r="D35" s="75" t="s">
        <v>122</v>
      </c>
      <c r="E35" s="98"/>
      <c r="F35" s="98"/>
      <c r="G35" s="98"/>
      <c r="H35" s="76"/>
    </row>
    <row r="36" spans="1:8" x14ac:dyDescent="0.2">
      <c r="A36" s="58" t="s">
        <v>37</v>
      </c>
      <c r="B36" s="15"/>
      <c r="C36" s="16"/>
      <c r="D36" s="113" t="s">
        <v>43</v>
      </c>
      <c r="E36" s="114"/>
      <c r="F36" s="114"/>
      <c r="G36" s="114"/>
      <c r="H36" s="115"/>
    </row>
    <row r="37" spans="1:8" ht="28" customHeight="1" x14ac:dyDescent="0.2">
      <c r="A37" s="97" t="s">
        <v>47</v>
      </c>
      <c r="B37" s="35"/>
      <c r="C37" s="36"/>
      <c r="D37" s="75" t="s">
        <v>45</v>
      </c>
      <c r="E37" s="98"/>
      <c r="F37" s="98"/>
      <c r="G37" s="98"/>
      <c r="H37" s="76"/>
    </row>
    <row r="38" spans="1:8" ht="27.5" customHeight="1" x14ac:dyDescent="0.2">
      <c r="A38" s="97" t="s">
        <v>107</v>
      </c>
      <c r="B38" s="35"/>
      <c r="C38" s="36"/>
      <c r="D38" s="75" t="s">
        <v>121</v>
      </c>
      <c r="E38" s="98"/>
      <c r="F38" s="98"/>
      <c r="G38" s="98"/>
      <c r="H38" s="76"/>
    </row>
    <row r="39" spans="1:8" x14ac:dyDescent="0.2">
      <c r="A39" s="58" t="s">
        <v>48</v>
      </c>
      <c r="B39" s="15"/>
      <c r="C39" s="16"/>
      <c r="D39" s="114" t="s">
        <v>50</v>
      </c>
      <c r="E39" s="114"/>
      <c r="F39" s="114"/>
      <c r="G39" s="114"/>
      <c r="H39" s="115"/>
    </row>
    <row r="40" spans="1:8" x14ac:dyDescent="0.2">
      <c r="A40" s="3"/>
      <c r="B40" s="3"/>
      <c r="C40" s="3"/>
      <c r="D40" s="4"/>
      <c r="E40" s="4"/>
      <c r="F40" s="4"/>
      <c r="G40" s="4"/>
      <c r="H40" s="4"/>
    </row>
    <row r="42" spans="1:8" x14ac:dyDescent="0.2">
      <c r="A42" s="116" t="s">
        <v>129</v>
      </c>
      <c r="B42" s="117"/>
      <c r="C42" s="117"/>
      <c r="D42" s="117"/>
      <c r="E42" s="117"/>
      <c r="F42" s="117"/>
      <c r="G42" s="117"/>
      <c r="H42" s="118"/>
    </row>
    <row r="43" spans="1:8" ht="24" customHeight="1" x14ac:dyDescent="0.2">
      <c r="A43" s="119" t="s">
        <v>51</v>
      </c>
      <c r="B43" s="120"/>
      <c r="C43" s="121"/>
      <c r="D43" s="122" t="s">
        <v>52</v>
      </c>
      <c r="E43" s="123"/>
      <c r="F43" s="124"/>
      <c r="G43" s="120" t="s">
        <v>130</v>
      </c>
      <c r="H43" s="121"/>
    </row>
    <row r="44" spans="1:8" ht="24" customHeight="1" x14ac:dyDescent="0.2">
      <c r="A44" s="204" t="s">
        <v>141</v>
      </c>
      <c r="B44" s="205"/>
      <c r="C44" s="206"/>
      <c r="D44" s="207"/>
      <c r="E44" s="208"/>
      <c r="F44" s="209"/>
      <c r="G44" s="108"/>
      <c r="H44" s="109"/>
    </row>
    <row r="45" spans="1:8" x14ac:dyDescent="0.2">
      <c r="A45" s="58" t="s">
        <v>79</v>
      </c>
      <c r="B45" s="15"/>
      <c r="C45" s="16"/>
      <c r="D45" s="59" t="s">
        <v>147</v>
      </c>
      <c r="E45" s="60"/>
      <c r="F45" s="61"/>
      <c r="G45" s="62"/>
      <c r="H45" s="63"/>
    </row>
    <row r="46" spans="1:8" x14ac:dyDescent="0.2">
      <c r="A46" s="58" t="s">
        <v>80</v>
      </c>
      <c r="B46" s="15"/>
      <c r="C46" s="16"/>
      <c r="D46" s="59">
        <v>65</v>
      </c>
      <c r="E46" s="60"/>
      <c r="F46" s="61"/>
      <c r="G46" s="62"/>
      <c r="H46" s="63"/>
    </row>
    <row r="47" spans="1:8" ht="40" customHeight="1" x14ac:dyDescent="0.2">
      <c r="A47" s="97" t="s">
        <v>101</v>
      </c>
      <c r="B47" s="35"/>
      <c r="C47" s="36"/>
      <c r="D47" s="212" t="s">
        <v>151</v>
      </c>
      <c r="E47" s="213"/>
      <c r="F47" s="214"/>
      <c r="G47" s="62"/>
      <c r="H47" s="63"/>
    </row>
    <row r="48" spans="1:8" x14ac:dyDescent="0.2">
      <c r="A48" s="97" t="s">
        <v>53</v>
      </c>
      <c r="B48" s="35"/>
      <c r="C48" s="36"/>
      <c r="D48" s="59" t="s">
        <v>55</v>
      </c>
      <c r="E48" s="60"/>
      <c r="F48" s="61"/>
      <c r="G48" s="62"/>
      <c r="H48" s="63"/>
    </row>
    <row r="49" spans="1:8" x14ac:dyDescent="0.2">
      <c r="A49" s="58" t="s">
        <v>60</v>
      </c>
      <c r="B49" s="15"/>
      <c r="C49" s="16"/>
      <c r="D49" s="59">
        <v>44</v>
      </c>
      <c r="E49" s="60"/>
      <c r="F49" s="61"/>
      <c r="G49" s="62"/>
      <c r="H49" s="63"/>
    </row>
    <row r="50" spans="1:8" ht="26.5" customHeight="1" x14ac:dyDescent="0.2">
      <c r="A50" s="97" t="s">
        <v>131</v>
      </c>
      <c r="B50" s="35"/>
      <c r="C50" s="36"/>
      <c r="D50" s="59" t="s">
        <v>64</v>
      </c>
      <c r="E50" s="60"/>
      <c r="F50" s="61"/>
      <c r="G50" s="62"/>
      <c r="H50" s="63"/>
    </row>
    <row r="53" spans="1:8" x14ac:dyDescent="0.2">
      <c r="A53" s="99" t="s">
        <v>65</v>
      </c>
      <c r="B53" s="100"/>
      <c r="C53" s="100"/>
      <c r="D53" s="100"/>
      <c r="E53" s="100"/>
      <c r="F53" s="100"/>
      <c r="G53" s="100"/>
      <c r="H53" s="101"/>
    </row>
    <row r="54" spans="1:8" ht="46" customHeight="1" x14ac:dyDescent="0.2">
      <c r="A54" s="102" t="s">
        <v>66</v>
      </c>
      <c r="B54" s="103"/>
      <c r="C54" s="104"/>
      <c r="D54" s="105" t="s">
        <v>124</v>
      </c>
      <c r="E54" s="106"/>
      <c r="F54" s="106"/>
      <c r="G54" s="106"/>
      <c r="H54" s="107"/>
    </row>
    <row r="55" spans="1:8" ht="20" customHeight="1" x14ac:dyDescent="0.2">
      <c r="A55" s="110" t="s">
        <v>112</v>
      </c>
      <c r="B55" s="111"/>
      <c r="C55" s="112"/>
      <c r="D55" s="105" t="s">
        <v>152</v>
      </c>
      <c r="E55" s="106"/>
      <c r="F55" s="106"/>
      <c r="G55" s="106"/>
      <c r="H55" s="107"/>
    </row>
    <row r="58" spans="1:8" x14ac:dyDescent="0.2">
      <c r="A58" s="52" t="s">
        <v>67</v>
      </c>
      <c r="B58" s="53"/>
      <c r="C58" s="53"/>
      <c r="D58" s="53"/>
      <c r="E58" s="53"/>
      <c r="F58" s="53"/>
      <c r="G58" s="53"/>
      <c r="H58" s="54"/>
    </row>
    <row r="59" spans="1:8" ht="40" customHeight="1" x14ac:dyDescent="0.2">
      <c r="A59" s="55" t="s">
        <v>72</v>
      </c>
      <c r="B59" s="56"/>
      <c r="C59" s="57"/>
      <c r="D59" s="75" t="s">
        <v>68</v>
      </c>
      <c r="E59" s="76"/>
      <c r="F59" s="56" t="s">
        <v>73</v>
      </c>
      <c r="G59" s="56"/>
      <c r="H59" s="57"/>
    </row>
    <row r="60" spans="1:8" x14ac:dyDescent="0.2">
      <c r="A60" s="94"/>
      <c r="B60" s="95"/>
      <c r="C60" s="96"/>
      <c r="D60" s="90">
        <f>D29</f>
        <v>2</v>
      </c>
      <c r="E60" s="91"/>
      <c r="F60" s="92">
        <f>A60*D60</f>
        <v>0</v>
      </c>
      <c r="G60" s="93"/>
      <c r="H60" s="91"/>
    </row>
    <row r="61" spans="1:8" x14ac:dyDescent="0.2">
      <c r="A61" s="60"/>
      <c r="B61" s="60"/>
      <c r="C61" s="60"/>
      <c r="D61" s="60"/>
      <c r="E61" s="60"/>
      <c r="F61" s="60"/>
      <c r="G61" s="60"/>
      <c r="H61" s="60"/>
    </row>
    <row r="62" spans="1:8" ht="24" customHeight="1" x14ac:dyDescent="0.2">
      <c r="A62" s="72" t="s">
        <v>70</v>
      </c>
      <c r="B62" s="73"/>
      <c r="C62" s="74"/>
      <c r="D62" s="75" t="s">
        <v>69</v>
      </c>
      <c r="E62" s="76"/>
      <c r="F62" s="55" t="s">
        <v>71</v>
      </c>
      <c r="G62" s="56"/>
      <c r="H62" s="57"/>
    </row>
    <row r="63" spans="1:8" x14ac:dyDescent="0.2">
      <c r="A63" s="77"/>
      <c r="B63" s="78"/>
      <c r="C63" s="79"/>
      <c r="D63" s="80">
        <f>D29</f>
        <v>2</v>
      </c>
      <c r="E63" s="81"/>
      <c r="F63" s="82">
        <f>A63*D63</f>
        <v>0</v>
      </c>
      <c r="G63" s="83"/>
      <c r="H63" s="84"/>
    </row>
    <row r="64" spans="1:8" x14ac:dyDescent="0.2">
      <c r="A64" s="60"/>
      <c r="B64" s="60"/>
      <c r="C64" s="60"/>
      <c r="D64" s="60"/>
      <c r="E64" s="60"/>
      <c r="F64" s="60"/>
      <c r="G64" s="60"/>
      <c r="H64" s="60"/>
    </row>
    <row r="65" spans="1:8" ht="25" customHeight="1" x14ac:dyDescent="0.2">
      <c r="A65" s="72" t="s">
        <v>148</v>
      </c>
      <c r="B65" s="73"/>
      <c r="C65" s="74"/>
      <c r="D65" s="75" t="s">
        <v>150</v>
      </c>
      <c r="E65" s="76"/>
      <c r="F65" s="55" t="s">
        <v>149</v>
      </c>
      <c r="G65" s="56"/>
      <c r="H65" s="57"/>
    </row>
    <row r="66" spans="1:8" ht="17" thickBot="1" x14ac:dyDescent="0.25">
      <c r="A66" s="77"/>
      <c r="B66" s="78"/>
      <c r="C66" s="79"/>
      <c r="D66" s="80">
        <v>1</v>
      </c>
      <c r="E66" s="81"/>
      <c r="F66" s="82">
        <f>A66*D66</f>
        <v>0</v>
      </c>
      <c r="G66" s="83"/>
      <c r="H66" s="84"/>
    </row>
    <row r="67" spans="1:8" ht="17" thickBot="1" x14ac:dyDescent="0.25">
      <c r="A67" s="88" t="s">
        <v>74</v>
      </c>
      <c r="B67" s="88"/>
      <c r="C67" s="88"/>
      <c r="D67" s="88"/>
      <c r="E67" s="88"/>
      <c r="F67" s="89">
        <f>F60+F63</f>
        <v>0</v>
      </c>
      <c r="G67" s="89"/>
      <c r="H67" s="89"/>
    </row>
    <row r="68" spans="1:8" x14ac:dyDescent="0.2">
      <c r="A68" s="5"/>
      <c r="B68" s="5"/>
      <c r="C68" s="5"/>
      <c r="D68" s="6"/>
      <c r="E68" s="6"/>
      <c r="F68" s="7"/>
      <c r="G68" s="7"/>
      <c r="H68" s="7"/>
    </row>
    <row r="70" spans="1:8" ht="17" thickBot="1" x14ac:dyDescent="0.25">
      <c r="A70" s="85" t="s">
        <v>132</v>
      </c>
      <c r="B70" s="86"/>
      <c r="C70" s="86"/>
      <c r="D70" s="86"/>
      <c r="E70" s="86"/>
      <c r="F70" s="86"/>
      <c r="G70" s="86"/>
      <c r="H70" s="87"/>
    </row>
    <row r="71" spans="1:8" ht="17" thickTop="1" x14ac:dyDescent="0.2">
      <c r="A71" s="20" t="s">
        <v>75</v>
      </c>
      <c r="B71" s="21"/>
      <c r="C71" s="22"/>
      <c r="D71" s="23">
        <v>11000</v>
      </c>
      <c r="E71" s="24"/>
      <c r="F71" s="24"/>
      <c r="G71" s="24"/>
      <c r="H71" s="25"/>
    </row>
    <row r="72" spans="1:8" x14ac:dyDescent="0.2">
      <c r="A72" s="14" t="s">
        <v>111</v>
      </c>
      <c r="B72" s="15"/>
      <c r="C72" s="16"/>
      <c r="D72" s="26"/>
      <c r="E72" s="27"/>
      <c r="F72" s="27"/>
      <c r="G72" s="27"/>
      <c r="H72" s="28"/>
    </row>
    <row r="73" spans="1:8" hidden="1" x14ac:dyDescent="0.2">
      <c r="A73" s="14" t="s">
        <v>76</v>
      </c>
      <c r="B73" s="15"/>
      <c r="C73" s="16"/>
      <c r="D73" s="17" t="e">
        <f>D72*IF(G50="1B",0.97,IF(G50="2B",0.95,IF(G50="3B",0.93,"NA")))</f>
        <v>#VALUE!</v>
      </c>
      <c r="E73" s="18"/>
      <c r="F73" s="18"/>
      <c r="G73" s="18"/>
      <c r="H73" s="19"/>
    </row>
    <row r="74" spans="1:8" x14ac:dyDescent="0.2">
      <c r="A74" s="64"/>
      <c r="B74" s="65"/>
      <c r="C74" s="65"/>
      <c r="H74" s="8"/>
    </row>
    <row r="75" spans="1:8" x14ac:dyDescent="0.2">
      <c r="A75" s="66" t="s">
        <v>77</v>
      </c>
      <c r="B75" s="67"/>
      <c r="C75" s="67"/>
      <c r="D75" s="68"/>
      <c r="E75" s="68"/>
      <c r="F75" s="68"/>
      <c r="G75" s="68"/>
      <c r="H75" s="69"/>
    </row>
    <row r="76" spans="1:8" x14ac:dyDescent="0.2">
      <c r="A76" s="66" t="s">
        <v>78</v>
      </c>
      <c r="B76" s="67"/>
      <c r="C76" s="67"/>
      <c r="D76" s="70"/>
      <c r="E76" s="70"/>
      <c r="F76" s="70"/>
      <c r="G76" s="70"/>
      <c r="H76" s="71"/>
    </row>
    <row r="77" spans="1:8" x14ac:dyDescent="0.2">
      <c r="A77" s="9"/>
      <c r="H77" s="8"/>
    </row>
    <row r="78" spans="1:8" x14ac:dyDescent="0.2">
      <c r="A78" s="14" t="s">
        <v>81</v>
      </c>
      <c r="B78" s="15"/>
      <c r="C78" s="16"/>
      <c r="D78" s="17">
        <f>D72*D75</f>
        <v>0</v>
      </c>
      <c r="E78" s="18"/>
      <c r="F78" s="18"/>
      <c r="G78" s="18"/>
      <c r="H78" s="19"/>
    </row>
    <row r="79" spans="1:8" ht="27" hidden="1" customHeight="1" x14ac:dyDescent="0.2">
      <c r="A79" s="34" t="s">
        <v>110</v>
      </c>
      <c r="B79" s="35"/>
      <c r="C79" s="36"/>
      <c r="D79" s="43" t="e">
        <f>D73*D75</f>
        <v>#VALUE!</v>
      </c>
      <c r="E79" s="18"/>
      <c r="F79" s="18"/>
      <c r="G79" s="18"/>
      <c r="H79" s="19"/>
    </row>
    <row r="80" spans="1:8" x14ac:dyDescent="0.2">
      <c r="A80" s="9"/>
      <c r="H80" s="8"/>
    </row>
    <row r="81" spans="1:8" x14ac:dyDescent="0.2">
      <c r="A81" s="34" t="s">
        <v>82</v>
      </c>
      <c r="B81" s="35"/>
      <c r="C81" s="36"/>
      <c r="D81" s="37" t="e">
        <f>(1/D78)*(D71*1000*9.81*G46/3600/1000)</f>
        <v>#DIV/0!</v>
      </c>
      <c r="E81" s="38"/>
      <c r="F81" s="38"/>
      <c r="G81" s="38"/>
      <c r="H81" s="39"/>
    </row>
    <row r="82" spans="1:8" x14ac:dyDescent="0.2">
      <c r="A82" s="9"/>
      <c r="H82" s="8"/>
    </row>
    <row r="83" spans="1:8" x14ac:dyDescent="0.2">
      <c r="A83" s="14" t="s">
        <v>83</v>
      </c>
      <c r="B83" s="15"/>
      <c r="C83" s="16"/>
      <c r="D83" s="43">
        <v>150</v>
      </c>
      <c r="E83" s="44"/>
      <c r="F83" s="44"/>
      <c r="G83" s="44"/>
      <c r="H83" s="45"/>
    </row>
    <row r="84" spans="1:8" x14ac:dyDescent="0.2">
      <c r="A84" s="34" t="s">
        <v>84</v>
      </c>
      <c r="B84" s="35"/>
      <c r="C84" s="36"/>
      <c r="D84" s="37" t="e">
        <f>D81*D83/1000</f>
        <v>#DIV/0!</v>
      </c>
      <c r="E84" s="38"/>
      <c r="F84" s="38"/>
      <c r="G84" s="38"/>
      <c r="H84" s="39"/>
    </row>
    <row r="85" spans="1:8" x14ac:dyDescent="0.2">
      <c r="A85" s="9"/>
      <c r="H85" s="8"/>
    </row>
    <row r="86" spans="1:8" x14ac:dyDescent="0.2">
      <c r="A86" s="40" t="s">
        <v>85</v>
      </c>
      <c r="B86" s="41"/>
      <c r="C86" s="42"/>
      <c r="D86" s="43">
        <v>15</v>
      </c>
      <c r="E86" s="44"/>
      <c r="F86" s="44"/>
      <c r="G86" s="44"/>
      <c r="H86" s="45"/>
    </row>
    <row r="87" spans="1:8" x14ac:dyDescent="0.2">
      <c r="A87" s="46" t="s">
        <v>86</v>
      </c>
      <c r="B87" s="47"/>
      <c r="C87" s="48"/>
      <c r="D87" s="49" t="e">
        <f>D84*D86</f>
        <v>#DIV/0!</v>
      </c>
      <c r="E87" s="50"/>
      <c r="F87" s="50"/>
      <c r="G87" s="50"/>
      <c r="H87" s="51"/>
    </row>
    <row r="88" spans="1:8" ht="17" thickBot="1" x14ac:dyDescent="0.25">
      <c r="A88" s="29" t="s">
        <v>142</v>
      </c>
      <c r="B88" s="30"/>
      <c r="C88" s="30"/>
      <c r="D88" s="31" t="e">
        <f>F67+D87</f>
        <v>#DIV/0!</v>
      </c>
      <c r="E88" s="32"/>
      <c r="F88" s="32"/>
      <c r="G88" s="32"/>
      <c r="H88" s="33"/>
    </row>
    <row r="89" spans="1:8" ht="17" thickTop="1" x14ac:dyDescent="0.2"/>
    <row r="90" spans="1:8" x14ac:dyDescent="0.2">
      <c r="A90" s="11"/>
      <c r="B90" t="s">
        <v>133</v>
      </c>
    </row>
    <row r="91" spans="1:8" x14ac:dyDescent="0.2">
      <c r="A91" s="12"/>
      <c r="B91" t="s">
        <v>134</v>
      </c>
    </row>
    <row r="93" spans="1:8" ht="17" thickBot="1" x14ac:dyDescent="0.25"/>
    <row r="94" spans="1:8" x14ac:dyDescent="0.2">
      <c r="A94" s="216"/>
      <c r="B94" s="217"/>
      <c r="C94" s="217"/>
      <c r="D94" s="217"/>
      <c r="E94" s="218" t="s">
        <v>135</v>
      </c>
      <c r="F94" s="218"/>
      <c r="G94" s="218"/>
      <c r="H94" s="219"/>
    </row>
    <row r="95" spans="1:8" x14ac:dyDescent="0.2">
      <c r="A95" s="210" t="s">
        <v>136</v>
      </c>
      <c r="B95" s="211"/>
      <c r="C95" s="211"/>
      <c r="D95" s="211"/>
      <c r="E95" s="196"/>
      <c r="F95" s="196"/>
      <c r="G95" s="196"/>
      <c r="H95" s="197"/>
    </row>
    <row r="96" spans="1:8" x14ac:dyDescent="0.2">
      <c r="A96" s="194" t="s">
        <v>137</v>
      </c>
      <c r="B96" s="195"/>
      <c r="C96" s="195"/>
      <c r="D96" s="195"/>
      <c r="E96" s="196"/>
      <c r="F96" s="196"/>
      <c r="G96" s="196"/>
      <c r="H96" s="197"/>
    </row>
    <row r="97" spans="1:8" x14ac:dyDescent="0.2">
      <c r="A97" s="194" t="s">
        <v>138</v>
      </c>
      <c r="B97" s="195"/>
      <c r="C97" s="195"/>
      <c r="D97" s="195"/>
      <c r="E97" s="196"/>
      <c r="F97" s="196"/>
      <c r="G97" s="196"/>
      <c r="H97" s="197"/>
    </row>
    <row r="98" spans="1:8" x14ac:dyDescent="0.2">
      <c r="A98" s="194" t="s">
        <v>15</v>
      </c>
      <c r="B98" s="195"/>
      <c r="C98" s="195"/>
      <c r="D98" s="195"/>
      <c r="E98" s="196"/>
      <c r="F98" s="196"/>
      <c r="G98" s="196"/>
      <c r="H98" s="197"/>
    </row>
    <row r="99" spans="1:8" ht="17" thickBot="1" x14ac:dyDescent="0.25">
      <c r="A99" s="198" t="s">
        <v>139</v>
      </c>
      <c r="B99" s="199"/>
      <c r="C99" s="199"/>
      <c r="D99" s="199"/>
      <c r="E99" s="200"/>
      <c r="F99" s="200"/>
      <c r="G99" s="200"/>
      <c r="H99" s="201"/>
    </row>
    <row r="100" spans="1:8" x14ac:dyDescent="0.2">
      <c r="A100" s="13"/>
      <c r="B100" s="13"/>
      <c r="C100" s="13"/>
      <c r="D100" s="13"/>
      <c r="E100" s="13"/>
      <c r="F100" s="13"/>
      <c r="G100" s="13"/>
      <c r="H100" s="13"/>
    </row>
    <row r="101" spans="1:8" x14ac:dyDescent="0.2">
      <c r="A101" s="13"/>
      <c r="B101" s="13"/>
      <c r="C101" s="13"/>
      <c r="D101" s="13"/>
      <c r="E101" s="13"/>
      <c r="F101" s="13"/>
      <c r="G101" s="13"/>
      <c r="H101" s="13"/>
    </row>
    <row r="102" spans="1:8" x14ac:dyDescent="0.2">
      <c r="A102" s="13"/>
      <c r="B102" s="13"/>
      <c r="C102" s="13"/>
      <c r="D102" s="13"/>
      <c r="E102" s="202"/>
      <c r="F102" s="202"/>
      <c r="G102" s="202"/>
      <c r="H102" s="202"/>
    </row>
    <row r="103" spans="1:8" x14ac:dyDescent="0.2">
      <c r="A103" s="13"/>
      <c r="B103" s="13"/>
      <c r="C103" s="13"/>
      <c r="D103" s="13"/>
      <c r="E103" s="202"/>
      <c r="F103" s="202"/>
      <c r="G103" s="202"/>
      <c r="H103" s="202"/>
    </row>
    <row r="104" spans="1:8" x14ac:dyDescent="0.2">
      <c r="A104" s="13"/>
      <c r="B104" s="13"/>
      <c r="C104" s="13"/>
      <c r="D104" s="13"/>
      <c r="E104" s="202"/>
      <c r="F104" s="202"/>
      <c r="G104" s="202"/>
      <c r="H104" s="202"/>
    </row>
    <row r="105" spans="1:8" x14ac:dyDescent="0.2">
      <c r="A105" s="13"/>
      <c r="B105" s="13"/>
      <c r="C105" s="13"/>
      <c r="D105" s="13"/>
      <c r="E105" s="202"/>
      <c r="F105" s="202"/>
      <c r="G105" s="202"/>
      <c r="H105" s="202"/>
    </row>
    <row r="106" spans="1:8" x14ac:dyDescent="0.2">
      <c r="A106" s="13"/>
      <c r="B106" s="13"/>
      <c r="C106" s="13"/>
      <c r="D106" s="13"/>
      <c r="E106" s="203" t="s">
        <v>140</v>
      </c>
      <c r="F106" s="203"/>
      <c r="G106" s="203"/>
      <c r="H106" s="203"/>
    </row>
    <row r="107" spans="1:8" x14ac:dyDescent="0.2">
      <c r="A107" s="13"/>
      <c r="B107" s="13"/>
      <c r="C107" s="13"/>
      <c r="D107" s="13"/>
      <c r="E107" s="203"/>
      <c r="F107" s="203"/>
      <c r="G107" s="203"/>
      <c r="H107" s="203"/>
    </row>
  </sheetData>
  <sheetProtection algorithmName="SHA-512" hashValue="VPBVKwFdjaRLCMLfwqskQw40IWAEQJFT14VXy4YkJD+MLSK6eoUEUlABwa5uVof37n6tOuynYBtJWcmpjIPn5Q==" saltValue="yrlNXJ4zRaF7Yj/2UfT0ug==" spinCount="100000" sheet="1" selectLockedCells="1"/>
  <mergeCells count="149">
    <mergeCell ref="D9:H9"/>
    <mergeCell ref="A15:C15"/>
    <mergeCell ref="D15:H15"/>
    <mergeCell ref="A98:D98"/>
    <mergeCell ref="E98:H98"/>
    <mergeCell ref="A99:D99"/>
    <mergeCell ref="E99:H99"/>
    <mergeCell ref="E102:H105"/>
    <mergeCell ref="E106:H107"/>
    <mergeCell ref="A44:C44"/>
    <mergeCell ref="D44:F44"/>
    <mergeCell ref="A94:D94"/>
    <mergeCell ref="E94:H94"/>
    <mergeCell ref="A95:D95"/>
    <mergeCell ref="E95:H95"/>
    <mergeCell ref="A96:D96"/>
    <mergeCell ref="E96:H96"/>
    <mergeCell ref="A97:D97"/>
    <mergeCell ref="E97:H97"/>
    <mergeCell ref="A47:C47"/>
    <mergeCell ref="D47:F47"/>
    <mergeCell ref="G47:H47"/>
    <mergeCell ref="A48:C48"/>
    <mergeCell ref="D48:F48"/>
    <mergeCell ref="A21:H21"/>
    <mergeCell ref="A22:C22"/>
    <mergeCell ref="D22:H22"/>
    <mergeCell ref="A23:C23"/>
    <mergeCell ref="D23:H23"/>
    <mergeCell ref="A24:C27"/>
    <mergeCell ref="D27:H27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A29:C29"/>
    <mergeCell ref="D29:H29"/>
    <mergeCell ref="A30:C30"/>
    <mergeCell ref="D30:H30"/>
    <mergeCell ref="A32:C32"/>
    <mergeCell ref="D32:H32"/>
    <mergeCell ref="A31:C31"/>
    <mergeCell ref="D31:H31"/>
    <mergeCell ref="D24:H24"/>
    <mergeCell ref="D25:H25"/>
    <mergeCell ref="D26:H26"/>
    <mergeCell ref="A28:C28"/>
    <mergeCell ref="D28:H28"/>
    <mergeCell ref="A46:C46"/>
    <mergeCell ref="A33:C33"/>
    <mergeCell ref="D33:H33"/>
    <mergeCell ref="A34:C34"/>
    <mergeCell ref="D34:H34"/>
    <mergeCell ref="A35:C35"/>
    <mergeCell ref="D35:H35"/>
    <mergeCell ref="G48:H48"/>
    <mergeCell ref="A45:C45"/>
    <mergeCell ref="D45:F45"/>
    <mergeCell ref="A39:C39"/>
    <mergeCell ref="D39:H39"/>
    <mergeCell ref="A42:H42"/>
    <mergeCell ref="A43:C43"/>
    <mergeCell ref="D43:F43"/>
    <mergeCell ref="G43:H43"/>
    <mergeCell ref="A36:C36"/>
    <mergeCell ref="D36:H36"/>
    <mergeCell ref="D59:E59"/>
    <mergeCell ref="F59:H59"/>
    <mergeCell ref="D60:E60"/>
    <mergeCell ref="F60:H60"/>
    <mergeCell ref="A62:C62"/>
    <mergeCell ref="D62:E62"/>
    <mergeCell ref="F62:H62"/>
    <mergeCell ref="A60:C60"/>
    <mergeCell ref="A37:C37"/>
    <mergeCell ref="D37:H37"/>
    <mergeCell ref="A38:C38"/>
    <mergeCell ref="D38:H38"/>
    <mergeCell ref="D46:F46"/>
    <mergeCell ref="G46:H46"/>
    <mergeCell ref="A53:H53"/>
    <mergeCell ref="A54:C54"/>
    <mergeCell ref="D54:H54"/>
    <mergeCell ref="G44:H44"/>
    <mergeCell ref="A50:C50"/>
    <mergeCell ref="D50:F50"/>
    <mergeCell ref="G50:H50"/>
    <mergeCell ref="A55:C55"/>
    <mergeCell ref="D55:H55"/>
    <mergeCell ref="G45:H45"/>
    <mergeCell ref="A58:H58"/>
    <mergeCell ref="A59:C59"/>
    <mergeCell ref="A49:C49"/>
    <mergeCell ref="D49:F49"/>
    <mergeCell ref="G49:H49"/>
    <mergeCell ref="A74:C74"/>
    <mergeCell ref="A75:C75"/>
    <mergeCell ref="D75:H75"/>
    <mergeCell ref="A76:C76"/>
    <mergeCell ref="D76:H76"/>
    <mergeCell ref="A61:H61"/>
    <mergeCell ref="A64:H64"/>
    <mergeCell ref="A65:C65"/>
    <mergeCell ref="D65:E65"/>
    <mergeCell ref="F65:H65"/>
    <mergeCell ref="A66:C66"/>
    <mergeCell ref="D66:E66"/>
    <mergeCell ref="F66:H66"/>
    <mergeCell ref="A63:C63"/>
    <mergeCell ref="D63:E63"/>
    <mergeCell ref="F63:H63"/>
    <mergeCell ref="A70:H70"/>
    <mergeCell ref="A67:E67"/>
    <mergeCell ref="F67:H67"/>
    <mergeCell ref="A78:C78"/>
    <mergeCell ref="D78:H78"/>
    <mergeCell ref="A71:C71"/>
    <mergeCell ref="D71:H71"/>
    <mergeCell ref="A72:C72"/>
    <mergeCell ref="D72:H72"/>
    <mergeCell ref="A73:C73"/>
    <mergeCell ref="D73:H73"/>
    <mergeCell ref="A88:C88"/>
    <mergeCell ref="D88:H88"/>
    <mergeCell ref="A84:C84"/>
    <mergeCell ref="D84:H84"/>
    <mergeCell ref="A86:C86"/>
    <mergeCell ref="D86:H86"/>
    <mergeCell ref="A87:C87"/>
    <mergeCell ref="D87:H87"/>
    <mergeCell ref="A79:C79"/>
    <mergeCell ref="D79:H79"/>
    <mergeCell ref="A81:C81"/>
    <mergeCell ref="D81:H81"/>
    <mergeCell ref="A83:C83"/>
    <mergeCell ref="D83:H83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C19" sqref="C19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113</v>
      </c>
      <c r="K2" t="s">
        <v>9</v>
      </c>
      <c r="L2" t="s">
        <v>11</v>
      </c>
      <c r="M2" t="s">
        <v>12</v>
      </c>
    </row>
    <row r="3" spans="1:13" x14ac:dyDescent="0.2">
      <c r="A3" t="s">
        <v>17</v>
      </c>
      <c r="C3" t="s">
        <v>18</v>
      </c>
      <c r="D3" t="s">
        <v>19</v>
      </c>
    </row>
    <row r="4" spans="1:13" x14ac:dyDescent="0.2">
      <c r="A4" t="s">
        <v>89</v>
      </c>
      <c r="C4" t="s">
        <v>90</v>
      </c>
      <c r="D4" t="s">
        <v>91</v>
      </c>
      <c r="E4" t="s">
        <v>105</v>
      </c>
    </row>
    <row r="5" spans="1:13" x14ac:dyDescent="0.2">
      <c r="A5" t="s">
        <v>104</v>
      </c>
      <c r="C5" t="s">
        <v>102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103</v>
      </c>
    </row>
    <row r="6" spans="1:13" x14ac:dyDescent="0.2">
      <c r="A6" t="s">
        <v>27</v>
      </c>
      <c r="C6" t="s">
        <v>28</v>
      </c>
      <c r="D6" t="s">
        <v>29</v>
      </c>
    </row>
    <row r="7" spans="1:13" x14ac:dyDescent="0.2">
      <c r="A7" t="s">
        <v>32</v>
      </c>
      <c r="C7" t="s">
        <v>33</v>
      </c>
      <c r="D7" t="s">
        <v>34</v>
      </c>
    </row>
    <row r="8" spans="1:13" x14ac:dyDescent="0.2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13" x14ac:dyDescent="0.2">
      <c r="A9" t="s">
        <v>44</v>
      </c>
      <c r="C9" t="s">
        <v>45</v>
      </c>
      <c r="D9" t="s">
        <v>46</v>
      </c>
      <c r="E9" t="s">
        <v>106</v>
      </c>
    </row>
    <row r="10" spans="1:13" x14ac:dyDescent="0.2">
      <c r="A10" t="s">
        <v>49</v>
      </c>
      <c r="C10" t="s">
        <v>50</v>
      </c>
      <c r="D10" t="s">
        <v>99</v>
      </c>
    </row>
    <row r="11" spans="1:13" x14ac:dyDescent="0.2">
      <c r="A11" t="s">
        <v>54</v>
      </c>
      <c r="C11" t="s">
        <v>100</v>
      </c>
      <c r="D11" t="s">
        <v>55</v>
      </c>
      <c r="E11" t="s">
        <v>56</v>
      </c>
      <c r="F11" t="s">
        <v>57</v>
      </c>
      <c r="G11" t="s">
        <v>59</v>
      </c>
      <c r="H11" t="s">
        <v>58</v>
      </c>
    </row>
    <row r="12" spans="1:13" x14ac:dyDescent="0.2">
      <c r="A12" t="s">
        <v>60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61</v>
      </c>
      <c r="C13" t="s">
        <v>62</v>
      </c>
      <c r="D13" t="s">
        <v>63</v>
      </c>
      <c r="E13" t="s">
        <v>64</v>
      </c>
    </row>
    <row r="14" spans="1:13" x14ac:dyDescent="0.2">
      <c r="A14" t="s">
        <v>93</v>
      </c>
      <c r="C14" t="s">
        <v>94</v>
      </c>
      <c r="D14" t="s">
        <v>97</v>
      </c>
      <c r="E14" t="s">
        <v>98</v>
      </c>
      <c r="F14" t="s">
        <v>96</v>
      </c>
      <c r="G14" t="s">
        <v>95</v>
      </c>
    </row>
    <row r="18" spans="1:4" ht="62.5" customHeight="1" x14ac:dyDescent="0.2">
      <c r="A18" s="10" t="s">
        <v>66</v>
      </c>
      <c r="B18" s="10"/>
      <c r="C18" s="215" t="s">
        <v>116</v>
      </c>
      <c r="D18" s="215"/>
    </row>
    <row r="53" spans="4:4" x14ac:dyDescent="0.2">
      <c r="D53">
        <f>zdroje!C1</f>
        <v>0</v>
      </c>
    </row>
  </sheetData>
  <sheetProtection algorithmName="SHA-512" hashValue="IVhXaxXiohcRplu3YbhwSVyhWjP5dcO9DSyqbPT1KIg12CbQrhWl8rKdXZ8S1XHQbpTO7xmMHqQH7wMGdahAQA==" saltValue="TkC2oZGCn4KlsTvozKe+BA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 - ATS Fintice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2026-06-04T08:19:59Z</cp:lastPrinted>
  <dcterms:created xsi:type="dcterms:W3CDTF">2026-02-09T08:49:20Z</dcterms:created>
  <dcterms:modified xsi:type="dcterms:W3CDTF">2026-09-10T13:59:23Z</dcterms:modified>
</cp:coreProperties>
</file>