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6_2026_CV_Pichne/3_SP/"/>
    </mc:Choice>
  </mc:AlternateContent>
  <xr:revisionPtr revIDLastSave="0" documentId="13_ncr:1_{EDAFCC34-A2EA-A343-9C2E-65A555648E6F}" xr6:coauthVersionLast="47" xr6:coauthVersionMax="47" xr10:uidLastSave="{00000000-0000-0000-0000-000000000000}"/>
  <bookViews>
    <workbookView xWindow="0" yWindow="600" windowWidth="38400" windowHeight="19820" xr2:uid="{00000000-000D-0000-FFFF-FFFF00000000}"/>
  </bookViews>
  <sheets>
    <sheet name="CS Pichne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75" i="1" l="1"/>
  <c r="D78" i="1" s="1"/>
  <c r="D70" i="1"/>
  <c r="D76" i="1" s="1"/>
  <c r="D81" i="1" l="1"/>
  <c r="D84" i="1" s="1"/>
  <c r="D63" i="1"/>
  <c r="F63" i="1" s="1"/>
  <c r="D60" i="1"/>
  <c r="F60" i="1" s="1"/>
  <c r="F64" i="1" l="1"/>
  <c r="D85" i="1" s="1"/>
</calcChain>
</file>

<file path=xl/sharedStrings.xml><?xml version="1.0" encoding="utf-8"?>
<sst xmlns="http://schemas.openxmlformats.org/spreadsheetml/2006/main" count="167" uniqueCount="150">
  <si>
    <t>Technická špecifikácia požadovaného čerpadla/ čerpadiel pre zadanie čiastkovej zákazky v DNS Nákup čerpadiel</t>
  </si>
  <si>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</si>
  <si>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</si>
  <si>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</si>
  <si>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</si>
  <si>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</si>
  <si>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</si>
  <si>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</si>
  <si>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</si>
  <si>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</si>
  <si>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</si>
  <si>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</si>
  <si>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</si>
  <si>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</si>
  <si>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</si>
  <si>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Kontaktná osoba:</t>
  </si>
  <si>
    <t>email: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</si>
  <si>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</si>
  <si>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</si>
  <si>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</si>
  <si>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</si>
  <si>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</si>
  <si>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</si>
  <si>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</si>
  <si>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</si>
  <si>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</si>
  <si>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</si>
  <si>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</si>
  <si>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</si>
  <si>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</si>
  <si>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</si>
  <si>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</si>
  <si>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</si>
  <si>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</si>
  <si>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</si>
  <si>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</si>
  <si>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</si>
  <si>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</si>
  <si>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>Spúšťanie čerpadla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</si>
  <si>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</si>
  <si>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</si>
  <si>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</si>
  <si>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</si>
  <si>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</si>
  <si>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</si>
  <si>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</si>
  <si>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</si>
  <si>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</si>
  <si>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</si>
  <si>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</si>
  <si>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</si>
  <si>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</si>
  <si>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</si>
  <si>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</si>
  <si>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</si>
  <si>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</si>
  <si>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</si>
  <si>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</si>
  <si>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</si>
  <si>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</si>
  <si>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</si>
  <si>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</si>
  <si>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</si>
  <si>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</si>
  <si>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</si>
  <si>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</si>
  <si>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</si>
  <si>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</si>
  <si>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</si>
  <si>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</si>
  <si>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Požadované množstvo</t>
  </si>
  <si>
    <t xml:space="preserve">Cena v EUR bez DPH za montáž 1 ks čerpadla  </t>
  </si>
  <si>
    <t>Cena spolu za požadované množstvo montáží čerpadiel v EUR bez DPH</t>
  </si>
  <si>
    <t>Cena za dodanie čerpadla s príslušenstvom  v EUR bez DPH za 1 ks</t>
  </si>
  <si>
    <t>Cena spolu za požadované množstvo dodaných čerpadiel s príslušenstvom  v EUR bez DPH</t>
  </si>
  <si>
    <t>Výpočet nákladov na životný cyklus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</si>
  <si>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</si>
  <si>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</si>
  <si>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</si>
  <si>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</si>
  <si>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</si>
  <si>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</si>
  <si>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</si>
  <si>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</si>
  <si>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</si>
  <si>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</si>
  <si>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</si>
  <si>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</si>
  <si>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</si>
  <si>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</si>
  <si>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</si>
  <si>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</si>
  <si>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</si>
  <si>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</si>
  <si>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</si>
  <si>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</si>
  <si>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</si>
  <si>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</si>
  <si>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</si>
  <si>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</si>
  <si>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</si>
  <si>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</si>
  <si>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</si>
  <si>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</si>
  <si>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</si>
  <si>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</si>
  <si>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</si>
  <si>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</si>
  <si>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</si>
  <si>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</si>
  <si>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Umiestnenie (čerpadlo umiestneného vo vrte/ studni/ suchej komore, strojovni (vyplniť relevantné údaje inak uviesť  " - " )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</si>
  <si>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</si>
  <si>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</si>
  <si>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</si>
  <si>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</si>
  <si>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</si>
  <si>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</si>
  <si>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</si>
  <si>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</si>
  <si>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</si>
  <si>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strojovna</t>
  </si>
  <si>
    <t>DN 80</t>
  </si>
  <si>
    <t>DN 50</t>
  </si>
  <si>
    <t>Meno: Kosť Vasiľ</t>
  </si>
  <si>
    <t>tel. č.: 0902 968</t>
  </si>
  <si>
    <t>nečitateľný štítok</t>
  </si>
  <si>
    <t xml:space="preserve">
tepelná ochrana motora
</t>
  </si>
  <si>
    <t>ostáva na náhradné diely</t>
  </si>
  <si>
    <t>ČS Pichne</t>
  </si>
  <si>
    <t>Pichne</t>
  </si>
  <si>
    <t>vnútorný rozmer/ priemer: -</t>
  </si>
  <si>
    <t>hĺbka uloženia: -</t>
  </si>
  <si>
    <t>výška hladiny:  -</t>
  </si>
  <si>
    <t>umožnená</t>
  </si>
  <si>
    <t>nie - zabezpečí obstarávateľ</t>
  </si>
  <si>
    <t>-</t>
  </si>
  <si>
    <t>Parametre čerpadla</t>
  </si>
  <si>
    <t>Parametre ponúkaného čerpadla</t>
  </si>
  <si>
    <t>Značka a typové označenie ponúkaného čerpadla</t>
  </si>
  <si>
    <t>Tmin. trieda presnosti čerpadla podľa ISO9906:2012</t>
  </si>
  <si>
    <t>Náklady na životný cyklus v EUR bez DPH</t>
  </si>
  <si>
    <t>uchádzač povinný vyplniť</t>
  </si>
  <si>
    <t>vzorec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</si>
  <si>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</si>
  <si>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</si>
  <si>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</si>
  <si>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</si>
  <si>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</si>
  <si>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</si>
  <si>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v rozpätí od 3,28 do 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</si>
</sst>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 (Text)"/>
      <charset val="238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  <font>
      <sz val="11"/>
      <color theme="1"/>
      <name val="Calibri"/>
      <family val="2"/>
      <charset val="238"/>
    </font>
    <font>
      <sz val="10"/>
      <color rgb="FF00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1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22" xfId="0" applyBorder="1"/>
    <xf numFmtId="0" fontId="0" fillId="0" borderId="25" xfId="0" applyBorder="1"/>
    <xf numFmtId="0" fontId="3" fillId="0" borderId="0" xfId="0" applyFont="1" applyAlignment="1">
      <alignment vertical="center"/>
    </xf>
    <xf numFmtId="0" fontId="7" fillId="4" borderId="0" xfId="0" applyFont="1" applyFill="1"/>
    <xf numFmtId="0" fontId="0" fillId="9" borderId="0" xfId="0" applyFill="1"/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3" fillId="0" borderId="19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1" fontId="3" fillId="0" borderId="4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6" borderId="19" xfId="0" applyFont="1" applyFill="1" applyBorder="1"/>
    <xf numFmtId="0" fontId="3" fillId="6" borderId="5" xfId="0" applyFont="1" applyFill="1" applyBorder="1"/>
    <xf numFmtId="0" fontId="3" fillId="6" borderId="6" xfId="0" applyFont="1" applyFill="1" applyBorder="1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6" borderId="19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2" fontId="3" fillId="0" borderId="4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20" xfId="0" applyNumberFormat="1" applyFont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10" fontId="3" fillId="0" borderId="5" xfId="0" applyNumberFormat="1" applyFont="1" applyBorder="1" applyAlignment="1">
      <alignment horizontal="right"/>
    </xf>
    <xf numFmtId="10" fontId="3" fillId="0" borderId="20" xfId="0" applyNumberFormat="1" applyFont="1" applyBorder="1" applyAlignment="1">
      <alignment horizontal="right"/>
    </xf>
    <xf numFmtId="0" fontId="3" fillId="0" borderId="1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7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164" fontId="5" fillId="4" borderId="13" xfId="0" applyNumberFormat="1" applyFont="1" applyFill="1" applyBorder="1" applyAlignment="1">
      <alignment horizontal="center"/>
    </xf>
    <xf numFmtId="164" fontId="5" fillId="4" borderId="1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164" fontId="3" fillId="4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49" fontId="3" fillId="6" borderId="4" xfId="0" applyNumberFormat="1" applyFont="1" applyFill="1" applyBorder="1" applyAlignment="1">
      <alignment horizontal="right" wrapText="1"/>
    </xf>
    <xf numFmtId="49" fontId="3" fillId="6" borderId="5" xfId="0" applyNumberFormat="1" applyFont="1" applyFill="1" applyBorder="1" applyAlignment="1">
      <alignment horizontal="right" wrapText="1"/>
    </xf>
    <xf numFmtId="49" fontId="3" fillId="6" borderId="6" xfId="0" applyNumberFormat="1" applyFont="1" applyFill="1" applyBorder="1" applyAlignment="1">
      <alignment horizontal="right" wrapText="1"/>
    </xf>
    <xf numFmtId="0" fontId="2" fillId="5" borderId="4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0" fontId="2" fillId="5" borderId="4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3" fillId="6" borderId="8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10" fillId="0" borderId="30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 applyProtection="1">
      <alignment horizontal="right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3" fillId="4" borderId="8" xfId="0" applyNumberFormat="1" applyFont="1" applyFill="1" applyBorder="1" applyAlignment="1" applyProtection="1">
      <alignment horizontal="center"/>
      <protection locked="0"/>
    </xf>
    <xf numFmtId="164" fontId="3" fillId="4" borderId="7" xfId="0" applyNumberFormat="1" applyFont="1" applyFill="1" applyBorder="1" applyAlignment="1" applyProtection="1">
      <alignment horizontal="center"/>
      <protection locked="0"/>
    </xf>
    <xf numFmtId="164" fontId="3" fillId="4" borderId="9" xfId="0" applyNumberFormat="1" applyFont="1" applyFill="1" applyBorder="1" applyAlignment="1" applyProtection="1">
      <alignment horizontal="center"/>
      <protection locked="0"/>
    </xf>
    <xf numFmtId="10" fontId="3" fillId="4" borderId="4" xfId="0" applyNumberFormat="1" applyFont="1" applyFill="1" applyBorder="1" applyAlignment="1" applyProtection="1">
      <alignment horizontal="right"/>
      <protection locked="0"/>
    </xf>
    <xf numFmtId="10" fontId="3" fillId="4" borderId="5" xfId="0" applyNumberFormat="1" applyFont="1" applyFill="1" applyBorder="1" applyAlignment="1" applyProtection="1">
      <alignment horizontal="right"/>
      <protection locked="0"/>
    </xf>
    <xf numFmtId="10" fontId="3" fillId="4" borderId="20" xfId="0" applyNumberFormat="1" applyFont="1" applyFill="1" applyBorder="1" applyAlignment="1" applyProtection="1">
      <alignment horizontal="right"/>
      <protection locked="0"/>
    </xf>
    <xf numFmtId="10" fontId="3" fillId="4" borderId="1" xfId="0" applyNumberFormat="1" applyFont="1" applyFill="1" applyBorder="1" applyAlignment="1" applyProtection="1">
      <alignment horizontal="right"/>
      <protection locked="0"/>
    </xf>
    <xf numFmtId="10" fontId="3" fillId="4" borderId="24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3" fillId="4" borderId="24" xfId="0" applyFont="1" applyFill="1" applyBorder="1" applyAlignment="1" applyProtection="1">
      <alignment horizontal="right"/>
      <protection locked="0"/>
    </xf>
    <xf numFmtId="0" fontId="10" fillId="0" borderId="32" xfId="1" applyFont="1" applyBorder="1" applyAlignment="1" applyProtection="1">
      <alignment horizontal="left" vertical="top" wrapText="1"/>
      <protection locked="0"/>
    </xf>
    <xf numFmtId="0" fontId="10" fillId="0" borderId="1" xfId="1" applyFont="1" applyBorder="1" applyAlignment="1" applyProtection="1">
      <alignment horizontal="left" vertical="top" wrapText="1"/>
      <protection locked="0"/>
    </xf>
    <xf numFmtId="0" fontId="12" fillId="10" borderId="1" xfId="2" applyFont="1" applyFill="1" applyBorder="1" applyAlignment="1" applyProtection="1">
      <alignment horizontal="center"/>
      <protection locked="0"/>
    </xf>
    <xf numFmtId="0" fontId="12" fillId="10" borderId="33" xfId="2" applyFont="1" applyFill="1" applyBorder="1" applyAlignment="1" applyProtection="1">
      <alignment horizontal="center"/>
      <protection locked="0"/>
    </xf>
    <xf numFmtId="0" fontId="13" fillId="0" borderId="32" xfId="1" applyFont="1" applyBorder="1" applyAlignment="1" applyProtection="1">
      <alignment horizontal="left" vertical="top" wrapText="1"/>
      <protection locked="0"/>
    </xf>
    <xf numFmtId="0" fontId="13" fillId="0" borderId="1" xfId="1" applyFont="1" applyBorder="1" applyAlignment="1" applyProtection="1">
      <alignment horizontal="left" vertical="top" wrapText="1"/>
      <protection locked="0"/>
    </xf>
    <xf numFmtId="0" fontId="13" fillId="0" borderId="34" xfId="1" applyFont="1" applyBorder="1" applyAlignment="1" applyProtection="1">
      <alignment horizontal="left" vertical="top" wrapText="1"/>
      <protection locked="0"/>
    </xf>
    <xf numFmtId="0" fontId="13" fillId="0" borderId="35" xfId="1" applyFont="1" applyBorder="1" applyAlignment="1" applyProtection="1">
      <alignment horizontal="left" vertical="top" wrapText="1"/>
      <protection locked="0"/>
    </xf>
    <xf numFmtId="0" fontId="12" fillId="10" borderId="35" xfId="2" applyFont="1" applyFill="1" applyBorder="1" applyAlignment="1" applyProtection="1">
      <alignment horizontal="center"/>
      <protection locked="0"/>
    </xf>
    <xf numFmtId="0" fontId="12" fillId="10" borderId="36" xfId="2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2" fillId="10" borderId="0" xfId="2" applyFont="1" applyFill="1" applyAlignment="1" applyProtection="1">
      <alignment horizontal="center"/>
      <protection locked="0"/>
    </xf>
    <xf numFmtId="0" fontId="13" fillId="0" borderId="0" xfId="1" applyFont="1" applyAlignment="1" applyProtection="1">
      <alignment horizontal="center" vertical="top" wrapText="1"/>
      <protection locked="0"/>
    </xf>
  </cellXfs>
  <cellStyles count="3">
    <cellStyle name="Normálna" xfId="0" builtinId="0"/>
    <cellStyle name="Normálna 2" xfId="1" xr:uid="{494DAE76-5F10-5449-B29C-E3CEA32E80CF}"/>
    <cellStyle name="Normálna 3" xfId="2" xr:uid="{1E1C86EC-4689-AB4A-9297-6F40831C6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topLeftCell="A71" zoomScale="120" zoomScaleNormal="120" zoomScalePageLayoutView="110" workbookViewId="0">
      <selection activeCell="A92" activeCellId="5" sqref="G44:H50 A60:C60 A63:C63 D69:H69 D72:H73 A92:H104"/>
    </sheetView>
  </sheetViews>
  <sheetFormatPr baseColWidth="10" defaultColWidth="11.5" defaultRowHeight="16" x14ac:dyDescent="0.2"/>
  <cols>
    <col min="2" max="5" width="10" customWidth="1"/>
    <col min="6" max="6" width="11.1640625" customWidth="1"/>
    <col min="7" max="7" width="10" customWidth="1"/>
  </cols>
  <sheetData>
    <row r="1" spans="1:8" ht="16" customHeight="1" x14ac:dyDescent="0.2">
      <c r="A1" s="135" t="s">
        <v>119</v>
      </c>
      <c r="B1" s="135"/>
      <c r="C1" s="135"/>
      <c r="D1" s="135"/>
      <c r="E1" s="135"/>
      <c r="F1" s="135"/>
      <c r="G1" s="135"/>
      <c r="H1" s="135"/>
    </row>
    <row r="2" spans="1:8" ht="16" customHeight="1" x14ac:dyDescent="0.2">
      <c r="A2" s="135"/>
      <c r="B2" s="135"/>
      <c r="C2" s="135"/>
      <c r="D2" s="135"/>
      <c r="E2" s="135"/>
      <c r="F2" s="135"/>
      <c r="G2" s="135"/>
      <c r="H2" s="135"/>
    </row>
    <row r="4" spans="1:8" ht="16" customHeight="1" x14ac:dyDescent="0.2">
      <c r="A4" s="136" t="s">
        <v>0</v>
      </c>
      <c r="B4" s="136"/>
      <c r="C4" s="136"/>
      <c r="D4" s="136"/>
      <c r="E4" s="136"/>
      <c r="F4" s="136"/>
      <c r="G4" s="136"/>
      <c r="H4" s="136"/>
    </row>
    <row r="5" spans="1:8" x14ac:dyDescent="0.2">
      <c r="A5" s="136"/>
      <c r="B5" s="136"/>
      <c r="C5" s="136"/>
      <c r="D5" s="136"/>
      <c r="E5" s="136"/>
      <c r="F5" s="136"/>
      <c r="G5" s="136"/>
      <c r="H5" s="136"/>
    </row>
    <row r="7" spans="1:8" x14ac:dyDescent="0.2">
      <c r="A7" s="153" t="s">
        <v>14</v>
      </c>
      <c r="B7" s="153"/>
      <c r="C7" s="153"/>
      <c r="D7" s="153"/>
      <c r="E7" s="153"/>
      <c r="F7" s="153"/>
      <c r="G7" s="153"/>
      <c r="H7" s="153"/>
    </row>
    <row r="8" spans="1:8" x14ac:dyDescent="0.2">
      <c r="A8" s="45" t="s">
        <v>1</v>
      </c>
      <c r="B8" s="45"/>
      <c r="C8" s="45"/>
      <c r="D8" s="108" t="s">
        <v>11</v>
      </c>
      <c r="E8" s="97"/>
      <c r="F8" s="97"/>
      <c r="G8" s="97"/>
      <c r="H8" s="98"/>
    </row>
    <row r="9" spans="1:8" x14ac:dyDescent="0.2">
      <c r="A9" s="45" t="s">
        <v>116</v>
      </c>
      <c r="B9" s="45"/>
      <c r="C9" s="45"/>
      <c r="D9" s="108" t="s">
        <v>128</v>
      </c>
      <c r="E9" s="97"/>
      <c r="F9" s="97"/>
      <c r="G9" s="97"/>
      <c r="H9" s="98"/>
    </row>
    <row r="10" spans="1:8" x14ac:dyDescent="0.2">
      <c r="A10" s="45" t="s">
        <v>13</v>
      </c>
      <c r="B10" s="45"/>
      <c r="C10" s="45"/>
      <c r="D10" s="108" t="s">
        <v>129</v>
      </c>
      <c r="E10" s="97"/>
      <c r="F10" s="97"/>
      <c r="G10" s="97"/>
      <c r="H10" s="98"/>
    </row>
    <row r="11" spans="1:8" x14ac:dyDescent="0.2">
      <c r="A11" s="154" t="s">
        <v>110</v>
      </c>
      <c r="B11" s="155"/>
      <c r="C11" s="156"/>
      <c r="D11" s="111" t="s">
        <v>120</v>
      </c>
      <c r="E11" s="112"/>
      <c r="F11" s="112"/>
      <c r="G11" s="112"/>
      <c r="H11" s="113"/>
    </row>
    <row r="12" spans="1:8" ht="16" customHeight="1" x14ac:dyDescent="0.2">
      <c r="A12" s="157"/>
      <c r="B12" s="158"/>
      <c r="C12" s="159"/>
      <c r="D12" s="137" t="s">
        <v>130</v>
      </c>
      <c r="E12" s="43"/>
      <c r="F12" s="43"/>
      <c r="G12" s="43"/>
      <c r="H12" s="138"/>
    </row>
    <row r="13" spans="1:8" x14ac:dyDescent="0.2">
      <c r="A13" s="157"/>
      <c r="B13" s="158"/>
      <c r="C13" s="159"/>
      <c r="D13" s="139" t="s">
        <v>131</v>
      </c>
      <c r="E13" s="140"/>
      <c r="F13" s="140"/>
      <c r="G13" s="140"/>
      <c r="H13" s="141"/>
    </row>
    <row r="14" spans="1:8" ht="14.5" customHeight="1" x14ac:dyDescent="0.2">
      <c r="A14" s="160"/>
      <c r="B14" s="161"/>
      <c r="C14" s="162"/>
      <c r="D14" s="139" t="s">
        <v>132</v>
      </c>
      <c r="E14" s="140"/>
      <c r="F14" s="140"/>
      <c r="G14" s="140"/>
      <c r="H14" s="141"/>
    </row>
    <row r="15" spans="1:8" ht="14.5" customHeight="1" x14ac:dyDescent="0.2">
      <c r="A15" s="163" t="s">
        <v>117</v>
      </c>
      <c r="B15" s="164"/>
      <c r="C15" s="165"/>
      <c r="D15" s="166" t="s">
        <v>133</v>
      </c>
      <c r="E15" s="166"/>
      <c r="F15" s="166"/>
      <c r="G15" s="166"/>
      <c r="H15" s="166"/>
    </row>
    <row r="16" spans="1:8" hidden="1" x14ac:dyDescent="0.2">
      <c r="A16" s="142" t="s">
        <v>15</v>
      </c>
      <c r="B16" s="143"/>
      <c r="C16" s="144"/>
      <c r="D16" s="43" t="s">
        <v>123</v>
      </c>
      <c r="E16" s="43"/>
      <c r="F16" s="43"/>
      <c r="G16" s="43"/>
      <c r="H16" s="138"/>
    </row>
    <row r="17" spans="1:8" hidden="1" x14ac:dyDescent="0.2">
      <c r="A17" s="145"/>
      <c r="B17" s="146"/>
      <c r="C17" s="147"/>
      <c r="D17" s="140" t="s">
        <v>16</v>
      </c>
      <c r="E17" s="140"/>
      <c r="F17" s="140"/>
      <c r="G17" s="140"/>
      <c r="H17" s="141"/>
    </row>
    <row r="18" spans="1:8" hidden="1" x14ac:dyDescent="0.2">
      <c r="A18" s="148"/>
      <c r="B18" s="149"/>
      <c r="C18" s="150"/>
      <c r="D18" s="151" t="s">
        <v>124</v>
      </c>
      <c r="E18" s="151"/>
      <c r="F18" s="151"/>
      <c r="G18" s="151"/>
      <c r="H18" s="152"/>
    </row>
    <row r="19" spans="1:8" x14ac:dyDescent="0.2">
      <c r="D19" s="2"/>
      <c r="E19" s="2"/>
      <c r="F19" s="2"/>
      <c r="G19" s="2"/>
      <c r="H19" s="2"/>
    </row>
    <row r="20" spans="1:8" x14ac:dyDescent="0.2">
      <c r="D20" s="2"/>
      <c r="E20" s="2"/>
      <c r="F20" s="2"/>
      <c r="G20" s="2"/>
      <c r="H20" s="2"/>
    </row>
    <row r="21" spans="1:8" x14ac:dyDescent="0.2">
      <c r="A21" s="57" t="s">
        <v>17</v>
      </c>
      <c r="B21" s="58"/>
      <c r="C21" s="58"/>
      <c r="D21" s="58"/>
      <c r="E21" s="58"/>
      <c r="F21" s="58"/>
      <c r="G21" s="58"/>
      <c r="H21" s="59"/>
    </row>
    <row r="22" spans="1:8" x14ac:dyDescent="0.2">
      <c r="A22" s="74" t="s">
        <v>21</v>
      </c>
      <c r="B22" s="40"/>
      <c r="C22" s="41"/>
      <c r="D22" s="97" t="s">
        <v>125</v>
      </c>
      <c r="E22" s="97"/>
      <c r="F22" s="97"/>
      <c r="G22" s="97"/>
      <c r="H22" s="98"/>
    </row>
    <row r="23" spans="1:8" x14ac:dyDescent="0.2">
      <c r="A23" s="110" t="s">
        <v>91</v>
      </c>
      <c r="B23" s="31"/>
      <c r="C23" s="32"/>
      <c r="D23" s="111" t="s">
        <v>93</v>
      </c>
      <c r="E23" s="112"/>
      <c r="F23" s="112"/>
      <c r="G23" s="112"/>
      <c r="H23" s="113"/>
    </row>
    <row r="24" spans="1:8" ht="15.5" customHeight="1" x14ac:dyDescent="0.2">
      <c r="A24" s="123" t="s">
        <v>31</v>
      </c>
      <c r="B24" s="124"/>
      <c r="C24" s="125"/>
      <c r="D24" s="114" t="s">
        <v>24</v>
      </c>
      <c r="E24" s="115"/>
      <c r="F24" s="115"/>
      <c r="G24" s="115"/>
      <c r="H24" s="116"/>
    </row>
    <row r="25" spans="1:8" x14ac:dyDescent="0.2">
      <c r="A25" s="126"/>
      <c r="B25" s="127"/>
      <c r="C25" s="128"/>
      <c r="D25" s="114" t="s">
        <v>26</v>
      </c>
      <c r="E25" s="115"/>
      <c r="F25" s="115"/>
      <c r="G25" s="115"/>
      <c r="H25" s="116"/>
    </row>
    <row r="26" spans="1:8" x14ac:dyDescent="0.2">
      <c r="A26" s="126"/>
      <c r="B26" s="127"/>
      <c r="C26" s="128"/>
      <c r="D26" s="117"/>
      <c r="E26" s="118"/>
      <c r="F26" s="118"/>
      <c r="G26" s="118"/>
      <c r="H26" s="119"/>
    </row>
    <row r="27" spans="1:8" x14ac:dyDescent="0.2">
      <c r="A27" s="129"/>
      <c r="B27" s="130"/>
      <c r="C27" s="131"/>
      <c r="D27" s="132"/>
      <c r="E27" s="133"/>
      <c r="F27" s="133"/>
      <c r="G27" s="133"/>
      <c r="H27" s="134"/>
    </row>
    <row r="28" spans="1:8" x14ac:dyDescent="0.2">
      <c r="A28" s="120" t="s">
        <v>27</v>
      </c>
      <c r="B28" s="121"/>
      <c r="C28" s="122"/>
      <c r="D28" s="111" t="s">
        <v>30</v>
      </c>
      <c r="E28" s="112"/>
      <c r="F28" s="112"/>
      <c r="G28" s="112"/>
      <c r="H28" s="113"/>
    </row>
    <row r="29" spans="1:8" x14ac:dyDescent="0.2">
      <c r="A29" s="110" t="s">
        <v>32</v>
      </c>
      <c r="B29" s="31"/>
      <c r="C29" s="32"/>
      <c r="D29" s="111">
        <v>1</v>
      </c>
      <c r="E29" s="112"/>
      <c r="F29" s="112"/>
      <c r="G29" s="112"/>
      <c r="H29" s="113"/>
    </row>
    <row r="30" spans="1:8" x14ac:dyDescent="0.2">
      <c r="A30" s="110" t="s">
        <v>90</v>
      </c>
      <c r="B30" s="31"/>
      <c r="C30" s="32"/>
      <c r="D30" s="111" t="s">
        <v>19</v>
      </c>
      <c r="E30" s="112"/>
      <c r="F30" s="112"/>
      <c r="G30" s="112"/>
      <c r="H30" s="113"/>
    </row>
    <row r="31" spans="1:8" x14ac:dyDescent="0.2">
      <c r="A31" s="110" t="s">
        <v>111</v>
      </c>
      <c r="B31" s="31"/>
      <c r="C31" s="32"/>
      <c r="D31" s="111" t="s">
        <v>134</v>
      </c>
      <c r="E31" s="112"/>
      <c r="F31" s="112"/>
      <c r="G31" s="112"/>
      <c r="H31" s="113"/>
    </row>
    <row r="32" spans="1:8" x14ac:dyDescent="0.2">
      <c r="A32" s="110" t="s">
        <v>94</v>
      </c>
      <c r="B32" s="31"/>
      <c r="C32" s="32"/>
      <c r="D32" s="111" t="s">
        <v>99</v>
      </c>
      <c r="E32" s="112"/>
      <c r="F32" s="112"/>
      <c r="G32" s="112"/>
      <c r="H32" s="113"/>
    </row>
    <row r="33" spans="1:8" x14ac:dyDescent="0.2">
      <c r="A33" s="74" t="s">
        <v>89</v>
      </c>
      <c r="B33" s="40"/>
      <c r="C33" s="41"/>
      <c r="D33" s="108" t="s">
        <v>35</v>
      </c>
      <c r="E33" s="97"/>
      <c r="F33" s="97"/>
      <c r="G33" s="97"/>
      <c r="H33" s="98"/>
    </row>
    <row r="34" spans="1:8" ht="28" customHeight="1" x14ac:dyDescent="0.2">
      <c r="A34" s="78" t="s">
        <v>36</v>
      </c>
      <c r="B34" s="19"/>
      <c r="C34" s="20"/>
      <c r="D34" s="62" t="s">
        <v>122</v>
      </c>
      <c r="E34" s="109"/>
      <c r="F34" s="109"/>
      <c r="G34" s="109"/>
      <c r="H34" s="63"/>
    </row>
    <row r="35" spans="1:8" s="1" customFormat="1" ht="40" customHeight="1" x14ac:dyDescent="0.2">
      <c r="A35" s="78" t="s">
        <v>37</v>
      </c>
      <c r="B35" s="19"/>
      <c r="C35" s="20"/>
      <c r="D35" s="62" t="s">
        <v>121</v>
      </c>
      <c r="E35" s="109"/>
      <c r="F35" s="109"/>
      <c r="G35" s="109"/>
      <c r="H35" s="63"/>
    </row>
    <row r="36" spans="1:8" x14ac:dyDescent="0.2">
      <c r="A36" s="74" t="s">
        <v>38</v>
      </c>
      <c r="B36" s="40"/>
      <c r="C36" s="41"/>
      <c r="D36" s="108" t="s">
        <v>44</v>
      </c>
      <c r="E36" s="97"/>
      <c r="F36" s="97"/>
      <c r="G36" s="97"/>
      <c r="H36" s="98"/>
    </row>
    <row r="37" spans="1:8" ht="28" customHeight="1" x14ac:dyDescent="0.2">
      <c r="A37" s="78" t="s">
        <v>48</v>
      </c>
      <c r="B37" s="19"/>
      <c r="C37" s="20"/>
      <c r="D37" s="108" t="s">
        <v>46</v>
      </c>
      <c r="E37" s="97"/>
      <c r="F37" s="97"/>
      <c r="G37" s="97"/>
      <c r="H37" s="98"/>
    </row>
    <row r="38" spans="1:8" ht="27.5" customHeight="1" x14ac:dyDescent="0.2">
      <c r="A38" s="78" t="s">
        <v>109</v>
      </c>
      <c r="B38" s="19"/>
      <c r="C38" s="20"/>
      <c r="D38" s="108" t="s">
        <v>135</v>
      </c>
      <c r="E38" s="97"/>
      <c r="F38" s="97"/>
      <c r="G38" s="97"/>
      <c r="H38" s="98"/>
    </row>
    <row r="39" spans="1:8" x14ac:dyDescent="0.2">
      <c r="A39" s="74" t="s">
        <v>49</v>
      </c>
      <c r="B39" s="40"/>
      <c r="C39" s="41"/>
      <c r="D39" s="97" t="s">
        <v>51</v>
      </c>
      <c r="E39" s="97"/>
      <c r="F39" s="97"/>
      <c r="G39" s="97"/>
      <c r="H39" s="98"/>
    </row>
    <row r="40" spans="1:8" x14ac:dyDescent="0.2">
      <c r="A40" s="3"/>
      <c r="B40" s="3"/>
      <c r="C40" s="3"/>
      <c r="D40" s="4"/>
      <c r="E40" s="4"/>
      <c r="F40" s="4"/>
      <c r="G40" s="4"/>
      <c r="H40" s="4"/>
    </row>
    <row r="42" spans="1:8" x14ac:dyDescent="0.2">
      <c r="A42" s="99" t="s">
        <v>136</v>
      </c>
      <c r="B42" s="100"/>
      <c r="C42" s="100"/>
      <c r="D42" s="100"/>
      <c r="E42" s="100"/>
      <c r="F42" s="100"/>
      <c r="G42" s="100"/>
      <c r="H42" s="101"/>
    </row>
    <row r="43" spans="1:8" ht="24" customHeight="1" x14ac:dyDescent="0.2">
      <c r="A43" s="102" t="s">
        <v>52</v>
      </c>
      <c r="B43" s="103"/>
      <c r="C43" s="104"/>
      <c r="D43" s="105" t="s">
        <v>53</v>
      </c>
      <c r="E43" s="106"/>
      <c r="F43" s="107"/>
      <c r="G43" s="103" t="s">
        <v>137</v>
      </c>
      <c r="H43" s="104"/>
    </row>
    <row r="44" spans="1:8" ht="24" customHeight="1" x14ac:dyDescent="0.2">
      <c r="A44" s="167" t="s">
        <v>138</v>
      </c>
      <c r="B44" s="168"/>
      <c r="C44" s="169"/>
      <c r="D44" s="170"/>
      <c r="E44" s="171"/>
      <c r="F44" s="172"/>
      <c r="G44" s="184"/>
      <c r="H44" s="185"/>
    </row>
    <row r="45" spans="1:8" x14ac:dyDescent="0.2">
      <c r="A45" s="74" t="s">
        <v>81</v>
      </c>
      <c r="B45" s="40"/>
      <c r="C45" s="41"/>
      <c r="D45" s="181" t="s">
        <v>149</v>
      </c>
      <c r="E45" s="182"/>
      <c r="F45" s="183"/>
      <c r="G45" s="186"/>
      <c r="H45" s="187"/>
    </row>
    <row r="46" spans="1:8" x14ac:dyDescent="0.2">
      <c r="A46" s="74" t="s">
        <v>82</v>
      </c>
      <c r="B46" s="40"/>
      <c r="C46" s="41"/>
      <c r="D46" s="75">
        <v>140</v>
      </c>
      <c r="E46" s="76"/>
      <c r="F46" s="77"/>
      <c r="G46" s="186"/>
      <c r="H46" s="187"/>
    </row>
    <row r="47" spans="1:8" ht="40" customHeight="1" x14ac:dyDescent="0.2">
      <c r="A47" s="78" t="s">
        <v>103</v>
      </c>
      <c r="B47" s="19"/>
      <c r="C47" s="20"/>
      <c r="D47" s="177">
        <v>11</v>
      </c>
      <c r="E47" s="178"/>
      <c r="F47" s="179"/>
      <c r="G47" s="186"/>
      <c r="H47" s="187"/>
    </row>
    <row r="48" spans="1:8" x14ac:dyDescent="0.2">
      <c r="A48" s="78" t="s">
        <v>54</v>
      </c>
      <c r="B48" s="19"/>
      <c r="C48" s="20"/>
      <c r="D48" s="75" t="s">
        <v>56</v>
      </c>
      <c r="E48" s="76"/>
      <c r="F48" s="77"/>
      <c r="G48" s="186"/>
      <c r="H48" s="187"/>
    </row>
    <row r="49" spans="1:8" x14ac:dyDescent="0.2">
      <c r="A49" s="74" t="s">
        <v>61</v>
      </c>
      <c r="B49" s="40"/>
      <c r="C49" s="41"/>
      <c r="D49" s="75">
        <v>44</v>
      </c>
      <c r="E49" s="76"/>
      <c r="F49" s="77"/>
      <c r="G49" s="186"/>
      <c r="H49" s="187"/>
    </row>
    <row r="50" spans="1:8" ht="26.5" customHeight="1" x14ac:dyDescent="0.2">
      <c r="A50" s="78" t="s">
        <v>139</v>
      </c>
      <c r="B50" s="19"/>
      <c r="C50" s="20"/>
      <c r="D50" s="75" t="s">
        <v>64</v>
      </c>
      <c r="E50" s="76"/>
      <c r="F50" s="77"/>
      <c r="G50" s="186"/>
      <c r="H50" s="187"/>
    </row>
    <row r="53" spans="1:8" x14ac:dyDescent="0.2">
      <c r="A53" s="85" t="s">
        <v>66</v>
      </c>
      <c r="B53" s="86"/>
      <c r="C53" s="86"/>
      <c r="D53" s="86"/>
      <c r="E53" s="86"/>
      <c r="F53" s="86"/>
      <c r="G53" s="86"/>
      <c r="H53" s="87"/>
    </row>
    <row r="54" spans="1:8" ht="46" customHeight="1" x14ac:dyDescent="0.2">
      <c r="A54" s="88" t="s">
        <v>67</v>
      </c>
      <c r="B54" s="89"/>
      <c r="C54" s="90"/>
      <c r="D54" s="91" t="s">
        <v>126</v>
      </c>
      <c r="E54" s="92"/>
      <c r="F54" s="92"/>
      <c r="G54" s="92"/>
      <c r="H54" s="93"/>
    </row>
    <row r="55" spans="1:8" ht="20" customHeight="1" x14ac:dyDescent="0.2">
      <c r="A55" s="79" t="s">
        <v>114</v>
      </c>
      <c r="B55" s="80"/>
      <c r="C55" s="81"/>
      <c r="D55" s="82" t="s">
        <v>127</v>
      </c>
      <c r="E55" s="83"/>
      <c r="F55" s="83"/>
      <c r="G55" s="83"/>
      <c r="H55" s="84"/>
    </row>
    <row r="58" spans="1:8" x14ac:dyDescent="0.2">
      <c r="A58" s="94" t="s">
        <v>68</v>
      </c>
      <c r="B58" s="95"/>
      <c r="C58" s="95"/>
      <c r="D58" s="95"/>
      <c r="E58" s="95"/>
      <c r="F58" s="95"/>
      <c r="G58" s="95"/>
      <c r="H58" s="96"/>
    </row>
    <row r="59" spans="1:8" ht="40" customHeight="1" x14ac:dyDescent="0.2">
      <c r="A59" s="73" t="s">
        <v>73</v>
      </c>
      <c r="B59" s="64"/>
      <c r="C59" s="65"/>
      <c r="D59" s="62" t="s">
        <v>69</v>
      </c>
      <c r="E59" s="63"/>
      <c r="F59" s="64" t="s">
        <v>74</v>
      </c>
      <c r="G59" s="64"/>
      <c r="H59" s="65"/>
    </row>
    <row r="60" spans="1:8" x14ac:dyDescent="0.2">
      <c r="A60" s="188"/>
      <c r="B60" s="189"/>
      <c r="C60" s="190"/>
      <c r="D60" s="66">
        <f>D29</f>
        <v>1</v>
      </c>
      <c r="E60" s="67"/>
      <c r="F60" s="68">
        <f>A60*D60</f>
        <v>0</v>
      </c>
      <c r="G60" s="69"/>
      <c r="H60" s="67"/>
    </row>
    <row r="62" spans="1:8" ht="24" customHeight="1" x14ac:dyDescent="0.2">
      <c r="A62" s="70" t="s">
        <v>71</v>
      </c>
      <c r="B62" s="71"/>
      <c r="C62" s="72"/>
      <c r="D62" s="62" t="s">
        <v>70</v>
      </c>
      <c r="E62" s="63"/>
      <c r="F62" s="73" t="s">
        <v>72</v>
      </c>
      <c r="G62" s="64"/>
      <c r="H62" s="65"/>
    </row>
    <row r="63" spans="1:8" ht="17" thickBot="1" x14ac:dyDescent="0.25">
      <c r="A63" s="191"/>
      <c r="B63" s="192"/>
      <c r="C63" s="193"/>
      <c r="D63" s="52">
        <f>D29</f>
        <v>1</v>
      </c>
      <c r="E63" s="53"/>
      <c r="F63" s="54">
        <f>A63*D63</f>
        <v>0</v>
      </c>
      <c r="G63" s="55"/>
      <c r="H63" s="56"/>
    </row>
    <row r="64" spans="1:8" ht="17" thickBot="1" x14ac:dyDescent="0.25">
      <c r="A64" s="60" t="s">
        <v>76</v>
      </c>
      <c r="B64" s="60"/>
      <c r="C64" s="60"/>
      <c r="D64" s="60"/>
      <c r="E64" s="60"/>
      <c r="F64" s="61">
        <f>F60+F63</f>
        <v>0</v>
      </c>
      <c r="G64" s="61"/>
      <c r="H64" s="61"/>
    </row>
    <row r="65" spans="1:8" x14ac:dyDescent="0.2">
      <c r="A65" s="5"/>
      <c r="B65" s="5"/>
      <c r="C65" s="5"/>
      <c r="D65" s="6"/>
      <c r="E65" s="6"/>
      <c r="F65" s="7"/>
      <c r="G65" s="7"/>
      <c r="H65" s="7"/>
    </row>
    <row r="67" spans="1:8" ht="17" thickBot="1" x14ac:dyDescent="0.25">
      <c r="A67" s="57" t="s">
        <v>75</v>
      </c>
      <c r="B67" s="58"/>
      <c r="C67" s="58"/>
      <c r="D67" s="58"/>
      <c r="E67" s="58"/>
      <c r="F67" s="58"/>
      <c r="G67" s="58"/>
      <c r="H67" s="59"/>
    </row>
    <row r="68" spans="1:8" ht="17" thickTop="1" x14ac:dyDescent="0.2">
      <c r="A68" s="46" t="s">
        <v>77</v>
      </c>
      <c r="B68" s="47"/>
      <c r="C68" s="48"/>
      <c r="D68" s="49">
        <v>35000</v>
      </c>
      <c r="E68" s="50"/>
      <c r="F68" s="50"/>
      <c r="G68" s="50"/>
      <c r="H68" s="51"/>
    </row>
    <row r="69" spans="1:8" x14ac:dyDescent="0.2">
      <c r="A69" s="39" t="s">
        <v>113</v>
      </c>
      <c r="B69" s="40"/>
      <c r="C69" s="41"/>
      <c r="D69" s="194"/>
      <c r="E69" s="195"/>
      <c r="F69" s="195"/>
      <c r="G69" s="195"/>
      <c r="H69" s="196"/>
    </row>
    <row r="70" spans="1:8" hidden="1" x14ac:dyDescent="0.2">
      <c r="A70" s="39" t="s">
        <v>78</v>
      </c>
      <c r="B70" s="40"/>
      <c r="C70" s="41"/>
      <c r="D70" s="36" t="e">
        <f>D69*IF(G50="1B",0.97,IF(G50="2B",0.95,IF(G50="3B",0.93,"NA")))</f>
        <v>#VALUE!</v>
      </c>
      <c r="E70" s="37"/>
      <c r="F70" s="37"/>
      <c r="G70" s="37"/>
      <c r="H70" s="38"/>
    </row>
    <row r="71" spans="1:8" x14ac:dyDescent="0.2">
      <c r="A71" s="42"/>
      <c r="B71" s="43"/>
      <c r="C71" s="43"/>
      <c r="H71" s="8"/>
    </row>
    <row r="72" spans="1:8" x14ac:dyDescent="0.2">
      <c r="A72" s="44" t="s">
        <v>79</v>
      </c>
      <c r="B72" s="45"/>
      <c r="C72" s="45"/>
      <c r="D72" s="197"/>
      <c r="E72" s="197"/>
      <c r="F72" s="197"/>
      <c r="G72" s="197"/>
      <c r="H72" s="198"/>
    </row>
    <row r="73" spans="1:8" x14ac:dyDescent="0.2">
      <c r="A73" s="44" t="s">
        <v>80</v>
      </c>
      <c r="B73" s="45"/>
      <c r="C73" s="45"/>
      <c r="D73" s="199"/>
      <c r="E73" s="199"/>
      <c r="F73" s="199"/>
      <c r="G73" s="199"/>
      <c r="H73" s="200"/>
    </row>
    <row r="74" spans="1:8" x14ac:dyDescent="0.2">
      <c r="A74" s="9"/>
      <c r="H74" s="8"/>
    </row>
    <row r="75" spans="1:8" x14ac:dyDescent="0.2">
      <c r="A75" s="39" t="s">
        <v>83</v>
      </c>
      <c r="B75" s="40"/>
      <c r="C75" s="41"/>
      <c r="D75" s="36">
        <f>D69*D72</f>
        <v>0</v>
      </c>
      <c r="E75" s="37"/>
      <c r="F75" s="37"/>
      <c r="G75" s="37"/>
      <c r="H75" s="38"/>
    </row>
    <row r="76" spans="1:8" ht="27" hidden="1" customHeight="1" x14ac:dyDescent="0.2">
      <c r="A76" s="18" t="s">
        <v>112</v>
      </c>
      <c r="B76" s="19"/>
      <c r="C76" s="20"/>
      <c r="D76" s="36" t="e">
        <f>D70*D72</f>
        <v>#VALUE!</v>
      </c>
      <c r="E76" s="37"/>
      <c r="F76" s="37"/>
      <c r="G76" s="37"/>
      <c r="H76" s="38"/>
    </row>
    <row r="77" spans="1:8" x14ac:dyDescent="0.2">
      <c r="A77" s="9"/>
      <c r="H77" s="8"/>
    </row>
    <row r="78" spans="1:8" x14ac:dyDescent="0.2">
      <c r="A78" s="18" t="s">
        <v>84</v>
      </c>
      <c r="B78" s="19"/>
      <c r="C78" s="20"/>
      <c r="D78" s="21" t="e">
        <f>(1/D75)*(D68*1000*9.81*G46/3600/1000)</f>
        <v>#DIV/0!</v>
      </c>
      <c r="E78" s="22"/>
      <c r="F78" s="22"/>
      <c r="G78" s="22"/>
      <c r="H78" s="23"/>
    </row>
    <row r="79" spans="1:8" x14ac:dyDescent="0.2">
      <c r="A79" s="9"/>
      <c r="H79" s="8"/>
    </row>
    <row r="80" spans="1:8" x14ac:dyDescent="0.2">
      <c r="A80" s="39" t="s">
        <v>85</v>
      </c>
      <c r="B80" s="40"/>
      <c r="C80" s="41"/>
      <c r="D80" s="27">
        <v>150</v>
      </c>
      <c r="E80" s="28"/>
      <c r="F80" s="28"/>
      <c r="G80" s="28"/>
      <c r="H80" s="29"/>
    </row>
    <row r="81" spans="1:8" x14ac:dyDescent="0.2">
      <c r="A81" s="18" t="s">
        <v>86</v>
      </c>
      <c r="B81" s="19"/>
      <c r="C81" s="20"/>
      <c r="D81" s="21" t="e">
        <f>D78*D80/1000</f>
        <v>#DIV/0!</v>
      </c>
      <c r="E81" s="22"/>
      <c r="F81" s="22"/>
      <c r="G81" s="22"/>
      <c r="H81" s="23"/>
    </row>
    <row r="82" spans="1:8" x14ac:dyDescent="0.2">
      <c r="A82" s="9"/>
      <c r="H82" s="8"/>
    </row>
    <row r="83" spans="1:8" x14ac:dyDescent="0.2">
      <c r="A83" s="24" t="s">
        <v>87</v>
      </c>
      <c r="B83" s="25"/>
      <c r="C83" s="26"/>
      <c r="D83" s="27">
        <v>15</v>
      </c>
      <c r="E83" s="28"/>
      <c r="F83" s="28"/>
      <c r="G83" s="28"/>
      <c r="H83" s="29"/>
    </row>
    <row r="84" spans="1:8" x14ac:dyDescent="0.2">
      <c r="A84" s="30" t="s">
        <v>88</v>
      </c>
      <c r="B84" s="31"/>
      <c r="C84" s="32"/>
      <c r="D84" s="33" t="e">
        <f>D81*D83</f>
        <v>#DIV/0!</v>
      </c>
      <c r="E84" s="34"/>
      <c r="F84" s="34"/>
      <c r="G84" s="34"/>
      <c r="H84" s="35"/>
    </row>
    <row r="85" spans="1:8" ht="17" thickBot="1" x14ac:dyDescent="0.25">
      <c r="A85" s="13" t="s">
        <v>140</v>
      </c>
      <c r="B85" s="14"/>
      <c r="C85" s="14"/>
      <c r="D85" s="15" t="e">
        <f>F64+D84</f>
        <v>#DIV/0!</v>
      </c>
      <c r="E85" s="16"/>
      <c r="F85" s="16"/>
      <c r="G85" s="16"/>
      <c r="H85" s="17"/>
    </row>
    <row r="86" spans="1:8" ht="17" thickTop="1" x14ac:dyDescent="0.2"/>
    <row r="87" spans="1:8" x14ac:dyDescent="0.2">
      <c r="A87" s="11"/>
      <c r="B87" t="s">
        <v>141</v>
      </c>
    </row>
    <row r="88" spans="1:8" x14ac:dyDescent="0.2">
      <c r="A88" s="12"/>
      <c r="B88" t="s">
        <v>142</v>
      </c>
    </row>
    <row r="90" spans="1:8" ht="17" thickBot="1" x14ac:dyDescent="0.25"/>
    <row r="91" spans="1:8" x14ac:dyDescent="0.2">
      <c r="A91" s="173"/>
      <c r="B91" s="174"/>
      <c r="C91" s="174"/>
      <c r="D91" s="174"/>
      <c r="E91" s="175" t="s">
        <v>143</v>
      </c>
      <c r="F91" s="175"/>
      <c r="G91" s="175"/>
      <c r="H91" s="176"/>
    </row>
    <row r="92" spans="1:8" x14ac:dyDescent="0.2">
      <c r="A92" s="201" t="s">
        <v>144</v>
      </c>
      <c r="B92" s="202"/>
      <c r="C92" s="202"/>
      <c r="D92" s="202"/>
      <c r="E92" s="203"/>
      <c r="F92" s="203"/>
      <c r="G92" s="203"/>
      <c r="H92" s="204"/>
    </row>
    <row r="93" spans="1:8" x14ac:dyDescent="0.2">
      <c r="A93" s="205" t="s">
        <v>145</v>
      </c>
      <c r="B93" s="206"/>
      <c r="C93" s="206"/>
      <c r="D93" s="206"/>
      <c r="E93" s="203"/>
      <c r="F93" s="203"/>
      <c r="G93" s="203"/>
      <c r="H93" s="204"/>
    </row>
    <row r="94" spans="1:8" x14ac:dyDescent="0.2">
      <c r="A94" s="205" t="s">
        <v>146</v>
      </c>
      <c r="B94" s="206"/>
      <c r="C94" s="206"/>
      <c r="D94" s="206"/>
      <c r="E94" s="203"/>
      <c r="F94" s="203"/>
      <c r="G94" s="203"/>
      <c r="H94" s="204"/>
    </row>
    <row r="95" spans="1:8" x14ac:dyDescent="0.2">
      <c r="A95" s="205" t="s">
        <v>15</v>
      </c>
      <c r="B95" s="206"/>
      <c r="C95" s="206"/>
      <c r="D95" s="206"/>
      <c r="E95" s="203"/>
      <c r="F95" s="203"/>
      <c r="G95" s="203"/>
      <c r="H95" s="204"/>
    </row>
    <row r="96" spans="1:8" ht="17" thickBot="1" x14ac:dyDescent="0.25">
      <c r="A96" s="207" t="s">
        <v>147</v>
      </c>
      <c r="B96" s="208"/>
      <c r="C96" s="208"/>
      <c r="D96" s="208"/>
      <c r="E96" s="209"/>
      <c r="F96" s="209"/>
      <c r="G96" s="209"/>
      <c r="H96" s="210"/>
    </row>
    <row r="97" spans="1:8" x14ac:dyDescent="0.2">
      <c r="A97" s="211"/>
      <c r="B97" s="211"/>
      <c r="C97" s="211"/>
      <c r="D97" s="211"/>
      <c r="E97" s="211"/>
      <c r="F97" s="211"/>
      <c r="G97" s="211"/>
      <c r="H97" s="211"/>
    </row>
    <row r="98" spans="1:8" x14ac:dyDescent="0.2">
      <c r="A98" s="211"/>
      <c r="B98" s="211"/>
      <c r="C98" s="211"/>
      <c r="D98" s="211"/>
      <c r="E98" s="211"/>
      <c r="F98" s="211"/>
      <c r="G98" s="211"/>
      <c r="H98" s="211"/>
    </row>
    <row r="99" spans="1:8" x14ac:dyDescent="0.2">
      <c r="A99" s="211"/>
      <c r="B99" s="211"/>
      <c r="C99" s="211"/>
      <c r="D99" s="211"/>
      <c r="E99" s="212"/>
      <c r="F99" s="212"/>
      <c r="G99" s="212"/>
      <c r="H99" s="212"/>
    </row>
    <row r="100" spans="1:8" x14ac:dyDescent="0.2">
      <c r="A100" s="211"/>
      <c r="B100" s="211"/>
      <c r="C100" s="211"/>
      <c r="D100" s="211"/>
      <c r="E100" s="212"/>
      <c r="F100" s="212"/>
      <c r="G100" s="212"/>
      <c r="H100" s="212"/>
    </row>
    <row r="101" spans="1:8" x14ac:dyDescent="0.2">
      <c r="A101" s="211"/>
      <c r="B101" s="211"/>
      <c r="C101" s="211"/>
      <c r="D101" s="211"/>
      <c r="E101" s="212"/>
      <c r="F101" s="212"/>
      <c r="G101" s="212"/>
      <c r="H101" s="212"/>
    </row>
    <row r="102" spans="1:8" x14ac:dyDescent="0.2">
      <c r="A102" s="211"/>
      <c r="B102" s="211"/>
      <c r="C102" s="211"/>
      <c r="D102" s="211"/>
      <c r="E102" s="212"/>
      <c r="F102" s="212"/>
      <c r="G102" s="212"/>
      <c r="H102" s="212"/>
    </row>
    <row r="103" spans="1:8" x14ac:dyDescent="0.2">
      <c r="A103" s="211"/>
      <c r="B103" s="211"/>
      <c r="C103" s="211"/>
      <c r="D103" s="211"/>
      <c r="E103" s="213" t="s">
        <v>148</v>
      </c>
      <c r="F103" s="213"/>
      <c r="G103" s="213"/>
      <c r="H103" s="213"/>
    </row>
    <row r="104" spans="1:8" x14ac:dyDescent="0.2">
      <c r="A104" s="211"/>
      <c r="B104" s="211"/>
      <c r="C104" s="211"/>
      <c r="D104" s="211"/>
      <c r="E104" s="213"/>
      <c r="F104" s="213"/>
      <c r="G104" s="213"/>
      <c r="H104" s="213"/>
    </row>
  </sheetData>
  <sheetProtection algorithmName="SHA-512" hashValue="rMTE1XsbfLDUb15C2ZYDLe7rrxBjwo4L8FeuwwpHtGxtnF+/oOGQYjkveLaS8Y2tFvQzFad4wcoyiA7/vsNMgA==" saltValue="05t57pH9vIaOifnRUjK1+A==" spinCount="100000" sheet="1" objects="1" scenarios="1" selectLockedCells="1"/>
  <mergeCells count="141">
    <mergeCell ref="A95:D95"/>
    <mergeCell ref="E95:H95"/>
    <mergeCell ref="A96:D96"/>
    <mergeCell ref="E96:H96"/>
    <mergeCell ref="E99:H102"/>
    <mergeCell ref="E103:H104"/>
    <mergeCell ref="A44:C44"/>
    <mergeCell ref="D44:F44"/>
    <mergeCell ref="A91:D91"/>
    <mergeCell ref="E91:H91"/>
    <mergeCell ref="A92:D92"/>
    <mergeCell ref="E92:H92"/>
    <mergeCell ref="A93:D93"/>
    <mergeCell ref="E93:H93"/>
    <mergeCell ref="A94:D94"/>
    <mergeCell ref="E94:H94"/>
    <mergeCell ref="A47:C47"/>
    <mergeCell ref="D47:F47"/>
    <mergeCell ref="G47:H47"/>
    <mergeCell ref="A48:C48"/>
    <mergeCell ref="D48:F48"/>
    <mergeCell ref="G48:H48"/>
    <mergeCell ref="A45:C45"/>
    <mergeCell ref="D45:F45"/>
    <mergeCell ref="A1:H2"/>
    <mergeCell ref="A4:H5"/>
    <mergeCell ref="A8:C8"/>
    <mergeCell ref="D12:H12"/>
    <mergeCell ref="D13:H13"/>
    <mergeCell ref="D14:H14"/>
    <mergeCell ref="A16:C18"/>
    <mergeCell ref="D16:H16"/>
    <mergeCell ref="D17:H17"/>
    <mergeCell ref="D18:H18"/>
    <mergeCell ref="A7:H7"/>
    <mergeCell ref="D8:H8"/>
    <mergeCell ref="A10:C10"/>
    <mergeCell ref="D10:H10"/>
    <mergeCell ref="A11:C14"/>
    <mergeCell ref="D11:H11"/>
    <mergeCell ref="A9:C9"/>
    <mergeCell ref="D9:H9"/>
    <mergeCell ref="A15:C15"/>
    <mergeCell ref="D15:H15"/>
    <mergeCell ref="D24:H24"/>
    <mergeCell ref="D25:H25"/>
    <mergeCell ref="D26:H26"/>
    <mergeCell ref="A28:C28"/>
    <mergeCell ref="D28:H28"/>
    <mergeCell ref="A21:H21"/>
    <mergeCell ref="A22:C22"/>
    <mergeCell ref="D22:H22"/>
    <mergeCell ref="A23:C23"/>
    <mergeCell ref="D23:H23"/>
    <mergeCell ref="A24:C27"/>
    <mergeCell ref="D27:H27"/>
    <mergeCell ref="A33:C33"/>
    <mergeCell ref="D33:H33"/>
    <mergeCell ref="A34:C34"/>
    <mergeCell ref="D34:H34"/>
    <mergeCell ref="A35:C35"/>
    <mergeCell ref="D35:H35"/>
    <mergeCell ref="A29:C29"/>
    <mergeCell ref="D29:H29"/>
    <mergeCell ref="A30:C30"/>
    <mergeCell ref="D30:H30"/>
    <mergeCell ref="A32:C32"/>
    <mergeCell ref="D32:H32"/>
    <mergeCell ref="A31:C31"/>
    <mergeCell ref="D31:H31"/>
    <mergeCell ref="A58:H58"/>
    <mergeCell ref="A59:C59"/>
    <mergeCell ref="A39:C39"/>
    <mergeCell ref="D39:H39"/>
    <mergeCell ref="A42:H42"/>
    <mergeCell ref="A43:C43"/>
    <mergeCell ref="D43:F43"/>
    <mergeCell ref="G43:H43"/>
    <mergeCell ref="A36:C36"/>
    <mergeCell ref="D36:H36"/>
    <mergeCell ref="A37:C37"/>
    <mergeCell ref="D37:H37"/>
    <mergeCell ref="A38:C38"/>
    <mergeCell ref="D38:H38"/>
    <mergeCell ref="G44:H44"/>
    <mergeCell ref="A49:C49"/>
    <mergeCell ref="D49:F49"/>
    <mergeCell ref="G49:H49"/>
    <mergeCell ref="A50:C50"/>
    <mergeCell ref="D50:F50"/>
    <mergeCell ref="G50:H50"/>
    <mergeCell ref="A55:C55"/>
    <mergeCell ref="D55:H55"/>
    <mergeCell ref="G45:H45"/>
    <mergeCell ref="A46:C46"/>
    <mergeCell ref="D46:F46"/>
    <mergeCell ref="G46:H46"/>
    <mergeCell ref="A53:H53"/>
    <mergeCell ref="A54:C54"/>
    <mergeCell ref="D54:H54"/>
    <mergeCell ref="A63:C63"/>
    <mergeCell ref="D63:E63"/>
    <mergeCell ref="F63:H63"/>
    <mergeCell ref="A67:H67"/>
    <mergeCell ref="A64:E64"/>
    <mergeCell ref="F64:H64"/>
    <mergeCell ref="D59:E59"/>
    <mergeCell ref="F59:H59"/>
    <mergeCell ref="D60:E60"/>
    <mergeCell ref="F60:H60"/>
    <mergeCell ref="A62:C62"/>
    <mergeCell ref="D62:E62"/>
    <mergeCell ref="F62:H62"/>
    <mergeCell ref="A60:C60"/>
    <mergeCell ref="A71:C71"/>
    <mergeCell ref="A72:C72"/>
    <mergeCell ref="D72:H72"/>
    <mergeCell ref="A73:C73"/>
    <mergeCell ref="D73:H73"/>
    <mergeCell ref="A75:C75"/>
    <mergeCell ref="D75:H75"/>
    <mergeCell ref="A68:C68"/>
    <mergeCell ref="D68:H68"/>
    <mergeCell ref="A69:C69"/>
    <mergeCell ref="D69:H69"/>
    <mergeCell ref="A70:C70"/>
    <mergeCell ref="D70:H70"/>
    <mergeCell ref="A85:C85"/>
    <mergeCell ref="D85:H85"/>
    <mergeCell ref="A81:C81"/>
    <mergeCell ref="D81:H81"/>
    <mergeCell ref="A83:C83"/>
    <mergeCell ref="D83:H83"/>
    <mergeCell ref="A84:C84"/>
    <mergeCell ref="D84:H84"/>
    <mergeCell ref="A76:C76"/>
    <mergeCell ref="D76:H76"/>
    <mergeCell ref="A78:C78"/>
    <mergeCell ref="D78:H78"/>
    <mergeCell ref="A80:C80"/>
    <mergeCell ref="D80:H80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D23:H23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D28:H28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D30:H30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D33:H33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D36:H36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D37:H37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D39:H40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D48:F48</xm:sqref>
        </x14:dataValidation>
        <x14:dataValidation type="list" allowBlank="1" showInputMessage="1" showErrorMessage="1" xr:uid="{00000000-0002-0000-0000-000009000000}">
          <x14:formula1>
            <xm:f>zdroje!$C$12:$E$12</xm:f>
          </x14:formula1>
          <xm:sqref>D49:F49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D50:F50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D24:H26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D32:H32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3"/>
  <sheetViews>
    <sheetView workbookViewId="0">
      <selection activeCell="C19" sqref="C19"/>
    </sheetView>
  </sheetViews>
  <sheetFormatPr baseColWidth="10" defaultColWidth="11.5" defaultRowHeight="16" x14ac:dyDescent="0.2"/>
  <cols>
    <col min="1" max="1" width="56.5" customWidth="1"/>
    <col min="2" max="2" width="8.1640625" customWidth="1"/>
    <col min="3" max="3" width="28.33203125" customWidth="1"/>
    <col min="4" max="4" width="13.33203125" customWidth="1"/>
    <col min="5" max="5" width="14.1640625" customWidth="1"/>
    <col min="7" max="7" width="12.6640625" customWidth="1"/>
    <col min="9" max="9" width="14" customWidth="1"/>
  </cols>
  <sheetData>
    <row r="2" spans="1:13" x14ac:dyDescent="0.2">
      <c r="A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10</v>
      </c>
      <c r="J2" t="s">
        <v>115</v>
      </c>
      <c r="K2" t="s">
        <v>9</v>
      </c>
      <c r="L2" t="s">
        <v>11</v>
      </c>
      <c r="M2" t="s">
        <v>12</v>
      </c>
    </row>
    <row r="3" spans="1:13" x14ac:dyDescent="0.2">
      <c r="A3" t="s">
        <v>18</v>
      </c>
      <c r="C3" t="s">
        <v>19</v>
      </c>
      <c r="D3" t="s">
        <v>20</v>
      </c>
    </row>
    <row r="4" spans="1:13" x14ac:dyDescent="0.2">
      <c r="A4" t="s">
        <v>91</v>
      </c>
      <c r="C4" t="s">
        <v>92</v>
      </c>
      <c r="D4" t="s">
        <v>93</v>
      </c>
      <c r="E4" t="s">
        <v>107</v>
      </c>
    </row>
    <row r="5" spans="1:13" x14ac:dyDescent="0.2">
      <c r="A5" t="s">
        <v>106</v>
      </c>
      <c r="C5" t="s">
        <v>104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105</v>
      </c>
    </row>
    <row r="6" spans="1:13" x14ac:dyDescent="0.2">
      <c r="A6" t="s">
        <v>28</v>
      </c>
      <c r="C6" t="s">
        <v>29</v>
      </c>
      <c r="D6" t="s">
        <v>30</v>
      </c>
    </row>
    <row r="7" spans="1:13" x14ac:dyDescent="0.2">
      <c r="A7" t="s">
        <v>33</v>
      </c>
      <c r="C7" t="s">
        <v>34</v>
      </c>
      <c r="D7" t="s">
        <v>35</v>
      </c>
    </row>
    <row r="8" spans="1:13" x14ac:dyDescent="0.2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13" x14ac:dyDescent="0.2">
      <c r="A9" t="s">
        <v>45</v>
      </c>
      <c r="C9" t="s">
        <v>46</v>
      </c>
      <c r="D9" t="s">
        <v>47</v>
      </c>
      <c r="E9" t="s">
        <v>108</v>
      </c>
    </row>
    <row r="10" spans="1:13" x14ac:dyDescent="0.2">
      <c r="A10" t="s">
        <v>50</v>
      </c>
      <c r="C10" t="s">
        <v>51</v>
      </c>
      <c r="D10" t="s">
        <v>101</v>
      </c>
    </row>
    <row r="11" spans="1:13" x14ac:dyDescent="0.2">
      <c r="A11" t="s">
        <v>55</v>
      </c>
      <c r="C11" t="s">
        <v>102</v>
      </c>
      <c r="D11" t="s">
        <v>56</v>
      </c>
      <c r="E11" t="s">
        <v>57</v>
      </c>
      <c r="F11" t="s">
        <v>58</v>
      </c>
      <c r="G11" t="s">
        <v>60</v>
      </c>
      <c r="H11" t="s">
        <v>59</v>
      </c>
    </row>
    <row r="12" spans="1:13" x14ac:dyDescent="0.2">
      <c r="A12" t="s">
        <v>61</v>
      </c>
      <c r="C12">
        <v>20</v>
      </c>
      <c r="D12">
        <v>44</v>
      </c>
      <c r="E12">
        <v>68</v>
      </c>
      <c r="F12">
        <v>55</v>
      </c>
    </row>
    <row r="13" spans="1:13" x14ac:dyDescent="0.2">
      <c r="A13" t="s">
        <v>62</v>
      </c>
      <c r="C13" t="s">
        <v>63</v>
      </c>
      <c r="D13" t="s">
        <v>64</v>
      </c>
      <c r="E13" t="s">
        <v>65</v>
      </c>
    </row>
    <row r="14" spans="1:13" x14ac:dyDescent="0.2">
      <c r="A14" t="s">
        <v>95</v>
      </c>
      <c r="C14" t="s">
        <v>96</v>
      </c>
      <c r="D14" t="s">
        <v>99</v>
      </c>
      <c r="E14" t="s">
        <v>100</v>
      </c>
      <c r="F14" t="s">
        <v>98</v>
      </c>
      <c r="G14" t="s">
        <v>97</v>
      </c>
    </row>
    <row r="18" spans="1:4" ht="62.5" customHeight="1" x14ac:dyDescent="0.2">
      <c r="A18" s="10" t="s">
        <v>67</v>
      </c>
      <c r="B18" s="10"/>
      <c r="C18" s="180" t="s">
        <v>118</v>
      </c>
      <c r="D18" s="180"/>
    </row>
    <row r="53" spans="4:4" x14ac:dyDescent="0.2">
      <c r="D53">
        <f>zdroje!C1</f>
        <v>0</v>
      </c>
    </row>
  </sheetData>
  <sheetProtection algorithmName="SHA-512" hashValue="QuaC33Lg1f+rtOhLS0iYwB4HhfCcdlhJwZydYMIdYC1Hllw6LJJusIPWjB9bX5ASRhrTCXjNszTYvCScra1HvA==" saltValue="9QmbRwPssYdOaocA/HpQwg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CS Pichne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2026-06-04T08:19:59Z</cp:lastPrinted>
  <dcterms:created xsi:type="dcterms:W3CDTF">2026-02-09T08:49:20Z</dcterms:created>
  <dcterms:modified xsi:type="dcterms:W3CDTF">2026-09-01T21:02:51Z</dcterms:modified>
</cp:coreProperties>
</file>