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8_2026_VDJ_Vinbarg/3_SP/"/>
    </mc:Choice>
  </mc:AlternateContent>
  <xr:revisionPtr revIDLastSave="0" documentId="13_ncr:1_{F037B69D-7F13-584D-9075-B63EF3EED3A4}" xr6:coauthVersionLast="47" xr6:coauthVersionMax="47" xr10:uidLastSave="{00000000-0000-0000-0000-000000000000}"/>
  <bookViews>
    <workbookView xWindow="19180" yWindow="600" windowWidth="19220" windowHeight="19820" xr2:uid="{00000000-000D-0000-FFFF-FFFF00000000}"/>
  </bookViews>
  <sheets>
    <sheet name="BJ- Vinbarg V1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D53" i="2" l="1"/>
  <c r="D75" i="1" l="1"/>
  <c r="D78" i="1" s="1"/>
  <c r="D76" i="1"/>
  <c r="D81" i="1" l="1"/>
  <c r="D84" i="1" s="1"/>
  <c r="D63" i="1"/>
  <c r="F63" i="1" s="1"/>
  <c r="D60" i="1"/>
  <c r="F60" i="1" s="1"/>
  <c r="F64" i="1" l="1"/>
  <c r="D85" i="1" s="1"/>
</calcChain>
</file>

<file path=xl/sharedStrings.xml><?xml version="1.0" encoding="utf-8"?>
<sst xmlns="http://schemas.openxmlformats.org/spreadsheetml/2006/main" count="167" uniqueCount="151">
  <si>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</si>
  <si>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</si>
  <si>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</si>
  <si>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</si>
  <si>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</si>
  <si>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</si>
  <si>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</si>
  <si>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</si>
  <si>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</si>
  <si>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</si>
  <si>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</si>
  <si>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</si>
  <si>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</si>
  <si>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</si>
  <si>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</si>
  <si>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</si>
  <si>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</si>
  <si>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</si>
  <si>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</si>
  <si>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</si>
  <si>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</si>
  <si>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</si>
  <si>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</si>
  <si>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</si>
  <si>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</si>
  <si>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</si>
  <si>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</si>
  <si>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</si>
  <si>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</si>
  <si>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</si>
  <si>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</si>
  <si>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</si>
  <si>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</si>
  <si>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</si>
  <si>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</si>
  <si>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</si>
  <si>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</si>
  <si>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</si>
  <si>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</si>
  <si>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</si>
  <si>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</si>
  <si>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</si>
  <si>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</si>
  <si>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</si>
  <si>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</si>
  <si>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</si>
  <si>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</si>
  <si>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</si>
  <si>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</si>
  <si>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</si>
  <si>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</si>
  <si>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</si>
  <si>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</si>
  <si>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</si>
  <si>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</si>
  <si>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</si>
  <si>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</si>
  <si>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</si>
  <si>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</si>
  <si>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</si>
  <si>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</si>
  <si>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</si>
  <si>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</si>
  <si>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</si>
  <si>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</si>
  <si>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</si>
  <si>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</si>
  <si>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</si>
  <si>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</si>
  <si>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Požadované množstvo</t>
  </si>
  <si>
    <t xml:space="preserve">Cena v EUR bez DPH za montáž 1 ks čerpadla  </t>
  </si>
  <si>
    <t>Cena spolu za požadované množstvo montáží čerpadiel v EUR bez DPH</t>
  </si>
  <si>
    <t>Cena za dodanie čerpadla s príslušenstvom  v EUR bez DPH za 1 ks</t>
  </si>
  <si>
    <t>Cena spolu za požadované množstvo dodaných čerpadiel s príslušenstvom  v EUR bez DPH</t>
  </si>
  <si>
    <t>Výpočet nákladov na životný cyklus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</si>
  <si>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</si>
  <si>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</si>
  <si>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</si>
  <si>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</si>
  <si>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</si>
  <si>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</si>
  <si>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</si>
  <si>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</si>
  <si>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</si>
  <si>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</si>
  <si>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</si>
  <si>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</si>
  <si>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</si>
  <si>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</si>
  <si>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</si>
  <si>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</si>
  <si>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</si>
  <si>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</si>
  <si>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</si>
  <si>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</si>
  <si>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</si>
  <si>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</si>
  <si>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</si>
  <si>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</si>
  <si>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</si>
  <si>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</si>
  <si>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</si>
  <si>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</si>
  <si>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</si>
  <si>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</si>
  <si>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</si>
  <si>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</si>
  <si>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</si>
  <si>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</si>
  <si>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Umiestnenie (čerpadlo umiestneného vo vrte/ studni/ suchej komore, strojovni (vyplniť relevantné údaje inak uviesť  " - " )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</si>
  <si>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</si>
  <si>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</si>
  <si>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</si>
  <si>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</si>
  <si>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</si>
  <si>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</si>
  <si>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</si>
  <si>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</si>
  <si>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</si>
  <si>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VVS, a.s. Závod Bardejov - ÚV Bardejov</t>
  </si>
  <si>
    <t>Strojovňa ÚV</t>
  </si>
  <si>
    <t xml:space="preserve">Meno: Mgr. Gabriel Kaščák </t>
  </si>
  <si>
    <t>email: gabriel.kascak@vodarne.eu</t>
  </si>
  <si>
    <t>tel. č.: +421918577484</t>
  </si>
  <si>
    <t>250 CVE-460</t>
  </si>
  <si>
    <t>iné: odstredivé</t>
  </si>
  <si>
    <t>VDJ Vinbarg 1</t>
  </si>
  <si>
    <t>na náhradne diely resp. likvidácia cez vyraďovaciu komisiu VVS</t>
  </si>
  <si>
    <t>DN 300</t>
  </si>
  <si>
    <t>DN 350</t>
  </si>
  <si>
    <t>pripojenie na jestvujúci el. napájanie</t>
  </si>
  <si>
    <t>- spätná klapka, montážna vložka, posúvač s elektropohonom.
Demontáž existujúceho čerpadla bez likvidácie, úprava sacieho potrubia, úprava výtlaku s výmenou uzáveru, osadenie čerpadla, dopojenie vývevy, úprava základovej dosky, uvedenie do prevádzky, zaškolenie obsluhy, certifikát Q - H skúška bez účasti zákazníka</t>
  </si>
  <si>
    <t>vnútorný rozmer/ priemer: -</t>
  </si>
  <si>
    <t>hĺbka uloženia:  -</t>
  </si>
  <si>
    <t>výška hladiny:  -</t>
  </si>
  <si>
    <t>umožnená</t>
  </si>
  <si>
    <t>Parametre čerpadla</t>
  </si>
  <si>
    <t>Značka a typové označenie ponúkaných čerpadiel</t>
  </si>
  <si>
    <t>Parametre ponúkaného čerpadla</t>
  </si>
  <si>
    <t>Min. trieda presnosti čerpadla podľa ISO9906:2012</t>
  </si>
  <si>
    <t>Náklady na životný cyklus v EUR bez DPH</t>
  </si>
  <si>
    <t>uchádzač povinný vyplniť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</si>
  <si>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</si>
  <si>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</si>
  <si>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</si>
  <si>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</si>
  <si>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</si>
  <si>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</si>
  <si>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</si>
  <si>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áno - požadovaná demontáž 1 ks pôvodného čerpadla v rámci predmetu zákazky</t>
  </si>
  <si>
    <t>80 (+/-5%)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</si>
</sst>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scheme val="minor"/>
    </font>
    <font>
      <sz val="11"/>
      <color theme="1"/>
      <name val="Calibri"/>
      <family val="2"/>
      <charset val="238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09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22" xfId="0" applyFont="1" applyBorder="1"/>
    <xf numFmtId="0" fontId="6" fillId="0" borderId="25" xfId="0" applyFont="1" applyBorder="1"/>
    <xf numFmtId="0" fontId="6" fillId="4" borderId="0" xfId="0" applyFont="1" applyFill="1"/>
    <xf numFmtId="0" fontId="6" fillId="9" borderId="0" xfId="0" applyFont="1" applyFill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49" fontId="6" fillId="6" borderId="4" xfId="0" applyNumberFormat="1" applyFont="1" applyFill="1" applyBorder="1" applyAlignment="1">
      <alignment horizontal="right" wrapText="1"/>
    </xf>
    <xf numFmtId="49" fontId="6" fillId="6" borderId="5" xfId="0" applyNumberFormat="1" applyFont="1" applyFill="1" applyBorder="1" applyAlignment="1">
      <alignment horizontal="right" wrapText="1"/>
    </xf>
    <xf numFmtId="49" fontId="6" fillId="6" borderId="6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9" fontId="6" fillId="0" borderId="4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6" fillId="0" borderId="6" xfId="0" applyNumberFormat="1" applyFont="1" applyBorder="1" applyAlignment="1">
      <alignment horizontal="right" vertical="center" wrapText="1"/>
    </xf>
    <xf numFmtId="0" fontId="7" fillId="5" borderId="4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wrapText="1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6" borderId="17" xfId="0" applyFont="1" applyFill="1" applyBorder="1" applyAlignment="1">
      <alignment horizontal="right"/>
    </xf>
    <xf numFmtId="0" fontId="6" fillId="6" borderId="15" xfId="0" applyFont="1" applyFill="1" applyBorder="1" applyAlignment="1">
      <alignment horizontal="right"/>
    </xf>
    <xf numFmtId="0" fontId="6" fillId="6" borderId="18" xfId="0" applyFont="1" applyFill="1" applyBorder="1" applyAlignment="1">
      <alignment horizontal="right"/>
    </xf>
    <xf numFmtId="0" fontId="6" fillId="0" borderId="19" xfId="0" applyFont="1" applyBorder="1" applyAlignment="1">
      <alignment horizontal="left"/>
    </xf>
    <xf numFmtId="10" fontId="6" fillId="0" borderId="4" xfId="0" applyNumberFormat="1" applyFont="1" applyBorder="1" applyAlignment="1">
      <alignment horizontal="right"/>
    </xf>
    <xf numFmtId="10" fontId="6" fillId="0" borderId="5" xfId="0" applyNumberFormat="1" applyFont="1" applyBorder="1" applyAlignment="1">
      <alignment horizontal="right"/>
    </xf>
    <xf numFmtId="10" fontId="6" fillId="0" borderId="20" xfId="0" applyNumberFormat="1" applyFont="1" applyBorder="1" applyAlignment="1">
      <alignment horizontal="right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164" fontId="6" fillId="4" borderId="8" xfId="0" applyNumberFormat="1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/>
    </xf>
    <xf numFmtId="164" fontId="7" fillId="4" borderId="13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wrapText="1"/>
    </xf>
    <xf numFmtId="1" fontId="6" fillId="0" borderId="4" xfId="0" applyNumberFormat="1" applyFont="1" applyBorder="1" applyAlignment="1">
      <alignment horizontal="right"/>
    </xf>
    <xf numFmtId="1" fontId="6" fillId="0" borderId="5" xfId="0" applyNumberFormat="1" applyFont="1" applyBorder="1" applyAlignment="1">
      <alignment horizontal="right"/>
    </xf>
    <xf numFmtId="1" fontId="6" fillId="0" borderId="20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21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7" fillId="0" borderId="30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6" fillId="6" borderId="19" xfId="0" applyFont="1" applyFill="1" applyBorder="1"/>
    <xf numFmtId="0" fontId="6" fillId="6" borderId="5" xfId="0" applyFont="1" applyFill="1" applyBorder="1"/>
    <xf numFmtId="0" fontId="6" fillId="6" borderId="6" xfId="0" applyFont="1" applyFill="1" applyBorder="1"/>
    <xf numFmtId="0" fontId="6" fillId="6" borderId="19" xfId="0" applyFont="1" applyFill="1" applyBorder="1" applyAlignment="1">
      <alignment horizontal="left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0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164" fontId="6" fillId="4" borderId="4" xfId="0" applyNumberFormat="1" applyFont="1" applyFill="1" applyBorder="1" applyAlignment="1" applyProtection="1">
      <alignment horizontal="right"/>
      <protection locked="0"/>
    </xf>
    <xf numFmtId="164" fontId="6" fillId="4" borderId="5" xfId="0" applyNumberFormat="1" applyFont="1" applyFill="1" applyBorder="1" applyAlignment="1" applyProtection="1">
      <alignment horizontal="right"/>
      <protection locked="0"/>
    </xf>
    <xf numFmtId="164" fontId="6" fillId="4" borderId="6" xfId="0" applyNumberFormat="1" applyFont="1" applyFill="1" applyBorder="1" applyAlignment="1" applyProtection="1">
      <alignment horizontal="right"/>
      <protection locked="0"/>
    </xf>
    <xf numFmtId="164" fontId="6" fillId="4" borderId="8" xfId="0" applyNumberFormat="1" applyFont="1" applyFill="1" applyBorder="1" applyAlignment="1" applyProtection="1">
      <alignment horizontal="center"/>
      <protection locked="0"/>
    </xf>
    <xf numFmtId="164" fontId="6" fillId="4" borderId="7" xfId="0" applyNumberFormat="1" applyFont="1" applyFill="1" applyBorder="1" applyAlignment="1" applyProtection="1">
      <alignment horizontal="center"/>
      <protection locked="0"/>
    </xf>
    <xf numFmtId="164" fontId="6" fillId="4" borderId="9" xfId="0" applyNumberFormat="1" applyFont="1" applyFill="1" applyBorder="1" applyAlignment="1" applyProtection="1">
      <alignment horizontal="center"/>
      <protection locked="0"/>
    </xf>
    <xf numFmtId="10" fontId="6" fillId="4" borderId="4" xfId="0" applyNumberFormat="1" applyFont="1" applyFill="1" applyBorder="1" applyAlignment="1" applyProtection="1">
      <alignment horizontal="right"/>
      <protection locked="0"/>
    </xf>
    <xf numFmtId="10" fontId="6" fillId="4" borderId="5" xfId="0" applyNumberFormat="1" applyFont="1" applyFill="1" applyBorder="1" applyAlignment="1" applyProtection="1">
      <alignment horizontal="right"/>
      <protection locked="0"/>
    </xf>
    <xf numFmtId="10" fontId="6" fillId="4" borderId="20" xfId="0" applyNumberFormat="1" applyFont="1" applyFill="1" applyBorder="1" applyAlignment="1" applyProtection="1">
      <alignment horizontal="right"/>
      <protection locked="0"/>
    </xf>
    <xf numFmtId="10" fontId="6" fillId="4" borderId="1" xfId="0" applyNumberFormat="1" applyFont="1" applyFill="1" applyBorder="1" applyAlignment="1" applyProtection="1">
      <alignment horizontal="right"/>
      <protection locked="0"/>
    </xf>
    <xf numFmtId="10" fontId="6" fillId="4" borderId="24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0" fontId="6" fillId="4" borderId="24" xfId="0" applyFont="1" applyFill="1" applyBorder="1" applyAlignment="1" applyProtection="1">
      <alignment horizontal="right"/>
      <protection locked="0"/>
    </xf>
    <xf numFmtId="0" fontId="7" fillId="0" borderId="32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10" fillId="10" borderId="1" xfId="2" applyFont="1" applyFill="1" applyBorder="1" applyAlignment="1" applyProtection="1">
      <alignment horizontal="center"/>
      <protection locked="0"/>
    </xf>
    <xf numFmtId="0" fontId="10" fillId="10" borderId="33" xfId="2" applyFont="1" applyFill="1" applyBorder="1" applyAlignment="1" applyProtection="1">
      <alignment horizontal="center"/>
      <protection locked="0"/>
    </xf>
    <xf numFmtId="0" fontId="6" fillId="0" borderId="32" xfId="1" applyFont="1" applyBorder="1" applyAlignment="1" applyProtection="1">
      <alignment horizontal="left" vertical="top" wrapText="1"/>
      <protection locked="0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6" fillId="0" borderId="34" xfId="1" applyFont="1" applyBorder="1" applyAlignment="1" applyProtection="1">
      <alignment horizontal="left" vertical="top" wrapText="1"/>
      <protection locked="0"/>
    </xf>
    <xf numFmtId="0" fontId="6" fillId="0" borderId="35" xfId="1" applyFont="1" applyBorder="1" applyAlignment="1" applyProtection="1">
      <alignment horizontal="left" vertical="top" wrapText="1"/>
      <protection locked="0"/>
    </xf>
    <xf numFmtId="0" fontId="10" fillId="10" borderId="35" xfId="2" applyFont="1" applyFill="1" applyBorder="1" applyAlignment="1" applyProtection="1">
      <alignment horizontal="center"/>
      <protection locked="0"/>
    </xf>
    <xf numFmtId="0" fontId="10" fillId="10" borderId="36" xfId="2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10" fillId="10" borderId="0" xfId="2" applyFont="1" applyFill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" xfId="1" xr:uid="{1D51DB2A-1E2F-1440-B395-B259AA1ADD11}"/>
    <cellStyle name="Normálna 3" xfId="2" xr:uid="{04D4687B-4E13-284C-A968-3DF8B6EEA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tabSelected="1" topLeftCell="A72" zoomScale="150" zoomScaleNormal="150" zoomScalePageLayoutView="110" workbookViewId="0">
      <selection activeCell="D72" sqref="D72:H72"/>
    </sheetView>
  </sheetViews>
  <sheetFormatPr baseColWidth="10" defaultColWidth="11.5" defaultRowHeight="16" x14ac:dyDescent="0.2"/>
  <cols>
    <col min="2" max="7" width="10" customWidth="1"/>
  </cols>
  <sheetData>
    <row r="1" spans="1:8" ht="16" customHeight="1" x14ac:dyDescent="0.2">
      <c r="A1" s="42" t="s">
        <v>118</v>
      </c>
      <c r="B1" s="42"/>
      <c r="C1" s="42"/>
      <c r="D1" s="42"/>
      <c r="E1" s="42"/>
      <c r="F1" s="42"/>
      <c r="G1" s="42"/>
      <c r="H1" s="42"/>
    </row>
    <row r="2" spans="1:8" ht="16" customHeight="1" x14ac:dyDescent="0.2">
      <c r="A2" s="42"/>
      <c r="B2" s="42"/>
      <c r="C2" s="42"/>
      <c r="D2" s="42"/>
      <c r="E2" s="42"/>
      <c r="F2" s="42"/>
      <c r="G2" s="42"/>
      <c r="H2" s="42"/>
    </row>
    <row r="4" spans="1:8" ht="16" customHeight="1" x14ac:dyDescent="0.2">
      <c r="A4" s="43" t="s">
        <v>0</v>
      </c>
      <c r="B4" s="43"/>
      <c r="C4" s="43"/>
      <c r="D4" s="43"/>
      <c r="E4" s="43"/>
      <c r="F4" s="43"/>
      <c r="G4" s="43"/>
      <c r="H4" s="43"/>
    </row>
    <row r="5" spans="1:8" x14ac:dyDescent="0.2">
      <c r="A5" s="43"/>
      <c r="B5" s="43"/>
      <c r="C5" s="43"/>
      <c r="D5" s="43"/>
      <c r="E5" s="43"/>
      <c r="F5" s="43"/>
      <c r="G5" s="43"/>
      <c r="H5" s="43"/>
    </row>
    <row r="7" spans="1:8" x14ac:dyDescent="0.2">
      <c r="A7" s="62" t="s">
        <v>14</v>
      </c>
      <c r="B7" s="62"/>
      <c r="C7" s="62"/>
      <c r="D7" s="62"/>
      <c r="E7" s="62"/>
      <c r="F7" s="62"/>
      <c r="G7" s="62"/>
      <c r="H7" s="62"/>
    </row>
    <row r="8" spans="1:8" x14ac:dyDescent="0.2">
      <c r="A8" s="44" t="s">
        <v>1</v>
      </c>
      <c r="B8" s="44"/>
      <c r="C8" s="44"/>
      <c r="D8" s="14" t="s">
        <v>10</v>
      </c>
      <c r="E8" s="15"/>
      <c r="F8" s="15"/>
      <c r="G8" s="15"/>
      <c r="H8" s="16"/>
    </row>
    <row r="9" spans="1:8" x14ac:dyDescent="0.2">
      <c r="A9" s="44" t="s">
        <v>115</v>
      </c>
      <c r="B9" s="44"/>
      <c r="C9" s="44"/>
      <c r="D9" s="14" t="s">
        <v>126</v>
      </c>
      <c r="E9" s="15"/>
      <c r="F9" s="15"/>
      <c r="G9" s="15"/>
      <c r="H9" s="16"/>
    </row>
    <row r="10" spans="1:8" x14ac:dyDescent="0.2">
      <c r="A10" s="44" t="s">
        <v>13</v>
      </c>
      <c r="B10" s="44"/>
      <c r="C10" s="44"/>
      <c r="D10" s="14" t="s">
        <v>119</v>
      </c>
      <c r="E10" s="15"/>
      <c r="F10" s="15"/>
      <c r="G10" s="15"/>
      <c r="H10" s="16"/>
    </row>
    <row r="11" spans="1:8" x14ac:dyDescent="0.2">
      <c r="A11" s="63" t="s">
        <v>109</v>
      </c>
      <c r="B11" s="64"/>
      <c r="C11" s="65"/>
      <c r="D11" s="30" t="s">
        <v>120</v>
      </c>
      <c r="E11" s="31"/>
      <c r="F11" s="31"/>
      <c r="G11" s="31"/>
      <c r="H11" s="32"/>
    </row>
    <row r="12" spans="1:8" ht="16" customHeight="1" x14ac:dyDescent="0.2">
      <c r="A12" s="66"/>
      <c r="B12" s="67"/>
      <c r="C12" s="68"/>
      <c r="D12" s="45" t="s">
        <v>132</v>
      </c>
      <c r="E12" s="46"/>
      <c r="F12" s="46"/>
      <c r="G12" s="46"/>
      <c r="H12" s="47"/>
    </row>
    <row r="13" spans="1:8" x14ac:dyDescent="0.2">
      <c r="A13" s="66"/>
      <c r="B13" s="67"/>
      <c r="C13" s="68"/>
      <c r="D13" s="48" t="s">
        <v>133</v>
      </c>
      <c r="E13" s="49"/>
      <c r="F13" s="49"/>
      <c r="G13" s="49"/>
      <c r="H13" s="50"/>
    </row>
    <row r="14" spans="1:8" ht="14.5" customHeight="1" x14ac:dyDescent="0.2">
      <c r="A14" s="69"/>
      <c r="B14" s="70"/>
      <c r="C14" s="71"/>
      <c r="D14" s="48" t="s">
        <v>134</v>
      </c>
      <c r="E14" s="49"/>
      <c r="F14" s="49"/>
      <c r="G14" s="49"/>
      <c r="H14" s="50"/>
    </row>
    <row r="15" spans="1:8" ht="14.5" customHeight="1" x14ac:dyDescent="0.2">
      <c r="A15" s="17" t="s">
        <v>116</v>
      </c>
      <c r="B15" s="18"/>
      <c r="C15" s="19"/>
      <c r="D15" s="20" t="s">
        <v>135</v>
      </c>
      <c r="E15" s="20"/>
      <c r="F15" s="20"/>
      <c r="G15" s="20"/>
      <c r="H15" s="20"/>
    </row>
    <row r="16" spans="1:8" hidden="1" x14ac:dyDescent="0.2">
      <c r="A16" s="51" t="s">
        <v>15</v>
      </c>
      <c r="B16" s="52"/>
      <c r="C16" s="53"/>
      <c r="D16" s="46" t="s">
        <v>121</v>
      </c>
      <c r="E16" s="46"/>
      <c r="F16" s="46"/>
      <c r="G16" s="46"/>
      <c r="H16" s="47"/>
    </row>
    <row r="17" spans="1:8" hidden="1" x14ac:dyDescent="0.2">
      <c r="A17" s="54"/>
      <c r="B17" s="55"/>
      <c r="C17" s="56"/>
      <c r="D17" s="49" t="s">
        <v>122</v>
      </c>
      <c r="E17" s="49"/>
      <c r="F17" s="49"/>
      <c r="G17" s="49"/>
      <c r="H17" s="50"/>
    </row>
    <row r="18" spans="1:8" hidden="1" x14ac:dyDescent="0.2">
      <c r="A18" s="57"/>
      <c r="B18" s="58"/>
      <c r="C18" s="59"/>
      <c r="D18" s="60" t="s">
        <v>123</v>
      </c>
      <c r="E18" s="60"/>
      <c r="F18" s="60"/>
      <c r="G18" s="60"/>
      <c r="H18" s="61"/>
    </row>
    <row r="19" spans="1:8" x14ac:dyDescent="0.2">
      <c r="A19" s="5"/>
      <c r="B19" s="5"/>
      <c r="C19" s="5"/>
      <c r="D19" s="5"/>
      <c r="E19" s="5"/>
      <c r="F19" s="5"/>
      <c r="G19" s="5"/>
      <c r="H19" s="5"/>
    </row>
    <row r="20" spans="1:8" x14ac:dyDescent="0.2">
      <c r="A20" s="5"/>
      <c r="B20" s="5"/>
      <c r="C20" s="5"/>
      <c r="D20" s="5"/>
      <c r="E20" s="5"/>
      <c r="F20" s="5"/>
      <c r="G20" s="5"/>
      <c r="H20" s="5"/>
    </row>
    <row r="21" spans="1:8" x14ac:dyDescent="0.2">
      <c r="A21" s="21" t="s">
        <v>16</v>
      </c>
      <c r="B21" s="22"/>
      <c r="C21" s="22"/>
      <c r="D21" s="22"/>
      <c r="E21" s="22"/>
      <c r="F21" s="22"/>
      <c r="G21" s="22"/>
      <c r="H21" s="23"/>
    </row>
    <row r="22" spans="1:8" x14ac:dyDescent="0.2">
      <c r="A22" s="24" t="s">
        <v>20</v>
      </c>
      <c r="B22" s="25"/>
      <c r="C22" s="26"/>
      <c r="D22" s="15" t="s">
        <v>124</v>
      </c>
      <c r="E22" s="15"/>
      <c r="F22" s="15"/>
      <c r="G22" s="15"/>
      <c r="H22" s="16"/>
    </row>
    <row r="23" spans="1:8" x14ac:dyDescent="0.2">
      <c r="A23" s="27" t="s">
        <v>90</v>
      </c>
      <c r="B23" s="28"/>
      <c r="C23" s="29"/>
      <c r="D23" s="30" t="s">
        <v>92</v>
      </c>
      <c r="E23" s="31"/>
      <c r="F23" s="31"/>
      <c r="G23" s="31"/>
      <c r="H23" s="32"/>
    </row>
    <row r="24" spans="1:8" ht="15.5" customHeight="1" x14ac:dyDescent="0.2">
      <c r="A24" s="33" t="s">
        <v>30</v>
      </c>
      <c r="B24" s="34"/>
      <c r="C24" s="35"/>
      <c r="D24" s="75" t="s">
        <v>23</v>
      </c>
      <c r="E24" s="76"/>
      <c r="F24" s="76"/>
      <c r="G24" s="76"/>
      <c r="H24" s="77"/>
    </row>
    <row r="25" spans="1:8" x14ac:dyDescent="0.2">
      <c r="A25" s="36"/>
      <c r="B25" s="37"/>
      <c r="C25" s="38"/>
      <c r="D25" s="75" t="s">
        <v>24</v>
      </c>
      <c r="E25" s="76"/>
      <c r="F25" s="76"/>
      <c r="G25" s="76"/>
      <c r="H25" s="77"/>
    </row>
    <row r="26" spans="1:8" x14ac:dyDescent="0.2">
      <c r="A26" s="36"/>
      <c r="B26" s="37"/>
      <c r="C26" s="38"/>
      <c r="D26" s="78"/>
      <c r="E26" s="79"/>
      <c r="F26" s="79"/>
      <c r="G26" s="79"/>
      <c r="H26" s="80"/>
    </row>
    <row r="27" spans="1:8" x14ac:dyDescent="0.2">
      <c r="A27" s="39"/>
      <c r="B27" s="40"/>
      <c r="C27" s="41"/>
      <c r="D27" s="30" t="s">
        <v>125</v>
      </c>
      <c r="E27" s="31"/>
      <c r="F27" s="31"/>
      <c r="G27" s="31"/>
      <c r="H27" s="32"/>
    </row>
    <row r="28" spans="1:8" x14ac:dyDescent="0.2">
      <c r="A28" s="27" t="s">
        <v>26</v>
      </c>
      <c r="B28" s="28"/>
      <c r="C28" s="29"/>
      <c r="D28" s="30" t="s">
        <v>29</v>
      </c>
      <c r="E28" s="31"/>
      <c r="F28" s="31"/>
      <c r="G28" s="31"/>
      <c r="H28" s="32"/>
    </row>
    <row r="29" spans="1:8" x14ac:dyDescent="0.2">
      <c r="A29" s="27" t="s">
        <v>31</v>
      </c>
      <c r="B29" s="28"/>
      <c r="C29" s="29"/>
      <c r="D29" s="30">
        <v>1</v>
      </c>
      <c r="E29" s="31"/>
      <c r="F29" s="31"/>
      <c r="G29" s="31"/>
      <c r="H29" s="32"/>
    </row>
    <row r="30" spans="1:8" x14ac:dyDescent="0.2">
      <c r="A30" s="27" t="s">
        <v>89</v>
      </c>
      <c r="B30" s="28"/>
      <c r="C30" s="29"/>
      <c r="D30" s="30" t="s">
        <v>18</v>
      </c>
      <c r="E30" s="31"/>
      <c r="F30" s="31"/>
      <c r="G30" s="31"/>
      <c r="H30" s="32"/>
    </row>
    <row r="31" spans="1:8" ht="32" customHeight="1" x14ac:dyDescent="0.2">
      <c r="A31" s="72" t="s">
        <v>110</v>
      </c>
      <c r="B31" s="73"/>
      <c r="C31" s="74"/>
      <c r="D31" s="176" t="s">
        <v>149</v>
      </c>
      <c r="E31" s="177"/>
      <c r="F31" s="177"/>
      <c r="G31" s="177"/>
      <c r="H31" s="178"/>
    </row>
    <row r="32" spans="1:8" x14ac:dyDescent="0.2">
      <c r="A32" s="27" t="s">
        <v>93</v>
      </c>
      <c r="B32" s="28"/>
      <c r="C32" s="29"/>
      <c r="D32" s="30" t="s">
        <v>98</v>
      </c>
      <c r="E32" s="31"/>
      <c r="F32" s="31"/>
      <c r="G32" s="31"/>
      <c r="H32" s="32"/>
    </row>
    <row r="33" spans="1:8" x14ac:dyDescent="0.2">
      <c r="A33" s="24" t="s">
        <v>88</v>
      </c>
      <c r="B33" s="25"/>
      <c r="C33" s="26"/>
      <c r="D33" s="90" t="s">
        <v>34</v>
      </c>
      <c r="E33" s="91"/>
      <c r="F33" s="91"/>
      <c r="G33" s="91"/>
      <c r="H33" s="92"/>
    </row>
    <row r="34" spans="1:8" ht="28" customHeight="1" x14ac:dyDescent="0.2">
      <c r="A34" s="84" t="s">
        <v>35</v>
      </c>
      <c r="B34" s="85"/>
      <c r="C34" s="86"/>
      <c r="D34" s="90" t="s">
        <v>128</v>
      </c>
      <c r="E34" s="91"/>
      <c r="F34" s="91"/>
      <c r="G34" s="91"/>
      <c r="H34" s="92"/>
    </row>
    <row r="35" spans="1:8" s="1" customFormat="1" ht="28" customHeight="1" x14ac:dyDescent="0.2">
      <c r="A35" s="84" t="s">
        <v>36</v>
      </c>
      <c r="B35" s="85"/>
      <c r="C35" s="86"/>
      <c r="D35" s="81" t="s">
        <v>129</v>
      </c>
      <c r="E35" s="82"/>
      <c r="F35" s="82"/>
      <c r="G35" s="82"/>
      <c r="H35" s="83"/>
    </row>
    <row r="36" spans="1:8" x14ac:dyDescent="0.2">
      <c r="A36" s="24" t="s">
        <v>37</v>
      </c>
      <c r="B36" s="25"/>
      <c r="C36" s="26"/>
      <c r="D36" s="81" t="s">
        <v>41</v>
      </c>
      <c r="E36" s="82"/>
      <c r="F36" s="82"/>
      <c r="G36" s="82"/>
      <c r="H36" s="83"/>
    </row>
    <row r="37" spans="1:8" ht="28" customHeight="1" x14ac:dyDescent="0.2">
      <c r="A37" s="84" t="s">
        <v>47</v>
      </c>
      <c r="B37" s="85"/>
      <c r="C37" s="86"/>
      <c r="D37" s="87"/>
      <c r="E37" s="88"/>
      <c r="F37" s="88"/>
      <c r="G37" s="88"/>
      <c r="H37" s="89"/>
    </row>
    <row r="38" spans="1:8" ht="27.5" customHeight="1" x14ac:dyDescent="0.2">
      <c r="A38" s="84" t="s">
        <v>108</v>
      </c>
      <c r="B38" s="85"/>
      <c r="C38" s="86"/>
      <c r="D38" s="81" t="s">
        <v>130</v>
      </c>
      <c r="E38" s="82"/>
      <c r="F38" s="82"/>
      <c r="G38" s="82"/>
      <c r="H38" s="83"/>
    </row>
    <row r="39" spans="1:8" x14ac:dyDescent="0.2">
      <c r="A39" s="24" t="s">
        <v>48</v>
      </c>
      <c r="B39" s="25"/>
      <c r="C39" s="26"/>
      <c r="D39" s="15" t="s">
        <v>50</v>
      </c>
      <c r="E39" s="15"/>
      <c r="F39" s="15"/>
      <c r="G39" s="15"/>
      <c r="H39" s="16"/>
    </row>
    <row r="40" spans="1:8" x14ac:dyDescent="0.2">
      <c r="A40" s="4"/>
      <c r="B40" s="4"/>
      <c r="C40" s="4"/>
      <c r="D40" s="6"/>
      <c r="E40" s="6"/>
      <c r="F40" s="6"/>
      <c r="G40" s="6"/>
      <c r="H40" s="6"/>
    </row>
    <row r="41" spans="1:8" x14ac:dyDescent="0.2">
      <c r="A41" s="5"/>
      <c r="B41" s="5"/>
      <c r="C41" s="5"/>
      <c r="D41" s="5"/>
      <c r="E41" s="5"/>
      <c r="F41" s="5"/>
      <c r="G41" s="5"/>
      <c r="H41" s="5"/>
    </row>
    <row r="42" spans="1:8" x14ac:dyDescent="0.2">
      <c r="A42" s="95" t="s">
        <v>136</v>
      </c>
      <c r="B42" s="96"/>
      <c r="C42" s="96"/>
      <c r="D42" s="96"/>
      <c r="E42" s="96"/>
      <c r="F42" s="96"/>
      <c r="G42" s="96"/>
      <c r="H42" s="97"/>
    </row>
    <row r="43" spans="1:8" ht="24" customHeight="1" x14ac:dyDescent="0.2">
      <c r="A43" s="98" t="s">
        <v>51</v>
      </c>
      <c r="B43" s="99"/>
      <c r="C43" s="100"/>
      <c r="D43" s="101" t="s">
        <v>52</v>
      </c>
      <c r="E43" s="102"/>
      <c r="F43" s="103"/>
      <c r="G43" s="99" t="s">
        <v>138</v>
      </c>
      <c r="H43" s="100"/>
    </row>
    <row r="44" spans="1:8" ht="24" customHeight="1" x14ac:dyDescent="0.2">
      <c r="A44" s="153" t="s">
        <v>137</v>
      </c>
      <c r="B44" s="154"/>
      <c r="C44" s="155"/>
      <c r="D44" s="156"/>
      <c r="E44" s="157"/>
      <c r="F44" s="158"/>
      <c r="G44" s="179"/>
      <c r="H44" s="180"/>
    </row>
    <row r="45" spans="1:8" x14ac:dyDescent="0.2">
      <c r="A45" s="24" t="s">
        <v>80</v>
      </c>
      <c r="B45" s="25"/>
      <c r="C45" s="26"/>
      <c r="D45" s="14" t="s">
        <v>150</v>
      </c>
      <c r="E45" s="15"/>
      <c r="F45" s="16"/>
      <c r="G45" s="181"/>
      <c r="H45" s="182"/>
    </row>
    <row r="46" spans="1:8" x14ac:dyDescent="0.2">
      <c r="A46" s="24" t="s">
        <v>81</v>
      </c>
      <c r="B46" s="25"/>
      <c r="C46" s="26"/>
      <c r="D46" s="14">
        <v>72</v>
      </c>
      <c r="E46" s="15"/>
      <c r="F46" s="16"/>
      <c r="G46" s="181"/>
      <c r="H46" s="182"/>
    </row>
    <row r="47" spans="1:8" ht="40" customHeight="1" x14ac:dyDescent="0.2">
      <c r="A47" s="84" t="s">
        <v>102</v>
      </c>
      <c r="B47" s="85"/>
      <c r="C47" s="86"/>
      <c r="D47" s="81">
        <v>90</v>
      </c>
      <c r="E47" s="82"/>
      <c r="F47" s="83"/>
      <c r="G47" s="181"/>
      <c r="H47" s="182"/>
    </row>
    <row r="48" spans="1:8" x14ac:dyDescent="0.2">
      <c r="A48" s="84" t="s">
        <v>53</v>
      </c>
      <c r="B48" s="85"/>
      <c r="C48" s="86"/>
      <c r="D48" s="14" t="s">
        <v>56</v>
      </c>
      <c r="E48" s="15"/>
      <c r="F48" s="16"/>
      <c r="G48" s="181"/>
      <c r="H48" s="182"/>
    </row>
    <row r="49" spans="1:8" x14ac:dyDescent="0.2">
      <c r="A49" s="24" t="s">
        <v>60</v>
      </c>
      <c r="B49" s="25"/>
      <c r="C49" s="26"/>
      <c r="D49" s="14">
        <v>44</v>
      </c>
      <c r="E49" s="15"/>
      <c r="F49" s="16"/>
      <c r="G49" s="181"/>
      <c r="H49" s="182"/>
    </row>
    <row r="50" spans="1:8" ht="26.5" customHeight="1" x14ac:dyDescent="0.2">
      <c r="A50" s="84" t="s">
        <v>139</v>
      </c>
      <c r="B50" s="85"/>
      <c r="C50" s="86"/>
      <c r="D50" s="81" t="s">
        <v>63</v>
      </c>
      <c r="E50" s="82"/>
      <c r="F50" s="83"/>
      <c r="G50" s="181"/>
      <c r="H50" s="182"/>
    </row>
    <row r="51" spans="1:8" x14ac:dyDescent="0.2">
      <c r="A51" s="5"/>
      <c r="B51" s="5"/>
      <c r="C51" s="5"/>
      <c r="D51" s="5"/>
      <c r="E51" s="5"/>
      <c r="F51" s="5"/>
      <c r="G51" s="5"/>
      <c r="H51" s="5"/>
    </row>
    <row r="52" spans="1:8" x14ac:dyDescent="0.2">
      <c r="A52" s="5"/>
      <c r="B52" s="5"/>
      <c r="C52" s="5"/>
      <c r="D52" s="5"/>
      <c r="E52" s="5"/>
      <c r="F52" s="5"/>
      <c r="G52" s="5"/>
      <c r="H52" s="5"/>
    </row>
    <row r="53" spans="1:8" x14ac:dyDescent="0.2">
      <c r="A53" s="115" t="s">
        <v>65</v>
      </c>
      <c r="B53" s="116"/>
      <c r="C53" s="116"/>
      <c r="D53" s="116"/>
      <c r="E53" s="116"/>
      <c r="F53" s="116"/>
      <c r="G53" s="116"/>
      <c r="H53" s="117"/>
    </row>
    <row r="54" spans="1:8" ht="74" customHeight="1" x14ac:dyDescent="0.2">
      <c r="A54" s="118" t="s">
        <v>66</v>
      </c>
      <c r="B54" s="119"/>
      <c r="C54" s="120"/>
      <c r="D54" s="121" t="s">
        <v>131</v>
      </c>
      <c r="E54" s="122"/>
      <c r="F54" s="122"/>
      <c r="G54" s="122"/>
      <c r="H54" s="123"/>
    </row>
    <row r="55" spans="1:8" ht="20" customHeight="1" x14ac:dyDescent="0.2">
      <c r="A55" s="104" t="s">
        <v>113</v>
      </c>
      <c r="B55" s="105"/>
      <c r="C55" s="106"/>
      <c r="D55" s="107" t="s">
        <v>127</v>
      </c>
      <c r="E55" s="108"/>
      <c r="F55" s="108"/>
      <c r="G55" s="108"/>
      <c r="H55" s="109"/>
    </row>
    <row r="56" spans="1:8" x14ac:dyDescent="0.2">
      <c r="A56" s="5"/>
      <c r="B56" s="5"/>
      <c r="C56" s="5"/>
      <c r="D56" s="5"/>
      <c r="E56" s="5"/>
      <c r="F56" s="5"/>
      <c r="G56" s="5"/>
      <c r="H56" s="5"/>
    </row>
    <row r="57" spans="1:8" x14ac:dyDescent="0.2">
      <c r="A57" s="5"/>
      <c r="B57" s="5"/>
      <c r="C57" s="5"/>
      <c r="D57" s="5"/>
      <c r="E57" s="5"/>
      <c r="F57" s="5"/>
      <c r="G57" s="5"/>
      <c r="H57" s="5"/>
    </row>
    <row r="58" spans="1:8" x14ac:dyDescent="0.2">
      <c r="A58" s="124" t="s">
        <v>67</v>
      </c>
      <c r="B58" s="125"/>
      <c r="C58" s="125"/>
      <c r="D58" s="125"/>
      <c r="E58" s="125"/>
      <c r="F58" s="125"/>
      <c r="G58" s="125"/>
      <c r="H58" s="126"/>
    </row>
    <row r="59" spans="1:8" ht="40" customHeight="1" x14ac:dyDescent="0.2">
      <c r="A59" s="114" t="s">
        <v>72</v>
      </c>
      <c r="B59" s="110"/>
      <c r="C59" s="111"/>
      <c r="D59" s="81" t="s">
        <v>68</v>
      </c>
      <c r="E59" s="83"/>
      <c r="F59" s="110" t="s">
        <v>73</v>
      </c>
      <c r="G59" s="110"/>
      <c r="H59" s="111"/>
    </row>
    <row r="60" spans="1:8" x14ac:dyDescent="0.2">
      <c r="A60" s="183"/>
      <c r="B60" s="184"/>
      <c r="C60" s="185"/>
      <c r="D60" s="93">
        <f>D29</f>
        <v>1</v>
      </c>
      <c r="E60" s="94"/>
      <c r="F60" s="112">
        <f>A60*D60</f>
        <v>0</v>
      </c>
      <c r="G60" s="113"/>
      <c r="H60" s="94"/>
    </row>
    <row r="61" spans="1:8" x14ac:dyDescent="0.2">
      <c r="A61" s="5"/>
      <c r="B61" s="5"/>
      <c r="C61" s="5"/>
      <c r="D61" s="5"/>
      <c r="E61" s="5"/>
      <c r="F61" s="5"/>
      <c r="G61" s="5"/>
      <c r="H61" s="5"/>
    </row>
    <row r="62" spans="1:8" ht="24" customHeight="1" x14ac:dyDescent="0.2">
      <c r="A62" s="114" t="s">
        <v>70</v>
      </c>
      <c r="B62" s="110"/>
      <c r="C62" s="111"/>
      <c r="D62" s="81" t="s">
        <v>69</v>
      </c>
      <c r="E62" s="83"/>
      <c r="F62" s="114" t="s">
        <v>71</v>
      </c>
      <c r="G62" s="110"/>
      <c r="H62" s="111"/>
    </row>
    <row r="63" spans="1:8" ht="17" thickBot="1" x14ac:dyDescent="0.25">
      <c r="A63" s="186"/>
      <c r="B63" s="187"/>
      <c r="C63" s="188"/>
      <c r="D63" s="137">
        <f>D29</f>
        <v>1</v>
      </c>
      <c r="E63" s="138"/>
      <c r="F63" s="139">
        <f>A63*D63</f>
        <v>0</v>
      </c>
      <c r="G63" s="140"/>
      <c r="H63" s="141"/>
    </row>
    <row r="64" spans="1:8" ht="17" thickBot="1" x14ac:dyDescent="0.25">
      <c r="A64" s="142" t="s">
        <v>75</v>
      </c>
      <c r="B64" s="142"/>
      <c r="C64" s="142"/>
      <c r="D64" s="142"/>
      <c r="E64" s="142"/>
      <c r="F64" s="143">
        <f>F60+F63</f>
        <v>0</v>
      </c>
      <c r="G64" s="143"/>
      <c r="H64" s="143"/>
    </row>
    <row r="65" spans="1:8" x14ac:dyDescent="0.2">
      <c r="A65" s="7"/>
      <c r="B65" s="7"/>
      <c r="C65" s="7"/>
      <c r="D65" s="8"/>
      <c r="E65" s="8"/>
      <c r="F65" s="9"/>
      <c r="G65" s="9"/>
      <c r="H65" s="9"/>
    </row>
    <row r="66" spans="1:8" x14ac:dyDescent="0.2">
      <c r="A66" s="5"/>
      <c r="B66" s="5"/>
      <c r="C66" s="5"/>
      <c r="D66" s="5"/>
      <c r="E66" s="5"/>
      <c r="F66" s="5"/>
      <c r="G66" s="5"/>
      <c r="H66" s="5"/>
    </row>
    <row r="67" spans="1:8" ht="17" thickBot="1" x14ac:dyDescent="0.25">
      <c r="A67" s="21" t="s">
        <v>74</v>
      </c>
      <c r="B67" s="22"/>
      <c r="C67" s="22"/>
      <c r="D67" s="22"/>
      <c r="E67" s="22"/>
      <c r="F67" s="22"/>
      <c r="G67" s="22"/>
      <c r="H67" s="23"/>
    </row>
    <row r="68" spans="1:8" ht="17" thickTop="1" x14ac:dyDescent="0.2">
      <c r="A68" s="127" t="s">
        <v>76</v>
      </c>
      <c r="B68" s="128"/>
      <c r="C68" s="129"/>
      <c r="D68" s="130">
        <v>447211</v>
      </c>
      <c r="E68" s="131"/>
      <c r="F68" s="131"/>
      <c r="G68" s="131"/>
      <c r="H68" s="132"/>
    </row>
    <row r="69" spans="1:8" x14ac:dyDescent="0.2">
      <c r="A69" s="133" t="s">
        <v>112</v>
      </c>
      <c r="B69" s="25"/>
      <c r="C69" s="26"/>
      <c r="D69" s="189"/>
      <c r="E69" s="190"/>
      <c r="F69" s="190"/>
      <c r="G69" s="190"/>
      <c r="H69" s="191"/>
    </row>
    <row r="70" spans="1:8" hidden="1" x14ac:dyDescent="0.2">
      <c r="A70" s="133" t="s">
        <v>77</v>
      </c>
      <c r="B70" s="25"/>
      <c r="C70" s="26"/>
      <c r="D70" s="134" t="e">
        <f>D69*IF(G50="1B",0.97,IF(G50="2B",0.95,IF(G50="3B",0.93,"NA")))</f>
        <v>#VALUE!</v>
      </c>
      <c r="E70" s="135"/>
      <c r="F70" s="135"/>
      <c r="G70" s="135"/>
      <c r="H70" s="136"/>
    </row>
    <row r="71" spans="1:8" x14ac:dyDescent="0.2">
      <c r="A71" s="151"/>
      <c r="B71" s="46"/>
      <c r="C71" s="46"/>
      <c r="D71" s="5"/>
      <c r="E71" s="5"/>
      <c r="F71" s="5"/>
      <c r="G71" s="5"/>
      <c r="H71" s="10"/>
    </row>
    <row r="72" spans="1:8" x14ac:dyDescent="0.2">
      <c r="A72" s="152" t="s">
        <v>78</v>
      </c>
      <c r="B72" s="44"/>
      <c r="C72" s="44"/>
      <c r="D72" s="192"/>
      <c r="E72" s="192"/>
      <c r="F72" s="192"/>
      <c r="G72" s="192"/>
      <c r="H72" s="193"/>
    </row>
    <row r="73" spans="1:8" x14ac:dyDescent="0.2">
      <c r="A73" s="152" t="s">
        <v>79</v>
      </c>
      <c r="B73" s="44"/>
      <c r="C73" s="44"/>
      <c r="D73" s="194"/>
      <c r="E73" s="194"/>
      <c r="F73" s="194"/>
      <c r="G73" s="194"/>
      <c r="H73" s="195"/>
    </row>
    <row r="74" spans="1:8" x14ac:dyDescent="0.2">
      <c r="A74" s="11"/>
      <c r="B74" s="5"/>
      <c r="C74" s="5"/>
      <c r="D74" s="5"/>
      <c r="E74" s="5"/>
      <c r="F74" s="5"/>
      <c r="G74" s="5"/>
      <c r="H74" s="10"/>
    </row>
    <row r="75" spans="1:8" x14ac:dyDescent="0.2">
      <c r="A75" s="133" t="s">
        <v>82</v>
      </c>
      <c r="B75" s="25"/>
      <c r="C75" s="26"/>
      <c r="D75" s="134">
        <f>D69*D72</f>
        <v>0</v>
      </c>
      <c r="E75" s="135"/>
      <c r="F75" s="135"/>
      <c r="G75" s="135"/>
      <c r="H75" s="136"/>
    </row>
    <row r="76" spans="1:8" ht="27" hidden="1" customHeight="1" x14ac:dyDescent="0.2">
      <c r="A76" s="144" t="s">
        <v>111</v>
      </c>
      <c r="B76" s="85"/>
      <c r="C76" s="86"/>
      <c r="D76" s="134" t="e">
        <f>D70*D72</f>
        <v>#VALUE!</v>
      </c>
      <c r="E76" s="135"/>
      <c r="F76" s="135"/>
      <c r="G76" s="135"/>
      <c r="H76" s="136"/>
    </row>
    <row r="77" spans="1:8" x14ac:dyDescent="0.2">
      <c r="A77" s="11"/>
      <c r="B77" s="5"/>
      <c r="C77" s="5"/>
      <c r="D77" s="5"/>
      <c r="E77" s="5"/>
      <c r="F77" s="5"/>
      <c r="G77" s="5"/>
      <c r="H77" s="10"/>
    </row>
    <row r="78" spans="1:8" x14ac:dyDescent="0.2">
      <c r="A78" s="144" t="s">
        <v>83</v>
      </c>
      <c r="B78" s="85"/>
      <c r="C78" s="86"/>
      <c r="D78" s="145" t="e">
        <f>(1/D75)*(D68*1000*9.81*G46/3600/1000)</f>
        <v>#DIV/0!</v>
      </c>
      <c r="E78" s="146"/>
      <c r="F78" s="146"/>
      <c r="G78" s="146"/>
      <c r="H78" s="147"/>
    </row>
    <row r="79" spans="1:8" x14ac:dyDescent="0.2">
      <c r="A79" s="11"/>
      <c r="B79" s="5"/>
      <c r="C79" s="5"/>
      <c r="D79" s="5"/>
      <c r="E79" s="5"/>
      <c r="F79" s="5"/>
      <c r="G79" s="5"/>
      <c r="H79" s="10"/>
    </row>
    <row r="80" spans="1:8" x14ac:dyDescent="0.2">
      <c r="A80" s="133" t="s">
        <v>84</v>
      </c>
      <c r="B80" s="25"/>
      <c r="C80" s="26"/>
      <c r="D80" s="148">
        <v>150</v>
      </c>
      <c r="E80" s="149"/>
      <c r="F80" s="149"/>
      <c r="G80" s="149"/>
      <c r="H80" s="150"/>
    </row>
    <row r="81" spans="1:8" x14ac:dyDescent="0.2">
      <c r="A81" s="144" t="s">
        <v>85</v>
      </c>
      <c r="B81" s="85"/>
      <c r="C81" s="86"/>
      <c r="D81" s="145" t="e">
        <f>D78*D80/1000</f>
        <v>#DIV/0!</v>
      </c>
      <c r="E81" s="146"/>
      <c r="F81" s="146"/>
      <c r="G81" s="146"/>
      <c r="H81" s="147"/>
    </row>
    <row r="82" spans="1:8" x14ac:dyDescent="0.2">
      <c r="A82" s="11"/>
      <c r="B82" s="5"/>
      <c r="C82" s="5"/>
      <c r="D82" s="5"/>
      <c r="E82" s="5"/>
      <c r="F82" s="5"/>
      <c r="G82" s="5"/>
      <c r="H82" s="10"/>
    </row>
    <row r="83" spans="1:8" x14ac:dyDescent="0.2">
      <c r="A83" s="168" t="s">
        <v>86</v>
      </c>
      <c r="B83" s="169"/>
      <c r="C83" s="170"/>
      <c r="D83" s="148">
        <v>15</v>
      </c>
      <c r="E83" s="149"/>
      <c r="F83" s="149"/>
      <c r="G83" s="149"/>
      <c r="H83" s="150"/>
    </row>
    <row r="84" spans="1:8" x14ac:dyDescent="0.2">
      <c r="A84" s="171" t="s">
        <v>87</v>
      </c>
      <c r="B84" s="28"/>
      <c r="C84" s="29"/>
      <c r="D84" s="172" t="e">
        <f>D81*D83</f>
        <v>#DIV/0!</v>
      </c>
      <c r="E84" s="173"/>
      <c r="F84" s="173"/>
      <c r="G84" s="173"/>
      <c r="H84" s="174"/>
    </row>
    <row r="85" spans="1:8" ht="17" thickBot="1" x14ac:dyDescent="0.25">
      <c r="A85" s="163" t="s">
        <v>140</v>
      </c>
      <c r="B85" s="164"/>
      <c r="C85" s="164"/>
      <c r="D85" s="165" t="e">
        <f>F64+D84</f>
        <v>#DIV/0!</v>
      </c>
      <c r="E85" s="166"/>
      <c r="F85" s="166"/>
      <c r="G85" s="166"/>
      <c r="H85" s="167"/>
    </row>
    <row r="86" spans="1:8" ht="17" thickTop="1" x14ac:dyDescent="0.2">
      <c r="A86" s="5"/>
      <c r="B86" s="5"/>
      <c r="C86" s="5"/>
      <c r="D86" s="5"/>
      <c r="E86" s="5"/>
      <c r="F86" s="5"/>
      <c r="G86" s="5"/>
      <c r="H86" s="5"/>
    </row>
    <row r="87" spans="1:8" x14ac:dyDescent="0.2">
      <c r="A87" s="2"/>
    </row>
    <row r="88" spans="1:8" x14ac:dyDescent="0.2">
      <c r="A88" s="12"/>
      <c r="B88" s="5" t="s">
        <v>141</v>
      </c>
      <c r="C88" s="5"/>
      <c r="D88" s="5"/>
      <c r="E88" s="5"/>
      <c r="F88" s="5"/>
      <c r="G88" s="5"/>
      <c r="H88" s="5"/>
    </row>
    <row r="89" spans="1:8" x14ac:dyDescent="0.2">
      <c r="A89" s="13"/>
      <c r="B89" s="5" t="s">
        <v>142</v>
      </c>
      <c r="C89" s="5"/>
      <c r="D89" s="5"/>
      <c r="E89" s="5"/>
      <c r="F89" s="5"/>
      <c r="G89" s="5"/>
      <c r="H89" s="5"/>
    </row>
    <row r="90" spans="1:8" x14ac:dyDescent="0.2">
      <c r="A90" s="5"/>
      <c r="B90" s="5"/>
      <c r="C90" s="5"/>
      <c r="D90" s="5"/>
      <c r="E90" s="5"/>
      <c r="F90" s="5"/>
      <c r="G90" s="5"/>
      <c r="H90" s="5"/>
    </row>
    <row r="91" spans="1:8" ht="17" thickBot="1" x14ac:dyDescent="0.25">
      <c r="A91" s="5"/>
      <c r="B91" s="5"/>
      <c r="C91" s="5"/>
      <c r="D91" s="5"/>
      <c r="E91" s="5"/>
      <c r="F91" s="5"/>
      <c r="G91" s="5"/>
      <c r="H91" s="5"/>
    </row>
    <row r="92" spans="1:8" x14ac:dyDescent="0.2">
      <c r="A92" s="159"/>
      <c r="B92" s="160"/>
      <c r="C92" s="160"/>
      <c r="D92" s="160"/>
      <c r="E92" s="161" t="s">
        <v>143</v>
      </c>
      <c r="F92" s="161"/>
      <c r="G92" s="161"/>
      <c r="H92" s="162"/>
    </row>
    <row r="93" spans="1:8" x14ac:dyDescent="0.2">
      <c r="A93" s="196" t="s">
        <v>144</v>
      </c>
      <c r="B93" s="197"/>
      <c r="C93" s="197"/>
      <c r="D93" s="197"/>
      <c r="E93" s="198"/>
      <c r="F93" s="198"/>
      <c r="G93" s="198"/>
      <c r="H93" s="199"/>
    </row>
    <row r="94" spans="1:8" x14ac:dyDescent="0.2">
      <c r="A94" s="200" t="s">
        <v>145</v>
      </c>
      <c r="B94" s="201"/>
      <c r="C94" s="201"/>
      <c r="D94" s="201"/>
      <c r="E94" s="198"/>
      <c r="F94" s="198"/>
      <c r="G94" s="198"/>
      <c r="H94" s="199"/>
    </row>
    <row r="95" spans="1:8" x14ac:dyDescent="0.2">
      <c r="A95" s="200" t="s">
        <v>146</v>
      </c>
      <c r="B95" s="201"/>
      <c r="C95" s="201"/>
      <c r="D95" s="201"/>
      <c r="E95" s="198"/>
      <c r="F95" s="198"/>
      <c r="G95" s="198"/>
      <c r="H95" s="199"/>
    </row>
    <row r="96" spans="1:8" x14ac:dyDescent="0.2">
      <c r="A96" s="200" t="s">
        <v>15</v>
      </c>
      <c r="B96" s="201"/>
      <c r="C96" s="201"/>
      <c r="D96" s="201"/>
      <c r="E96" s="198"/>
      <c r="F96" s="198"/>
      <c r="G96" s="198"/>
      <c r="H96" s="199"/>
    </row>
    <row r="97" spans="1:8" ht="17" thickBot="1" x14ac:dyDescent="0.25">
      <c r="A97" s="202" t="s">
        <v>147</v>
      </c>
      <c r="B97" s="203"/>
      <c r="C97" s="203"/>
      <c r="D97" s="203"/>
      <c r="E97" s="204"/>
      <c r="F97" s="204"/>
      <c r="G97" s="204"/>
      <c r="H97" s="205"/>
    </row>
    <row r="98" spans="1:8" x14ac:dyDescent="0.2">
      <c r="A98" s="206"/>
      <c r="B98" s="206"/>
      <c r="C98" s="206"/>
      <c r="D98" s="206"/>
      <c r="E98" s="206"/>
      <c r="F98" s="206"/>
      <c r="G98" s="206"/>
      <c r="H98" s="206"/>
    </row>
    <row r="99" spans="1:8" x14ac:dyDescent="0.2">
      <c r="A99" s="206"/>
      <c r="B99" s="206"/>
      <c r="C99" s="206"/>
      <c r="D99" s="206"/>
      <c r="E99" s="206"/>
      <c r="F99" s="206"/>
      <c r="G99" s="206"/>
      <c r="H99" s="206"/>
    </row>
    <row r="100" spans="1:8" x14ac:dyDescent="0.2">
      <c r="A100" s="206"/>
      <c r="B100" s="206"/>
      <c r="C100" s="206"/>
      <c r="D100" s="206"/>
      <c r="E100" s="207"/>
      <c r="F100" s="207"/>
      <c r="G100" s="207"/>
      <c r="H100" s="207"/>
    </row>
    <row r="101" spans="1:8" x14ac:dyDescent="0.2">
      <c r="A101" s="206"/>
      <c r="B101" s="206"/>
      <c r="C101" s="206"/>
      <c r="D101" s="206"/>
      <c r="E101" s="207"/>
      <c r="F101" s="207"/>
      <c r="G101" s="207"/>
      <c r="H101" s="207"/>
    </row>
    <row r="102" spans="1:8" x14ac:dyDescent="0.2">
      <c r="A102" s="206"/>
      <c r="B102" s="206"/>
      <c r="C102" s="206"/>
      <c r="D102" s="206"/>
      <c r="E102" s="207"/>
      <c r="F102" s="207"/>
      <c r="G102" s="207"/>
      <c r="H102" s="207"/>
    </row>
    <row r="103" spans="1:8" x14ac:dyDescent="0.2">
      <c r="A103" s="206"/>
      <c r="B103" s="206"/>
      <c r="C103" s="206"/>
      <c r="D103" s="206"/>
      <c r="E103" s="207"/>
      <c r="F103" s="207"/>
      <c r="G103" s="207"/>
      <c r="H103" s="207"/>
    </row>
    <row r="104" spans="1:8" x14ac:dyDescent="0.2">
      <c r="A104" s="206"/>
      <c r="B104" s="206"/>
      <c r="C104" s="206"/>
      <c r="D104" s="206"/>
      <c r="E104" s="208" t="s">
        <v>148</v>
      </c>
      <c r="F104" s="208"/>
      <c r="G104" s="208"/>
      <c r="H104" s="208"/>
    </row>
    <row r="105" spans="1:8" x14ac:dyDescent="0.2">
      <c r="A105" s="206"/>
      <c r="B105" s="206"/>
      <c r="C105" s="206"/>
      <c r="D105" s="206"/>
      <c r="E105" s="208"/>
      <c r="F105" s="208"/>
      <c r="G105" s="208"/>
      <c r="H105" s="208"/>
    </row>
  </sheetData>
  <sheetProtection algorithmName="SHA-512" hashValue="4e2Z9PztdWOrfyysLO/25VeUGftZ4qc9EEw4vpIqsWkBFOZ/VCkv1oYWOQ4qKr3zFwSaSPJ2AcXjDTcy4eSh3w==" saltValue="Z6T5Q5ffLdcOTjFEfn4dhQ==" spinCount="100000" sheet="1" objects="1" scenarios="1" selectLockedCells="1"/>
  <mergeCells count="141">
    <mergeCell ref="A96:D96"/>
    <mergeCell ref="E96:H96"/>
    <mergeCell ref="A97:D97"/>
    <mergeCell ref="E97:H97"/>
    <mergeCell ref="E100:H103"/>
    <mergeCell ref="E104:H105"/>
    <mergeCell ref="A44:C44"/>
    <mergeCell ref="D44:F44"/>
    <mergeCell ref="A92:D92"/>
    <mergeCell ref="E92:H92"/>
    <mergeCell ref="A93:D93"/>
    <mergeCell ref="E93:H93"/>
    <mergeCell ref="A94:D94"/>
    <mergeCell ref="E94:H94"/>
    <mergeCell ref="A95:D95"/>
    <mergeCell ref="E95:H95"/>
    <mergeCell ref="A85:C85"/>
    <mergeCell ref="D85:H85"/>
    <mergeCell ref="A81:C81"/>
    <mergeCell ref="D81:H81"/>
    <mergeCell ref="A83:C83"/>
    <mergeCell ref="D83:H83"/>
    <mergeCell ref="A84:C84"/>
    <mergeCell ref="D84:H84"/>
    <mergeCell ref="A76:C76"/>
    <mergeCell ref="D76:H76"/>
    <mergeCell ref="A78:C78"/>
    <mergeCell ref="D78:H78"/>
    <mergeCell ref="A80:C80"/>
    <mergeCell ref="D80:H80"/>
    <mergeCell ref="A71:C71"/>
    <mergeCell ref="A72:C72"/>
    <mergeCell ref="D72:H72"/>
    <mergeCell ref="A73:C73"/>
    <mergeCell ref="D73:H73"/>
    <mergeCell ref="A75:C75"/>
    <mergeCell ref="D75:H75"/>
    <mergeCell ref="A68:C68"/>
    <mergeCell ref="D68:H68"/>
    <mergeCell ref="A69:C69"/>
    <mergeCell ref="D69:H69"/>
    <mergeCell ref="A70:C70"/>
    <mergeCell ref="D70:H70"/>
    <mergeCell ref="A63:C63"/>
    <mergeCell ref="D63:E63"/>
    <mergeCell ref="F63:H63"/>
    <mergeCell ref="A67:H67"/>
    <mergeCell ref="A64:E64"/>
    <mergeCell ref="F64:H64"/>
    <mergeCell ref="D59:E59"/>
    <mergeCell ref="F59:H59"/>
    <mergeCell ref="D60:E60"/>
    <mergeCell ref="F60:H60"/>
    <mergeCell ref="A62:C62"/>
    <mergeCell ref="D62:E62"/>
    <mergeCell ref="F62:H62"/>
    <mergeCell ref="A53:H53"/>
    <mergeCell ref="A54:C54"/>
    <mergeCell ref="D54:H54"/>
    <mergeCell ref="A58:H58"/>
    <mergeCell ref="A59:C59"/>
    <mergeCell ref="A60:C60"/>
    <mergeCell ref="A49:C49"/>
    <mergeCell ref="D49:F49"/>
    <mergeCell ref="G49:H49"/>
    <mergeCell ref="A50:C50"/>
    <mergeCell ref="D50:F50"/>
    <mergeCell ref="G50:H50"/>
    <mergeCell ref="A55:C55"/>
    <mergeCell ref="D55:H55"/>
    <mergeCell ref="A47:C47"/>
    <mergeCell ref="D47:F47"/>
    <mergeCell ref="G47:H47"/>
    <mergeCell ref="A48:C48"/>
    <mergeCell ref="D48:F48"/>
    <mergeCell ref="G48:H48"/>
    <mergeCell ref="A45:C45"/>
    <mergeCell ref="D45:F45"/>
    <mergeCell ref="G45:H45"/>
    <mergeCell ref="A46:C46"/>
    <mergeCell ref="D46:F46"/>
    <mergeCell ref="G46:H46"/>
    <mergeCell ref="A39:C39"/>
    <mergeCell ref="D39:H39"/>
    <mergeCell ref="A42:H42"/>
    <mergeCell ref="A43:C43"/>
    <mergeCell ref="D43:F43"/>
    <mergeCell ref="G43:H43"/>
    <mergeCell ref="G44:H44"/>
    <mergeCell ref="A36:C36"/>
    <mergeCell ref="D36:H36"/>
    <mergeCell ref="A37:C37"/>
    <mergeCell ref="D37:H37"/>
    <mergeCell ref="A38:C38"/>
    <mergeCell ref="D38:H38"/>
    <mergeCell ref="A33:C33"/>
    <mergeCell ref="D33:H33"/>
    <mergeCell ref="A34:C34"/>
    <mergeCell ref="D34:H34"/>
    <mergeCell ref="A35:C35"/>
    <mergeCell ref="D35:H35"/>
    <mergeCell ref="A29:C29"/>
    <mergeCell ref="D29:H29"/>
    <mergeCell ref="A30:C30"/>
    <mergeCell ref="D30:H30"/>
    <mergeCell ref="A32:C32"/>
    <mergeCell ref="D32:H32"/>
    <mergeCell ref="A31:C31"/>
    <mergeCell ref="D31:H31"/>
    <mergeCell ref="D24:H24"/>
    <mergeCell ref="D25:H25"/>
    <mergeCell ref="D26:H26"/>
    <mergeCell ref="A28:C28"/>
    <mergeCell ref="D28:H28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  <mergeCell ref="A21:H21"/>
    <mergeCell ref="A22:C22"/>
    <mergeCell ref="D22:H22"/>
    <mergeCell ref="A23:C23"/>
    <mergeCell ref="D23:H23"/>
    <mergeCell ref="A24:C27"/>
    <mergeCell ref="D27:H27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zdroje!$C$12:$F$12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3"/>
  <sheetViews>
    <sheetView workbookViewId="0">
      <selection activeCell="F13" sqref="F13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114</v>
      </c>
      <c r="K2" t="s">
        <v>9</v>
      </c>
      <c r="L2" t="s">
        <v>11</v>
      </c>
      <c r="M2" t="s">
        <v>12</v>
      </c>
    </row>
    <row r="3" spans="1:13" x14ac:dyDescent="0.2">
      <c r="A3" t="s">
        <v>17</v>
      </c>
      <c r="C3" t="s">
        <v>18</v>
      </c>
      <c r="D3" t="s">
        <v>19</v>
      </c>
    </row>
    <row r="4" spans="1:13" x14ac:dyDescent="0.2">
      <c r="A4" t="s">
        <v>90</v>
      </c>
      <c r="C4" t="s">
        <v>91</v>
      </c>
      <c r="D4" t="s">
        <v>92</v>
      </c>
      <c r="E4" t="s">
        <v>106</v>
      </c>
    </row>
    <row r="5" spans="1:13" x14ac:dyDescent="0.2">
      <c r="A5" t="s">
        <v>105</v>
      </c>
      <c r="C5" t="s">
        <v>103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104</v>
      </c>
    </row>
    <row r="6" spans="1:13" x14ac:dyDescent="0.2">
      <c r="A6" t="s">
        <v>27</v>
      </c>
      <c r="C6" t="s">
        <v>28</v>
      </c>
      <c r="D6" t="s">
        <v>29</v>
      </c>
    </row>
    <row r="7" spans="1:13" x14ac:dyDescent="0.2">
      <c r="A7" t="s">
        <v>32</v>
      </c>
      <c r="C7" t="s">
        <v>33</v>
      </c>
      <c r="D7" t="s">
        <v>34</v>
      </c>
    </row>
    <row r="8" spans="1:13" x14ac:dyDescent="0.2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</row>
    <row r="9" spans="1:13" x14ac:dyDescent="0.2">
      <c r="A9" t="s">
        <v>44</v>
      </c>
      <c r="C9" t="s">
        <v>45</v>
      </c>
      <c r="D9" t="s">
        <v>46</v>
      </c>
      <c r="E9" t="s">
        <v>107</v>
      </c>
    </row>
    <row r="10" spans="1:13" x14ac:dyDescent="0.2">
      <c r="A10" t="s">
        <v>49</v>
      </c>
      <c r="C10" t="s">
        <v>50</v>
      </c>
      <c r="D10" t="s">
        <v>100</v>
      </c>
    </row>
    <row r="11" spans="1:13" x14ac:dyDescent="0.2">
      <c r="A11" t="s">
        <v>54</v>
      </c>
      <c r="C11" t="s">
        <v>101</v>
      </c>
      <c r="D11" t="s">
        <v>55</v>
      </c>
      <c r="E11" t="s">
        <v>56</v>
      </c>
      <c r="F11" t="s">
        <v>57</v>
      </c>
      <c r="G11" t="s">
        <v>59</v>
      </c>
      <c r="H11" t="s">
        <v>58</v>
      </c>
    </row>
    <row r="12" spans="1:13" x14ac:dyDescent="0.2">
      <c r="A12" t="s">
        <v>60</v>
      </c>
      <c r="C12">
        <v>20</v>
      </c>
      <c r="D12">
        <v>44</v>
      </c>
      <c r="E12">
        <v>55</v>
      </c>
      <c r="F12">
        <v>68</v>
      </c>
    </row>
    <row r="13" spans="1:13" x14ac:dyDescent="0.2">
      <c r="A13" t="s">
        <v>61</v>
      </c>
      <c r="C13" t="s">
        <v>62</v>
      </c>
      <c r="D13" t="s">
        <v>63</v>
      </c>
      <c r="E13" t="s">
        <v>64</v>
      </c>
    </row>
    <row r="14" spans="1:13" x14ac:dyDescent="0.2">
      <c r="A14" t="s">
        <v>94</v>
      </c>
      <c r="C14" t="s">
        <v>95</v>
      </c>
      <c r="D14" t="s">
        <v>98</v>
      </c>
      <c r="E14" t="s">
        <v>99</v>
      </c>
      <c r="F14" t="s">
        <v>97</v>
      </c>
      <c r="G14" t="s">
        <v>96</v>
      </c>
    </row>
    <row r="18" spans="1:4" ht="62.5" customHeight="1" x14ac:dyDescent="0.2">
      <c r="A18" s="3" t="s">
        <v>66</v>
      </c>
      <c r="B18" s="3"/>
      <c r="C18" s="175" t="s">
        <v>117</v>
      </c>
      <c r="D18" s="175"/>
    </row>
    <row r="53" spans="4:4" x14ac:dyDescent="0.2">
      <c r="D53">
        <f>zdroje!C1</f>
        <v>0</v>
      </c>
    </row>
  </sheetData>
  <sheetProtection algorithmName="SHA-512" hashValue="uSMh8LtZRvcZ+jVSievX8nvX2fFOxE36RpGmTu0fZQiL1XCa1pxBriiJdx5+HGOVsnv6VFDQN0BJ7Cn0yO2TzQ==" saltValue="o70nP8xL9i5DOlhCP8RpPA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BJ- Vinbarg V1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2026-06-16T12:10:44Z</cp:lastPrinted>
  <dcterms:created xsi:type="dcterms:W3CDTF">2026-02-09T08:49:20Z</dcterms:created>
  <dcterms:modified xsi:type="dcterms:W3CDTF">2026-09-01T21:37:42Z</dcterms:modified>
</cp:coreProperties>
</file>