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Ing. Ľudovít Kulich\VO\"/>
    </mc:Choice>
  </mc:AlternateContent>
  <xr:revisionPtr revIDLastSave="0" documentId="13_ncr:1_{3946C817-0599-42AC-A446-CE5990ED2285}" xr6:coauthVersionLast="47" xr6:coauthVersionMax="47" xr10:uidLastSave="{00000000-0000-0000-0000-000000000000}"/>
  <bookViews>
    <workbookView xWindow="-120" yWindow="-120" windowWidth="29040" windowHeight="15720" xr2:uid="{778FC5C8-2B2D-4156-B9B0-7F0F9E6488C6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2'!$A$1:$A$813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2'!$B$4:$K$813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J35" i="1"/>
  <c r="K35" i="1" s="1"/>
  <c r="J36" i="1"/>
  <c r="K36" i="1" s="1"/>
  <c r="G52" i="1"/>
  <c r="G808" i="1"/>
  <c r="J792" i="1"/>
  <c r="K792" i="1" s="1"/>
  <c r="J791" i="1"/>
  <c r="K791" i="1" s="1"/>
  <c r="J790" i="1"/>
  <c r="K790" i="1" s="1"/>
  <c r="J789" i="1"/>
  <c r="K789" i="1" s="1"/>
  <c r="J788" i="1"/>
  <c r="K788" i="1" s="1"/>
  <c r="J787" i="1"/>
  <c r="K787" i="1" s="1"/>
  <c r="J786" i="1"/>
  <c r="K786" i="1" s="1"/>
  <c r="C769" i="1"/>
  <c r="B763" i="1"/>
  <c r="B761" i="1"/>
  <c r="J760" i="1"/>
  <c r="G754" i="1"/>
  <c r="J738" i="1"/>
  <c r="K738" i="1" s="1"/>
  <c r="J737" i="1"/>
  <c r="K737" i="1" s="1"/>
  <c r="J736" i="1"/>
  <c r="K736" i="1" s="1"/>
  <c r="J735" i="1"/>
  <c r="K735" i="1" s="1"/>
  <c r="J734" i="1"/>
  <c r="K734" i="1" s="1"/>
  <c r="J733" i="1"/>
  <c r="J732" i="1"/>
  <c r="K732" i="1" s="1"/>
  <c r="C715" i="1"/>
  <c r="B709" i="1"/>
  <c r="B707" i="1"/>
  <c r="J706" i="1"/>
  <c r="G700" i="1"/>
  <c r="J684" i="1"/>
  <c r="K684" i="1" s="1"/>
  <c r="J683" i="1"/>
  <c r="K683" i="1" s="1"/>
  <c r="J682" i="1"/>
  <c r="K682" i="1" s="1"/>
  <c r="J681" i="1"/>
  <c r="K681" i="1" s="1"/>
  <c r="J680" i="1"/>
  <c r="K680" i="1" s="1"/>
  <c r="J679" i="1"/>
  <c r="K679" i="1" s="1"/>
  <c r="J678" i="1"/>
  <c r="C661" i="1"/>
  <c r="B655" i="1"/>
  <c r="B653" i="1"/>
  <c r="J652" i="1"/>
  <c r="G646" i="1"/>
  <c r="J630" i="1"/>
  <c r="K630" i="1" s="1"/>
  <c r="J629" i="1"/>
  <c r="K629" i="1" s="1"/>
  <c r="J628" i="1"/>
  <c r="K628" i="1" s="1"/>
  <c r="J627" i="1"/>
  <c r="K627" i="1" s="1"/>
  <c r="J626" i="1"/>
  <c r="K626" i="1" s="1"/>
  <c r="J625" i="1"/>
  <c r="J624" i="1"/>
  <c r="K624" i="1" s="1"/>
  <c r="C607" i="1"/>
  <c r="B601" i="1"/>
  <c r="B599" i="1"/>
  <c r="J598" i="1"/>
  <c r="G592" i="1"/>
  <c r="J576" i="1"/>
  <c r="K576" i="1" s="1"/>
  <c r="J575" i="1"/>
  <c r="K575" i="1" s="1"/>
  <c r="J574" i="1"/>
  <c r="K574" i="1" s="1"/>
  <c r="J573" i="1"/>
  <c r="K573" i="1" s="1"/>
  <c r="J572" i="1"/>
  <c r="K572" i="1" s="1"/>
  <c r="J571" i="1"/>
  <c r="K571" i="1" s="1"/>
  <c r="J570" i="1"/>
  <c r="K570" i="1" s="1"/>
  <c r="C553" i="1"/>
  <c r="B547" i="1"/>
  <c r="B545" i="1"/>
  <c r="J544" i="1"/>
  <c r="G538" i="1"/>
  <c r="J522" i="1"/>
  <c r="K522" i="1" s="1"/>
  <c r="J521" i="1"/>
  <c r="K521" i="1" s="1"/>
  <c r="J520" i="1"/>
  <c r="K520" i="1" s="1"/>
  <c r="J519" i="1"/>
  <c r="K519" i="1" s="1"/>
  <c r="J518" i="1"/>
  <c r="K518" i="1" s="1"/>
  <c r="J517" i="1"/>
  <c r="K517" i="1" s="1"/>
  <c r="J516" i="1"/>
  <c r="C499" i="1"/>
  <c r="B493" i="1"/>
  <c r="B491" i="1"/>
  <c r="J490" i="1"/>
  <c r="G484" i="1"/>
  <c r="J468" i="1"/>
  <c r="K468" i="1" s="1"/>
  <c r="J467" i="1"/>
  <c r="K467" i="1" s="1"/>
  <c r="J466" i="1"/>
  <c r="K466" i="1" s="1"/>
  <c r="J465" i="1"/>
  <c r="K465" i="1" s="1"/>
  <c r="J464" i="1"/>
  <c r="K464" i="1" s="1"/>
  <c r="J463" i="1"/>
  <c r="K463" i="1" s="1"/>
  <c r="J462" i="1"/>
  <c r="C445" i="1"/>
  <c r="B439" i="1"/>
  <c r="B437" i="1"/>
  <c r="J436" i="1"/>
  <c r="G430" i="1"/>
  <c r="K414" i="1"/>
  <c r="J414" i="1"/>
  <c r="J413" i="1"/>
  <c r="K413" i="1" s="1"/>
  <c r="J412" i="1"/>
  <c r="K412" i="1" s="1"/>
  <c r="J411" i="1"/>
  <c r="K411" i="1" s="1"/>
  <c r="J410" i="1"/>
  <c r="K410" i="1" s="1"/>
  <c r="J409" i="1"/>
  <c r="K409" i="1" s="1"/>
  <c r="J408" i="1"/>
  <c r="K408" i="1" s="1"/>
  <c r="C391" i="1"/>
  <c r="B385" i="1"/>
  <c r="B383" i="1"/>
  <c r="J382" i="1"/>
  <c r="G376" i="1"/>
  <c r="J360" i="1"/>
  <c r="K360" i="1" s="1"/>
  <c r="J359" i="1"/>
  <c r="K359" i="1" s="1"/>
  <c r="J358" i="1"/>
  <c r="K358" i="1" s="1"/>
  <c r="K357" i="1"/>
  <c r="J357" i="1"/>
  <c r="J356" i="1"/>
  <c r="K356" i="1" s="1"/>
  <c r="J355" i="1"/>
  <c r="K355" i="1" s="1"/>
  <c r="J354" i="1"/>
  <c r="K354" i="1" s="1"/>
  <c r="C337" i="1"/>
  <c r="B331" i="1"/>
  <c r="B329" i="1"/>
  <c r="J328" i="1"/>
  <c r="G322" i="1"/>
  <c r="K306" i="1"/>
  <c r="J306" i="1"/>
  <c r="J305" i="1"/>
  <c r="K305" i="1" s="1"/>
  <c r="J304" i="1"/>
  <c r="K304" i="1" s="1"/>
  <c r="J303" i="1"/>
  <c r="K303" i="1" s="1"/>
  <c r="K302" i="1"/>
  <c r="J302" i="1"/>
  <c r="J301" i="1"/>
  <c r="K301" i="1" s="1"/>
  <c r="J300" i="1"/>
  <c r="K300" i="1" s="1"/>
  <c r="C283" i="1"/>
  <c r="B277" i="1"/>
  <c r="B275" i="1"/>
  <c r="J274" i="1"/>
  <c r="G268" i="1"/>
  <c r="J252" i="1"/>
  <c r="K252" i="1" s="1"/>
  <c r="J251" i="1"/>
  <c r="K251" i="1" s="1"/>
  <c r="J250" i="1"/>
  <c r="K250" i="1" s="1"/>
  <c r="J249" i="1"/>
  <c r="K249" i="1" s="1"/>
  <c r="J248" i="1"/>
  <c r="K248" i="1" s="1"/>
  <c r="J247" i="1"/>
  <c r="K247" i="1" s="1"/>
  <c r="J246" i="1"/>
  <c r="C229" i="1"/>
  <c r="B223" i="1"/>
  <c r="B221" i="1"/>
  <c r="J220" i="1"/>
  <c r="G214" i="1"/>
  <c r="J198" i="1"/>
  <c r="K198" i="1" s="1"/>
  <c r="J197" i="1"/>
  <c r="K197" i="1" s="1"/>
  <c r="J196" i="1"/>
  <c r="K196" i="1" s="1"/>
  <c r="J195" i="1"/>
  <c r="K195" i="1" s="1"/>
  <c r="J194" i="1"/>
  <c r="K194" i="1" s="1"/>
  <c r="J193" i="1"/>
  <c r="K193" i="1" s="1"/>
  <c r="J192" i="1"/>
  <c r="K192" i="1" s="1"/>
  <c r="C175" i="1"/>
  <c r="B169" i="1"/>
  <c r="B167" i="1"/>
  <c r="J166" i="1"/>
  <c r="G160" i="1"/>
  <c r="J144" i="1"/>
  <c r="K144" i="1" s="1"/>
  <c r="J143" i="1"/>
  <c r="K143" i="1" s="1"/>
  <c r="J142" i="1"/>
  <c r="K142" i="1" s="1"/>
  <c r="J141" i="1"/>
  <c r="K141" i="1" s="1"/>
  <c r="J140" i="1"/>
  <c r="K140" i="1" s="1"/>
  <c r="J139" i="1"/>
  <c r="K139" i="1" s="1"/>
  <c r="J138" i="1"/>
  <c r="C121" i="1"/>
  <c r="B115" i="1"/>
  <c r="B113" i="1"/>
  <c r="J112" i="1"/>
  <c r="G106" i="1"/>
  <c r="A94" i="1"/>
  <c r="J90" i="1"/>
  <c r="K90" i="1" s="1"/>
  <c r="J89" i="1"/>
  <c r="K89" i="1" s="1"/>
  <c r="J88" i="1"/>
  <c r="K88" i="1" s="1"/>
  <c r="A88" i="1"/>
  <c r="J87" i="1"/>
  <c r="K87" i="1" s="1"/>
  <c r="J86" i="1"/>
  <c r="K86" i="1" s="1"/>
  <c r="A86" i="1"/>
  <c r="J85" i="1"/>
  <c r="K85" i="1" s="1"/>
  <c r="J84" i="1"/>
  <c r="A83" i="1"/>
  <c r="M81" i="1"/>
  <c r="M135" i="1" s="1"/>
  <c r="D81" i="1"/>
  <c r="C67" i="1"/>
  <c r="B61" i="1"/>
  <c r="B59" i="1"/>
  <c r="A76" i="1"/>
  <c r="J58" i="1"/>
  <c r="J34" i="1"/>
  <c r="K34" i="1" s="1"/>
  <c r="J33" i="1"/>
  <c r="K33" i="1" s="1"/>
  <c r="J32" i="1"/>
  <c r="K32" i="1" s="1"/>
  <c r="J31" i="1"/>
  <c r="K31" i="1" s="1"/>
  <c r="A27" i="1"/>
  <c r="A38" i="1" s="1"/>
  <c r="K37" i="1" l="1"/>
  <c r="J37" i="1"/>
  <c r="J91" i="1"/>
  <c r="M189" i="1"/>
  <c r="D189" i="1" s="1"/>
  <c r="A189" i="1" s="1"/>
  <c r="D135" i="1"/>
  <c r="A135" i="1" s="1"/>
  <c r="A143" i="1" s="1"/>
  <c r="K307" i="1"/>
  <c r="J253" i="1"/>
  <c r="K793" i="1"/>
  <c r="J145" i="1"/>
  <c r="J631" i="1"/>
  <c r="K138" i="1"/>
  <c r="K145" i="1" s="1"/>
  <c r="K625" i="1"/>
  <c r="A4" i="1"/>
  <c r="A20" i="1"/>
  <c r="A64" i="1"/>
  <c r="A78" i="1"/>
  <c r="A11" i="1"/>
  <c r="A17" i="1"/>
  <c r="A24" i="1"/>
  <c r="A30" i="1"/>
  <c r="A35" i="1"/>
  <c r="A74" i="1"/>
  <c r="A98" i="1"/>
  <c r="A95" i="1"/>
  <c r="A91" i="1"/>
  <c r="A89" i="1"/>
  <c r="A87" i="1"/>
  <c r="A85" i="1"/>
  <c r="A6" i="1"/>
  <c r="A12" i="1"/>
  <c r="A18" i="1"/>
  <c r="A25" i="1"/>
  <c r="A33" i="1"/>
  <c r="A44" i="1"/>
  <c r="A62" i="1"/>
  <c r="A68" i="1"/>
  <c r="A75" i="1"/>
  <c r="K84" i="1"/>
  <c r="K91" i="1" s="1"/>
  <c r="A92" i="1"/>
  <c r="K246" i="1"/>
  <c r="K253" i="1" s="1"/>
  <c r="K415" i="1"/>
  <c r="A7" i="1"/>
  <c r="A13" i="1"/>
  <c r="A19" i="1"/>
  <c r="A26" i="1"/>
  <c r="A31" i="1"/>
  <c r="A63" i="1"/>
  <c r="A69" i="1"/>
  <c r="A90" i="1"/>
  <c r="A93" i="1"/>
  <c r="K361" i="1"/>
  <c r="A77" i="1"/>
  <c r="A71" i="1"/>
  <c r="A66" i="1"/>
  <c r="M243" i="1"/>
  <c r="A40" i="1"/>
  <c r="A21" i="1"/>
  <c r="A15" i="1"/>
  <c r="A10" i="1"/>
  <c r="A39" i="1"/>
  <c r="A14" i="1"/>
  <c r="A48" i="1"/>
  <c r="A72" i="1"/>
  <c r="J523" i="1"/>
  <c r="K516" i="1"/>
  <c r="K523" i="1" s="1"/>
  <c r="A36" i="1"/>
  <c r="A70" i="1"/>
  <c r="A8" i="1"/>
  <c r="A22" i="1"/>
  <c r="A28" i="1"/>
  <c r="A34" i="1"/>
  <c r="A41" i="1"/>
  <c r="A55" i="1"/>
  <c r="A65" i="1"/>
  <c r="A79" i="1"/>
  <c r="J199" i="1"/>
  <c r="A5" i="1"/>
  <c r="A9" i="1"/>
  <c r="A16" i="1"/>
  <c r="A23" i="1"/>
  <c r="A29" i="1"/>
  <c r="A32" i="1"/>
  <c r="A37" i="1"/>
  <c r="A67" i="1"/>
  <c r="A73" i="1"/>
  <c r="A80" i="1"/>
  <c r="A84" i="1"/>
  <c r="K199" i="1"/>
  <c r="J361" i="1"/>
  <c r="J415" i="1"/>
  <c r="J469" i="1"/>
  <c r="K462" i="1"/>
  <c r="K469" i="1" s="1"/>
  <c r="K577" i="1"/>
  <c r="J307" i="1"/>
  <c r="J577" i="1"/>
  <c r="J685" i="1"/>
  <c r="K678" i="1"/>
  <c r="K685" i="1" s="1"/>
  <c r="K631" i="1"/>
  <c r="K733" i="1"/>
  <c r="K739" i="1" s="1"/>
  <c r="J739" i="1"/>
  <c r="J793" i="1"/>
  <c r="A145" i="1" l="1"/>
  <c r="A141" i="1"/>
  <c r="A136" i="1"/>
  <c r="A152" i="1"/>
  <c r="A147" i="1"/>
  <c r="A149" i="1"/>
  <c r="A113" i="1"/>
  <c r="A148" i="1"/>
  <c r="A146" i="1"/>
  <c r="A140" i="1"/>
  <c r="A138" i="1"/>
  <c r="A137" i="1"/>
  <c r="A142" i="1"/>
  <c r="A144" i="1"/>
  <c r="A139" i="1"/>
  <c r="A56" i="1"/>
  <c r="A57" i="1" s="1"/>
  <c r="M297" i="1"/>
  <c r="D243" i="1"/>
  <c r="A243" i="1" s="1"/>
  <c r="A202" i="1"/>
  <c r="A200" i="1"/>
  <c r="A198" i="1"/>
  <c r="A196" i="1"/>
  <c r="A194" i="1"/>
  <c r="A192" i="1"/>
  <c r="A167" i="1"/>
  <c r="A206" i="1"/>
  <c r="A191" i="1"/>
  <c r="A201" i="1"/>
  <c r="A190" i="1"/>
  <c r="A199" i="1"/>
  <c r="A195" i="1"/>
  <c r="A203" i="1"/>
  <c r="A197" i="1"/>
  <c r="A193" i="1"/>
  <c r="A153" i="1"/>
  <c r="A155" i="1"/>
  <c r="A154" i="1"/>
  <c r="A97" i="1"/>
  <c r="A96" i="1"/>
  <c r="A46" i="1"/>
  <c r="A45" i="1"/>
  <c r="A47" i="1"/>
  <c r="A101" i="1"/>
  <c r="A100" i="1"/>
  <c r="A99" i="1"/>
  <c r="A808" i="1"/>
  <c r="A807" i="1"/>
  <c r="A810" i="1"/>
  <c r="A811" i="1" s="1"/>
  <c r="A809" i="1"/>
  <c r="A42" i="1"/>
  <c r="A43" i="1"/>
  <c r="A812" i="1" l="1"/>
  <c r="A813" i="1" s="1"/>
  <c r="A150" i="1"/>
  <c r="A151" i="1"/>
  <c r="A131" i="1"/>
  <c r="A103" i="1"/>
  <c r="A130" i="1"/>
  <c r="A122" i="1"/>
  <c r="A115" i="1"/>
  <c r="A105" i="1"/>
  <c r="A104" i="1"/>
  <c r="A125" i="1"/>
  <c r="A114" i="1"/>
  <c r="A120" i="1"/>
  <c r="A132" i="1"/>
  <c r="A134" i="1"/>
  <c r="A107" i="1"/>
  <c r="A126" i="1"/>
  <c r="A119" i="1"/>
  <c r="A128" i="1"/>
  <c r="A116" i="1"/>
  <c r="A129" i="1"/>
  <c r="A121" i="1"/>
  <c r="A127" i="1"/>
  <c r="A124" i="1"/>
  <c r="A123" i="1"/>
  <c r="A112" i="1"/>
  <c r="A102" i="1"/>
  <c r="A133" i="1"/>
  <c r="A118" i="1"/>
  <c r="A117" i="1"/>
  <c r="A108" i="1"/>
  <c r="A109" i="1" s="1"/>
  <c r="A106" i="1"/>
  <c r="A184" i="1"/>
  <c r="A178" i="1"/>
  <c r="A173" i="1"/>
  <c r="A168" i="1"/>
  <c r="A159" i="1"/>
  <c r="A188" i="1"/>
  <c r="A182" i="1"/>
  <c r="A176" i="1"/>
  <c r="A171" i="1"/>
  <c r="A187" i="1"/>
  <c r="A181" i="1"/>
  <c r="A170" i="1"/>
  <c r="A161" i="1"/>
  <c r="A156" i="1"/>
  <c r="A183" i="1"/>
  <c r="A174" i="1"/>
  <c r="A166" i="1"/>
  <c r="A158" i="1"/>
  <c r="A180" i="1"/>
  <c r="A172" i="1"/>
  <c r="A157" i="1"/>
  <c r="A179" i="1"/>
  <c r="A177" i="1"/>
  <c r="A169" i="1"/>
  <c r="A162" i="1"/>
  <c r="A163" i="1" s="1"/>
  <c r="A186" i="1"/>
  <c r="A185" i="1"/>
  <c r="A175" i="1"/>
  <c r="A160" i="1"/>
  <c r="A260" i="1"/>
  <c r="A254" i="1"/>
  <c r="A252" i="1"/>
  <c r="A250" i="1"/>
  <c r="A248" i="1"/>
  <c r="A246" i="1"/>
  <c r="A221" i="1"/>
  <c r="A253" i="1"/>
  <c r="A245" i="1"/>
  <c r="A257" i="1"/>
  <c r="A256" i="1"/>
  <c r="A255" i="1"/>
  <c r="A247" i="1"/>
  <c r="A244" i="1"/>
  <c r="A251" i="1"/>
  <c r="A249" i="1"/>
  <c r="M351" i="1"/>
  <c r="D297" i="1"/>
  <c r="A297" i="1" s="1"/>
  <c r="A205" i="1"/>
  <c r="A204" i="1"/>
  <c r="A209" i="1"/>
  <c r="A207" i="1"/>
  <c r="A208" i="1"/>
  <c r="A110" i="1" l="1"/>
  <c r="A111" i="1" s="1"/>
  <c r="A309" i="1"/>
  <c r="A308" i="1"/>
  <c r="A306" i="1"/>
  <c r="A304" i="1"/>
  <c r="A302" i="1"/>
  <c r="A300" i="1"/>
  <c r="A314" i="1"/>
  <c r="A299" i="1"/>
  <c r="A298" i="1"/>
  <c r="A275" i="1"/>
  <c r="A307" i="1"/>
  <c r="A305" i="1"/>
  <c r="A303" i="1"/>
  <c r="A301" i="1"/>
  <c r="A311" i="1"/>
  <c r="A310" i="1"/>
  <c r="M405" i="1"/>
  <c r="D351" i="1"/>
  <c r="A351" i="1" s="1"/>
  <c r="A164" i="1"/>
  <c r="A165" i="1" s="1"/>
  <c r="A258" i="1"/>
  <c r="A259" i="1"/>
  <c r="A242" i="1"/>
  <c r="A236" i="1"/>
  <c r="A230" i="1"/>
  <c r="A225" i="1"/>
  <c r="A216" i="1"/>
  <c r="A217" i="1" s="1"/>
  <c r="A211" i="1"/>
  <c r="A240" i="1"/>
  <c r="A233" i="1"/>
  <c r="A227" i="1"/>
  <c r="A215" i="1"/>
  <c r="A238" i="1"/>
  <c r="A231" i="1"/>
  <c r="A224" i="1"/>
  <c r="A220" i="1"/>
  <c r="A214" i="1"/>
  <c r="A237" i="1"/>
  <c r="A213" i="1"/>
  <c r="A232" i="1"/>
  <c r="A223" i="1"/>
  <c r="A222" i="1"/>
  <c r="A212" i="1"/>
  <c r="A241" i="1"/>
  <c r="A229" i="1"/>
  <c r="A210" i="1"/>
  <c r="A239" i="1"/>
  <c r="A228" i="1"/>
  <c r="A235" i="1"/>
  <c r="A226" i="1"/>
  <c r="A218" i="1"/>
  <c r="A219" i="1" s="1"/>
  <c r="A234" i="1"/>
  <c r="A263" i="1"/>
  <c r="A262" i="1"/>
  <c r="A261" i="1"/>
  <c r="A364" i="1" l="1"/>
  <c r="A365" i="1"/>
  <c r="A358" i="1"/>
  <c r="A352" i="1"/>
  <c r="A363" i="1"/>
  <c r="A360" i="1"/>
  <c r="A362" i="1"/>
  <c r="A355" i="1"/>
  <c r="A368" i="1"/>
  <c r="A357" i="1"/>
  <c r="A359" i="1"/>
  <c r="A354" i="1"/>
  <c r="A356" i="1"/>
  <c r="A353" i="1"/>
  <c r="A361" i="1"/>
  <c r="A329" i="1"/>
  <c r="M459" i="1"/>
  <c r="D405" i="1"/>
  <c r="A405" i="1" s="1"/>
  <c r="A291" i="1"/>
  <c r="A285" i="1"/>
  <c r="A280" i="1"/>
  <c r="A266" i="1"/>
  <c r="A295" i="1"/>
  <c r="A288" i="1"/>
  <c r="A282" i="1"/>
  <c r="A276" i="1"/>
  <c r="A265" i="1"/>
  <c r="A294" i="1"/>
  <c r="A287" i="1"/>
  <c r="A281" i="1"/>
  <c r="A270" i="1"/>
  <c r="A271" i="1" s="1"/>
  <c r="A264" i="1"/>
  <c r="A293" i="1"/>
  <c r="A286" i="1"/>
  <c r="A279" i="1"/>
  <c r="A269" i="1"/>
  <c r="A292" i="1"/>
  <c r="A284" i="1"/>
  <c r="A278" i="1"/>
  <c r="A290" i="1"/>
  <c r="A274" i="1"/>
  <c r="A268" i="1"/>
  <c r="A283" i="1"/>
  <c r="A267" i="1"/>
  <c r="A277" i="1"/>
  <c r="A296" i="1"/>
  <c r="A289" i="1"/>
  <c r="A313" i="1"/>
  <c r="A312" i="1"/>
  <c r="A315" i="1"/>
  <c r="A316" i="1"/>
  <c r="A317" i="1"/>
  <c r="A272" i="1" l="1"/>
  <c r="A273" i="1" s="1"/>
  <c r="A370" i="1"/>
  <c r="A371" i="1"/>
  <c r="A369" i="1"/>
  <c r="A367" i="1"/>
  <c r="A366" i="1"/>
  <c r="A419" i="1"/>
  <c r="A415" i="1"/>
  <c r="A413" i="1"/>
  <c r="A411" i="1"/>
  <c r="A409" i="1"/>
  <c r="A416" i="1"/>
  <c r="A418" i="1"/>
  <c r="A414" i="1"/>
  <c r="A383" i="1"/>
  <c r="A417" i="1"/>
  <c r="A408" i="1"/>
  <c r="A407" i="1"/>
  <c r="A422" i="1"/>
  <c r="A410" i="1"/>
  <c r="A406" i="1"/>
  <c r="A412" i="1"/>
  <c r="M513" i="1"/>
  <c r="D459" i="1"/>
  <c r="A459" i="1" s="1"/>
  <c r="A346" i="1"/>
  <c r="A340" i="1"/>
  <c r="A335" i="1"/>
  <c r="A330" i="1"/>
  <c r="A321" i="1"/>
  <c r="A347" i="1"/>
  <c r="A339" i="1"/>
  <c r="A333" i="1"/>
  <c r="A345" i="1"/>
  <c r="A338" i="1"/>
  <c r="A332" i="1"/>
  <c r="A328" i="1"/>
  <c r="A322" i="1"/>
  <c r="A344" i="1"/>
  <c r="A320" i="1"/>
  <c r="A350" i="1"/>
  <c r="A343" i="1"/>
  <c r="A337" i="1"/>
  <c r="A331" i="1"/>
  <c r="A319" i="1"/>
  <c r="A349" i="1"/>
  <c r="A342" i="1"/>
  <c r="A336" i="1"/>
  <c r="A324" i="1"/>
  <c r="A325" i="1" s="1"/>
  <c r="A318" i="1"/>
  <c r="A341" i="1"/>
  <c r="A323" i="1"/>
  <c r="A334" i="1"/>
  <c r="A348" i="1"/>
  <c r="A460" i="1" l="1"/>
  <c r="A473" i="1"/>
  <c r="A466" i="1"/>
  <c r="A472" i="1"/>
  <c r="A468" i="1"/>
  <c r="A471" i="1"/>
  <c r="A463" i="1"/>
  <c r="A470" i="1"/>
  <c r="A465" i="1"/>
  <c r="A467" i="1"/>
  <c r="A462" i="1"/>
  <c r="A437" i="1"/>
  <c r="A469" i="1"/>
  <c r="A461" i="1"/>
  <c r="A464" i="1"/>
  <c r="A476" i="1"/>
  <c r="A326" i="1"/>
  <c r="A327" i="1" s="1"/>
  <c r="M567" i="1"/>
  <c r="D513" i="1"/>
  <c r="A513" i="1" s="1"/>
  <c r="A425" i="1"/>
  <c r="A423" i="1"/>
  <c r="A424" i="1"/>
  <c r="A420" i="1"/>
  <c r="A421" i="1"/>
  <c r="A401" i="1"/>
  <c r="A395" i="1"/>
  <c r="A390" i="1"/>
  <c r="A385" i="1"/>
  <c r="A398" i="1"/>
  <c r="A376" i="1"/>
  <c r="A404" i="1"/>
  <c r="A396" i="1"/>
  <c r="A389" i="1"/>
  <c r="A378" i="1"/>
  <c r="A379" i="1" s="1"/>
  <c r="A372" i="1"/>
  <c r="A403" i="1"/>
  <c r="A394" i="1"/>
  <c r="A388" i="1"/>
  <c r="A377" i="1"/>
  <c r="A402" i="1"/>
  <c r="A393" i="1"/>
  <c r="A387" i="1"/>
  <c r="A400" i="1"/>
  <c r="A392" i="1"/>
  <c r="A386" i="1"/>
  <c r="A382" i="1"/>
  <c r="A375" i="1"/>
  <c r="A399" i="1"/>
  <c r="A380" i="1"/>
  <c r="A381" i="1" s="1"/>
  <c r="A374" i="1"/>
  <c r="A397" i="1"/>
  <c r="A391" i="1"/>
  <c r="A373" i="1"/>
  <c r="A384" i="1"/>
  <c r="M621" i="1" l="1"/>
  <c r="D567" i="1"/>
  <c r="A567" i="1" s="1"/>
  <c r="A456" i="1"/>
  <c r="A450" i="1"/>
  <c r="A445" i="1"/>
  <c r="A436" i="1"/>
  <c r="A452" i="1"/>
  <c r="A430" i="1"/>
  <c r="A453" i="1"/>
  <c r="A428" i="1"/>
  <c r="A451" i="1"/>
  <c r="A444" i="1"/>
  <c r="A439" i="1"/>
  <c r="A427" i="1"/>
  <c r="A458" i="1"/>
  <c r="A449" i="1"/>
  <c r="A443" i="1"/>
  <c r="A438" i="1"/>
  <c r="A432" i="1"/>
  <c r="A433" i="1" s="1"/>
  <c r="A426" i="1"/>
  <c r="A457" i="1"/>
  <c r="A448" i="1"/>
  <c r="A442" i="1"/>
  <c r="A431" i="1"/>
  <c r="A455" i="1"/>
  <c r="A447" i="1"/>
  <c r="A441" i="1"/>
  <c r="A454" i="1"/>
  <c r="A446" i="1"/>
  <c r="A429" i="1"/>
  <c r="A440" i="1"/>
  <c r="A479" i="1"/>
  <c r="A478" i="1"/>
  <c r="A477" i="1"/>
  <c r="A474" i="1"/>
  <c r="A475" i="1"/>
  <c r="A515" i="1"/>
  <c r="A527" i="1"/>
  <c r="A518" i="1"/>
  <c r="A514" i="1"/>
  <c r="A524" i="1"/>
  <c r="A521" i="1"/>
  <c r="A516" i="1"/>
  <c r="A530" i="1"/>
  <c r="A523" i="1"/>
  <c r="A520" i="1"/>
  <c r="A517" i="1"/>
  <c r="A526" i="1"/>
  <c r="A522" i="1"/>
  <c r="A491" i="1"/>
  <c r="A525" i="1"/>
  <c r="A519" i="1"/>
  <c r="A511" i="1" l="1"/>
  <c r="A505" i="1"/>
  <c r="A494" i="1"/>
  <c r="A485" i="1"/>
  <c r="A480" i="1"/>
  <c r="A509" i="1"/>
  <c r="A502" i="1"/>
  <c r="A497" i="1"/>
  <c r="A481" i="1"/>
  <c r="A508" i="1"/>
  <c r="A500" i="1"/>
  <c r="A490" i="1"/>
  <c r="A483" i="1"/>
  <c r="A507" i="1"/>
  <c r="A493" i="1"/>
  <c r="A482" i="1"/>
  <c r="A506" i="1"/>
  <c r="A499" i="1"/>
  <c r="A492" i="1"/>
  <c r="A504" i="1"/>
  <c r="A498" i="1"/>
  <c r="A486" i="1"/>
  <c r="A487" i="1" s="1"/>
  <c r="A512" i="1"/>
  <c r="A503" i="1"/>
  <c r="A496" i="1"/>
  <c r="A510" i="1"/>
  <c r="A501" i="1"/>
  <c r="A484" i="1"/>
  <c r="A495" i="1"/>
  <c r="A532" i="1"/>
  <c r="A531" i="1"/>
  <c r="A533" i="1"/>
  <c r="A529" i="1"/>
  <c r="A528" i="1"/>
  <c r="A434" i="1"/>
  <c r="A435" i="1" s="1"/>
  <c r="A580" i="1"/>
  <c r="A584" i="1"/>
  <c r="A578" i="1"/>
  <c r="A576" i="1"/>
  <c r="A574" i="1"/>
  <c r="A572" i="1"/>
  <c r="A570" i="1"/>
  <c r="A545" i="1"/>
  <c r="A575" i="1"/>
  <c r="A579" i="1"/>
  <c r="A568" i="1"/>
  <c r="A577" i="1"/>
  <c r="A571" i="1"/>
  <c r="A573" i="1"/>
  <c r="A569" i="1"/>
  <c r="A581" i="1"/>
  <c r="D621" i="1"/>
  <c r="A621" i="1" s="1"/>
  <c r="M675" i="1"/>
  <c r="A488" i="1" l="1"/>
  <c r="A489" i="1" s="1"/>
  <c r="A623" i="1"/>
  <c r="A622" i="1"/>
  <c r="A635" i="1"/>
  <c r="A631" i="1"/>
  <c r="A629" i="1"/>
  <c r="A627" i="1"/>
  <c r="A625" i="1"/>
  <c r="A633" i="1"/>
  <c r="A626" i="1"/>
  <c r="A638" i="1"/>
  <c r="A628" i="1"/>
  <c r="A630" i="1"/>
  <c r="A599" i="1"/>
  <c r="A634" i="1"/>
  <c r="A624" i="1"/>
  <c r="A632" i="1"/>
  <c r="A582" i="1"/>
  <c r="A583" i="1"/>
  <c r="M729" i="1"/>
  <c r="D675" i="1"/>
  <c r="A675" i="1" s="1"/>
  <c r="A566" i="1"/>
  <c r="A560" i="1"/>
  <c r="A554" i="1"/>
  <c r="A549" i="1"/>
  <c r="A540" i="1"/>
  <c r="A541" i="1" s="1"/>
  <c r="A535" i="1"/>
  <c r="A565" i="1"/>
  <c r="A558" i="1"/>
  <c r="A552" i="1"/>
  <c r="A546" i="1"/>
  <c r="A534" i="1"/>
  <c r="A562" i="1"/>
  <c r="A547" i="1"/>
  <c r="A539" i="1"/>
  <c r="A561" i="1"/>
  <c r="A553" i="1"/>
  <c r="A559" i="1"/>
  <c r="A551" i="1"/>
  <c r="A538" i="1"/>
  <c r="A557" i="1"/>
  <c r="A550" i="1"/>
  <c r="A544" i="1"/>
  <c r="A537" i="1"/>
  <c r="A564" i="1"/>
  <c r="A556" i="1"/>
  <c r="A548" i="1"/>
  <c r="A536" i="1"/>
  <c r="A563" i="1"/>
  <c r="A555" i="1"/>
  <c r="A587" i="1"/>
  <c r="A586" i="1"/>
  <c r="A585" i="1"/>
  <c r="A542" i="1" l="1"/>
  <c r="A543" i="1" s="1"/>
  <c r="A637" i="1"/>
  <c r="A636" i="1"/>
  <c r="A641" i="1"/>
  <c r="A639" i="1"/>
  <c r="A640" i="1"/>
  <c r="A692" i="1"/>
  <c r="A686" i="1"/>
  <c r="A684" i="1"/>
  <c r="A682" i="1"/>
  <c r="A680" i="1"/>
  <c r="A678" i="1"/>
  <c r="A653" i="1"/>
  <c r="A677" i="1"/>
  <c r="A676" i="1"/>
  <c r="A688" i="1"/>
  <c r="A683" i="1"/>
  <c r="A679" i="1"/>
  <c r="A685" i="1"/>
  <c r="A681" i="1"/>
  <c r="A687" i="1"/>
  <c r="A689" i="1"/>
  <c r="D729" i="1"/>
  <c r="A729" i="1" s="1"/>
  <c r="M783" i="1"/>
  <c r="D783" i="1" s="1"/>
  <c r="A783" i="1" s="1"/>
  <c r="A619" i="1"/>
  <c r="A613" i="1"/>
  <c r="A618" i="1"/>
  <c r="A612" i="1"/>
  <c r="A607" i="1"/>
  <c r="A598" i="1"/>
  <c r="A617" i="1"/>
  <c r="A611" i="1"/>
  <c r="A606" i="1"/>
  <c r="A601" i="1"/>
  <c r="A592" i="1"/>
  <c r="A615" i="1"/>
  <c r="A609" i="1"/>
  <c r="A604" i="1"/>
  <c r="A590" i="1"/>
  <c r="A614" i="1"/>
  <c r="A602" i="1"/>
  <c r="A588" i="1"/>
  <c r="A610" i="1"/>
  <c r="A600" i="1"/>
  <c r="A608" i="1"/>
  <c r="A591" i="1"/>
  <c r="A589" i="1"/>
  <c r="A605" i="1"/>
  <c r="A620" i="1"/>
  <c r="A603" i="1"/>
  <c r="A594" i="1"/>
  <c r="A595" i="1" s="1"/>
  <c r="A593" i="1"/>
  <c r="A616" i="1"/>
  <c r="A596" i="1" l="1"/>
  <c r="A597" i="1" s="1"/>
  <c r="A694" i="1"/>
  <c r="A693" i="1"/>
  <c r="A695" i="1"/>
  <c r="A741" i="1"/>
  <c r="A746" i="1"/>
  <c r="A740" i="1"/>
  <c r="A738" i="1"/>
  <c r="A736" i="1"/>
  <c r="A734" i="1"/>
  <c r="A732" i="1"/>
  <c r="A707" i="1"/>
  <c r="A731" i="1"/>
  <c r="A743" i="1"/>
  <c r="A739" i="1"/>
  <c r="A737" i="1"/>
  <c r="A735" i="1"/>
  <c r="A733" i="1"/>
  <c r="A742" i="1"/>
  <c r="A730" i="1"/>
  <c r="A691" i="1"/>
  <c r="A690" i="1"/>
  <c r="A796" i="1"/>
  <c r="A795" i="1"/>
  <c r="A800" i="1"/>
  <c r="A794" i="1"/>
  <c r="A792" i="1"/>
  <c r="A790" i="1"/>
  <c r="A788" i="1"/>
  <c r="A786" i="1"/>
  <c r="A761" i="1"/>
  <c r="A785" i="1"/>
  <c r="A784" i="1"/>
  <c r="A793" i="1"/>
  <c r="A787" i="1"/>
  <c r="A791" i="1"/>
  <c r="A797" i="1"/>
  <c r="A789" i="1"/>
  <c r="A674" i="1"/>
  <c r="A668" i="1"/>
  <c r="A662" i="1"/>
  <c r="A657" i="1"/>
  <c r="A648" i="1"/>
  <c r="A649" i="1" s="1"/>
  <c r="A643" i="1"/>
  <c r="A673" i="1"/>
  <c r="A667" i="1"/>
  <c r="A656" i="1"/>
  <c r="A647" i="1"/>
  <c r="A642" i="1"/>
  <c r="A672" i="1"/>
  <c r="A666" i="1"/>
  <c r="A661" i="1"/>
  <c r="A652" i="1"/>
  <c r="A670" i="1"/>
  <c r="A664" i="1"/>
  <c r="A659" i="1"/>
  <c r="A654" i="1"/>
  <c r="A645" i="1"/>
  <c r="A665" i="1"/>
  <c r="A655" i="1"/>
  <c r="A646" i="1"/>
  <c r="A660" i="1"/>
  <c r="A658" i="1"/>
  <c r="A644" i="1"/>
  <c r="A671" i="1"/>
  <c r="A669" i="1"/>
  <c r="A663" i="1"/>
  <c r="A650" i="1" l="1"/>
  <c r="A651" i="1" s="1"/>
  <c r="A745" i="1"/>
  <c r="A744" i="1"/>
  <c r="A799" i="1"/>
  <c r="A798" i="1"/>
  <c r="A778" i="1"/>
  <c r="A772" i="1"/>
  <c r="A767" i="1"/>
  <c r="A762" i="1"/>
  <c r="A753" i="1"/>
  <c r="A777" i="1"/>
  <c r="A771" i="1"/>
  <c r="A766" i="1"/>
  <c r="A752" i="1"/>
  <c r="A782" i="1"/>
  <c r="A776" i="1"/>
  <c r="A770" i="1"/>
  <c r="A765" i="1"/>
  <c r="A756" i="1"/>
  <c r="A757" i="1" s="1"/>
  <c r="A751" i="1"/>
  <c r="A781" i="1"/>
  <c r="A775" i="1"/>
  <c r="A764" i="1"/>
  <c r="A755" i="1"/>
  <c r="A750" i="1"/>
  <c r="A780" i="1"/>
  <c r="A774" i="1"/>
  <c r="A769" i="1"/>
  <c r="A760" i="1"/>
  <c r="A779" i="1"/>
  <c r="A768" i="1"/>
  <c r="A754" i="1"/>
  <c r="A763" i="1"/>
  <c r="A773" i="1"/>
  <c r="A802" i="1"/>
  <c r="A801" i="1"/>
  <c r="A803" i="1"/>
  <c r="A723" i="1"/>
  <c r="A717" i="1"/>
  <c r="A712" i="1"/>
  <c r="A698" i="1"/>
  <c r="A728" i="1"/>
  <c r="A722" i="1"/>
  <c r="A716" i="1"/>
  <c r="A711" i="1"/>
  <c r="A702" i="1"/>
  <c r="A703" i="1" s="1"/>
  <c r="A697" i="1"/>
  <c r="A727" i="1"/>
  <c r="A721" i="1"/>
  <c r="A710" i="1"/>
  <c r="A701" i="1"/>
  <c r="A696" i="1"/>
  <c r="A725" i="1"/>
  <c r="A719" i="1"/>
  <c r="A714" i="1"/>
  <c r="A709" i="1"/>
  <c r="A700" i="1"/>
  <c r="A724" i="1"/>
  <c r="A715" i="1"/>
  <c r="A706" i="1"/>
  <c r="A713" i="1"/>
  <c r="A704" i="1"/>
  <c r="A705" i="1" s="1"/>
  <c r="A726" i="1"/>
  <c r="A720" i="1"/>
  <c r="A708" i="1"/>
  <c r="A699" i="1"/>
  <c r="A718" i="1"/>
  <c r="A747" i="1"/>
  <c r="A749" i="1"/>
  <c r="A748" i="1"/>
  <c r="A758" i="1" l="1"/>
  <c r="A759" i="1" s="1"/>
</calcChain>
</file>

<file path=xl/sharedStrings.xml><?xml version="1.0" encoding="utf-8"?>
<sst xmlns="http://schemas.openxmlformats.org/spreadsheetml/2006/main" count="637" uniqueCount="42">
  <si>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</si>
  <si>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</si>
  <si>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</si>
  <si>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</si>
  <si>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</si>
  <si>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</si>
  <si>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</si>
  <si>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</si>
  <si>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</si>
  <si>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</si>
  <si>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</si>
  <si>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</si>
  <si>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</si>
  <si>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</si>
  <si>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</si>
  <si>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</si>
  <si>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</si>
  <si>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</si>
  <si>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</si>
  <si>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</si>
  <si>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</si>
  <si>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</si>
  <si>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</si>
  <si>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</si>
  <si>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</si>
  <si>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</si>
  <si>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</si>
  <si>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</si>
  <si>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</si>
  <si>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r>
      <rPr>
        <b/>
        <sz val="11"/>
        <color theme="1"/>
        <rFont val="Calibri"/>
        <family val="2"/>
        <charset val="238"/>
        <scheme val="minor"/>
      </rPr>
      <t>Súčasťou</t>
    </r>
    <r>
      <rPr>
        <sz val="11"/>
        <color theme="1"/>
        <rFont val="Calibri"/>
        <family val="2"/>
        <charset val="238"/>
        <scheme val="minor"/>
      </rPr>
      <t xml:space="preserve"> rozpočtu cenovej ponuky je aj </t>
    </r>
    <r>
      <rPr>
        <b/>
        <u/>
        <sz val="11"/>
        <color theme="1"/>
        <rFont val="Calibri"/>
        <family val="2"/>
        <charset val="238"/>
        <scheme val="minor"/>
      </rPr>
      <t>nacenený výkaz - výmer</t>
    </r>
    <r>
      <rPr>
        <b/>
        <sz val="11"/>
        <color theme="1"/>
        <rFont val="Calibri"/>
        <family val="2"/>
        <charset val="238"/>
        <scheme val="minor"/>
      </rPr>
      <t xml:space="preserve"> (Zmluva o dielo - Príloha č. 1)</t>
    </r>
    <r>
      <rPr>
        <sz val="11"/>
        <color theme="1"/>
        <rFont val="Calibri"/>
        <family val="2"/>
        <charset val="238"/>
        <scheme val="minor"/>
      </rPr>
      <t>.</t>
    </r>
  </si>
  <si>
    <t>Stavebné práce</t>
  </si>
  <si>
    <r>
      <rPr>
        <b/>
        <sz val="11"/>
        <color theme="1"/>
        <rFont val="Calibri"/>
        <family val="2"/>
        <charset val="238"/>
        <scheme val="minor"/>
      </rPr>
      <t xml:space="preserve">Nacenený výkaz-výmer </t>
    </r>
    <r>
      <rPr>
        <sz val="11"/>
        <color theme="1"/>
        <rFont val="Calibri"/>
        <family val="2"/>
        <charset val="238"/>
        <scheme val="minor"/>
      </rPr>
      <t>bude predložený v origináli a bude podpísaný a opečiatkovaný (ak má dodávateľ povinnosť používať pečiatku).</t>
    </r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</si>
  <si>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</si>
  <si>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</si>
  <si>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</si>
  <si>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</si>
  <si>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>Stroj na výrobu kornútov</t>
  </si>
  <si>
    <t xml:space="preserve">Príloha č. 2: </t>
  </si>
  <si>
    <t>Cena dodávaného predmetu</t>
  </si>
  <si>
    <t>Identifikačné údaje navrhovateľa:</t>
  </si>
  <si>
    <t>Stroj  na výrobu kornútkov</t>
  </si>
  <si>
    <t>Výzva na predloženie ponúk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</si>
</sst>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2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164" fontId="12" fillId="4" borderId="35" xfId="0" applyNumberFormat="1" applyFont="1" applyFill="1" applyBorder="1" applyAlignment="1">
      <alignment horizontal="center" vertical="center" wrapText="1"/>
    </xf>
    <xf numFmtId="4" fontId="12" fillId="3" borderId="36" xfId="0" applyNumberFormat="1" applyFont="1" applyFill="1" applyBorder="1" applyAlignment="1" applyProtection="1">
      <alignment vertical="center" wrapText="1"/>
      <protection locked="0"/>
    </xf>
    <xf numFmtId="164" fontId="12" fillId="4" borderId="37" xfId="0" applyNumberFormat="1" applyFont="1" applyFill="1" applyBorder="1" applyAlignment="1">
      <alignment vertical="center" wrapText="1"/>
    </xf>
    <xf numFmtId="4" fontId="12" fillId="0" borderId="37" xfId="0" applyNumberFormat="1" applyFont="1" applyBorder="1" applyAlignment="1">
      <alignment vertical="center" wrapText="1"/>
    </xf>
    <xf numFmtId="4" fontId="12" fillId="0" borderId="35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4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4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43" xfId="1" applyNumberFormat="1" applyFont="1" applyBorder="1" applyAlignment="1">
      <alignment vertical="center"/>
    </xf>
    <xf numFmtId="0" fontId="8" fillId="0" borderId="4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20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49" fontId="0" fillId="0" borderId="0" xfId="0" applyNumberFormat="1"/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3" xfId="0" applyFont="1" applyFill="1" applyBorder="1" applyAlignment="1">
      <alignment vertical="center" wrapText="1"/>
    </xf>
    <xf numFmtId="0" fontId="12" fillId="4" borderId="15" xfId="0" applyFont="1" applyFill="1" applyBorder="1" applyAlignment="1">
      <alignment vertical="center" wrapText="1"/>
    </xf>
    <xf numFmtId="0" fontId="12" fillId="4" borderId="16" xfId="0" applyFont="1" applyFill="1" applyBorder="1" applyAlignment="1">
      <alignment vertical="center" wrapText="1"/>
    </xf>
    <xf numFmtId="0" fontId="13" fillId="3" borderId="34" xfId="0" applyFont="1" applyFill="1" applyBorder="1" applyAlignment="1" applyProtection="1">
      <alignment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8" fillId="0" borderId="44" xfId="1" applyFont="1" applyBorder="1" applyAlignment="1">
      <alignment horizontal="center" vertical="center"/>
    </xf>
    <xf numFmtId="0" fontId="0" fillId="0" borderId="0" xfId="0" applyNumberFormat="1" applyProtection="1">
      <protection locked="0"/>
    </xf>
    <xf numFmtId="0" fontId="8" fillId="0" borderId="0" xfId="1" applyNumberFormat="1" applyFont="1" applyAlignment="1" applyProtection="1">
      <alignment horizontal="right" vertical="center"/>
      <protection locked="0"/>
    </xf>
    <xf numFmtId="0" fontId="8" fillId="0" borderId="43" xfId="1" applyNumberFormat="1" applyFont="1" applyBorder="1" applyAlignment="1" applyProtection="1">
      <alignment vertical="center"/>
      <protection locked="0"/>
    </xf>
    <xf numFmtId="0" fontId="8" fillId="0" borderId="0" xfId="1" applyNumberFormat="1" applyFont="1" applyAlignment="1" applyProtection="1">
      <alignment vertical="center"/>
      <protection locked="0"/>
    </xf>
    <xf numFmtId="0" fontId="8" fillId="0" borderId="43" xfId="1" applyNumberFormat="1" applyFont="1" applyBorder="1" applyAlignment="1" applyProtection="1">
      <alignment vertical="center" wrapText="1"/>
      <protection locked="0"/>
    </xf>
    <xf numFmtId="0" fontId="8" fillId="0" borderId="0" xfId="1" applyNumberFormat="1" applyFont="1" applyAlignment="1" applyProtection="1">
      <alignment vertical="center" wrapText="1"/>
      <protection locked="0"/>
    </xf>
    <xf numFmtId="0" fontId="8" fillId="0" borderId="0" xfId="1" applyNumberFormat="1" applyFont="1" applyAlignment="1" applyProtection="1">
      <alignment horizontal="center" vertical="center"/>
      <protection locked="0"/>
    </xf>
  </cellXfs>
  <cellStyles count="2">
    <cellStyle name="Normal 2" xfId="1" xr:uid="{A6547A70-52A3-4B3C-BEAB-3B314453F873}"/>
    <cellStyle name="Normálna" xfId="0" builtinId="0"/>
  </cellStyles>
  <dxfs count="15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dloha_usmernenie_2_2025%20-%20verzia%20&#269;.%202.xlsm" TargetMode="External"/><Relationship Id="rId2" Type="http://schemas.openxmlformats.org/officeDocument/2006/relationships/externalLinkPath" Target="file:///Z:\Projekty\SPP_73.7_Produkt&#237;vne%20invest&#237;cie_Spracovatelia_9_SP_2026\Ing.%20&#317;udov&#237;t%20Kulich\Predloha_usmernenie_2_2025%20-%20verzia%20&#269;.%202.xlsm" TargetMode="External"/><Relationship Id="rId1" Type="http://schemas.openxmlformats.org/officeDocument/2006/relationships/externalLinkPath" Target="/Projekty/SPP_73.7_Produkt&#237;vne%20invest&#237;cie_Spracovatelia_9_SP_2026/Ing.%20&#317;udov&#237;t%20Kulich/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  <row r="19">
          <cell r="G19" t="str">
            <v>každý predmet samostatne</v>
          </cell>
        </row>
        <row r="51">
          <cell r="A51">
            <v>1</v>
          </cell>
          <cell r="B51" t="str">
            <v>Stroj  na výrobu kornútkov</v>
          </cell>
        </row>
        <row r="52">
          <cell r="A52">
            <v>2</v>
          </cell>
          <cell r="B52" t="str">
            <v>Fotovoltická elektráreň</v>
          </cell>
        </row>
        <row r="53">
          <cell r="A53">
            <v>3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7">
          <cell r="E67" t="str">
            <v>každý predmet obstarávania samostatne</v>
          </cell>
        </row>
      </sheetData>
      <sheetData sheetId="1"/>
      <sheetData sheetId="2">
        <row r="2">
          <cell r="B2" t="str">
            <v>Výzva na predloženie ponúk - prieskum trhu</v>
          </cell>
        </row>
        <row r="121">
          <cell r="C121" t="str">
            <v xml:space="preserve">Príloha č. 2: </v>
          </cell>
          <cell r="E121" t="str">
            <v>Cena dodávaného predmetu</v>
          </cell>
        </row>
      </sheetData>
      <sheetData sheetId="3"/>
      <sheetData sheetId="4"/>
      <sheetData sheetId="5"/>
      <sheetData sheetId="6"/>
      <sheetData sheetId="7">
        <row r="99">
          <cell r="D99" t="str">
            <v xml:space="preserve"> – Príloha č. 2:</v>
          </cell>
          <cell r="F99" t="str">
            <v>Cena dodávaného predmetu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BA00-6CEF-4FD9-94C0-CB621D67A75D}">
  <sheetPr codeName="Sheet22" filterMode="1"/>
  <dimension ref="A1:M813"/>
  <sheetViews>
    <sheetView tabSelected="1" view="pageBreakPreview" zoomScale="115" zoomScaleNormal="100" zoomScaleSheetLayoutView="115" workbookViewId="0">
      <pane ySplit="3" topLeftCell="A26" activePane="bottomLeft" state="frozen"/>
      <selection pane="bottomLeft" activeCell="B43" sqref="B43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f>A27*IF(J4="",0,1)</f>
        <v>1</v>
      </c>
      <c r="B4" s="4"/>
      <c r="C4" s="5"/>
      <c r="D4" s="5"/>
      <c r="E4" s="5"/>
      <c r="F4" s="5"/>
      <c r="G4" s="5"/>
      <c r="H4" s="5"/>
      <c r="I4" s="5"/>
      <c r="J4" s="52" t="s">
        <v>37</v>
      </c>
      <c r="K4" s="52"/>
      <c r="M4" s="6"/>
    </row>
    <row r="5" spans="1:13" s="2" customFormat="1" ht="23.25" x14ac:dyDescent="0.25">
      <c r="A5" s="2">
        <f>A27</f>
        <v>1</v>
      </c>
      <c r="B5" s="53" t="s">
        <v>41</v>
      </c>
      <c r="C5" s="53"/>
      <c r="D5" s="53"/>
      <c r="E5" s="53"/>
      <c r="F5" s="53"/>
      <c r="G5" s="53"/>
      <c r="H5" s="53"/>
      <c r="I5" s="53"/>
      <c r="J5" s="53"/>
      <c r="K5" s="53"/>
      <c r="M5" s="6"/>
    </row>
    <row r="6" spans="1:13" s="2" customFormat="1" x14ac:dyDescent="0.25">
      <c r="A6" s="2">
        <f>A27</f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f>A27</f>
        <v>1</v>
      </c>
      <c r="B7" s="53" t="s">
        <v>38</v>
      </c>
      <c r="C7" s="53"/>
      <c r="D7" s="53"/>
      <c r="E7" s="53"/>
      <c r="F7" s="53"/>
      <c r="G7" s="53"/>
      <c r="H7" s="53"/>
      <c r="I7" s="53"/>
      <c r="J7" s="53"/>
      <c r="K7" s="53"/>
      <c r="M7" s="6"/>
    </row>
    <row r="8" spans="1:13" x14ac:dyDescent="0.25">
      <c r="A8" s="2">
        <f>A27</f>
        <v>1</v>
      </c>
    </row>
    <row r="9" spans="1:13" ht="15" customHeight="1" x14ac:dyDescent="0.25">
      <c r="A9" s="2">
        <f>A27</f>
        <v>1</v>
      </c>
      <c r="B9" s="54" t="s">
        <v>1</v>
      </c>
      <c r="C9" s="54"/>
      <c r="D9" s="54"/>
      <c r="E9" s="54"/>
      <c r="F9" s="54"/>
      <c r="G9" s="54"/>
      <c r="H9" s="54"/>
      <c r="I9" s="54"/>
      <c r="J9" s="54"/>
      <c r="K9" s="54"/>
    </row>
    <row r="10" spans="1:13" x14ac:dyDescent="0.25">
      <c r="A10" s="2">
        <f>A27</f>
        <v>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3" x14ac:dyDescent="0.25">
      <c r="A11" s="2">
        <f>A27</f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3" ht="15.75" thickBot="1" x14ac:dyDescent="0.3">
      <c r="A12" s="2">
        <f>A27</f>
        <v>1</v>
      </c>
    </row>
    <row r="13" spans="1:13" s="2" customFormat="1" ht="19.5" customHeight="1" thickBot="1" x14ac:dyDescent="0.3">
      <c r="A13" s="2">
        <f>A27</f>
        <v>1</v>
      </c>
      <c r="C13" s="55" t="s">
        <v>39</v>
      </c>
      <c r="D13" s="56"/>
      <c r="E13" s="56"/>
      <c r="F13" s="56"/>
      <c r="G13" s="57"/>
      <c r="M13" s="6"/>
    </row>
    <row r="14" spans="1:13" s="2" customFormat="1" ht="19.5" customHeight="1" x14ac:dyDescent="0.25">
      <c r="A14" s="2">
        <f>A27</f>
        <v>1</v>
      </c>
      <c r="C14" s="58" t="s">
        <v>2</v>
      </c>
      <c r="D14" s="59"/>
      <c r="E14" s="60"/>
      <c r="F14" s="61"/>
      <c r="G14" s="62"/>
      <c r="M14" s="6"/>
    </row>
    <row r="15" spans="1:13" s="2" customFormat="1" ht="39" customHeight="1" x14ac:dyDescent="0.25">
      <c r="A15" s="2">
        <f>A27</f>
        <v>1</v>
      </c>
      <c r="C15" s="45" t="s">
        <v>3</v>
      </c>
      <c r="D15" s="46"/>
      <c r="E15" s="47"/>
      <c r="F15" s="48"/>
      <c r="G15" s="49"/>
      <c r="M15" s="6"/>
    </row>
    <row r="16" spans="1:13" s="2" customFormat="1" ht="19.5" customHeight="1" x14ac:dyDescent="0.25">
      <c r="A16" s="2">
        <f>A27</f>
        <v>1</v>
      </c>
      <c r="C16" s="50" t="s">
        <v>4</v>
      </c>
      <c r="D16" s="51"/>
      <c r="E16" s="47"/>
      <c r="F16" s="48"/>
      <c r="G16" s="49"/>
      <c r="M16" s="6"/>
    </row>
    <row r="17" spans="1:13" s="2" customFormat="1" ht="19.5" customHeight="1" x14ac:dyDescent="0.25">
      <c r="A17" s="2">
        <f>A27</f>
        <v>1</v>
      </c>
      <c r="C17" s="50" t="s">
        <v>5</v>
      </c>
      <c r="D17" s="51"/>
      <c r="E17" s="47"/>
      <c r="F17" s="48"/>
      <c r="G17" s="49"/>
      <c r="M17" s="6"/>
    </row>
    <row r="18" spans="1:13" s="2" customFormat="1" ht="30" customHeight="1" x14ac:dyDescent="0.25">
      <c r="A18" s="2">
        <f>A27</f>
        <v>1</v>
      </c>
      <c r="C18" s="66" t="s">
        <v>6</v>
      </c>
      <c r="D18" s="67"/>
      <c r="E18" s="47"/>
      <c r="F18" s="48"/>
      <c r="G18" s="49"/>
      <c r="M18" s="6"/>
    </row>
    <row r="19" spans="1:13" s="2" customFormat="1" ht="19.5" customHeight="1" x14ac:dyDescent="0.25">
      <c r="A19" s="2">
        <f>A27</f>
        <v>1</v>
      </c>
      <c r="C19" s="50" t="s">
        <v>7</v>
      </c>
      <c r="D19" s="51"/>
      <c r="E19" s="47"/>
      <c r="F19" s="48"/>
      <c r="G19" s="49"/>
      <c r="M19" s="6"/>
    </row>
    <row r="20" spans="1:13" s="2" customFormat="1" ht="19.5" customHeight="1" x14ac:dyDescent="0.25">
      <c r="A20" s="2">
        <f>A27</f>
        <v>1</v>
      </c>
      <c r="C20" s="50" t="s">
        <v>8</v>
      </c>
      <c r="D20" s="51"/>
      <c r="E20" s="47"/>
      <c r="F20" s="48"/>
      <c r="G20" s="49"/>
      <c r="M20" s="6"/>
    </row>
    <row r="21" spans="1:13" s="2" customFormat="1" ht="19.5" customHeight="1" x14ac:dyDescent="0.25">
      <c r="A21" s="2">
        <f>A27</f>
        <v>1</v>
      </c>
      <c r="C21" s="50" t="s">
        <v>9</v>
      </c>
      <c r="D21" s="51"/>
      <c r="E21" s="47"/>
      <c r="F21" s="48"/>
      <c r="G21" s="49"/>
      <c r="M21" s="6"/>
    </row>
    <row r="22" spans="1:13" s="2" customFormat="1" ht="19.5" customHeight="1" x14ac:dyDescent="0.25">
      <c r="A22" s="2">
        <f>A27</f>
        <v>1</v>
      </c>
      <c r="C22" s="50" t="s">
        <v>10</v>
      </c>
      <c r="D22" s="51"/>
      <c r="E22" s="47"/>
      <c r="F22" s="48"/>
      <c r="G22" s="49"/>
      <c r="M22" s="6"/>
    </row>
    <row r="23" spans="1:13" s="2" customFormat="1" ht="19.5" customHeight="1" x14ac:dyDescent="0.25">
      <c r="A23" s="2">
        <f>A27</f>
        <v>1</v>
      </c>
      <c r="C23" s="50" t="s">
        <v>11</v>
      </c>
      <c r="D23" s="51"/>
      <c r="E23" s="63"/>
      <c r="F23" s="64"/>
      <c r="G23" s="65"/>
      <c r="M23" s="6"/>
    </row>
    <row r="24" spans="1:13" s="2" customFormat="1" ht="19.5" customHeight="1" thickBot="1" x14ac:dyDescent="0.3">
      <c r="A24" s="2">
        <f>A27</f>
        <v>1</v>
      </c>
      <c r="C24" s="78" t="s">
        <v>12</v>
      </c>
      <c r="D24" s="79"/>
      <c r="E24" s="80"/>
      <c r="F24" s="81"/>
      <c r="G24" s="82"/>
      <c r="M24" s="6"/>
    </row>
    <row r="25" spans="1:13" x14ac:dyDescent="0.25">
      <c r="A25" s="2">
        <f>A27</f>
        <v>1</v>
      </c>
    </row>
    <row r="26" spans="1:13" x14ac:dyDescent="0.25">
      <c r="A26" s="2">
        <f>A27</f>
        <v>1</v>
      </c>
    </row>
    <row r="27" spans="1:13" x14ac:dyDescent="0.25">
      <c r="A27">
        <f>IF(D27&lt;&gt;"",1,0)</f>
        <v>1</v>
      </c>
      <c r="B27" s="83" t="s">
        <v>13</v>
      </c>
      <c r="C27" s="83"/>
      <c r="D27" s="84" t="s">
        <v>40</v>
      </c>
      <c r="E27" s="84"/>
      <c r="F27" s="84"/>
      <c r="G27" s="84"/>
      <c r="H27" s="84"/>
      <c r="I27" s="84"/>
      <c r="J27" s="84"/>
      <c r="K27" s="9"/>
      <c r="M27" s="1">
        <v>1</v>
      </c>
    </row>
    <row r="28" spans="1:13" ht="15.75" thickBot="1" x14ac:dyDescent="0.3">
      <c r="A28" s="2">
        <f>A27</f>
        <v>1</v>
      </c>
    </row>
    <row r="29" spans="1:13" ht="54.95" customHeight="1" thickBot="1" x14ac:dyDescent="0.3">
      <c r="A29" s="2">
        <f>A27</f>
        <v>1</v>
      </c>
      <c r="B29" s="85" t="s">
        <v>14</v>
      </c>
      <c r="C29" s="86"/>
      <c r="D29" s="87"/>
      <c r="E29" s="88" t="s">
        <v>15</v>
      </c>
      <c r="F29" s="8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f>A27*IF(B30&lt;&gt;"",1,0)</f>
        <v>1</v>
      </c>
      <c r="B30" s="68" t="s">
        <v>36</v>
      </c>
      <c r="C30" s="69"/>
      <c r="D30" s="70"/>
      <c r="E30" s="71"/>
      <c r="F30" s="72"/>
      <c r="G30" s="14" t="s">
        <v>21</v>
      </c>
      <c r="H30" s="15"/>
      <c r="I30" s="16">
        <v>1</v>
      </c>
      <c r="J30" s="17" t="str">
        <f t="shared" ref="J30:J36" si="0">IF(AND(H30&lt;&gt;"",I30&lt;&gt;""),H30*I30,"")</f>
        <v/>
      </c>
      <c r="K30" s="18" t="str">
        <f t="shared" ref="K30:K36" si="1">IF(J30&lt;&gt;"",J30*IF($E$18="platiteľ DPH",1.23,1),"")</f>
        <v/>
      </c>
    </row>
    <row r="31" spans="1:13" ht="25.5" hidden="1" customHeight="1" x14ac:dyDescent="0.3">
      <c r="A31" s="2">
        <f>A27*IF(B31&lt;&gt;"",1,0)</f>
        <v>0</v>
      </c>
      <c r="B31" s="73"/>
      <c r="C31" s="74"/>
      <c r="D31" s="75"/>
      <c r="E31" s="76"/>
      <c r="F31" s="77"/>
      <c r="G31" s="19" t="s">
        <v>21</v>
      </c>
      <c r="H31" s="20"/>
      <c r="I31" s="21"/>
      <c r="J31" s="22" t="str">
        <f t="shared" si="0"/>
        <v/>
      </c>
      <c r="K31" s="23" t="str">
        <f t="shared" si="1"/>
        <v/>
      </c>
    </row>
    <row r="32" spans="1:13" ht="25.5" hidden="1" customHeight="1" x14ac:dyDescent="0.3">
      <c r="A32" s="2">
        <f>A27*IF(B32&lt;&gt;"",1,0)</f>
        <v>0</v>
      </c>
      <c r="B32" s="73"/>
      <c r="C32" s="74"/>
      <c r="D32" s="75"/>
      <c r="E32" s="76"/>
      <c r="F32" s="77"/>
      <c r="G32" s="19" t="s">
        <v>21</v>
      </c>
      <c r="H32" s="20"/>
      <c r="I32" s="21"/>
      <c r="J32" s="22" t="str">
        <f t="shared" si="0"/>
        <v/>
      </c>
      <c r="K32" s="23" t="str">
        <f t="shared" si="1"/>
        <v/>
      </c>
    </row>
    <row r="33" spans="1:13" ht="25.5" hidden="1" customHeight="1" x14ac:dyDescent="0.3">
      <c r="A33" s="2">
        <f>A27*IF(B33&lt;&gt;"",1,0)</f>
        <v>0</v>
      </c>
      <c r="B33" s="73"/>
      <c r="C33" s="74"/>
      <c r="D33" s="75"/>
      <c r="E33" s="76"/>
      <c r="F33" s="77"/>
      <c r="G33" s="19" t="s">
        <v>21</v>
      </c>
      <c r="H33" s="20"/>
      <c r="I33" s="21"/>
      <c r="J33" s="22" t="str">
        <f t="shared" si="0"/>
        <v/>
      </c>
      <c r="K33" s="23" t="str">
        <f t="shared" si="1"/>
        <v/>
      </c>
    </row>
    <row r="34" spans="1:13" ht="25.5" hidden="1" customHeight="1" thickBot="1" x14ac:dyDescent="0.3">
      <c r="A34" s="2">
        <f>A27*IF(B34&lt;&gt;"",1,0)</f>
        <v>0</v>
      </c>
      <c r="B34" s="96"/>
      <c r="C34" s="97"/>
      <c r="D34" s="98"/>
      <c r="E34" s="99"/>
      <c r="F34" s="100"/>
      <c r="G34" s="24" t="s">
        <v>21</v>
      </c>
      <c r="H34" s="25"/>
      <c r="I34" s="26"/>
      <c r="J34" s="27" t="str">
        <f t="shared" si="0"/>
        <v/>
      </c>
      <c r="K34" s="28" t="str">
        <f t="shared" si="1"/>
        <v/>
      </c>
    </row>
    <row r="35" spans="1:13" ht="25.5" customHeight="1" x14ac:dyDescent="0.25">
      <c r="A35" s="2">
        <f>A27</f>
        <v>1</v>
      </c>
      <c r="B35" s="101" t="s">
        <v>22</v>
      </c>
      <c r="C35" s="102"/>
      <c r="D35" s="29" t="s">
        <v>23</v>
      </c>
      <c r="E35" s="105" t="s">
        <v>24</v>
      </c>
      <c r="F35" s="106"/>
      <c r="G35" s="14" t="s">
        <v>24</v>
      </c>
      <c r="H35" s="15"/>
      <c r="I35" s="16">
        <v>1</v>
      </c>
      <c r="J35" s="17" t="str">
        <f t="shared" si="0"/>
        <v/>
      </c>
      <c r="K35" s="18" t="str">
        <f t="shared" si="1"/>
        <v/>
      </c>
    </row>
    <row r="36" spans="1:13" ht="25.5" customHeight="1" thickBot="1" x14ac:dyDescent="0.3">
      <c r="A36" s="2">
        <f>A27</f>
        <v>1</v>
      </c>
      <c r="B36" s="103"/>
      <c r="C36" s="104"/>
      <c r="D36" s="30" t="s">
        <v>25</v>
      </c>
      <c r="E36" s="107" t="s">
        <v>24</v>
      </c>
      <c r="F36" s="108"/>
      <c r="G36" s="24" t="s">
        <v>24</v>
      </c>
      <c r="H36" s="25"/>
      <c r="I36" s="26">
        <v>1</v>
      </c>
      <c r="J36" s="27" t="str">
        <f t="shared" si="0"/>
        <v/>
      </c>
      <c r="K36" s="28" t="str">
        <f t="shared" si="1"/>
        <v/>
      </c>
    </row>
    <row r="37" spans="1:13" ht="25.5" customHeight="1" thickBot="1" x14ac:dyDescent="0.3">
      <c r="A37" s="2">
        <f>A27</f>
        <v>1</v>
      </c>
      <c r="B37" s="31"/>
      <c r="C37" s="32"/>
      <c r="D37" s="32"/>
      <c r="E37" s="32"/>
      <c r="F37" s="32"/>
      <c r="G37" s="32"/>
      <c r="H37" s="33"/>
      <c r="I37" s="33" t="s">
        <v>26</v>
      </c>
      <c r="J37" s="34" t="str">
        <f>IF(SUM(J30:J36)&gt;0,SUM(J30:J36),"")</f>
        <v/>
      </c>
      <c r="K37" s="34" t="str">
        <f>IF(SUM(K30:K36)&gt;0,SUM(K30:K36),"")</f>
        <v/>
      </c>
    </row>
    <row r="38" spans="1:13" x14ac:dyDescent="0.25">
      <c r="A38" s="2">
        <f>A27</f>
        <v>1</v>
      </c>
      <c r="B38" s="35" t="s">
        <v>27</v>
      </c>
    </row>
    <row r="39" spans="1:13" x14ac:dyDescent="0.25">
      <c r="A39" s="2">
        <f>A27</f>
        <v>1</v>
      </c>
    </row>
    <row r="40" spans="1:13" x14ac:dyDescent="0.25">
      <c r="A40" s="2">
        <f>A27</f>
        <v>1</v>
      </c>
    </row>
    <row r="41" spans="1:13" x14ac:dyDescent="0.25">
      <c r="A41" s="2">
        <f>A27*IF([1]summary!$K$24="",1,0)</f>
        <v>1</v>
      </c>
      <c r="C41" s="90" t="s">
        <v>28</v>
      </c>
      <c r="D41" s="91"/>
      <c r="E41" s="91"/>
      <c r="F41" s="91"/>
      <c r="G41" s="91"/>
      <c r="H41" s="91"/>
      <c r="I41" s="91"/>
      <c r="J41" s="92"/>
    </row>
    <row r="42" spans="1:13" x14ac:dyDescent="0.25">
      <c r="A42" s="2">
        <f>A41</f>
        <v>1</v>
      </c>
    </row>
    <row r="43" spans="1:13" x14ac:dyDescent="0.25">
      <c r="A43" s="2">
        <f>A41</f>
        <v>1</v>
      </c>
      <c r="B43" s="117"/>
      <c r="C43" s="117"/>
      <c r="D43" s="117"/>
      <c r="E43" s="117"/>
      <c r="F43" s="117"/>
      <c r="G43" s="117"/>
      <c r="H43" s="117"/>
      <c r="I43" s="117"/>
      <c r="J43" s="117"/>
      <c r="K43" s="117"/>
    </row>
    <row r="44" spans="1:13" hidden="1" x14ac:dyDescent="0.25">
      <c r="A44" s="2">
        <f>A27*IF([1]summary!$F$11=M44,1,0)</f>
        <v>0</v>
      </c>
      <c r="B44" s="93" t="s">
        <v>29</v>
      </c>
      <c r="C44" s="93"/>
      <c r="D44" s="93"/>
      <c r="E44" s="93"/>
      <c r="F44" s="93"/>
      <c r="G44" s="93"/>
      <c r="H44" s="93"/>
      <c r="I44" s="93"/>
      <c r="J44" s="93"/>
      <c r="K44" s="93"/>
      <c r="M44" s="6" t="s">
        <v>30</v>
      </c>
    </row>
    <row r="45" spans="1:13" hidden="1" x14ac:dyDescent="0.25">
      <c r="A45" s="2">
        <f>A44</f>
        <v>0</v>
      </c>
    </row>
    <row r="46" spans="1:13" ht="15" hidden="1" customHeight="1" x14ac:dyDescent="0.25">
      <c r="A46" s="2">
        <f>A44</f>
        <v>0</v>
      </c>
      <c r="B46" s="54" t="s">
        <v>31</v>
      </c>
      <c r="C46" s="54"/>
      <c r="D46" s="54"/>
      <c r="E46" s="54"/>
      <c r="F46" s="54"/>
      <c r="G46" s="54"/>
      <c r="H46" s="54"/>
      <c r="I46" s="54"/>
      <c r="J46" s="54"/>
      <c r="K46" s="54"/>
    </row>
    <row r="47" spans="1:13" hidden="1" x14ac:dyDescent="0.25">
      <c r="A47" s="2">
        <f>A44</f>
        <v>0</v>
      </c>
    </row>
    <row r="48" spans="1:13" hidden="1" x14ac:dyDescent="0.25">
      <c r="A48" s="2">
        <f>A59</f>
        <v>0</v>
      </c>
    </row>
    <row r="49" spans="1:13" x14ac:dyDescent="0.25">
      <c r="A49" s="2">
        <v>1</v>
      </c>
      <c r="B49" s="117"/>
      <c r="C49" s="118" t="s">
        <v>32</v>
      </c>
      <c r="D49" s="119"/>
      <c r="E49" s="117"/>
      <c r="F49" s="117"/>
      <c r="G49" s="117"/>
      <c r="H49" s="117"/>
      <c r="I49" s="117"/>
      <c r="J49" s="117"/>
      <c r="K49" s="117"/>
    </row>
    <row r="50" spans="1:13" s="38" customFormat="1" x14ac:dyDescent="0.25">
      <c r="A50" s="2">
        <v>1</v>
      </c>
      <c r="B50" s="120"/>
      <c r="C50" s="118"/>
      <c r="D50" s="120"/>
      <c r="E50" s="120"/>
      <c r="F50" s="120"/>
      <c r="G50" s="120"/>
      <c r="H50" s="120"/>
      <c r="I50" s="120"/>
      <c r="J50" s="120"/>
      <c r="K50" s="120"/>
      <c r="M50" s="39"/>
    </row>
    <row r="51" spans="1:13" s="38" customFormat="1" ht="15" customHeight="1" x14ac:dyDescent="0.25">
      <c r="A51" s="2">
        <v>1</v>
      </c>
      <c r="B51" s="120"/>
      <c r="C51" s="118" t="s">
        <v>33</v>
      </c>
      <c r="D51" s="119"/>
      <c r="E51" s="120"/>
      <c r="F51" s="120"/>
      <c r="G51" s="121"/>
      <c r="H51" s="121"/>
      <c r="I51" s="121"/>
      <c r="J51" s="121"/>
      <c r="K51" s="121"/>
      <c r="M51" s="39"/>
    </row>
    <row r="52" spans="1:13" s="38" customFormat="1" x14ac:dyDescent="0.25">
      <c r="A52" s="2">
        <v>1</v>
      </c>
      <c r="B52" s="120"/>
      <c r="C52" s="120"/>
      <c r="D52" s="120"/>
      <c r="E52" s="120"/>
      <c r="F52" s="122"/>
      <c r="G52" s="123" t="str">
        <f>"podpis a pečiatka "&amp;IF([1]summary!$K$24="","navrhovateľa","dodávateľa")</f>
        <v>podpis a pečiatka navrhovateľa</v>
      </c>
      <c r="H52" s="123"/>
      <c r="I52" s="123"/>
      <c r="J52" s="123"/>
      <c r="K52" s="123"/>
      <c r="M52" s="39"/>
    </row>
    <row r="53" spans="1:13" s="38" customFormat="1" x14ac:dyDescent="0.25">
      <c r="A53" s="2">
        <v>1</v>
      </c>
      <c r="F53" s="42"/>
      <c r="G53" s="43"/>
      <c r="H53" s="43"/>
      <c r="I53" s="43"/>
      <c r="J53" s="43"/>
      <c r="K53" s="43"/>
      <c r="M53" s="39"/>
    </row>
    <row r="54" spans="1:13" ht="15" customHeight="1" x14ac:dyDescent="0.25">
      <c r="A54" s="2">
        <v>1</v>
      </c>
      <c r="B54" s="95" t="s">
        <v>34</v>
      </c>
      <c r="C54" s="95"/>
      <c r="D54" s="95"/>
      <c r="E54" s="95"/>
      <c r="F54" s="95"/>
      <c r="G54" s="95"/>
      <c r="H54" s="95"/>
      <c r="I54" s="95"/>
      <c r="J54" s="95"/>
      <c r="K54" s="95"/>
      <c r="L54" s="44"/>
    </row>
    <row r="55" spans="1:13" x14ac:dyDescent="0.25">
      <c r="A55" s="2">
        <f>A54</f>
        <v>1</v>
      </c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44"/>
    </row>
    <row r="56" spans="1:13" ht="15" hidden="1" customHeight="1" x14ac:dyDescent="0.25">
      <c r="A56" s="2">
        <f>A59*IF(A54=1,0,1)</f>
        <v>0</v>
      </c>
      <c r="B56" s="95" t="s">
        <v>35</v>
      </c>
      <c r="C56" s="95"/>
      <c r="D56" s="95"/>
      <c r="E56" s="95"/>
      <c r="F56" s="95"/>
      <c r="G56" s="95"/>
      <c r="H56" s="95"/>
      <c r="I56" s="95"/>
      <c r="J56" s="95"/>
      <c r="K56" s="95"/>
      <c r="L56" s="44"/>
    </row>
    <row r="57" spans="1:13" hidden="1" x14ac:dyDescent="0.25">
      <c r="A57" s="2">
        <f>A56</f>
        <v>0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44"/>
    </row>
    <row r="58" spans="1:13" s="2" customFormat="1" ht="21" hidden="1" x14ac:dyDescent="0.25">
      <c r="A58" s="2">
        <v>0</v>
      </c>
      <c r="B58" s="4"/>
      <c r="C58" s="5"/>
      <c r="D58" s="5"/>
      <c r="E58" s="5"/>
      <c r="F58" s="5"/>
      <c r="G58" s="5"/>
      <c r="H58" s="5"/>
      <c r="I58" s="5"/>
      <c r="J58" s="52" t="str">
        <f>IF([1]summary!$K$24="",'[1]Výzva na prieskum trhu'!$C$121,"")</f>
        <v xml:space="preserve">Príloha č. 2: </v>
      </c>
      <c r="K58" s="52"/>
      <c r="M58" s="6"/>
    </row>
    <row r="59" spans="1:13" s="2" customFormat="1" ht="23.25" hidden="1" customHeight="1" x14ac:dyDescent="0.25">
      <c r="A59" s="2">
        <v>0</v>
      </c>
      <c r="B59" s="53" t="str">
        <f>IF([1]summary!$K$24="",'[1]Výzva na prieskum trhu'!$B$2,'[1]Výzva na predkladanie ponúk'!$D$99)</f>
        <v>Výzva na predloženie ponúk - prieskum trhu</v>
      </c>
      <c r="C59" s="53"/>
      <c r="D59" s="53"/>
      <c r="E59" s="53"/>
      <c r="F59" s="53"/>
      <c r="G59" s="53"/>
      <c r="H59" s="53"/>
      <c r="I59" s="53"/>
      <c r="J59" s="53"/>
      <c r="K59" s="53"/>
      <c r="M59" s="6"/>
    </row>
    <row r="60" spans="1:13" s="2" customFormat="1" hidden="1" x14ac:dyDescent="0.25">
      <c r="A60" s="2">
        <v>0</v>
      </c>
      <c r="B60" s="7"/>
      <c r="C60" s="7"/>
      <c r="D60" s="7"/>
      <c r="E60" s="7"/>
      <c r="F60" s="7"/>
      <c r="G60" s="7"/>
      <c r="H60" s="7"/>
      <c r="I60" s="7"/>
      <c r="J60" s="7"/>
      <c r="K60" s="7"/>
      <c r="M60" s="6"/>
    </row>
    <row r="61" spans="1:13" s="2" customFormat="1" ht="23.25" hidden="1" customHeight="1" x14ac:dyDescent="0.25">
      <c r="A61" s="2">
        <v>0</v>
      </c>
      <c r="B61" s="53" t="str">
        <f>IF([1]summary!$K$24="",'[1]Výzva na prieskum trhu'!$E$121,'[1]Výzva na predkladanie ponúk'!$F$99)</f>
        <v>Cena dodávaného predmetu</v>
      </c>
      <c r="C61" s="53"/>
      <c r="D61" s="53"/>
      <c r="E61" s="53"/>
      <c r="F61" s="53"/>
      <c r="G61" s="53"/>
      <c r="H61" s="53"/>
      <c r="I61" s="53"/>
      <c r="J61" s="53"/>
      <c r="K61" s="53"/>
      <c r="M61" s="6"/>
    </row>
    <row r="62" spans="1:13" hidden="1" x14ac:dyDescent="0.25">
      <c r="A62" s="2">
        <f>A59</f>
        <v>0</v>
      </c>
    </row>
    <row r="63" spans="1:13" ht="15" hidden="1" customHeight="1" x14ac:dyDescent="0.25">
      <c r="A63" s="2">
        <f>A59</f>
        <v>0</v>
      </c>
      <c r="B63" s="54" t="s">
        <v>1</v>
      </c>
      <c r="C63" s="54"/>
      <c r="D63" s="54"/>
      <c r="E63" s="54"/>
      <c r="F63" s="54"/>
      <c r="G63" s="54"/>
      <c r="H63" s="54"/>
      <c r="I63" s="54"/>
      <c r="J63" s="54"/>
      <c r="K63" s="54"/>
    </row>
    <row r="64" spans="1:13" hidden="1" x14ac:dyDescent="0.25">
      <c r="A64" s="2">
        <f>A59</f>
        <v>0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</row>
    <row r="65" spans="1:13" hidden="1" x14ac:dyDescent="0.25">
      <c r="A65" s="2">
        <f>A59</f>
        <v>0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</row>
    <row r="66" spans="1:13" hidden="1" x14ac:dyDescent="0.25">
      <c r="A66" s="2">
        <f>A59</f>
        <v>0</v>
      </c>
    </row>
    <row r="67" spans="1:13" s="2" customFormat="1" ht="19.5" hidden="1" customHeight="1" thickBot="1" x14ac:dyDescent="0.3">
      <c r="A67" s="2">
        <f>A59</f>
        <v>0</v>
      </c>
      <c r="C67" s="55" t="str">
        <f>"Identifikačné údaje "&amp;IF([1]summary!$K$24="","navrhovateľa:","dodávateľa:")</f>
        <v>Identifikačné údaje navrhovateľa:</v>
      </c>
      <c r="D67" s="56"/>
      <c r="E67" s="56"/>
      <c r="F67" s="56"/>
      <c r="G67" s="57"/>
      <c r="M67" s="6"/>
    </row>
    <row r="68" spans="1:13" s="2" customFormat="1" ht="19.5" hidden="1" customHeight="1" x14ac:dyDescent="0.25">
      <c r="A68" s="2">
        <f>A59</f>
        <v>0</v>
      </c>
      <c r="C68" s="58" t="s">
        <v>2</v>
      </c>
      <c r="D68" s="59"/>
      <c r="E68" s="60"/>
      <c r="F68" s="61"/>
      <c r="G68" s="62"/>
      <c r="M68" s="6"/>
    </row>
    <row r="69" spans="1:13" s="2" customFormat="1" ht="39" hidden="1" customHeight="1" x14ac:dyDescent="0.25">
      <c r="A69" s="2">
        <f>A59</f>
        <v>0</v>
      </c>
      <c r="C69" s="45" t="s">
        <v>3</v>
      </c>
      <c r="D69" s="46"/>
      <c r="E69" s="47"/>
      <c r="F69" s="48"/>
      <c r="G69" s="49"/>
      <c r="M69" s="6"/>
    </row>
    <row r="70" spans="1:13" s="2" customFormat="1" ht="19.5" hidden="1" customHeight="1" x14ac:dyDescent="0.25">
      <c r="A70" s="2">
        <f>A59</f>
        <v>0</v>
      </c>
      <c r="C70" s="50" t="s">
        <v>4</v>
      </c>
      <c r="D70" s="51"/>
      <c r="E70" s="47"/>
      <c r="F70" s="48"/>
      <c r="G70" s="49"/>
      <c r="M70" s="6"/>
    </row>
    <row r="71" spans="1:13" s="2" customFormat="1" ht="19.5" hidden="1" customHeight="1" x14ac:dyDescent="0.25">
      <c r="A71" s="2">
        <f>A59</f>
        <v>0</v>
      </c>
      <c r="C71" s="50" t="s">
        <v>5</v>
      </c>
      <c r="D71" s="51"/>
      <c r="E71" s="47"/>
      <c r="F71" s="48"/>
      <c r="G71" s="49"/>
      <c r="M71" s="6"/>
    </row>
    <row r="72" spans="1:13" s="2" customFormat="1" ht="30" hidden="1" customHeight="1" x14ac:dyDescent="0.25">
      <c r="A72" s="2">
        <f>A59</f>
        <v>0</v>
      </c>
      <c r="C72" s="66" t="s">
        <v>6</v>
      </c>
      <c r="D72" s="67"/>
      <c r="E72" s="47"/>
      <c r="F72" s="48"/>
      <c r="G72" s="49"/>
      <c r="M72" s="6"/>
    </row>
    <row r="73" spans="1:13" s="2" customFormat="1" ht="19.5" hidden="1" customHeight="1" x14ac:dyDescent="0.25">
      <c r="A73" s="2">
        <f>A59</f>
        <v>0</v>
      </c>
      <c r="C73" s="50" t="s">
        <v>7</v>
      </c>
      <c r="D73" s="51"/>
      <c r="E73" s="47"/>
      <c r="F73" s="48"/>
      <c r="G73" s="49"/>
      <c r="M73" s="6"/>
    </row>
    <row r="74" spans="1:13" s="2" customFormat="1" ht="19.5" hidden="1" customHeight="1" x14ac:dyDescent="0.25">
      <c r="A74" s="2">
        <f>A59</f>
        <v>0</v>
      </c>
      <c r="C74" s="50" t="s">
        <v>8</v>
      </c>
      <c r="D74" s="51"/>
      <c r="E74" s="47"/>
      <c r="F74" s="48"/>
      <c r="G74" s="49"/>
      <c r="M74" s="6"/>
    </row>
    <row r="75" spans="1:13" s="2" customFormat="1" ht="19.5" hidden="1" customHeight="1" x14ac:dyDescent="0.25">
      <c r="A75" s="2">
        <f>A59</f>
        <v>0</v>
      </c>
      <c r="C75" s="50" t="s">
        <v>9</v>
      </c>
      <c r="D75" s="51"/>
      <c r="E75" s="47"/>
      <c r="F75" s="48"/>
      <c r="G75" s="49"/>
      <c r="M75" s="6"/>
    </row>
    <row r="76" spans="1:13" s="2" customFormat="1" ht="19.5" hidden="1" customHeight="1" x14ac:dyDescent="0.25">
      <c r="A76" s="2">
        <f>A59</f>
        <v>0</v>
      </c>
      <c r="C76" s="50" t="s">
        <v>10</v>
      </c>
      <c r="D76" s="51"/>
      <c r="E76" s="47"/>
      <c r="F76" s="48"/>
      <c r="G76" s="49"/>
      <c r="M76" s="6"/>
    </row>
    <row r="77" spans="1:13" s="2" customFormat="1" ht="19.5" hidden="1" customHeight="1" x14ac:dyDescent="0.25">
      <c r="A77" s="2">
        <f>A59</f>
        <v>0</v>
      </c>
      <c r="C77" s="50" t="s">
        <v>11</v>
      </c>
      <c r="D77" s="51"/>
      <c r="E77" s="47"/>
      <c r="F77" s="48"/>
      <c r="G77" s="49"/>
      <c r="M77" s="6"/>
    </row>
    <row r="78" spans="1:13" s="2" customFormat="1" ht="19.5" hidden="1" customHeight="1" thickBot="1" x14ac:dyDescent="0.3">
      <c r="A78" s="2">
        <f>A59</f>
        <v>0</v>
      </c>
      <c r="C78" s="78" t="s">
        <v>12</v>
      </c>
      <c r="D78" s="79"/>
      <c r="E78" s="80"/>
      <c r="F78" s="81"/>
      <c r="G78" s="82"/>
      <c r="M78" s="6"/>
    </row>
    <row r="79" spans="1:13" hidden="1" x14ac:dyDescent="0.25">
      <c r="A79" s="2">
        <f>A59</f>
        <v>0</v>
      </c>
    </row>
    <row r="80" spans="1:13" hidden="1" x14ac:dyDescent="0.25">
      <c r="A80" s="2">
        <f>A59</f>
        <v>0</v>
      </c>
    </row>
    <row r="81" spans="1:13" hidden="1" x14ac:dyDescent="0.25">
      <c r="A81">
        <v>0</v>
      </c>
      <c r="B81" s="83" t="s">
        <v>13</v>
      </c>
      <c r="C81" s="83"/>
      <c r="D81" s="84" t="str">
        <f>IF([1]summary!$G$19="každý predmet samostatne",IF(VLOOKUP(M81,[1]summary!$A$51:$F$65,2,FALSE)&lt;&gt;"",VLOOKUP(M81,[1]summary!$A$51:$F$65,2,FALSE),""),"")</f>
        <v>Fotovoltická elektráreň</v>
      </c>
      <c r="E81" s="84"/>
      <c r="F81" s="84"/>
      <c r="G81" s="84"/>
      <c r="H81" s="84"/>
      <c r="I81" s="84"/>
      <c r="J81" s="84"/>
      <c r="K81" s="9"/>
      <c r="M81" s="1">
        <f>M27+1</f>
        <v>2</v>
      </c>
    </row>
    <row r="82" spans="1:13" hidden="1" x14ac:dyDescent="0.25">
      <c r="A82" s="2">
        <v>0</v>
      </c>
    </row>
    <row r="83" spans="1:13" ht="54.95" hidden="1" customHeight="1" thickBot="1" x14ac:dyDescent="0.3">
      <c r="A83" s="2">
        <f>A81</f>
        <v>0</v>
      </c>
      <c r="B83" s="109" t="s">
        <v>14</v>
      </c>
      <c r="C83" s="110"/>
      <c r="D83" s="111"/>
      <c r="E83" s="88" t="s">
        <v>15</v>
      </c>
      <c r="F83" s="89"/>
      <c r="G83" s="10" t="s">
        <v>16</v>
      </c>
      <c r="H83" s="11" t="s">
        <v>17</v>
      </c>
      <c r="I83" s="10" t="s">
        <v>18</v>
      </c>
      <c r="J83" s="12" t="s">
        <v>19</v>
      </c>
      <c r="K83" s="13" t="s">
        <v>20</v>
      </c>
    </row>
    <row r="84" spans="1:13" ht="30" hidden="1" customHeight="1" x14ac:dyDescent="0.25">
      <c r="A84" s="2">
        <f>A81*IF(B84&lt;&gt;"",1,0)</f>
        <v>0</v>
      </c>
      <c r="B84" s="68"/>
      <c r="C84" s="69"/>
      <c r="D84" s="70"/>
      <c r="E84" s="71"/>
      <c r="F84" s="72"/>
      <c r="G84" s="14" t="s">
        <v>21</v>
      </c>
      <c r="H84" s="15"/>
      <c r="I84" s="16"/>
      <c r="J84" s="17" t="str">
        <f t="shared" ref="J84:J90" si="2">IF(AND(H84&lt;&gt;"",I84&lt;&gt;""),H84*I84,"")</f>
        <v/>
      </c>
      <c r="K84" s="18" t="str">
        <f t="shared" ref="K84:K90" si="3">IF(J84&lt;&gt;"",J84*IF($E$72="platiteľ DPH",1.23,1),"")</f>
        <v/>
      </c>
    </row>
    <row r="85" spans="1:13" ht="25.5" hidden="1" customHeight="1" x14ac:dyDescent="0.25">
      <c r="A85" s="2">
        <f>A81*IF(B85&lt;&gt;"",1,0)</f>
        <v>0</v>
      </c>
      <c r="B85" s="73"/>
      <c r="C85" s="74"/>
      <c r="D85" s="75"/>
      <c r="E85" s="76"/>
      <c r="F85" s="77"/>
      <c r="G85" s="19" t="s">
        <v>21</v>
      </c>
      <c r="H85" s="20"/>
      <c r="I85" s="21"/>
      <c r="J85" s="22" t="str">
        <f t="shared" si="2"/>
        <v/>
      </c>
      <c r="K85" s="23" t="str">
        <f t="shared" si="3"/>
        <v/>
      </c>
    </row>
    <row r="86" spans="1:13" ht="25.5" hidden="1" customHeight="1" x14ac:dyDescent="0.25">
      <c r="A86" s="2">
        <f>A81*IF(B86&lt;&gt;"",1,0)</f>
        <v>0</v>
      </c>
      <c r="B86" s="73"/>
      <c r="C86" s="74"/>
      <c r="D86" s="75"/>
      <c r="E86" s="76"/>
      <c r="F86" s="77"/>
      <c r="G86" s="19" t="s">
        <v>21</v>
      </c>
      <c r="H86" s="20"/>
      <c r="I86" s="21"/>
      <c r="J86" s="22" t="str">
        <f t="shared" si="2"/>
        <v/>
      </c>
      <c r="K86" s="23" t="str">
        <f t="shared" si="3"/>
        <v/>
      </c>
    </row>
    <row r="87" spans="1:13" ht="25.5" hidden="1" customHeight="1" x14ac:dyDescent="0.25">
      <c r="A87" s="2">
        <f>A81*IF(B87&lt;&gt;"",1,0)</f>
        <v>0</v>
      </c>
      <c r="B87" s="73"/>
      <c r="C87" s="74"/>
      <c r="D87" s="75"/>
      <c r="E87" s="76"/>
      <c r="F87" s="77"/>
      <c r="G87" s="19" t="s">
        <v>21</v>
      </c>
      <c r="H87" s="20"/>
      <c r="I87" s="21"/>
      <c r="J87" s="22" t="str">
        <f t="shared" si="2"/>
        <v/>
      </c>
      <c r="K87" s="23" t="str">
        <f t="shared" si="3"/>
        <v/>
      </c>
    </row>
    <row r="88" spans="1:13" ht="25.5" hidden="1" customHeight="1" thickBot="1" x14ac:dyDescent="0.3">
      <c r="A88" s="2">
        <f>A81*IF(B88&lt;&gt;"",1,0)</f>
        <v>0</v>
      </c>
      <c r="B88" s="96"/>
      <c r="C88" s="97"/>
      <c r="D88" s="98"/>
      <c r="E88" s="99"/>
      <c r="F88" s="100"/>
      <c r="G88" s="24" t="s">
        <v>21</v>
      </c>
      <c r="H88" s="25"/>
      <c r="I88" s="26"/>
      <c r="J88" s="27" t="str">
        <f t="shared" si="2"/>
        <v/>
      </c>
      <c r="K88" s="28" t="str">
        <f t="shared" si="3"/>
        <v/>
      </c>
    </row>
    <row r="89" spans="1:13" ht="25.5" hidden="1" customHeight="1" x14ac:dyDescent="0.25">
      <c r="A89" s="2">
        <f>A81</f>
        <v>0</v>
      </c>
      <c r="B89" s="101" t="s">
        <v>22</v>
      </c>
      <c r="C89" s="102"/>
      <c r="D89" s="29" t="s">
        <v>23</v>
      </c>
      <c r="E89" s="112" t="s">
        <v>24</v>
      </c>
      <c r="F89" s="113"/>
      <c r="G89" s="14" t="s">
        <v>24</v>
      </c>
      <c r="H89" s="15"/>
      <c r="I89" s="16">
        <v>1</v>
      </c>
      <c r="J89" s="17" t="str">
        <f t="shared" si="2"/>
        <v/>
      </c>
      <c r="K89" s="18" t="str">
        <f t="shared" si="3"/>
        <v/>
      </c>
    </row>
    <row r="90" spans="1:13" ht="25.5" hidden="1" customHeight="1" thickBot="1" x14ac:dyDescent="0.3">
      <c r="A90" s="2">
        <f>A81</f>
        <v>0</v>
      </c>
      <c r="B90" s="103"/>
      <c r="C90" s="104"/>
      <c r="D90" s="30" t="s">
        <v>25</v>
      </c>
      <c r="E90" s="114" t="s">
        <v>24</v>
      </c>
      <c r="F90" s="115"/>
      <c r="G90" s="24" t="s">
        <v>24</v>
      </c>
      <c r="H90" s="25"/>
      <c r="I90" s="26">
        <v>1</v>
      </c>
      <c r="J90" s="27" t="str">
        <f t="shared" si="2"/>
        <v/>
      </c>
      <c r="K90" s="28" t="str">
        <f t="shared" si="3"/>
        <v/>
      </c>
    </row>
    <row r="91" spans="1:13" ht="25.5" hidden="1" customHeight="1" thickBot="1" x14ac:dyDescent="0.3">
      <c r="A91" s="2">
        <f>A81</f>
        <v>0</v>
      </c>
      <c r="B91" s="31"/>
      <c r="C91" s="32"/>
      <c r="D91" s="32"/>
      <c r="E91" s="32"/>
      <c r="F91" s="32"/>
      <c r="G91" s="32"/>
      <c r="H91" s="33"/>
      <c r="I91" s="33" t="s">
        <v>26</v>
      </c>
      <c r="J91" s="34" t="str">
        <f>IF(SUM(J84:J90)&gt;0,SUM(J84:J90),"")</f>
        <v/>
      </c>
      <c r="K91" s="34" t="str">
        <f>IF(SUM(K84:K90)&gt;0,SUM(K84:K90),"")</f>
        <v/>
      </c>
    </row>
    <row r="92" spans="1:13" hidden="1" x14ac:dyDescent="0.25">
      <c r="A92" s="2">
        <f>A81</f>
        <v>0</v>
      </c>
      <c r="B92" s="35" t="s">
        <v>27</v>
      </c>
    </row>
    <row r="93" spans="1:13" hidden="1" x14ac:dyDescent="0.25">
      <c r="A93" s="2">
        <f>A81</f>
        <v>0</v>
      </c>
    </row>
    <row r="94" spans="1:13" hidden="1" x14ac:dyDescent="0.25">
      <c r="A94" s="2">
        <f>A81</f>
        <v>0</v>
      </c>
    </row>
    <row r="95" spans="1:13" hidden="1" x14ac:dyDescent="0.25">
      <c r="A95" s="2">
        <f>A81*IF([1]summary!$K$24="",1,0)</f>
        <v>0</v>
      </c>
      <c r="C95" s="90" t="s">
        <v>28</v>
      </c>
      <c r="D95" s="91"/>
      <c r="E95" s="91"/>
      <c r="F95" s="91"/>
      <c r="G95" s="91"/>
      <c r="H95" s="91"/>
      <c r="I95" s="91"/>
      <c r="J95" s="92"/>
    </row>
    <row r="96" spans="1:13" hidden="1" x14ac:dyDescent="0.25">
      <c r="A96" s="2">
        <f>A95</f>
        <v>0</v>
      </c>
    </row>
    <row r="97" spans="1:13" hidden="1" x14ac:dyDescent="0.25">
      <c r="A97" s="2">
        <f>A95</f>
        <v>0</v>
      </c>
    </row>
    <row r="98" spans="1:13" hidden="1" x14ac:dyDescent="0.25">
      <c r="A98" s="2">
        <f>A81*IF([1]summary!$F$11=M98,1,0)</f>
        <v>0</v>
      </c>
      <c r="B98" s="93" t="s">
        <v>29</v>
      </c>
      <c r="C98" s="93"/>
      <c r="D98" s="93"/>
      <c r="E98" s="93"/>
      <c r="F98" s="93"/>
      <c r="G98" s="93"/>
      <c r="H98" s="93"/>
      <c r="I98" s="93"/>
      <c r="J98" s="93"/>
      <c r="K98" s="93"/>
      <c r="M98" s="6" t="s">
        <v>30</v>
      </c>
    </row>
    <row r="99" spans="1:13" hidden="1" x14ac:dyDescent="0.25">
      <c r="A99" s="2">
        <f>A98</f>
        <v>0</v>
      </c>
    </row>
    <row r="100" spans="1:13" ht="15" hidden="1" customHeight="1" x14ac:dyDescent="0.25">
      <c r="A100" s="2">
        <f>A98</f>
        <v>0</v>
      </c>
      <c r="B100" s="54" t="s">
        <v>31</v>
      </c>
      <c r="C100" s="54"/>
      <c r="D100" s="54"/>
      <c r="E100" s="54"/>
      <c r="F100" s="54"/>
      <c r="G100" s="54"/>
      <c r="H100" s="54"/>
      <c r="I100" s="54"/>
      <c r="J100" s="54"/>
      <c r="K100" s="54"/>
    </row>
    <row r="101" spans="1:13" hidden="1" x14ac:dyDescent="0.25">
      <c r="A101" s="2">
        <f>A98</f>
        <v>0</v>
      </c>
    </row>
    <row r="102" spans="1:13" hidden="1" x14ac:dyDescent="0.25">
      <c r="A102" s="2">
        <f>A113</f>
        <v>0</v>
      </c>
    </row>
    <row r="103" spans="1:13" hidden="1" x14ac:dyDescent="0.25">
      <c r="A103" s="2">
        <f>A113</f>
        <v>0</v>
      </c>
      <c r="C103" s="36" t="s">
        <v>32</v>
      </c>
      <c r="D103" s="37"/>
    </row>
    <row r="104" spans="1:13" s="38" customFormat="1" hidden="1" x14ac:dyDescent="0.25">
      <c r="A104" s="2">
        <f>A113</f>
        <v>0</v>
      </c>
      <c r="C104" s="36"/>
      <c r="M104" s="39"/>
    </row>
    <row r="105" spans="1:13" s="38" customFormat="1" ht="15" hidden="1" customHeight="1" x14ac:dyDescent="0.25">
      <c r="A105" s="2">
        <f>A113</f>
        <v>0</v>
      </c>
      <c r="C105" s="36" t="s">
        <v>33</v>
      </c>
      <c r="D105" s="40"/>
      <c r="G105" s="41"/>
      <c r="H105" s="41"/>
      <c r="I105" s="41"/>
      <c r="J105" s="41"/>
      <c r="K105" s="41"/>
      <c r="M105" s="39"/>
    </row>
    <row r="106" spans="1:13" s="38" customFormat="1" hidden="1" x14ac:dyDescent="0.25">
      <c r="A106" s="2">
        <f>A113</f>
        <v>0</v>
      </c>
      <c r="F106" s="42"/>
      <c r="G106" s="94" t="str">
        <f>"podpis a pečiatka "&amp;IF([1]summary!$K$24="","navrhovateľa","dodávateľa")</f>
        <v>podpis a pečiatka navrhovateľa</v>
      </c>
      <c r="H106" s="94"/>
      <c r="I106" s="94"/>
      <c r="J106" s="94"/>
      <c r="K106" s="94"/>
      <c r="M106" s="39"/>
    </row>
    <row r="107" spans="1:13" s="38" customFormat="1" hidden="1" x14ac:dyDescent="0.25">
      <c r="A107" s="2">
        <f>A113</f>
        <v>0</v>
      </c>
      <c r="F107" s="42"/>
      <c r="G107" s="43"/>
      <c r="H107" s="43"/>
      <c r="I107" s="43"/>
      <c r="J107" s="43"/>
      <c r="K107" s="43"/>
      <c r="M107" s="39"/>
    </row>
    <row r="108" spans="1:13" ht="15" hidden="1" customHeight="1" x14ac:dyDescent="0.25">
      <c r="A108" s="2">
        <f>A113*IF([1]summary!$K$24="",1,0)</f>
        <v>0</v>
      </c>
      <c r="B108" s="95" t="s">
        <v>34</v>
      </c>
      <c r="C108" s="95"/>
      <c r="D108" s="95"/>
      <c r="E108" s="95"/>
      <c r="F108" s="95"/>
      <c r="G108" s="95"/>
      <c r="H108" s="95"/>
      <c r="I108" s="95"/>
      <c r="J108" s="95"/>
      <c r="K108" s="95"/>
      <c r="L108" s="44"/>
    </row>
    <row r="109" spans="1:13" hidden="1" x14ac:dyDescent="0.25">
      <c r="A109" s="2">
        <f>A108</f>
        <v>0</v>
      </c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44"/>
    </row>
    <row r="110" spans="1:13" ht="15" hidden="1" customHeight="1" x14ac:dyDescent="0.25">
      <c r="A110" s="2">
        <f>A113*IF(A108=1,0,1)</f>
        <v>0</v>
      </c>
      <c r="B110" s="95" t="s">
        <v>35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44"/>
    </row>
    <row r="111" spans="1:13" hidden="1" x14ac:dyDescent="0.25">
      <c r="A111" s="2">
        <f>A110</f>
        <v>0</v>
      </c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44"/>
    </row>
    <row r="112" spans="1:13" s="2" customFormat="1" ht="21" hidden="1" x14ac:dyDescent="0.25">
      <c r="A112" s="2">
        <f>A113*IF(J112="",0,1)</f>
        <v>0</v>
      </c>
      <c r="B112" s="4"/>
      <c r="C112" s="5"/>
      <c r="D112" s="5"/>
      <c r="E112" s="5"/>
      <c r="F112" s="5"/>
      <c r="G112" s="5"/>
      <c r="H112" s="5"/>
      <c r="I112" s="5"/>
      <c r="J112" s="52" t="str">
        <f>IF([1]summary!$K$24="",'[1]Výzva na prieskum trhu'!$C$121,"")</f>
        <v xml:space="preserve">Príloha č. 2: </v>
      </c>
      <c r="K112" s="52"/>
      <c r="M112" s="6"/>
    </row>
    <row r="113" spans="1:13" s="2" customFormat="1" ht="23.25" hidden="1" customHeight="1" x14ac:dyDescent="0.25">
      <c r="A113" s="2">
        <f>IF([1]summary!$K$24="",IF([1]summary!$G$19="všetky predmety spolu",0,1)*A135,IF([1]summary!$E$67="cenové ponuky komplexne",0,1)*A135)</f>
        <v>0</v>
      </c>
      <c r="B113" s="53" t="str">
        <f>IF([1]summary!$K$24="",'[1]Výzva na prieskum trhu'!$B$2,'[1]Výzva na predkladanie ponúk'!$D$99)</f>
        <v>Výzva na predloženie ponúk - prieskum trhu</v>
      </c>
      <c r="C113" s="53"/>
      <c r="D113" s="53"/>
      <c r="E113" s="53"/>
      <c r="F113" s="53"/>
      <c r="G113" s="53"/>
      <c r="H113" s="53"/>
      <c r="I113" s="53"/>
      <c r="J113" s="53"/>
      <c r="K113" s="53"/>
      <c r="M113" s="6"/>
    </row>
    <row r="114" spans="1:13" s="2" customFormat="1" hidden="1" x14ac:dyDescent="0.25">
      <c r="A114" s="2">
        <f>A113</f>
        <v>0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M114" s="6"/>
    </row>
    <row r="115" spans="1:13" s="2" customFormat="1" ht="23.25" hidden="1" customHeight="1" x14ac:dyDescent="0.25">
      <c r="A115" s="2">
        <f>A113</f>
        <v>0</v>
      </c>
      <c r="B115" s="53" t="str">
        <f>IF([1]summary!$K$24="",'[1]Výzva na prieskum trhu'!$E$121,'[1]Výzva na predkladanie ponúk'!$F$99)</f>
        <v>Cena dodávaného predmetu</v>
      </c>
      <c r="C115" s="53"/>
      <c r="D115" s="53"/>
      <c r="E115" s="53"/>
      <c r="F115" s="53"/>
      <c r="G115" s="53"/>
      <c r="H115" s="53"/>
      <c r="I115" s="53"/>
      <c r="J115" s="53"/>
      <c r="K115" s="53"/>
      <c r="M115" s="6"/>
    </row>
    <row r="116" spans="1:13" hidden="1" x14ac:dyDescent="0.25">
      <c r="A116" s="2">
        <f>A113</f>
        <v>0</v>
      </c>
    </row>
    <row r="117" spans="1:13" ht="15" hidden="1" customHeight="1" x14ac:dyDescent="0.25">
      <c r="A117" s="2">
        <f>A113</f>
        <v>0</v>
      </c>
      <c r="B117" s="54" t="s">
        <v>1</v>
      </c>
      <c r="C117" s="54"/>
      <c r="D117" s="54"/>
      <c r="E117" s="54"/>
      <c r="F117" s="54"/>
      <c r="G117" s="54"/>
      <c r="H117" s="54"/>
      <c r="I117" s="54"/>
      <c r="J117" s="54"/>
      <c r="K117" s="54"/>
    </row>
    <row r="118" spans="1:13" hidden="1" x14ac:dyDescent="0.25">
      <c r="A118" s="2">
        <f>A113</f>
        <v>0</v>
      </c>
      <c r="B118" s="54"/>
      <c r="C118" s="54"/>
      <c r="D118" s="54"/>
      <c r="E118" s="54"/>
      <c r="F118" s="54"/>
      <c r="G118" s="54"/>
      <c r="H118" s="54"/>
      <c r="I118" s="54"/>
      <c r="J118" s="54"/>
      <c r="K118" s="54"/>
    </row>
    <row r="119" spans="1:13" hidden="1" x14ac:dyDescent="0.25">
      <c r="A119" s="2">
        <f>A113</f>
        <v>0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</row>
    <row r="120" spans="1:13" hidden="1" x14ac:dyDescent="0.25">
      <c r="A120" s="2">
        <f>A113</f>
        <v>0</v>
      </c>
    </row>
    <row r="121" spans="1:13" s="2" customFormat="1" ht="19.5" hidden="1" customHeight="1" thickBot="1" x14ac:dyDescent="0.3">
      <c r="A121" s="2">
        <f>A113</f>
        <v>0</v>
      </c>
      <c r="C121" s="55" t="str">
        <f>"Identifikačné údaje "&amp;IF([1]summary!$K$24="","navrhovateľa:","dodávateľa:")</f>
        <v>Identifikačné údaje navrhovateľa:</v>
      </c>
      <c r="D121" s="56"/>
      <c r="E121" s="56"/>
      <c r="F121" s="56"/>
      <c r="G121" s="57"/>
      <c r="M121" s="6"/>
    </row>
    <row r="122" spans="1:13" s="2" customFormat="1" ht="19.5" hidden="1" customHeight="1" x14ac:dyDescent="0.25">
      <c r="A122" s="2">
        <f>A113</f>
        <v>0</v>
      </c>
      <c r="C122" s="58" t="s">
        <v>2</v>
      </c>
      <c r="D122" s="59"/>
      <c r="E122" s="60"/>
      <c r="F122" s="61"/>
      <c r="G122" s="62"/>
      <c r="M122" s="6"/>
    </row>
    <row r="123" spans="1:13" s="2" customFormat="1" ht="39" hidden="1" customHeight="1" x14ac:dyDescent="0.25">
      <c r="A123" s="2">
        <f>A113</f>
        <v>0</v>
      </c>
      <c r="C123" s="45" t="s">
        <v>3</v>
      </c>
      <c r="D123" s="46"/>
      <c r="E123" s="47"/>
      <c r="F123" s="48"/>
      <c r="G123" s="49"/>
      <c r="M123" s="6"/>
    </row>
    <row r="124" spans="1:13" s="2" customFormat="1" ht="19.5" hidden="1" customHeight="1" x14ac:dyDescent="0.25">
      <c r="A124" s="2">
        <f>A113</f>
        <v>0</v>
      </c>
      <c r="C124" s="50" t="s">
        <v>4</v>
      </c>
      <c r="D124" s="51"/>
      <c r="E124" s="47"/>
      <c r="F124" s="48"/>
      <c r="G124" s="49"/>
      <c r="M124" s="6"/>
    </row>
    <row r="125" spans="1:13" s="2" customFormat="1" ht="19.5" hidden="1" customHeight="1" x14ac:dyDescent="0.25">
      <c r="A125" s="2">
        <f>A113</f>
        <v>0</v>
      </c>
      <c r="C125" s="50" t="s">
        <v>5</v>
      </c>
      <c r="D125" s="51"/>
      <c r="E125" s="47"/>
      <c r="F125" s="48"/>
      <c r="G125" s="49"/>
      <c r="M125" s="6"/>
    </row>
    <row r="126" spans="1:13" s="2" customFormat="1" ht="30" hidden="1" customHeight="1" x14ac:dyDescent="0.25">
      <c r="A126" s="2">
        <f>A113</f>
        <v>0</v>
      </c>
      <c r="C126" s="66" t="s">
        <v>6</v>
      </c>
      <c r="D126" s="67"/>
      <c r="E126" s="47"/>
      <c r="F126" s="48"/>
      <c r="G126" s="49"/>
      <c r="M126" s="6"/>
    </row>
    <row r="127" spans="1:13" s="2" customFormat="1" ht="19.5" hidden="1" customHeight="1" x14ac:dyDescent="0.25">
      <c r="A127" s="2">
        <f>A113</f>
        <v>0</v>
      </c>
      <c r="C127" s="50" t="s">
        <v>7</v>
      </c>
      <c r="D127" s="51"/>
      <c r="E127" s="47"/>
      <c r="F127" s="48"/>
      <c r="G127" s="49"/>
      <c r="M127" s="6"/>
    </row>
    <row r="128" spans="1:13" s="2" customFormat="1" ht="19.5" hidden="1" customHeight="1" x14ac:dyDescent="0.25">
      <c r="A128" s="2">
        <f>A113</f>
        <v>0</v>
      </c>
      <c r="C128" s="50" t="s">
        <v>8</v>
      </c>
      <c r="D128" s="51"/>
      <c r="E128" s="47"/>
      <c r="F128" s="48"/>
      <c r="G128" s="49"/>
      <c r="M128" s="6"/>
    </row>
    <row r="129" spans="1:13" s="2" customFormat="1" ht="19.5" hidden="1" customHeight="1" x14ac:dyDescent="0.25">
      <c r="A129" s="2">
        <f>A113</f>
        <v>0</v>
      </c>
      <c r="C129" s="50" t="s">
        <v>9</v>
      </c>
      <c r="D129" s="51"/>
      <c r="E129" s="47"/>
      <c r="F129" s="48"/>
      <c r="G129" s="49"/>
      <c r="M129" s="6"/>
    </row>
    <row r="130" spans="1:13" s="2" customFormat="1" ht="19.5" hidden="1" customHeight="1" x14ac:dyDescent="0.25">
      <c r="A130" s="2">
        <f>A113</f>
        <v>0</v>
      </c>
      <c r="C130" s="50" t="s">
        <v>10</v>
      </c>
      <c r="D130" s="51"/>
      <c r="E130" s="47"/>
      <c r="F130" s="48"/>
      <c r="G130" s="49"/>
      <c r="M130" s="6"/>
    </row>
    <row r="131" spans="1:13" s="2" customFormat="1" ht="19.5" hidden="1" customHeight="1" x14ac:dyDescent="0.25">
      <c r="A131" s="2">
        <f>A113</f>
        <v>0</v>
      </c>
      <c r="C131" s="50" t="s">
        <v>11</v>
      </c>
      <c r="D131" s="51"/>
      <c r="E131" s="47"/>
      <c r="F131" s="48"/>
      <c r="G131" s="49"/>
      <c r="M131" s="6"/>
    </row>
    <row r="132" spans="1:13" s="2" customFormat="1" ht="19.5" hidden="1" customHeight="1" thickBot="1" x14ac:dyDescent="0.3">
      <c r="A132" s="2">
        <f>A113</f>
        <v>0</v>
      </c>
      <c r="C132" s="78" t="s">
        <v>12</v>
      </c>
      <c r="D132" s="79"/>
      <c r="E132" s="80"/>
      <c r="F132" s="81"/>
      <c r="G132" s="82"/>
      <c r="M132" s="6"/>
    </row>
    <row r="133" spans="1:13" hidden="1" x14ac:dyDescent="0.25">
      <c r="A133" s="2">
        <f>A113</f>
        <v>0</v>
      </c>
    </row>
    <row r="134" spans="1:13" hidden="1" x14ac:dyDescent="0.25">
      <c r="A134" s="2">
        <f>A113</f>
        <v>0</v>
      </c>
    </row>
    <row r="135" spans="1:13" hidden="1" x14ac:dyDescent="0.25">
      <c r="A135">
        <f>IF(D135&lt;&gt;"",1,0)</f>
        <v>0</v>
      </c>
      <c r="B135" s="83" t="s">
        <v>13</v>
      </c>
      <c r="C135" s="83"/>
      <c r="D135" s="84" t="str">
        <f>IF([1]summary!$G$19="každý predmet samostatne",IF(VLOOKUP(M135,[1]summary!$A$51:$F$65,2,FALSE)&lt;&gt;"",VLOOKUP(M135,[1]summary!$A$51:$F$65,2,FALSE),""),"")</f>
        <v/>
      </c>
      <c r="E135" s="84"/>
      <c r="F135" s="84"/>
      <c r="G135" s="84"/>
      <c r="H135" s="84"/>
      <c r="I135" s="84"/>
      <c r="J135" s="84"/>
      <c r="K135" s="9"/>
      <c r="M135" s="1">
        <f>M81+1</f>
        <v>3</v>
      </c>
    </row>
    <row r="136" spans="1:13" hidden="1" x14ac:dyDescent="0.25">
      <c r="A136" s="2">
        <f>A135</f>
        <v>0</v>
      </c>
    </row>
    <row r="137" spans="1:13" ht="54.95" hidden="1" customHeight="1" thickBot="1" x14ac:dyDescent="0.3">
      <c r="A137" s="2">
        <f>A135</f>
        <v>0</v>
      </c>
      <c r="B137" s="109" t="s">
        <v>14</v>
      </c>
      <c r="C137" s="110"/>
      <c r="D137" s="111"/>
      <c r="E137" s="88" t="s">
        <v>15</v>
      </c>
      <c r="F137" s="89"/>
      <c r="G137" s="10" t="s">
        <v>16</v>
      </c>
      <c r="H137" s="11" t="s">
        <v>17</v>
      </c>
      <c r="I137" s="10" t="s">
        <v>18</v>
      </c>
      <c r="J137" s="12" t="s">
        <v>19</v>
      </c>
      <c r="K137" s="13" t="s">
        <v>20</v>
      </c>
    </row>
    <row r="138" spans="1:13" ht="25.5" hidden="1" customHeight="1" x14ac:dyDescent="0.25">
      <c r="A138" s="2">
        <f>A135*IF(B138&lt;&gt;"",1,0)</f>
        <v>0</v>
      </c>
      <c r="B138" s="68"/>
      <c r="C138" s="69"/>
      <c r="D138" s="70"/>
      <c r="E138" s="71"/>
      <c r="F138" s="72"/>
      <c r="G138" s="14" t="s">
        <v>21</v>
      </c>
      <c r="H138" s="15"/>
      <c r="I138" s="16"/>
      <c r="J138" s="17" t="str">
        <f t="shared" ref="J138:J144" si="4">IF(AND(H138&lt;&gt;"",I138&lt;&gt;""),H138*I138,"")</f>
        <v/>
      </c>
      <c r="K138" s="18" t="str">
        <f t="shared" ref="K138:K144" si="5">IF(J138&lt;&gt;"",J138*IF($E$126="platiteľ DPH",1.23,1),"")</f>
        <v/>
      </c>
    </row>
    <row r="139" spans="1:13" ht="25.5" hidden="1" customHeight="1" x14ac:dyDescent="0.25">
      <c r="A139" s="2">
        <f>A135*IF(B139&lt;&gt;"",1,0)</f>
        <v>0</v>
      </c>
      <c r="B139" s="73"/>
      <c r="C139" s="74"/>
      <c r="D139" s="75"/>
      <c r="E139" s="76"/>
      <c r="F139" s="77"/>
      <c r="G139" s="19" t="s">
        <v>21</v>
      </c>
      <c r="H139" s="20"/>
      <c r="I139" s="21"/>
      <c r="J139" s="22" t="str">
        <f t="shared" si="4"/>
        <v/>
      </c>
      <c r="K139" s="23" t="str">
        <f t="shared" si="5"/>
        <v/>
      </c>
    </row>
    <row r="140" spans="1:13" ht="25.5" hidden="1" customHeight="1" x14ac:dyDescent="0.25">
      <c r="A140" s="2">
        <f>A135*IF(B140&lt;&gt;"",1,0)</f>
        <v>0</v>
      </c>
      <c r="B140" s="73"/>
      <c r="C140" s="74"/>
      <c r="D140" s="75"/>
      <c r="E140" s="76"/>
      <c r="F140" s="77"/>
      <c r="G140" s="19" t="s">
        <v>21</v>
      </c>
      <c r="H140" s="20"/>
      <c r="I140" s="21"/>
      <c r="J140" s="22" t="str">
        <f t="shared" si="4"/>
        <v/>
      </c>
      <c r="K140" s="23" t="str">
        <f t="shared" si="5"/>
        <v/>
      </c>
    </row>
    <row r="141" spans="1:13" ht="25.5" hidden="1" customHeight="1" x14ac:dyDescent="0.25">
      <c r="A141" s="2">
        <f>A135*IF(B141&lt;&gt;"",1,0)</f>
        <v>0</v>
      </c>
      <c r="B141" s="73"/>
      <c r="C141" s="74"/>
      <c r="D141" s="75"/>
      <c r="E141" s="76"/>
      <c r="F141" s="77"/>
      <c r="G141" s="19" t="s">
        <v>21</v>
      </c>
      <c r="H141" s="20"/>
      <c r="I141" s="21"/>
      <c r="J141" s="22" t="str">
        <f t="shared" si="4"/>
        <v/>
      </c>
      <c r="K141" s="23" t="str">
        <f t="shared" si="5"/>
        <v/>
      </c>
    </row>
    <row r="142" spans="1:13" ht="25.5" hidden="1" customHeight="1" thickBot="1" x14ac:dyDescent="0.3">
      <c r="A142" s="2">
        <f>A135*IF(B142&lt;&gt;"",1,0)</f>
        <v>0</v>
      </c>
      <c r="B142" s="96"/>
      <c r="C142" s="97"/>
      <c r="D142" s="98"/>
      <c r="E142" s="99"/>
      <c r="F142" s="100"/>
      <c r="G142" s="24" t="s">
        <v>21</v>
      </c>
      <c r="H142" s="25"/>
      <c r="I142" s="26"/>
      <c r="J142" s="27" t="str">
        <f t="shared" si="4"/>
        <v/>
      </c>
      <c r="K142" s="28" t="str">
        <f t="shared" si="5"/>
        <v/>
      </c>
    </row>
    <row r="143" spans="1:13" ht="25.5" hidden="1" customHeight="1" x14ac:dyDescent="0.25">
      <c r="A143" s="2">
        <f>A135</f>
        <v>0</v>
      </c>
      <c r="B143" s="101" t="s">
        <v>22</v>
      </c>
      <c r="C143" s="102"/>
      <c r="D143" s="29" t="s">
        <v>23</v>
      </c>
      <c r="E143" s="112" t="s">
        <v>24</v>
      </c>
      <c r="F143" s="113"/>
      <c r="G143" s="14" t="s">
        <v>24</v>
      </c>
      <c r="H143" s="15"/>
      <c r="I143" s="16">
        <v>1</v>
      </c>
      <c r="J143" s="17" t="str">
        <f t="shared" si="4"/>
        <v/>
      </c>
      <c r="K143" s="18" t="str">
        <f t="shared" si="5"/>
        <v/>
      </c>
    </row>
    <row r="144" spans="1:13" ht="25.5" hidden="1" customHeight="1" thickBot="1" x14ac:dyDescent="0.3">
      <c r="A144" s="2">
        <f>A135</f>
        <v>0</v>
      </c>
      <c r="B144" s="103"/>
      <c r="C144" s="104"/>
      <c r="D144" s="30" t="s">
        <v>25</v>
      </c>
      <c r="E144" s="114" t="s">
        <v>24</v>
      </c>
      <c r="F144" s="115"/>
      <c r="G144" s="24" t="s">
        <v>24</v>
      </c>
      <c r="H144" s="25"/>
      <c r="I144" s="26">
        <v>1</v>
      </c>
      <c r="J144" s="27" t="str">
        <f t="shared" si="4"/>
        <v/>
      </c>
      <c r="K144" s="28" t="str">
        <f t="shared" si="5"/>
        <v/>
      </c>
    </row>
    <row r="145" spans="1:13" ht="25.5" hidden="1" customHeight="1" thickBot="1" x14ac:dyDescent="0.3">
      <c r="A145" s="2">
        <f>A135</f>
        <v>0</v>
      </c>
      <c r="B145" s="31"/>
      <c r="C145" s="32"/>
      <c r="D145" s="32"/>
      <c r="E145" s="32"/>
      <c r="F145" s="32"/>
      <c r="G145" s="32"/>
      <c r="H145" s="33"/>
      <c r="I145" s="33" t="s">
        <v>26</v>
      </c>
      <c r="J145" s="34" t="str">
        <f>IF(SUM(J138:J144)&gt;0,SUM(J138:J144),"")</f>
        <v/>
      </c>
      <c r="K145" s="34" t="str">
        <f>IF(SUM(K138:K144)&gt;0,SUM(K138:K144),"")</f>
        <v/>
      </c>
    </row>
    <row r="146" spans="1:13" hidden="1" x14ac:dyDescent="0.25">
      <c r="A146" s="2">
        <f>A135</f>
        <v>0</v>
      </c>
      <c r="B146" s="35" t="s">
        <v>27</v>
      </c>
    </row>
    <row r="147" spans="1:13" hidden="1" x14ac:dyDescent="0.25">
      <c r="A147" s="2">
        <f>A135</f>
        <v>0</v>
      </c>
    </row>
    <row r="148" spans="1:13" hidden="1" x14ac:dyDescent="0.25">
      <c r="A148" s="2">
        <f>A135</f>
        <v>0</v>
      </c>
    </row>
    <row r="149" spans="1:13" hidden="1" x14ac:dyDescent="0.25">
      <c r="A149" s="2">
        <f>A135*IF([1]summary!$K$24="",1,0)</f>
        <v>0</v>
      </c>
      <c r="C149" s="90" t="s">
        <v>28</v>
      </c>
      <c r="D149" s="91"/>
      <c r="E149" s="91"/>
      <c r="F149" s="91"/>
      <c r="G149" s="91"/>
      <c r="H149" s="91"/>
      <c r="I149" s="91"/>
      <c r="J149" s="92"/>
    </row>
    <row r="150" spans="1:13" hidden="1" x14ac:dyDescent="0.25">
      <c r="A150" s="2">
        <f>A149</f>
        <v>0</v>
      </c>
    </row>
    <row r="151" spans="1:13" hidden="1" x14ac:dyDescent="0.25">
      <c r="A151" s="2">
        <f>A149</f>
        <v>0</v>
      </c>
    </row>
    <row r="152" spans="1:13" hidden="1" x14ac:dyDescent="0.25">
      <c r="A152" s="2">
        <f>A135*IF([1]summary!$F$11=M152,1,0)</f>
        <v>0</v>
      </c>
      <c r="B152" s="93" t="s">
        <v>29</v>
      </c>
      <c r="C152" s="93"/>
      <c r="D152" s="93"/>
      <c r="E152" s="93"/>
      <c r="F152" s="93"/>
      <c r="G152" s="93"/>
      <c r="H152" s="93"/>
      <c r="I152" s="93"/>
      <c r="J152" s="93"/>
      <c r="K152" s="93"/>
      <c r="M152" s="6" t="s">
        <v>30</v>
      </c>
    </row>
    <row r="153" spans="1:13" hidden="1" x14ac:dyDescent="0.25">
      <c r="A153" s="2">
        <f>A152</f>
        <v>0</v>
      </c>
    </row>
    <row r="154" spans="1:13" ht="15" hidden="1" customHeight="1" x14ac:dyDescent="0.25">
      <c r="A154" s="2">
        <f>A152</f>
        <v>0</v>
      </c>
      <c r="B154" s="54" t="s">
        <v>31</v>
      </c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3" hidden="1" x14ac:dyDescent="0.25">
      <c r="A155" s="2">
        <f>A152</f>
        <v>0</v>
      </c>
    </row>
    <row r="156" spans="1:13" hidden="1" x14ac:dyDescent="0.25">
      <c r="A156" s="2">
        <f>A167</f>
        <v>0</v>
      </c>
    </row>
    <row r="157" spans="1:13" hidden="1" x14ac:dyDescent="0.25">
      <c r="A157" s="2">
        <f>A167</f>
        <v>0</v>
      </c>
      <c r="C157" s="36" t="s">
        <v>32</v>
      </c>
      <c r="D157" s="37"/>
    </row>
    <row r="158" spans="1:13" s="38" customFormat="1" hidden="1" x14ac:dyDescent="0.25">
      <c r="A158" s="2">
        <f>A167</f>
        <v>0</v>
      </c>
      <c r="C158" s="36"/>
      <c r="M158" s="39"/>
    </row>
    <row r="159" spans="1:13" s="38" customFormat="1" ht="15" hidden="1" customHeight="1" x14ac:dyDescent="0.25">
      <c r="A159" s="2">
        <f>A167</f>
        <v>0</v>
      </c>
      <c r="C159" s="36" t="s">
        <v>33</v>
      </c>
      <c r="D159" s="40"/>
      <c r="G159" s="41"/>
      <c r="H159" s="41"/>
      <c r="I159" s="41"/>
      <c r="J159" s="41"/>
      <c r="K159" s="41"/>
      <c r="M159" s="39"/>
    </row>
    <row r="160" spans="1:13" s="38" customFormat="1" hidden="1" x14ac:dyDescent="0.25">
      <c r="A160" s="2">
        <f>A167</f>
        <v>0</v>
      </c>
      <c r="F160" s="42"/>
      <c r="G160" s="94" t="str">
        <f>"podpis a pečiatka "&amp;IF([1]summary!$K$24="","navrhovateľa","dodávateľa")</f>
        <v>podpis a pečiatka navrhovateľa</v>
      </c>
      <c r="H160" s="94"/>
      <c r="I160" s="94"/>
      <c r="J160" s="94"/>
      <c r="K160" s="94"/>
      <c r="M160" s="39"/>
    </row>
    <row r="161" spans="1:13" s="38" customFormat="1" hidden="1" x14ac:dyDescent="0.25">
      <c r="A161" s="2">
        <f>A167</f>
        <v>0</v>
      </c>
      <c r="F161" s="42"/>
      <c r="G161" s="43"/>
      <c r="H161" s="43"/>
      <c r="I161" s="43"/>
      <c r="J161" s="43"/>
      <c r="K161" s="43"/>
      <c r="M161" s="39"/>
    </row>
    <row r="162" spans="1:13" ht="15" hidden="1" customHeight="1" x14ac:dyDescent="0.25">
      <c r="A162" s="2">
        <f>A167*IF([1]summary!$K$24="",1,0)</f>
        <v>0</v>
      </c>
      <c r="B162" s="95" t="s">
        <v>34</v>
      </c>
      <c r="C162" s="95"/>
      <c r="D162" s="95"/>
      <c r="E162" s="95"/>
      <c r="F162" s="95"/>
      <c r="G162" s="95"/>
      <c r="H162" s="95"/>
      <c r="I162" s="95"/>
      <c r="J162" s="95"/>
      <c r="K162" s="95"/>
      <c r="L162" s="44"/>
    </row>
    <row r="163" spans="1:13" hidden="1" x14ac:dyDescent="0.25">
      <c r="A163" s="2">
        <f>A162</f>
        <v>0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44"/>
    </row>
    <row r="164" spans="1:13" ht="15" hidden="1" customHeight="1" x14ac:dyDescent="0.25">
      <c r="A164" s="2">
        <f>A167*IF(A162=1,0,1)</f>
        <v>0</v>
      </c>
      <c r="B164" s="95" t="s">
        <v>35</v>
      </c>
      <c r="C164" s="95"/>
      <c r="D164" s="95"/>
      <c r="E164" s="95"/>
      <c r="F164" s="95"/>
      <c r="G164" s="95"/>
      <c r="H164" s="95"/>
      <c r="I164" s="95"/>
      <c r="J164" s="95"/>
      <c r="K164" s="95"/>
      <c r="L164" s="44"/>
    </row>
    <row r="165" spans="1:13" hidden="1" x14ac:dyDescent="0.25">
      <c r="A165" s="2">
        <f>A164</f>
        <v>0</v>
      </c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44"/>
    </row>
    <row r="166" spans="1:13" s="2" customFormat="1" ht="21" hidden="1" x14ac:dyDescent="0.25">
      <c r="A166" s="2">
        <f>A167*IF(J166="",0,1)</f>
        <v>0</v>
      </c>
      <c r="B166" s="4"/>
      <c r="C166" s="5"/>
      <c r="D166" s="5"/>
      <c r="E166" s="5"/>
      <c r="F166" s="5"/>
      <c r="G166" s="5"/>
      <c r="H166" s="5"/>
      <c r="I166" s="5"/>
      <c r="J166" s="52" t="str">
        <f>IF([1]summary!$K$24="",'[1]Výzva na prieskum trhu'!$C$121,"")</f>
        <v xml:space="preserve">Príloha č. 2: </v>
      </c>
      <c r="K166" s="52"/>
      <c r="M166" s="6"/>
    </row>
    <row r="167" spans="1:13" s="2" customFormat="1" ht="23.25" hidden="1" customHeight="1" x14ac:dyDescent="0.25">
      <c r="A167" s="2">
        <f>IF([1]summary!$K$24="",IF([1]summary!$G$19="všetky predmety spolu",0,1)*A189,IF([1]summary!$E$67="cenové ponuky komplexne",0,1)*A189)</f>
        <v>0</v>
      </c>
      <c r="B167" s="53" t="str">
        <f>IF([1]summary!$K$24="",'[1]Výzva na prieskum trhu'!$B$2,'[1]Výzva na predkladanie ponúk'!$D$99)</f>
        <v>Výzva na predloženie ponúk - prieskum trhu</v>
      </c>
      <c r="C167" s="53"/>
      <c r="D167" s="53"/>
      <c r="E167" s="53"/>
      <c r="F167" s="53"/>
      <c r="G167" s="53"/>
      <c r="H167" s="53"/>
      <c r="I167" s="53"/>
      <c r="J167" s="53"/>
      <c r="K167" s="53"/>
      <c r="M167" s="6"/>
    </row>
    <row r="168" spans="1:13" s="2" customFormat="1" hidden="1" x14ac:dyDescent="0.25">
      <c r="A168" s="2">
        <f>A167</f>
        <v>0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M168" s="6"/>
    </row>
    <row r="169" spans="1:13" s="2" customFormat="1" ht="23.25" hidden="1" customHeight="1" x14ac:dyDescent="0.25">
      <c r="A169" s="2">
        <f>A167</f>
        <v>0</v>
      </c>
      <c r="B169" s="53" t="str">
        <f>IF([1]summary!$K$24="",'[1]Výzva na prieskum trhu'!$E$121,'[1]Výzva na predkladanie ponúk'!$F$99)</f>
        <v>Cena dodávaného predmetu</v>
      </c>
      <c r="C169" s="53"/>
      <c r="D169" s="53"/>
      <c r="E169" s="53"/>
      <c r="F169" s="53"/>
      <c r="G169" s="53"/>
      <c r="H169" s="53"/>
      <c r="I169" s="53"/>
      <c r="J169" s="53"/>
      <c r="K169" s="53"/>
      <c r="M169" s="6"/>
    </row>
    <row r="170" spans="1:13" hidden="1" x14ac:dyDescent="0.25">
      <c r="A170" s="2">
        <f>A167</f>
        <v>0</v>
      </c>
    </row>
    <row r="171" spans="1:13" ht="15" hidden="1" customHeight="1" x14ac:dyDescent="0.25">
      <c r="A171" s="2">
        <f>A167</f>
        <v>0</v>
      </c>
      <c r="B171" s="54" t="s">
        <v>1</v>
      </c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3" hidden="1" x14ac:dyDescent="0.25">
      <c r="A172" s="2">
        <f>A167</f>
        <v>0</v>
      </c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3" hidden="1" x14ac:dyDescent="0.25">
      <c r="A173" s="2">
        <f>A167</f>
        <v>0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3" hidden="1" x14ac:dyDescent="0.25">
      <c r="A174" s="2">
        <f>A167</f>
        <v>0</v>
      </c>
    </row>
    <row r="175" spans="1:13" s="2" customFormat="1" ht="19.5" hidden="1" customHeight="1" thickBot="1" x14ac:dyDescent="0.3">
      <c r="A175" s="2">
        <f>A167</f>
        <v>0</v>
      </c>
      <c r="C175" s="55" t="str">
        <f>"Identifikačné údaje "&amp;IF([1]summary!$K$24="","navrhovateľa:","dodávateľa:")</f>
        <v>Identifikačné údaje navrhovateľa:</v>
      </c>
      <c r="D175" s="56"/>
      <c r="E175" s="56"/>
      <c r="F175" s="56"/>
      <c r="G175" s="57"/>
      <c r="M175" s="6"/>
    </row>
    <row r="176" spans="1:13" s="2" customFormat="1" ht="19.5" hidden="1" customHeight="1" x14ac:dyDescent="0.25">
      <c r="A176" s="2">
        <f>A167</f>
        <v>0</v>
      </c>
      <c r="C176" s="58" t="s">
        <v>2</v>
      </c>
      <c r="D176" s="59"/>
      <c r="E176" s="60"/>
      <c r="F176" s="61"/>
      <c r="G176" s="62"/>
      <c r="M176" s="6"/>
    </row>
    <row r="177" spans="1:13" s="2" customFormat="1" ht="39" hidden="1" customHeight="1" x14ac:dyDescent="0.25">
      <c r="A177" s="2">
        <f>A167</f>
        <v>0</v>
      </c>
      <c r="C177" s="45" t="s">
        <v>3</v>
      </c>
      <c r="D177" s="46"/>
      <c r="E177" s="47"/>
      <c r="F177" s="48"/>
      <c r="G177" s="49"/>
      <c r="M177" s="6"/>
    </row>
    <row r="178" spans="1:13" s="2" customFormat="1" ht="19.5" hidden="1" customHeight="1" x14ac:dyDescent="0.25">
      <c r="A178" s="2">
        <f>A167</f>
        <v>0</v>
      </c>
      <c r="C178" s="50" t="s">
        <v>4</v>
      </c>
      <c r="D178" s="51"/>
      <c r="E178" s="47"/>
      <c r="F178" s="48"/>
      <c r="G178" s="49"/>
      <c r="M178" s="6"/>
    </row>
    <row r="179" spans="1:13" s="2" customFormat="1" ht="19.5" hidden="1" customHeight="1" x14ac:dyDescent="0.25">
      <c r="A179" s="2">
        <f>A167</f>
        <v>0</v>
      </c>
      <c r="C179" s="50" t="s">
        <v>5</v>
      </c>
      <c r="D179" s="51"/>
      <c r="E179" s="47"/>
      <c r="F179" s="48"/>
      <c r="G179" s="49"/>
      <c r="M179" s="6"/>
    </row>
    <row r="180" spans="1:13" s="2" customFormat="1" ht="30" hidden="1" customHeight="1" x14ac:dyDescent="0.25">
      <c r="A180" s="2">
        <f>A167</f>
        <v>0</v>
      </c>
      <c r="C180" s="66" t="s">
        <v>6</v>
      </c>
      <c r="D180" s="67"/>
      <c r="E180" s="47"/>
      <c r="F180" s="48"/>
      <c r="G180" s="49"/>
      <c r="M180" s="6"/>
    </row>
    <row r="181" spans="1:13" s="2" customFormat="1" ht="19.5" hidden="1" customHeight="1" x14ac:dyDescent="0.25">
      <c r="A181" s="2">
        <f>A167</f>
        <v>0</v>
      </c>
      <c r="C181" s="50" t="s">
        <v>7</v>
      </c>
      <c r="D181" s="51"/>
      <c r="E181" s="47"/>
      <c r="F181" s="48"/>
      <c r="G181" s="49"/>
      <c r="M181" s="6"/>
    </row>
    <row r="182" spans="1:13" s="2" customFormat="1" ht="19.5" hidden="1" customHeight="1" x14ac:dyDescent="0.25">
      <c r="A182" s="2">
        <f>A167</f>
        <v>0</v>
      </c>
      <c r="C182" s="50" t="s">
        <v>8</v>
      </c>
      <c r="D182" s="51"/>
      <c r="E182" s="47"/>
      <c r="F182" s="48"/>
      <c r="G182" s="49"/>
      <c r="M182" s="6"/>
    </row>
    <row r="183" spans="1:13" s="2" customFormat="1" ht="19.5" hidden="1" customHeight="1" x14ac:dyDescent="0.25">
      <c r="A183" s="2">
        <f>A167</f>
        <v>0</v>
      </c>
      <c r="C183" s="50" t="s">
        <v>9</v>
      </c>
      <c r="D183" s="51"/>
      <c r="E183" s="47"/>
      <c r="F183" s="48"/>
      <c r="G183" s="49"/>
      <c r="M183" s="6"/>
    </row>
    <row r="184" spans="1:13" s="2" customFormat="1" ht="19.5" hidden="1" customHeight="1" x14ac:dyDescent="0.25">
      <c r="A184" s="2">
        <f>A167</f>
        <v>0</v>
      </c>
      <c r="C184" s="50" t="s">
        <v>10</v>
      </c>
      <c r="D184" s="51"/>
      <c r="E184" s="47"/>
      <c r="F184" s="48"/>
      <c r="G184" s="49"/>
      <c r="M184" s="6"/>
    </row>
    <row r="185" spans="1:13" s="2" customFormat="1" ht="19.5" hidden="1" customHeight="1" x14ac:dyDescent="0.25">
      <c r="A185" s="2">
        <f>A167</f>
        <v>0</v>
      </c>
      <c r="C185" s="50" t="s">
        <v>11</v>
      </c>
      <c r="D185" s="51"/>
      <c r="E185" s="47"/>
      <c r="F185" s="48"/>
      <c r="G185" s="49"/>
      <c r="M185" s="6"/>
    </row>
    <row r="186" spans="1:13" s="2" customFormat="1" ht="19.5" hidden="1" customHeight="1" thickBot="1" x14ac:dyDescent="0.3">
      <c r="A186" s="2">
        <f>A167</f>
        <v>0</v>
      </c>
      <c r="C186" s="78" t="s">
        <v>12</v>
      </c>
      <c r="D186" s="79"/>
      <c r="E186" s="80"/>
      <c r="F186" s="81"/>
      <c r="G186" s="82"/>
      <c r="M186" s="6"/>
    </row>
    <row r="187" spans="1:13" hidden="1" x14ac:dyDescent="0.25">
      <c r="A187" s="2">
        <f>A167</f>
        <v>0</v>
      </c>
    </row>
    <row r="188" spans="1:13" hidden="1" x14ac:dyDescent="0.25">
      <c r="A188" s="2">
        <f>A167</f>
        <v>0</v>
      </c>
    </row>
    <row r="189" spans="1:13" hidden="1" x14ac:dyDescent="0.25">
      <c r="A189">
        <f>IF(D189&lt;&gt;"",1,0)</f>
        <v>0</v>
      </c>
      <c r="B189" s="83" t="s">
        <v>13</v>
      </c>
      <c r="C189" s="83"/>
      <c r="D189" s="84" t="str">
        <f>IF([1]summary!$G$19="každý predmet samostatne",IF(VLOOKUP(M189,[1]summary!$A$51:$F$65,2,FALSE)&lt;&gt;"",VLOOKUP(M189,[1]summary!$A$51:$F$65,2,FALSE),""),"")</f>
        <v/>
      </c>
      <c r="E189" s="84"/>
      <c r="F189" s="84"/>
      <c r="G189" s="84"/>
      <c r="H189" s="84"/>
      <c r="I189" s="84"/>
      <c r="J189" s="84"/>
      <c r="K189" s="9"/>
      <c r="M189" s="1">
        <f>M135+1</f>
        <v>4</v>
      </c>
    </row>
    <row r="190" spans="1:13" hidden="1" x14ac:dyDescent="0.25">
      <c r="A190" s="2">
        <f>A189</f>
        <v>0</v>
      </c>
    </row>
    <row r="191" spans="1:13" ht="54.95" hidden="1" customHeight="1" thickBot="1" x14ac:dyDescent="0.3">
      <c r="A191" s="2">
        <f>A189</f>
        <v>0</v>
      </c>
      <c r="B191" s="109" t="s">
        <v>14</v>
      </c>
      <c r="C191" s="110"/>
      <c r="D191" s="111"/>
      <c r="E191" s="88" t="s">
        <v>15</v>
      </c>
      <c r="F191" s="89"/>
      <c r="G191" s="10" t="s">
        <v>16</v>
      </c>
      <c r="H191" s="11" t="s">
        <v>17</v>
      </c>
      <c r="I191" s="10" t="s">
        <v>18</v>
      </c>
      <c r="J191" s="12" t="s">
        <v>19</v>
      </c>
      <c r="K191" s="13" t="s">
        <v>20</v>
      </c>
    </row>
    <row r="192" spans="1:13" ht="25.5" hidden="1" customHeight="1" x14ac:dyDescent="0.25">
      <c r="A192" s="2">
        <f>A189*IF(B192&lt;&gt;"",1,0)</f>
        <v>0</v>
      </c>
      <c r="B192" s="68"/>
      <c r="C192" s="69"/>
      <c r="D192" s="70"/>
      <c r="E192" s="71"/>
      <c r="F192" s="72"/>
      <c r="G192" s="14" t="s">
        <v>21</v>
      </c>
      <c r="H192" s="15"/>
      <c r="I192" s="16"/>
      <c r="J192" s="17" t="str">
        <f t="shared" ref="J192:J198" si="6">IF(AND(H192&lt;&gt;"",I192&lt;&gt;""),H192*I192,"")</f>
        <v/>
      </c>
      <c r="K192" s="18" t="str">
        <f t="shared" ref="K192:K198" si="7">IF(J192&lt;&gt;"",J192*IF($E$180="platiteľ DPH",1.23,1),"")</f>
        <v/>
      </c>
    </row>
    <row r="193" spans="1:13" ht="25.5" hidden="1" customHeight="1" x14ac:dyDescent="0.25">
      <c r="A193" s="2">
        <f>A189*IF(B193&lt;&gt;"",1,0)</f>
        <v>0</v>
      </c>
      <c r="B193" s="73"/>
      <c r="C193" s="74"/>
      <c r="D193" s="75"/>
      <c r="E193" s="76"/>
      <c r="F193" s="77"/>
      <c r="G193" s="19" t="s">
        <v>21</v>
      </c>
      <c r="H193" s="20"/>
      <c r="I193" s="21"/>
      <c r="J193" s="22" t="str">
        <f t="shared" si="6"/>
        <v/>
      </c>
      <c r="K193" s="23" t="str">
        <f t="shared" si="7"/>
        <v/>
      </c>
    </row>
    <row r="194" spans="1:13" ht="25.5" hidden="1" customHeight="1" x14ac:dyDescent="0.25">
      <c r="A194" s="2">
        <f>A189*IF(B194&lt;&gt;"",1,0)</f>
        <v>0</v>
      </c>
      <c r="B194" s="73"/>
      <c r="C194" s="74"/>
      <c r="D194" s="75"/>
      <c r="E194" s="76"/>
      <c r="F194" s="77"/>
      <c r="G194" s="19" t="s">
        <v>21</v>
      </c>
      <c r="H194" s="20"/>
      <c r="I194" s="21"/>
      <c r="J194" s="22" t="str">
        <f t="shared" si="6"/>
        <v/>
      </c>
      <c r="K194" s="23" t="str">
        <f t="shared" si="7"/>
        <v/>
      </c>
    </row>
    <row r="195" spans="1:13" ht="25.5" hidden="1" customHeight="1" x14ac:dyDescent="0.25">
      <c r="A195" s="2">
        <f>A189*IF(B195&lt;&gt;"",1,0)</f>
        <v>0</v>
      </c>
      <c r="B195" s="73"/>
      <c r="C195" s="74"/>
      <c r="D195" s="75"/>
      <c r="E195" s="76"/>
      <c r="F195" s="77"/>
      <c r="G195" s="19" t="s">
        <v>21</v>
      </c>
      <c r="H195" s="20"/>
      <c r="I195" s="21"/>
      <c r="J195" s="22" t="str">
        <f t="shared" si="6"/>
        <v/>
      </c>
      <c r="K195" s="23" t="str">
        <f t="shared" si="7"/>
        <v/>
      </c>
    </row>
    <row r="196" spans="1:13" ht="25.5" hidden="1" customHeight="1" thickBot="1" x14ac:dyDescent="0.3">
      <c r="A196" s="2">
        <f>A189*IF(B196&lt;&gt;"",1,0)</f>
        <v>0</v>
      </c>
      <c r="B196" s="96"/>
      <c r="C196" s="97"/>
      <c r="D196" s="98"/>
      <c r="E196" s="99"/>
      <c r="F196" s="100"/>
      <c r="G196" s="24" t="s">
        <v>21</v>
      </c>
      <c r="H196" s="25"/>
      <c r="I196" s="26"/>
      <c r="J196" s="27" t="str">
        <f t="shared" si="6"/>
        <v/>
      </c>
      <c r="K196" s="28" t="str">
        <f t="shared" si="7"/>
        <v/>
      </c>
    </row>
    <row r="197" spans="1:13" ht="25.5" hidden="1" customHeight="1" x14ac:dyDescent="0.25">
      <c r="A197" s="2">
        <f>A189</f>
        <v>0</v>
      </c>
      <c r="B197" s="101" t="s">
        <v>22</v>
      </c>
      <c r="C197" s="102"/>
      <c r="D197" s="29" t="s">
        <v>23</v>
      </c>
      <c r="E197" s="112" t="s">
        <v>24</v>
      </c>
      <c r="F197" s="113"/>
      <c r="G197" s="14" t="s">
        <v>24</v>
      </c>
      <c r="H197" s="15"/>
      <c r="I197" s="16">
        <v>1</v>
      </c>
      <c r="J197" s="17" t="str">
        <f t="shared" si="6"/>
        <v/>
      </c>
      <c r="K197" s="18" t="str">
        <f t="shared" si="7"/>
        <v/>
      </c>
    </row>
    <row r="198" spans="1:13" ht="25.5" hidden="1" customHeight="1" thickBot="1" x14ac:dyDescent="0.3">
      <c r="A198" s="2">
        <f>A189</f>
        <v>0</v>
      </c>
      <c r="B198" s="103"/>
      <c r="C198" s="104"/>
      <c r="D198" s="30" t="s">
        <v>25</v>
      </c>
      <c r="E198" s="114" t="s">
        <v>24</v>
      </c>
      <c r="F198" s="115"/>
      <c r="G198" s="24" t="s">
        <v>24</v>
      </c>
      <c r="H198" s="25"/>
      <c r="I198" s="26">
        <v>1</v>
      </c>
      <c r="J198" s="27" t="str">
        <f t="shared" si="6"/>
        <v/>
      </c>
      <c r="K198" s="28" t="str">
        <f t="shared" si="7"/>
        <v/>
      </c>
    </row>
    <row r="199" spans="1:13" ht="25.5" hidden="1" customHeight="1" thickBot="1" x14ac:dyDescent="0.3">
      <c r="A199" s="2">
        <f>A189</f>
        <v>0</v>
      </c>
      <c r="B199" s="31"/>
      <c r="C199" s="32"/>
      <c r="D199" s="32"/>
      <c r="E199" s="32"/>
      <c r="F199" s="32"/>
      <c r="G199" s="32"/>
      <c r="H199" s="33"/>
      <c r="I199" s="33" t="s">
        <v>26</v>
      </c>
      <c r="J199" s="34" t="str">
        <f>IF(SUM(J192:J198)&gt;0,SUM(J192:J198),"")</f>
        <v/>
      </c>
      <c r="K199" s="34" t="str">
        <f>IF(SUM(K192:K198)&gt;0,SUM(K192:K198),"")</f>
        <v/>
      </c>
    </row>
    <row r="200" spans="1:13" hidden="1" x14ac:dyDescent="0.25">
      <c r="A200" s="2">
        <f>A189</f>
        <v>0</v>
      </c>
      <c r="B200" s="35" t="s">
        <v>27</v>
      </c>
    </row>
    <row r="201" spans="1:13" hidden="1" x14ac:dyDescent="0.25">
      <c r="A201" s="2">
        <f>A189</f>
        <v>0</v>
      </c>
    </row>
    <row r="202" spans="1:13" hidden="1" x14ac:dyDescent="0.25">
      <c r="A202" s="2">
        <f>A189</f>
        <v>0</v>
      </c>
    </row>
    <row r="203" spans="1:13" hidden="1" x14ac:dyDescent="0.25">
      <c r="A203" s="2">
        <f>A189*IF([1]summary!$K$24="",1,0)</f>
        <v>0</v>
      </c>
      <c r="C203" s="90" t="s">
        <v>28</v>
      </c>
      <c r="D203" s="91"/>
      <c r="E203" s="91"/>
      <c r="F203" s="91"/>
      <c r="G203" s="91"/>
      <c r="H203" s="91"/>
      <c r="I203" s="91"/>
      <c r="J203" s="92"/>
    </row>
    <row r="204" spans="1:13" hidden="1" x14ac:dyDescent="0.25">
      <c r="A204" s="2">
        <f>A203</f>
        <v>0</v>
      </c>
    </row>
    <row r="205" spans="1:13" hidden="1" x14ac:dyDescent="0.25">
      <c r="A205" s="2">
        <f>A203</f>
        <v>0</v>
      </c>
    </row>
    <row r="206" spans="1:13" hidden="1" x14ac:dyDescent="0.25">
      <c r="A206" s="2">
        <f>A189*IF([1]summary!$F$11=M206,1,0)</f>
        <v>0</v>
      </c>
      <c r="B206" s="93" t="s">
        <v>29</v>
      </c>
      <c r="C206" s="93"/>
      <c r="D206" s="93"/>
      <c r="E206" s="93"/>
      <c r="F206" s="93"/>
      <c r="G206" s="93"/>
      <c r="H206" s="93"/>
      <c r="I206" s="93"/>
      <c r="J206" s="93"/>
      <c r="K206" s="93"/>
      <c r="M206" s="6" t="s">
        <v>30</v>
      </c>
    </row>
    <row r="207" spans="1:13" hidden="1" x14ac:dyDescent="0.25">
      <c r="A207" s="2">
        <f>A206</f>
        <v>0</v>
      </c>
    </row>
    <row r="208" spans="1:13" ht="15" hidden="1" customHeight="1" x14ac:dyDescent="0.25">
      <c r="A208" s="2">
        <f>A206</f>
        <v>0</v>
      </c>
      <c r="B208" s="54" t="s">
        <v>31</v>
      </c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3" hidden="1" x14ac:dyDescent="0.25">
      <c r="A209" s="2">
        <f>A206</f>
        <v>0</v>
      </c>
    </row>
    <row r="210" spans="1:13" hidden="1" x14ac:dyDescent="0.25">
      <c r="A210" s="2">
        <f>A221</f>
        <v>0</v>
      </c>
    </row>
    <row r="211" spans="1:13" hidden="1" x14ac:dyDescent="0.25">
      <c r="A211" s="2">
        <f>A221</f>
        <v>0</v>
      </c>
      <c r="C211" s="36" t="s">
        <v>32</v>
      </c>
      <c r="D211" s="37"/>
    </row>
    <row r="212" spans="1:13" s="38" customFormat="1" hidden="1" x14ac:dyDescent="0.25">
      <c r="A212" s="2">
        <f>A221</f>
        <v>0</v>
      </c>
      <c r="C212" s="36"/>
      <c r="M212" s="39"/>
    </row>
    <row r="213" spans="1:13" s="38" customFormat="1" ht="15" hidden="1" customHeight="1" x14ac:dyDescent="0.25">
      <c r="A213" s="2">
        <f>A221</f>
        <v>0</v>
      </c>
      <c r="C213" s="36" t="s">
        <v>33</v>
      </c>
      <c r="D213" s="40"/>
      <c r="G213" s="41"/>
      <c r="H213" s="41"/>
      <c r="I213" s="41"/>
      <c r="J213" s="41"/>
      <c r="K213" s="41"/>
      <c r="M213" s="39"/>
    </row>
    <row r="214" spans="1:13" s="38" customFormat="1" hidden="1" x14ac:dyDescent="0.25">
      <c r="A214" s="2">
        <f>A221</f>
        <v>0</v>
      </c>
      <c r="F214" s="42"/>
      <c r="G214" s="94" t="str">
        <f>"podpis a pečiatka "&amp;IF([1]summary!$K$24="","navrhovateľa","dodávateľa")</f>
        <v>podpis a pečiatka navrhovateľa</v>
      </c>
      <c r="H214" s="94"/>
      <c r="I214" s="94"/>
      <c r="J214" s="94"/>
      <c r="K214" s="94"/>
      <c r="M214" s="39"/>
    </row>
    <row r="215" spans="1:13" s="38" customFormat="1" hidden="1" x14ac:dyDescent="0.25">
      <c r="A215" s="2">
        <f>A221</f>
        <v>0</v>
      </c>
      <c r="F215" s="42"/>
      <c r="G215" s="43"/>
      <c r="H215" s="43"/>
      <c r="I215" s="43"/>
      <c r="J215" s="43"/>
      <c r="K215" s="43"/>
      <c r="M215" s="39"/>
    </row>
    <row r="216" spans="1:13" ht="15" hidden="1" customHeight="1" x14ac:dyDescent="0.25">
      <c r="A216" s="2">
        <f>A221*IF([1]summary!$K$24="",1,0)</f>
        <v>0</v>
      </c>
      <c r="B216" s="95" t="s">
        <v>34</v>
      </c>
      <c r="C216" s="95"/>
      <c r="D216" s="95"/>
      <c r="E216" s="95"/>
      <c r="F216" s="95"/>
      <c r="G216" s="95"/>
      <c r="H216" s="95"/>
      <c r="I216" s="95"/>
      <c r="J216" s="95"/>
      <c r="K216" s="95"/>
      <c r="L216" s="44"/>
    </row>
    <row r="217" spans="1:13" hidden="1" x14ac:dyDescent="0.25">
      <c r="A217" s="2">
        <f>A216</f>
        <v>0</v>
      </c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44"/>
    </row>
    <row r="218" spans="1:13" ht="15" hidden="1" customHeight="1" x14ac:dyDescent="0.25">
      <c r="A218" s="2">
        <f>A221*IF(A216=1,0,1)</f>
        <v>0</v>
      </c>
      <c r="B218" s="95" t="s">
        <v>35</v>
      </c>
      <c r="C218" s="95"/>
      <c r="D218" s="95"/>
      <c r="E218" s="95"/>
      <c r="F218" s="95"/>
      <c r="G218" s="95"/>
      <c r="H218" s="95"/>
      <c r="I218" s="95"/>
      <c r="J218" s="95"/>
      <c r="K218" s="95"/>
      <c r="L218" s="44"/>
    </row>
    <row r="219" spans="1:13" hidden="1" x14ac:dyDescent="0.25">
      <c r="A219" s="2">
        <f>A218</f>
        <v>0</v>
      </c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44"/>
    </row>
    <row r="220" spans="1:13" s="2" customFormat="1" ht="21" hidden="1" x14ac:dyDescent="0.25">
      <c r="A220" s="2">
        <f>A221*IF(J220="",0,1)</f>
        <v>0</v>
      </c>
      <c r="B220" s="4"/>
      <c r="C220" s="5"/>
      <c r="D220" s="5"/>
      <c r="E220" s="5"/>
      <c r="F220" s="5"/>
      <c r="G220" s="5"/>
      <c r="H220" s="5"/>
      <c r="I220" s="5"/>
      <c r="J220" s="52" t="str">
        <f>IF([1]summary!$K$24="",'[1]Výzva na prieskum trhu'!$C$121,"")</f>
        <v xml:space="preserve">Príloha č. 2: </v>
      </c>
      <c r="K220" s="52"/>
      <c r="M220" s="6"/>
    </row>
    <row r="221" spans="1:13" s="2" customFormat="1" ht="23.25" hidden="1" customHeight="1" x14ac:dyDescent="0.25">
      <c r="A221" s="2">
        <f>IF([1]summary!$K$24="",IF([1]summary!$G$19="všetky predmety spolu",0,1)*A243,IF([1]summary!$E$67="cenové ponuky komplexne",0,1)*A243)</f>
        <v>0</v>
      </c>
      <c r="B221" s="53" t="str">
        <f>IF([1]summary!$K$24="",'[1]Výzva na prieskum trhu'!$B$2,'[1]Výzva na predkladanie ponúk'!$D$99)</f>
        <v>Výzva na predloženie ponúk - prieskum trhu</v>
      </c>
      <c r="C221" s="53"/>
      <c r="D221" s="53"/>
      <c r="E221" s="53"/>
      <c r="F221" s="53"/>
      <c r="G221" s="53"/>
      <c r="H221" s="53"/>
      <c r="I221" s="53"/>
      <c r="J221" s="53"/>
      <c r="K221" s="53"/>
      <c r="M221" s="6"/>
    </row>
    <row r="222" spans="1:13" s="2" customFormat="1" hidden="1" x14ac:dyDescent="0.25">
      <c r="A222" s="2">
        <f>A221</f>
        <v>0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M222" s="6"/>
    </row>
    <row r="223" spans="1:13" s="2" customFormat="1" ht="23.25" hidden="1" customHeight="1" x14ac:dyDescent="0.25">
      <c r="A223" s="2">
        <f>A221</f>
        <v>0</v>
      </c>
      <c r="B223" s="53" t="str">
        <f>IF([1]summary!$K$24="",'[1]Výzva na prieskum trhu'!$E$121,'[1]Výzva na predkladanie ponúk'!$F$99)</f>
        <v>Cena dodávaného predmetu</v>
      </c>
      <c r="C223" s="53"/>
      <c r="D223" s="53"/>
      <c r="E223" s="53"/>
      <c r="F223" s="53"/>
      <c r="G223" s="53"/>
      <c r="H223" s="53"/>
      <c r="I223" s="53"/>
      <c r="J223" s="53"/>
      <c r="K223" s="53"/>
      <c r="M223" s="6"/>
    </row>
    <row r="224" spans="1:13" hidden="1" x14ac:dyDescent="0.25">
      <c r="A224" s="2">
        <f>A221</f>
        <v>0</v>
      </c>
    </row>
    <row r="225" spans="1:13" ht="15" hidden="1" customHeight="1" x14ac:dyDescent="0.25">
      <c r="A225" s="2">
        <f>A221</f>
        <v>0</v>
      </c>
      <c r="B225" s="54" t="s">
        <v>1</v>
      </c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3" hidden="1" x14ac:dyDescent="0.25">
      <c r="A226" s="2">
        <f>A221</f>
        <v>0</v>
      </c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3" hidden="1" x14ac:dyDescent="0.25">
      <c r="A227" s="2">
        <f>A221</f>
        <v>0</v>
      </c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3" hidden="1" x14ac:dyDescent="0.25">
      <c r="A228" s="2">
        <f>A221</f>
        <v>0</v>
      </c>
    </row>
    <row r="229" spans="1:13" s="2" customFormat="1" ht="19.5" hidden="1" customHeight="1" thickBot="1" x14ac:dyDescent="0.3">
      <c r="A229" s="2">
        <f>A221</f>
        <v>0</v>
      </c>
      <c r="C229" s="55" t="str">
        <f>"Identifikačné údaje "&amp;IF([1]summary!$K$24="","navrhovateľa:","dodávateľa:")</f>
        <v>Identifikačné údaje navrhovateľa:</v>
      </c>
      <c r="D229" s="56"/>
      <c r="E229" s="56"/>
      <c r="F229" s="56"/>
      <c r="G229" s="57"/>
      <c r="M229" s="6"/>
    </row>
    <row r="230" spans="1:13" s="2" customFormat="1" ht="19.5" hidden="1" customHeight="1" x14ac:dyDescent="0.25">
      <c r="A230" s="2">
        <f>A221</f>
        <v>0</v>
      </c>
      <c r="C230" s="58" t="s">
        <v>2</v>
      </c>
      <c r="D230" s="59"/>
      <c r="E230" s="60"/>
      <c r="F230" s="61"/>
      <c r="G230" s="62"/>
      <c r="M230" s="6"/>
    </row>
    <row r="231" spans="1:13" s="2" customFormat="1" ht="39" hidden="1" customHeight="1" x14ac:dyDescent="0.25">
      <c r="A231" s="2">
        <f>A221</f>
        <v>0</v>
      </c>
      <c r="C231" s="45" t="s">
        <v>3</v>
      </c>
      <c r="D231" s="46"/>
      <c r="E231" s="47"/>
      <c r="F231" s="48"/>
      <c r="G231" s="49"/>
      <c r="M231" s="6"/>
    </row>
    <row r="232" spans="1:13" s="2" customFormat="1" ht="19.5" hidden="1" customHeight="1" x14ac:dyDescent="0.25">
      <c r="A232" s="2">
        <f>A221</f>
        <v>0</v>
      </c>
      <c r="C232" s="50" t="s">
        <v>4</v>
      </c>
      <c r="D232" s="51"/>
      <c r="E232" s="47"/>
      <c r="F232" s="48"/>
      <c r="G232" s="49"/>
      <c r="M232" s="6"/>
    </row>
    <row r="233" spans="1:13" s="2" customFormat="1" ht="19.5" hidden="1" customHeight="1" x14ac:dyDescent="0.25">
      <c r="A233" s="2">
        <f>A221</f>
        <v>0</v>
      </c>
      <c r="C233" s="50" t="s">
        <v>5</v>
      </c>
      <c r="D233" s="51"/>
      <c r="E233" s="47"/>
      <c r="F233" s="48"/>
      <c r="G233" s="49"/>
      <c r="M233" s="6"/>
    </row>
    <row r="234" spans="1:13" s="2" customFormat="1" ht="30" hidden="1" customHeight="1" x14ac:dyDescent="0.25">
      <c r="A234" s="2">
        <f>A221</f>
        <v>0</v>
      </c>
      <c r="C234" s="66" t="s">
        <v>6</v>
      </c>
      <c r="D234" s="67"/>
      <c r="E234" s="47"/>
      <c r="F234" s="48"/>
      <c r="G234" s="49"/>
      <c r="M234" s="6"/>
    </row>
    <row r="235" spans="1:13" s="2" customFormat="1" ht="19.5" hidden="1" customHeight="1" x14ac:dyDescent="0.25">
      <c r="A235" s="2">
        <f>A221</f>
        <v>0</v>
      </c>
      <c r="C235" s="50" t="s">
        <v>7</v>
      </c>
      <c r="D235" s="51"/>
      <c r="E235" s="47"/>
      <c r="F235" s="48"/>
      <c r="G235" s="49"/>
      <c r="M235" s="6"/>
    </row>
    <row r="236" spans="1:13" s="2" customFormat="1" ht="19.5" hidden="1" customHeight="1" x14ac:dyDescent="0.25">
      <c r="A236" s="2">
        <f>A221</f>
        <v>0</v>
      </c>
      <c r="C236" s="50" t="s">
        <v>8</v>
      </c>
      <c r="D236" s="51"/>
      <c r="E236" s="47"/>
      <c r="F236" s="48"/>
      <c r="G236" s="49"/>
      <c r="M236" s="6"/>
    </row>
    <row r="237" spans="1:13" s="2" customFormat="1" ht="19.5" hidden="1" customHeight="1" x14ac:dyDescent="0.25">
      <c r="A237" s="2">
        <f>A221</f>
        <v>0</v>
      </c>
      <c r="C237" s="50" t="s">
        <v>9</v>
      </c>
      <c r="D237" s="51"/>
      <c r="E237" s="47"/>
      <c r="F237" s="48"/>
      <c r="G237" s="49"/>
      <c r="M237" s="6"/>
    </row>
    <row r="238" spans="1:13" s="2" customFormat="1" ht="19.5" hidden="1" customHeight="1" x14ac:dyDescent="0.25">
      <c r="A238" s="2">
        <f>A221</f>
        <v>0</v>
      </c>
      <c r="C238" s="50" t="s">
        <v>10</v>
      </c>
      <c r="D238" s="51"/>
      <c r="E238" s="47"/>
      <c r="F238" s="48"/>
      <c r="G238" s="49"/>
      <c r="M238" s="6"/>
    </row>
    <row r="239" spans="1:13" s="2" customFormat="1" ht="19.5" hidden="1" customHeight="1" x14ac:dyDescent="0.25">
      <c r="A239" s="2">
        <f>A221</f>
        <v>0</v>
      </c>
      <c r="C239" s="50" t="s">
        <v>11</v>
      </c>
      <c r="D239" s="51"/>
      <c r="E239" s="47"/>
      <c r="F239" s="48"/>
      <c r="G239" s="49"/>
      <c r="M239" s="6"/>
    </row>
    <row r="240" spans="1:13" s="2" customFormat="1" ht="19.5" hidden="1" customHeight="1" thickBot="1" x14ac:dyDescent="0.3">
      <c r="A240" s="2">
        <f>A221</f>
        <v>0</v>
      </c>
      <c r="C240" s="78" t="s">
        <v>12</v>
      </c>
      <c r="D240" s="79"/>
      <c r="E240" s="80"/>
      <c r="F240" s="81"/>
      <c r="G240" s="82"/>
      <c r="M240" s="6"/>
    </row>
    <row r="241" spans="1:13" hidden="1" x14ac:dyDescent="0.25">
      <c r="A241" s="2">
        <f>A221</f>
        <v>0</v>
      </c>
    </row>
    <row r="242" spans="1:13" hidden="1" x14ac:dyDescent="0.25">
      <c r="A242" s="2">
        <f>A221</f>
        <v>0</v>
      </c>
    </row>
    <row r="243" spans="1:13" hidden="1" x14ac:dyDescent="0.25">
      <c r="A243">
        <f>IF(D243&lt;&gt;"",1,0)</f>
        <v>0</v>
      </c>
      <c r="B243" s="83" t="s">
        <v>13</v>
      </c>
      <c r="C243" s="83"/>
      <c r="D243" s="84" t="str">
        <f>IF([1]summary!$G$19="každý predmet samostatne",IF(VLOOKUP(M243,[1]summary!$A$51:$F$65,2,FALSE)&lt;&gt;"",VLOOKUP(M243,[1]summary!$A$51:$F$65,2,FALSE),""),"")</f>
        <v/>
      </c>
      <c r="E243" s="84"/>
      <c r="F243" s="84"/>
      <c r="G243" s="84"/>
      <c r="H243" s="84"/>
      <c r="I243" s="84"/>
      <c r="J243" s="84"/>
      <c r="K243" s="9"/>
      <c r="M243" s="1">
        <f>M189+1</f>
        <v>5</v>
      </c>
    </row>
    <row r="244" spans="1:13" hidden="1" x14ac:dyDescent="0.25">
      <c r="A244" s="2">
        <f>A243</f>
        <v>0</v>
      </c>
    </row>
    <row r="245" spans="1:13" ht="54.95" hidden="1" customHeight="1" thickBot="1" x14ac:dyDescent="0.3">
      <c r="A245" s="2">
        <f>A243</f>
        <v>0</v>
      </c>
      <c r="B245" s="109" t="s">
        <v>14</v>
      </c>
      <c r="C245" s="110"/>
      <c r="D245" s="111"/>
      <c r="E245" s="88" t="s">
        <v>15</v>
      </c>
      <c r="F245" s="89"/>
      <c r="G245" s="10" t="s">
        <v>16</v>
      </c>
      <c r="H245" s="11" t="s">
        <v>17</v>
      </c>
      <c r="I245" s="10" t="s">
        <v>18</v>
      </c>
      <c r="J245" s="12" t="s">
        <v>19</v>
      </c>
      <c r="K245" s="13" t="s">
        <v>20</v>
      </c>
    </row>
    <row r="246" spans="1:13" ht="25.5" hidden="1" customHeight="1" x14ac:dyDescent="0.25">
      <c r="A246" s="2">
        <f>A243*IF(B246&lt;&gt;"",1,0)</f>
        <v>0</v>
      </c>
      <c r="B246" s="68"/>
      <c r="C246" s="69"/>
      <c r="D246" s="70"/>
      <c r="E246" s="71"/>
      <c r="F246" s="72"/>
      <c r="G246" s="14" t="s">
        <v>21</v>
      </c>
      <c r="H246" s="15"/>
      <c r="I246" s="16"/>
      <c r="J246" s="17" t="str">
        <f t="shared" ref="J246:J252" si="8">IF(AND(H246&lt;&gt;"",I246&lt;&gt;""),H246*I246,"")</f>
        <v/>
      </c>
      <c r="K246" s="18" t="str">
        <f t="shared" ref="K246:K252" si="9">IF(J246&lt;&gt;"",J246*IF($E$234="platiteľ DPH",1.23,1),"")</f>
        <v/>
      </c>
    </row>
    <row r="247" spans="1:13" ht="25.5" hidden="1" customHeight="1" x14ac:dyDescent="0.25">
      <c r="A247" s="2">
        <f>A243*IF(B247&lt;&gt;"",1,0)</f>
        <v>0</v>
      </c>
      <c r="B247" s="73"/>
      <c r="C247" s="74"/>
      <c r="D247" s="75"/>
      <c r="E247" s="76"/>
      <c r="F247" s="77"/>
      <c r="G247" s="19" t="s">
        <v>21</v>
      </c>
      <c r="H247" s="20"/>
      <c r="I247" s="21"/>
      <c r="J247" s="22" t="str">
        <f t="shared" si="8"/>
        <v/>
      </c>
      <c r="K247" s="23" t="str">
        <f t="shared" si="9"/>
        <v/>
      </c>
    </row>
    <row r="248" spans="1:13" ht="25.5" hidden="1" customHeight="1" x14ac:dyDescent="0.25">
      <c r="A248" s="2">
        <f>A243*IF(B248&lt;&gt;"",1,0)</f>
        <v>0</v>
      </c>
      <c r="B248" s="73"/>
      <c r="C248" s="74"/>
      <c r="D248" s="75"/>
      <c r="E248" s="76"/>
      <c r="F248" s="77"/>
      <c r="G248" s="19" t="s">
        <v>21</v>
      </c>
      <c r="H248" s="20"/>
      <c r="I248" s="21"/>
      <c r="J248" s="22" t="str">
        <f t="shared" si="8"/>
        <v/>
      </c>
      <c r="K248" s="23" t="str">
        <f t="shared" si="9"/>
        <v/>
      </c>
    </row>
    <row r="249" spans="1:13" ht="25.5" hidden="1" customHeight="1" x14ac:dyDescent="0.25">
      <c r="A249" s="2">
        <f>A243*IF(B249&lt;&gt;"",1,0)</f>
        <v>0</v>
      </c>
      <c r="B249" s="73"/>
      <c r="C249" s="74"/>
      <c r="D249" s="75"/>
      <c r="E249" s="76"/>
      <c r="F249" s="77"/>
      <c r="G249" s="19" t="s">
        <v>21</v>
      </c>
      <c r="H249" s="20"/>
      <c r="I249" s="21"/>
      <c r="J249" s="22" t="str">
        <f t="shared" si="8"/>
        <v/>
      </c>
      <c r="K249" s="23" t="str">
        <f t="shared" si="9"/>
        <v/>
      </c>
    </row>
    <row r="250" spans="1:13" ht="25.5" hidden="1" customHeight="1" thickBot="1" x14ac:dyDescent="0.3">
      <c r="A250" s="2">
        <f>A243*IF(B250&lt;&gt;"",1,0)</f>
        <v>0</v>
      </c>
      <c r="B250" s="96"/>
      <c r="C250" s="97"/>
      <c r="D250" s="98"/>
      <c r="E250" s="99"/>
      <c r="F250" s="100"/>
      <c r="G250" s="24" t="s">
        <v>21</v>
      </c>
      <c r="H250" s="25"/>
      <c r="I250" s="26"/>
      <c r="J250" s="27" t="str">
        <f t="shared" si="8"/>
        <v/>
      </c>
      <c r="K250" s="28" t="str">
        <f t="shared" si="9"/>
        <v/>
      </c>
    </row>
    <row r="251" spans="1:13" ht="25.5" hidden="1" customHeight="1" x14ac:dyDescent="0.25">
      <c r="A251" s="2">
        <f>A243</f>
        <v>0</v>
      </c>
      <c r="B251" s="101" t="s">
        <v>22</v>
      </c>
      <c r="C251" s="102"/>
      <c r="D251" s="29" t="s">
        <v>23</v>
      </c>
      <c r="E251" s="112" t="s">
        <v>24</v>
      </c>
      <c r="F251" s="113"/>
      <c r="G251" s="14" t="s">
        <v>24</v>
      </c>
      <c r="H251" s="15"/>
      <c r="I251" s="16">
        <v>1</v>
      </c>
      <c r="J251" s="17" t="str">
        <f t="shared" si="8"/>
        <v/>
      </c>
      <c r="K251" s="18" t="str">
        <f t="shared" si="9"/>
        <v/>
      </c>
    </row>
    <row r="252" spans="1:13" ht="25.5" hidden="1" customHeight="1" thickBot="1" x14ac:dyDescent="0.3">
      <c r="A252" s="2">
        <f>A243</f>
        <v>0</v>
      </c>
      <c r="B252" s="103"/>
      <c r="C252" s="104"/>
      <c r="D252" s="30" t="s">
        <v>25</v>
      </c>
      <c r="E252" s="114" t="s">
        <v>24</v>
      </c>
      <c r="F252" s="115"/>
      <c r="G252" s="24" t="s">
        <v>24</v>
      </c>
      <c r="H252" s="25"/>
      <c r="I252" s="26">
        <v>1</v>
      </c>
      <c r="J252" s="27" t="str">
        <f t="shared" si="8"/>
        <v/>
      </c>
      <c r="K252" s="28" t="str">
        <f t="shared" si="9"/>
        <v/>
      </c>
    </row>
    <row r="253" spans="1:13" ht="25.5" hidden="1" customHeight="1" thickBot="1" x14ac:dyDescent="0.3">
      <c r="A253" s="2">
        <f>A243</f>
        <v>0</v>
      </c>
      <c r="B253" s="31"/>
      <c r="C253" s="32"/>
      <c r="D253" s="32"/>
      <c r="E253" s="32"/>
      <c r="F253" s="32"/>
      <c r="G253" s="32"/>
      <c r="H253" s="33"/>
      <c r="I253" s="33" t="s">
        <v>26</v>
      </c>
      <c r="J253" s="34" t="str">
        <f>IF(SUM(J246:J252)&gt;0,SUM(J246:J252),"")</f>
        <v/>
      </c>
      <c r="K253" s="34" t="str">
        <f>IF(SUM(K246:K252)&gt;0,SUM(K246:K252),"")</f>
        <v/>
      </c>
    </row>
    <row r="254" spans="1:13" hidden="1" x14ac:dyDescent="0.25">
      <c r="A254" s="2">
        <f>A243</f>
        <v>0</v>
      </c>
      <c r="B254" s="35" t="s">
        <v>27</v>
      </c>
    </row>
    <row r="255" spans="1:13" hidden="1" x14ac:dyDescent="0.25">
      <c r="A255" s="2">
        <f>A243</f>
        <v>0</v>
      </c>
    </row>
    <row r="256" spans="1:13" hidden="1" x14ac:dyDescent="0.25">
      <c r="A256" s="2">
        <f>A243</f>
        <v>0</v>
      </c>
    </row>
    <row r="257" spans="1:13" hidden="1" x14ac:dyDescent="0.25">
      <c r="A257" s="2">
        <f>A243*IF([1]summary!$K$24="",1,0)</f>
        <v>0</v>
      </c>
      <c r="C257" s="90" t="s">
        <v>28</v>
      </c>
      <c r="D257" s="91"/>
      <c r="E257" s="91"/>
      <c r="F257" s="91"/>
      <c r="G257" s="91"/>
      <c r="H257" s="91"/>
      <c r="I257" s="91"/>
      <c r="J257" s="92"/>
    </row>
    <row r="258" spans="1:13" hidden="1" x14ac:dyDescent="0.25">
      <c r="A258" s="2">
        <f>A257</f>
        <v>0</v>
      </c>
    </row>
    <row r="259" spans="1:13" hidden="1" x14ac:dyDescent="0.25">
      <c r="A259" s="2">
        <f>A257</f>
        <v>0</v>
      </c>
    </row>
    <row r="260" spans="1:13" hidden="1" x14ac:dyDescent="0.25">
      <c r="A260" s="2">
        <f>A243*IF([1]summary!$F$11=M260,1,0)</f>
        <v>0</v>
      </c>
      <c r="B260" s="93" t="s">
        <v>29</v>
      </c>
      <c r="C260" s="93"/>
      <c r="D260" s="93"/>
      <c r="E260" s="93"/>
      <c r="F260" s="93"/>
      <c r="G260" s="93"/>
      <c r="H260" s="93"/>
      <c r="I260" s="93"/>
      <c r="J260" s="93"/>
      <c r="K260" s="93"/>
      <c r="M260" s="6" t="s">
        <v>30</v>
      </c>
    </row>
    <row r="261" spans="1:13" hidden="1" x14ac:dyDescent="0.25">
      <c r="A261" s="2">
        <f>A260</f>
        <v>0</v>
      </c>
    </row>
    <row r="262" spans="1:13" ht="15" hidden="1" customHeight="1" x14ac:dyDescent="0.25">
      <c r="A262" s="2">
        <f>A260</f>
        <v>0</v>
      </c>
      <c r="B262" s="54" t="s">
        <v>31</v>
      </c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3" hidden="1" x14ac:dyDescent="0.25">
      <c r="A263" s="2">
        <f>A260</f>
        <v>0</v>
      </c>
    </row>
    <row r="264" spans="1:13" hidden="1" x14ac:dyDescent="0.25">
      <c r="A264" s="2">
        <f>A275</f>
        <v>0</v>
      </c>
    </row>
    <row r="265" spans="1:13" hidden="1" x14ac:dyDescent="0.25">
      <c r="A265" s="2">
        <f>A275</f>
        <v>0</v>
      </c>
      <c r="C265" s="36" t="s">
        <v>32</v>
      </c>
      <c r="D265" s="37"/>
    </row>
    <row r="266" spans="1:13" s="38" customFormat="1" hidden="1" x14ac:dyDescent="0.25">
      <c r="A266" s="2">
        <f>A275</f>
        <v>0</v>
      </c>
      <c r="C266" s="36"/>
      <c r="M266" s="39"/>
    </row>
    <row r="267" spans="1:13" s="38" customFormat="1" ht="15" hidden="1" customHeight="1" x14ac:dyDescent="0.25">
      <c r="A267" s="2">
        <f>A275</f>
        <v>0</v>
      </c>
      <c r="C267" s="36" t="s">
        <v>33</v>
      </c>
      <c r="D267" s="40"/>
      <c r="G267" s="41"/>
      <c r="H267" s="41"/>
      <c r="I267" s="41"/>
      <c r="J267" s="41"/>
      <c r="K267" s="41"/>
      <c r="M267" s="39"/>
    </row>
    <row r="268" spans="1:13" s="38" customFormat="1" hidden="1" x14ac:dyDescent="0.25">
      <c r="A268" s="2">
        <f>A275</f>
        <v>0</v>
      </c>
      <c r="F268" s="42"/>
      <c r="G268" s="94" t="str">
        <f>"podpis a pečiatka "&amp;IF([1]summary!$K$24="","navrhovateľa","dodávateľa")</f>
        <v>podpis a pečiatka navrhovateľa</v>
      </c>
      <c r="H268" s="94"/>
      <c r="I268" s="94"/>
      <c r="J268" s="94"/>
      <c r="K268" s="94"/>
      <c r="M268" s="39"/>
    </row>
    <row r="269" spans="1:13" s="38" customFormat="1" hidden="1" x14ac:dyDescent="0.25">
      <c r="A269" s="2">
        <f>A275</f>
        <v>0</v>
      </c>
      <c r="F269" s="42"/>
      <c r="G269" s="43"/>
      <c r="H269" s="43"/>
      <c r="I269" s="43"/>
      <c r="J269" s="43"/>
      <c r="K269" s="43"/>
      <c r="M269" s="39"/>
    </row>
    <row r="270" spans="1:13" ht="15" hidden="1" customHeight="1" x14ac:dyDescent="0.25">
      <c r="A270" s="2">
        <f>A275*IF([1]summary!$K$24="",1,0)</f>
        <v>0</v>
      </c>
      <c r="B270" s="95" t="s">
        <v>34</v>
      </c>
      <c r="C270" s="95"/>
      <c r="D270" s="95"/>
      <c r="E270" s="95"/>
      <c r="F270" s="95"/>
      <c r="G270" s="95"/>
      <c r="H270" s="95"/>
      <c r="I270" s="95"/>
      <c r="J270" s="95"/>
      <c r="K270" s="95"/>
      <c r="L270" s="44"/>
    </row>
    <row r="271" spans="1:13" hidden="1" x14ac:dyDescent="0.25">
      <c r="A271" s="2">
        <f>A270</f>
        <v>0</v>
      </c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44"/>
    </row>
    <row r="272" spans="1:13" ht="15" hidden="1" customHeight="1" x14ac:dyDescent="0.25">
      <c r="A272" s="2">
        <f>A275*IF(A270=1,0,1)</f>
        <v>0</v>
      </c>
      <c r="B272" s="95" t="s">
        <v>35</v>
      </c>
      <c r="C272" s="95"/>
      <c r="D272" s="95"/>
      <c r="E272" s="95"/>
      <c r="F272" s="95"/>
      <c r="G272" s="95"/>
      <c r="H272" s="95"/>
      <c r="I272" s="95"/>
      <c r="J272" s="95"/>
      <c r="K272" s="95"/>
      <c r="L272" s="44"/>
    </row>
    <row r="273" spans="1:13" hidden="1" x14ac:dyDescent="0.25">
      <c r="A273" s="2">
        <f>A272</f>
        <v>0</v>
      </c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44"/>
    </row>
    <row r="274" spans="1:13" s="2" customFormat="1" ht="21" hidden="1" x14ac:dyDescent="0.25">
      <c r="A274" s="2">
        <f>A275*IF(J274="",0,1)</f>
        <v>0</v>
      </c>
      <c r="B274" s="4"/>
      <c r="C274" s="5"/>
      <c r="D274" s="5"/>
      <c r="E274" s="5"/>
      <c r="F274" s="5"/>
      <c r="G274" s="5"/>
      <c r="H274" s="5"/>
      <c r="I274" s="5"/>
      <c r="J274" s="52" t="str">
        <f>IF([1]summary!$K$24="",'[1]Výzva na prieskum trhu'!$C$121,"")</f>
        <v xml:space="preserve">Príloha č. 2: </v>
      </c>
      <c r="K274" s="52"/>
      <c r="M274" s="6"/>
    </row>
    <row r="275" spans="1:13" s="2" customFormat="1" ht="23.25" hidden="1" customHeight="1" x14ac:dyDescent="0.25">
      <c r="A275" s="2">
        <f>IF([1]summary!$K$24="",IF([1]summary!$G$19="všetky predmety spolu",0,1)*A297,IF([1]summary!$E$67="cenové ponuky komplexne",0,1)*A297)</f>
        <v>0</v>
      </c>
      <c r="B275" s="53" t="str">
        <f>IF([1]summary!$K$24="",'[1]Výzva na prieskum trhu'!$B$2,'[1]Výzva na predkladanie ponúk'!$D$99)</f>
        <v>Výzva na predloženie ponúk - prieskum trhu</v>
      </c>
      <c r="C275" s="53"/>
      <c r="D275" s="53"/>
      <c r="E275" s="53"/>
      <c r="F275" s="53"/>
      <c r="G275" s="53"/>
      <c r="H275" s="53"/>
      <c r="I275" s="53"/>
      <c r="J275" s="53"/>
      <c r="K275" s="53"/>
      <c r="M275" s="6"/>
    </row>
    <row r="276" spans="1:13" s="2" customFormat="1" hidden="1" x14ac:dyDescent="0.25">
      <c r="A276" s="2">
        <f>A275</f>
        <v>0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M276" s="6"/>
    </row>
    <row r="277" spans="1:13" s="2" customFormat="1" ht="23.25" hidden="1" customHeight="1" x14ac:dyDescent="0.25">
      <c r="A277" s="2">
        <f>A275</f>
        <v>0</v>
      </c>
      <c r="B277" s="53" t="str">
        <f>IF([1]summary!$K$24="",'[1]Výzva na prieskum trhu'!$E$121,'[1]Výzva na predkladanie ponúk'!$F$99)</f>
        <v>Cena dodávaného predmetu</v>
      </c>
      <c r="C277" s="53"/>
      <c r="D277" s="53"/>
      <c r="E277" s="53"/>
      <c r="F277" s="53"/>
      <c r="G277" s="53"/>
      <c r="H277" s="53"/>
      <c r="I277" s="53"/>
      <c r="J277" s="53"/>
      <c r="K277" s="53"/>
      <c r="M277" s="6"/>
    </row>
    <row r="278" spans="1:13" hidden="1" x14ac:dyDescent="0.25">
      <c r="A278" s="2">
        <f>A275</f>
        <v>0</v>
      </c>
    </row>
    <row r="279" spans="1:13" ht="15" hidden="1" customHeight="1" x14ac:dyDescent="0.25">
      <c r="A279" s="2">
        <f>A275</f>
        <v>0</v>
      </c>
      <c r="B279" s="54" t="s">
        <v>1</v>
      </c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3" hidden="1" x14ac:dyDescent="0.25">
      <c r="A280" s="2">
        <f>A275</f>
        <v>0</v>
      </c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3" hidden="1" x14ac:dyDescent="0.25">
      <c r="A281" s="2">
        <f>A275</f>
        <v>0</v>
      </c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3" hidden="1" x14ac:dyDescent="0.25">
      <c r="A282" s="2">
        <f>A275</f>
        <v>0</v>
      </c>
    </row>
    <row r="283" spans="1:13" s="2" customFormat="1" ht="19.5" hidden="1" customHeight="1" thickBot="1" x14ac:dyDescent="0.3">
      <c r="A283" s="2">
        <f>A275</f>
        <v>0</v>
      </c>
      <c r="C283" s="55" t="str">
        <f>"Identifikačné údaje "&amp;IF([1]summary!$K$24="","navrhovateľa:","dodávateľa:")</f>
        <v>Identifikačné údaje navrhovateľa:</v>
      </c>
      <c r="D283" s="56"/>
      <c r="E283" s="56"/>
      <c r="F283" s="56"/>
      <c r="G283" s="57"/>
      <c r="M283" s="6"/>
    </row>
    <row r="284" spans="1:13" s="2" customFormat="1" ht="19.5" hidden="1" customHeight="1" x14ac:dyDescent="0.25">
      <c r="A284" s="2">
        <f>A275</f>
        <v>0</v>
      </c>
      <c r="C284" s="58" t="s">
        <v>2</v>
      </c>
      <c r="D284" s="59"/>
      <c r="E284" s="60"/>
      <c r="F284" s="61"/>
      <c r="G284" s="62"/>
      <c r="M284" s="6"/>
    </row>
    <row r="285" spans="1:13" s="2" customFormat="1" ht="39" hidden="1" customHeight="1" x14ac:dyDescent="0.25">
      <c r="A285" s="2">
        <f>A275</f>
        <v>0</v>
      </c>
      <c r="C285" s="45" t="s">
        <v>3</v>
      </c>
      <c r="D285" s="46"/>
      <c r="E285" s="47"/>
      <c r="F285" s="48"/>
      <c r="G285" s="49"/>
      <c r="M285" s="6"/>
    </row>
    <row r="286" spans="1:13" s="2" customFormat="1" ht="19.5" hidden="1" customHeight="1" x14ac:dyDescent="0.25">
      <c r="A286" s="2">
        <f>A275</f>
        <v>0</v>
      </c>
      <c r="C286" s="50" t="s">
        <v>4</v>
      </c>
      <c r="D286" s="51"/>
      <c r="E286" s="47"/>
      <c r="F286" s="48"/>
      <c r="G286" s="49"/>
      <c r="M286" s="6"/>
    </row>
    <row r="287" spans="1:13" s="2" customFormat="1" ht="19.5" hidden="1" customHeight="1" x14ac:dyDescent="0.25">
      <c r="A287" s="2">
        <f>A275</f>
        <v>0</v>
      </c>
      <c r="C287" s="50" t="s">
        <v>5</v>
      </c>
      <c r="D287" s="51"/>
      <c r="E287" s="47"/>
      <c r="F287" s="48"/>
      <c r="G287" s="49"/>
      <c r="M287" s="6"/>
    </row>
    <row r="288" spans="1:13" s="2" customFormat="1" ht="30" hidden="1" customHeight="1" x14ac:dyDescent="0.25">
      <c r="A288" s="2">
        <f>A275</f>
        <v>0</v>
      </c>
      <c r="C288" s="66" t="s">
        <v>6</v>
      </c>
      <c r="D288" s="67"/>
      <c r="E288" s="47"/>
      <c r="F288" s="48"/>
      <c r="G288" s="49"/>
      <c r="M288" s="6"/>
    </row>
    <row r="289" spans="1:13" s="2" customFormat="1" ht="19.5" hidden="1" customHeight="1" x14ac:dyDescent="0.25">
      <c r="A289" s="2">
        <f>A275</f>
        <v>0</v>
      </c>
      <c r="C289" s="50" t="s">
        <v>7</v>
      </c>
      <c r="D289" s="51"/>
      <c r="E289" s="47"/>
      <c r="F289" s="48"/>
      <c r="G289" s="49"/>
      <c r="M289" s="6"/>
    </row>
    <row r="290" spans="1:13" s="2" customFormat="1" ht="19.5" hidden="1" customHeight="1" x14ac:dyDescent="0.25">
      <c r="A290" s="2">
        <f>A275</f>
        <v>0</v>
      </c>
      <c r="C290" s="50" t="s">
        <v>8</v>
      </c>
      <c r="D290" s="51"/>
      <c r="E290" s="47"/>
      <c r="F290" s="48"/>
      <c r="G290" s="49"/>
      <c r="M290" s="6"/>
    </row>
    <row r="291" spans="1:13" s="2" customFormat="1" ht="19.5" hidden="1" customHeight="1" x14ac:dyDescent="0.25">
      <c r="A291" s="2">
        <f>A275</f>
        <v>0</v>
      </c>
      <c r="C291" s="50" t="s">
        <v>9</v>
      </c>
      <c r="D291" s="51"/>
      <c r="E291" s="47"/>
      <c r="F291" s="48"/>
      <c r="G291" s="49"/>
      <c r="M291" s="6"/>
    </row>
    <row r="292" spans="1:13" s="2" customFormat="1" ht="19.5" hidden="1" customHeight="1" x14ac:dyDescent="0.25">
      <c r="A292" s="2">
        <f>A275</f>
        <v>0</v>
      </c>
      <c r="C292" s="50" t="s">
        <v>10</v>
      </c>
      <c r="D292" s="51"/>
      <c r="E292" s="47"/>
      <c r="F292" s="48"/>
      <c r="G292" s="49"/>
      <c r="M292" s="6"/>
    </row>
    <row r="293" spans="1:13" s="2" customFormat="1" ht="19.5" hidden="1" customHeight="1" x14ac:dyDescent="0.25">
      <c r="A293" s="2">
        <f>A275</f>
        <v>0</v>
      </c>
      <c r="C293" s="50" t="s">
        <v>11</v>
      </c>
      <c r="D293" s="51"/>
      <c r="E293" s="47"/>
      <c r="F293" s="48"/>
      <c r="G293" s="49"/>
      <c r="M293" s="6"/>
    </row>
    <row r="294" spans="1:13" s="2" customFormat="1" ht="19.5" hidden="1" customHeight="1" thickBot="1" x14ac:dyDescent="0.3">
      <c r="A294" s="2">
        <f>A275</f>
        <v>0</v>
      </c>
      <c r="C294" s="78" t="s">
        <v>12</v>
      </c>
      <c r="D294" s="79"/>
      <c r="E294" s="80"/>
      <c r="F294" s="81"/>
      <c r="G294" s="82"/>
      <c r="M294" s="6"/>
    </row>
    <row r="295" spans="1:13" hidden="1" x14ac:dyDescent="0.25">
      <c r="A295" s="2">
        <f>A275</f>
        <v>0</v>
      </c>
    </row>
    <row r="296" spans="1:13" hidden="1" x14ac:dyDescent="0.25">
      <c r="A296" s="2">
        <f>A275</f>
        <v>0</v>
      </c>
    </row>
    <row r="297" spans="1:13" hidden="1" x14ac:dyDescent="0.25">
      <c r="A297">
        <f>IF(D297&lt;&gt;"",1,0)</f>
        <v>0</v>
      </c>
      <c r="B297" s="83" t="s">
        <v>13</v>
      </c>
      <c r="C297" s="83"/>
      <c r="D297" s="84" t="str">
        <f>IF([1]summary!$G$19="každý predmet samostatne",IF(VLOOKUP(M297,[1]summary!$A$51:$F$65,2,FALSE)&lt;&gt;"",VLOOKUP(M297,[1]summary!$A$51:$F$65,2,FALSE),""),"")</f>
        <v/>
      </c>
      <c r="E297" s="84"/>
      <c r="F297" s="84"/>
      <c r="G297" s="84"/>
      <c r="H297" s="84"/>
      <c r="I297" s="84"/>
      <c r="J297" s="84"/>
      <c r="K297" s="9"/>
      <c r="M297" s="1">
        <f>M243+1</f>
        <v>6</v>
      </c>
    </row>
    <row r="298" spans="1:13" hidden="1" x14ac:dyDescent="0.25">
      <c r="A298" s="2">
        <f>A297</f>
        <v>0</v>
      </c>
    </row>
    <row r="299" spans="1:13" ht="54.95" hidden="1" customHeight="1" thickBot="1" x14ac:dyDescent="0.3">
      <c r="A299" s="2">
        <f>A297</f>
        <v>0</v>
      </c>
      <c r="B299" s="109" t="s">
        <v>14</v>
      </c>
      <c r="C299" s="110"/>
      <c r="D299" s="111"/>
      <c r="E299" s="88" t="s">
        <v>15</v>
      </c>
      <c r="F299" s="89"/>
      <c r="G299" s="10" t="s">
        <v>16</v>
      </c>
      <c r="H299" s="11" t="s">
        <v>17</v>
      </c>
      <c r="I299" s="10" t="s">
        <v>18</v>
      </c>
      <c r="J299" s="12" t="s">
        <v>19</v>
      </c>
      <c r="K299" s="13" t="s">
        <v>20</v>
      </c>
    </row>
    <row r="300" spans="1:13" ht="25.5" hidden="1" customHeight="1" x14ac:dyDescent="0.25">
      <c r="A300" s="2">
        <f>A297*IF(B300&lt;&gt;"",1,0)</f>
        <v>0</v>
      </c>
      <c r="B300" s="68"/>
      <c r="C300" s="69"/>
      <c r="D300" s="70"/>
      <c r="E300" s="71"/>
      <c r="F300" s="72"/>
      <c r="G300" s="14" t="s">
        <v>21</v>
      </c>
      <c r="H300" s="15"/>
      <c r="I300" s="16"/>
      <c r="J300" s="17" t="str">
        <f t="shared" ref="J300:J306" si="10">IF(AND(H300&lt;&gt;"",I300&lt;&gt;""),H300*I300,"")</f>
        <v/>
      </c>
      <c r="K300" s="18" t="str">
        <f t="shared" ref="K300:K306" si="11">IF(J300&lt;&gt;"",J300*IF($E$288="platiteľ DPH",1.23,1),"")</f>
        <v/>
      </c>
    </row>
    <row r="301" spans="1:13" ht="25.5" hidden="1" customHeight="1" x14ac:dyDescent="0.25">
      <c r="A301" s="2">
        <f>A297*IF(B301&lt;&gt;"",1,0)</f>
        <v>0</v>
      </c>
      <c r="B301" s="73"/>
      <c r="C301" s="74"/>
      <c r="D301" s="75"/>
      <c r="E301" s="76"/>
      <c r="F301" s="77"/>
      <c r="G301" s="19" t="s">
        <v>21</v>
      </c>
      <c r="H301" s="20"/>
      <c r="I301" s="21"/>
      <c r="J301" s="22" t="str">
        <f t="shared" si="10"/>
        <v/>
      </c>
      <c r="K301" s="23" t="str">
        <f t="shared" si="11"/>
        <v/>
      </c>
    </row>
    <row r="302" spans="1:13" ht="25.5" hidden="1" customHeight="1" x14ac:dyDescent="0.25">
      <c r="A302" s="2">
        <f>A297*IF(B302&lt;&gt;"",1,0)</f>
        <v>0</v>
      </c>
      <c r="B302" s="73"/>
      <c r="C302" s="74"/>
      <c r="D302" s="75"/>
      <c r="E302" s="76"/>
      <c r="F302" s="77"/>
      <c r="G302" s="19" t="s">
        <v>21</v>
      </c>
      <c r="H302" s="20"/>
      <c r="I302" s="21"/>
      <c r="J302" s="22" t="str">
        <f t="shared" si="10"/>
        <v/>
      </c>
      <c r="K302" s="23" t="str">
        <f t="shared" si="11"/>
        <v/>
      </c>
    </row>
    <row r="303" spans="1:13" ht="25.5" hidden="1" customHeight="1" x14ac:dyDescent="0.25">
      <c r="A303" s="2">
        <f>A297*IF(B303&lt;&gt;"",1,0)</f>
        <v>0</v>
      </c>
      <c r="B303" s="73"/>
      <c r="C303" s="74"/>
      <c r="D303" s="75"/>
      <c r="E303" s="76"/>
      <c r="F303" s="77"/>
      <c r="G303" s="19" t="s">
        <v>21</v>
      </c>
      <c r="H303" s="20"/>
      <c r="I303" s="21"/>
      <c r="J303" s="22" t="str">
        <f t="shared" si="10"/>
        <v/>
      </c>
      <c r="K303" s="23" t="str">
        <f t="shared" si="11"/>
        <v/>
      </c>
    </row>
    <row r="304" spans="1:13" ht="25.5" hidden="1" customHeight="1" thickBot="1" x14ac:dyDescent="0.3">
      <c r="A304" s="2">
        <f>A297*IF(B304&lt;&gt;"",1,0)</f>
        <v>0</v>
      </c>
      <c r="B304" s="96"/>
      <c r="C304" s="97"/>
      <c r="D304" s="98"/>
      <c r="E304" s="99"/>
      <c r="F304" s="100"/>
      <c r="G304" s="24" t="s">
        <v>21</v>
      </c>
      <c r="H304" s="25"/>
      <c r="I304" s="26"/>
      <c r="J304" s="27" t="str">
        <f t="shared" si="10"/>
        <v/>
      </c>
      <c r="K304" s="28" t="str">
        <f t="shared" si="11"/>
        <v/>
      </c>
    </row>
    <row r="305" spans="1:13" ht="25.5" hidden="1" customHeight="1" x14ac:dyDescent="0.25">
      <c r="A305" s="2">
        <f>A297</f>
        <v>0</v>
      </c>
      <c r="B305" s="101" t="s">
        <v>22</v>
      </c>
      <c r="C305" s="102"/>
      <c r="D305" s="29" t="s">
        <v>23</v>
      </c>
      <c r="E305" s="112" t="s">
        <v>24</v>
      </c>
      <c r="F305" s="113"/>
      <c r="G305" s="14" t="s">
        <v>24</v>
      </c>
      <c r="H305" s="15"/>
      <c r="I305" s="16">
        <v>1</v>
      </c>
      <c r="J305" s="17" t="str">
        <f t="shared" si="10"/>
        <v/>
      </c>
      <c r="K305" s="18" t="str">
        <f t="shared" si="11"/>
        <v/>
      </c>
    </row>
    <row r="306" spans="1:13" ht="25.5" hidden="1" customHeight="1" thickBot="1" x14ac:dyDescent="0.3">
      <c r="A306" s="2">
        <f>A297</f>
        <v>0</v>
      </c>
      <c r="B306" s="103"/>
      <c r="C306" s="104"/>
      <c r="D306" s="30" t="s">
        <v>25</v>
      </c>
      <c r="E306" s="114" t="s">
        <v>24</v>
      </c>
      <c r="F306" s="115"/>
      <c r="G306" s="24" t="s">
        <v>24</v>
      </c>
      <c r="H306" s="25"/>
      <c r="I306" s="26">
        <v>1</v>
      </c>
      <c r="J306" s="27" t="str">
        <f t="shared" si="10"/>
        <v/>
      </c>
      <c r="K306" s="28" t="str">
        <f t="shared" si="11"/>
        <v/>
      </c>
    </row>
    <row r="307" spans="1:13" ht="25.5" hidden="1" customHeight="1" thickBot="1" x14ac:dyDescent="0.3">
      <c r="A307" s="2">
        <f>A297</f>
        <v>0</v>
      </c>
      <c r="B307" s="31"/>
      <c r="C307" s="32"/>
      <c r="D307" s="32"/>
      <c r="E307" s="32"/>
      <c r="F307" s="32"/>
      <c r="G307" s="32"/>
      <c r="H307" s="33"/>
      <c r="I307" s="33" t="s">
        <v>26</v>
      </c>
      <c r="J307" s="34" t="str">
        <f>IF(SUM(J300:J306)&gt;0,SUM(J300:J306),"")</f>
        <v/>
      </c>
      <c r="K307" s="34" t="str">
        <f>IF(SUM(K300:K306)&gt;0,SUM(K300:K306),"")</f>
        <v/>
      </c>
    </row>
    <row r="308" spans="1:13" hidden="1" x14ac:dyDescent="0.25">
      <c r="A308" s="2">
        <f>A297</f>
        <v>0</v>
      </c>
      <c r="B308" s="35" t="s">
        <v>27</v>
      </c>
    </row>
    <row r="309" spans="1:13" hidden="1" x14ac:dyDescent="0.25">
      <c r="A309" s="2">
        <f>A297</f>
        <v>0</v>
      </c>
    </row>
    <row r="310" spans="1:13" hidden="1" x14ac:dyDescent="0.25">
      <c r="A310" s="2">
        <f>A297</f>
        <v>0</v>
      </c>
    </row>
    <row r="311" spans="1:13" hidden="1" x14ac:dyDescent="0.25">
      <c r="A311" s="2">
        <f>A297*IF([1]summary!$K$24="",1,0)</f>
        <v>0</v>
      </c>
      <c r="C311" s="90" t="s">
        <v>28</v>
      </c>
      <c r="D311" s="91"/>
      <c r="E311" s="91"/>
      <c r="F311" s="91"/>
      <c r="G311" s="91"/>
      <c r="H311" s="91"/>
      <c r="I311" s="91"/>
      <c r="J311" s="92"/>
    </row>
    <row r="312" spans="1:13" hidden="1" x14ac:dyDescent="0.25">
      <c r="A312" s="2">
        <f>A311</f>
        <v>0</v>
      </c>
    </row>
    <row r="313" spans="1:13" hidden="1" x14ac:dyDescent="0.25">
      <c r="A313" s="2">
        <f>A311</f>
        <v>0</v>
      </c>
    </row>
    <row r="314" spans="1:13" hidden="1" x14ac:dyDescent="0.25">
      <c r="A314" s="2">
        <f>A297*IF([1]summary!$F$11=M314,1,0)</f>
        <v>0</v>
      </c>
      <c r="B314" s="93" t="s">
        <v>29</v>
      </c>
      <c r="C314" s="93"/>
      <c r="D314" s="93"/>
      <c r="E314" s="93"/>
      <c r="F314" s="93"/>
      <c r="G314" s="93"/>
      <c r="H314" s="93"/>
      <c r="I314" s="93"/>
      <c r="J314" s="93"/>
      <c r="K314" s="93"/>
      <c r="M314" s="6" t="s">
        <v>30</v>
      </c>
    </row>
    <row r="315" spans="1:13" hidden="1" x14ac:dyDescent="0.25">
      <c r="A315" s="2">
        <f>A314</f>
        <v>0</v>
      </c>
    </row>
    <row r="316" spans="1:13" ht="15" hidden="1" customHeight="1" x14ac:dyDescent="0.25">
      <c r="A316" s="2">
        <f>A314</f>
        <v>0</v>
      </c>
      <c r="B316" s="54" t="s">
        <v>31</v>
      </c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3" hidden="1" x14ac:dyDescent="0.25">
      <c r="A317" s="2">
        <f>A314</f>
        <v>0</v>
      </c>
    </row>
    <row r="318" spans="1:13" hidden="1" x14ac:dyDescent="0.25">
      <c r="A318" s="2">
        <f>A329</f>
        <v>0</v>
      </c>
    </row>
    <row r="319" spans="1:13" hidden="1" x14ac:dyDescent="0.25">
      <c r="A319" s="2">
        <f>A329</f>
        <v>0</v>
      </c>
      <c r="C319" s="36" t="s">
        <v>32</v>
      </c>
      <c r="D319" s="37"/>
    </row>
    <row r="320" spans="1:13" s="38" customFormat="1" hidden="1" x14ac:dyDescent="0.25">
      <c r="A320" s="2">
        <f>A329</f>
        <v>0</v>
      </c>
      <c r="C320" s="36"/>
      <c r="M320" s="39"/>
    </row>
    <row r="321" spans="1:13" s="38" customFormat="1" ht="15" hidden="1" customHeight="1" x14ac:dyDescent="0.25">
      <c r="A321" s="2">
        <f>A329</f>
        <v>0</v>
      </c>
      <c r="C321" s="36" t="s">
        <v>33</v>
      </c>
      <c r="D321" s="40"/>
      <c r="G321" s="41"/>
      <c r="H321" s="41"/>
      <c r="I321" s="41"/>
      <c r="J321" s="41"/>
      <c r="K321" s="41"/>
      <c r="M321" s="39"/>
    </row>
    <row r="322" spans="1:13" s="38" customFormat="1" hidden="1" x14ac:dyDescent="0.25">
      <c r="A322" s="2">
        <f>A329</f>
        <v>0</v>
      </c>
      <c r="F322" s="42"/>
      <c r="G322" s="94" t="str">
        <f>"podpis a pečiatka "&amp;IF([1]summary!$K$24="","navrhovateľa","dodávateľa")</f>
        <v>podpis a pečiatka navrhovateľa</v>
      </c>
      <c r="H322" s="94"/>
      <c r="I322" s="94"/>
      <c r="J322" s="94"/>
      <c r="K322" s="94"/>
      <c r="M322" s="39"/>
    </row>
    <row r="323" spans="1:13" s="38" customFormat="1" hidden="1" x14ac:dyDescent="0.25">
      <c r="A323" s="2">
        <f>A329</f>
        <v>0</v>
      </c>
      <c r="F323" s="42"/>
      <c r="G323" s="43"/>
      <c r="H323" s="43"/>
      <c r="I323" s="43"/>
      <c r="J323" s="43"/>
      <c r="K323" s="43"/>
      <c r="M323" s="39"/>
    </row>
    <row r="324" spans="1:13" ht="15" hidden="1" customHeight="1" x14ac:dyDescent="0.25">
      <c r="A324" s="2">
        <f>A329*IF([1]summary!$K$24="",1,0)</f>
        <v>0</v>
      </c>
      <c r="B324" s="95" t="s">
        <v>34</v>
      </c>
      <c r="C324" s="95"/>
      <c r="D324" s="95"/>
      <c r="E324" s="95"/>
      <c r="F324" s="95"/>
      <c r="G324" s="95"/>
      <c r="H324" s="95"/>
      <c r="I324" s="95"/>
      <c r="J324" s="95"/>
      <c r="K324" s="95"/>
      <c r="L324" s="44"/>
    </row>
    <row r="325" spans="1:13" hidden="1" x14ac:dyDescent="0.25">
      <c r="A325" s="2">
        <f>A324</f>
        <v>0</v>
      </c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44"/>
    </row>
    <row r="326" spans="1:13" ht="15" hidden="1" customHeight="1" x14ac:dyDescent="0.25">
      <c r="A326" s="2">
        <f>A329*IF(A324=1,0,1)</f>
        <v>0</v>
      </c>
      <c r="B326" s="95" t="s">
        <v>35</v>
      </c>
      <c r="C326" s="95"/>
      <c r="D326" s="95"/>
      <c r="E326" s="95"/>
      <c r="F326" s="95"/>
      <c r="G326" s="95"/>
      <c r="H326" s="95"/>
      <c r="I326" s="95"/>
      <c r="J326" s="95"/>
      <c r="K326" s="95"/>
      <c r="L326" s="44"/>
    </row>
    <row r="327" spans="1:13" hidden="1" x14ac:dyDescent="0.25">
      <c r="A327" s="2">
        <f>A326</f>
        <v>0</v>
      </c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44"/>
    </row>
    <row r="328" spans="1:13" s="2" customFormat="1" ht="21" hidden="1" x14ac:dyDescent="0.25">
      <c r="A328" s="2">
        <f>A329*IF(J328="",0,1)</f>
        <v>0</v>
      </c>
      <c r="B328" s="4"/>
      <c r="C328" s="5"/>
      <c r="D328" s="5"/>
      <c r="E328" s="5"/>
      <c r="F328" s="5"/>
      <c r="G328" s="5"/>
      <c r="H328" s="5"/>
      <c r="I328" s="5"/>
      <c r="J328" s="52" t="str">
        <f>IF([1]summary!$K$24="",'[1]Výzva na prieskum trhu'!$C$121,"")</f>
        <v xml:space="preserve">Príloha č. 2: </v>
      </c>
      <c r="K328" s="52"/>
      <c r="M328" s="6"/>
    </row>
    <row r="329" spans="1:13" s="2" customFormat="1" ht="23.25" hidden="1" customHeight="1" x14ac:dyDescent="0.25">
      <c r="A329" s="2">
        <f>IF([1]summary!$K$24="",IF([1]summary!$G$19="všetky predmety spolu",0,1)*A351,IF([1]summary!$E$67="cenové ponuky komplexne",0,1)*A351)</f>
        <v>0</v>
      </c>
      <c r="B329" s="53" t="str">
        <f>IF([1]summary!$K$24="",'[1]Výzva na prieskum trhu'!$B$2,'[1]Výzva na predkladanie ponúk'!$D$99)</f>
        <v>Výzva na predloženie ponúk - prieskum trhu</v>
      </c>
      <c r="C329" s="53"/>
      <c r="D329" s="53"/>
      <c r="E329" s="53"/>
      <c r="F329" s="53"/>
      <c r="G329" s="53"/>
      <c r="H329" s="53"/>
      <c r="I329" s="53"/>
      <c r="J329" s="53"/>
      <c r="K329" s="53"/>
      <c r="M329" s="6"/>
    </row>
    <row r="330" spans="1:13" s="2" customFormat="1" hidden="1" x14ac:dyDescent="0.25">
      <c r="A330" s="2">
        <f>A329</f>
        <v>0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M330" s="6"/>
    </row>
    <row r="331" spans="1:13" s="2" customFormat="1" ht="23.25" hidden="1" customHeight="1" x14ac:dyDescent="0.25">
      <c r="A331" s="2">
        <f>A329</f>
        <v>0</v>
      </c>
      <c r="B331" s="53" t="str">
        <f>IF([1]summary!$K$24="",'[1]Výzva na prieskum trhu'!$E$121,'[1]Výzva na predkladanie ponúk'!$F$99)</f>
        <v>Cena dodávaného predmetu</v>
      </c>
      <c r="C331" s="53"/>
      <c r="D331" s="53"/>
      <c r="E331" s="53"/>
      <c r="F331" s="53"/>
      <c r="G331" s="53"/>
      <c r="H331" s="53"/>
      <c r="I331" s="53"/>
      <c r="J331" s="53"/>
      <c r="K331" s="53"/>
      <c r="M331" s="6"/>
    </row>
    <row r="332" spans="1:13" hidden="1" x14ac:dyDescent="0.25">
      <c r="A332" s="2">
        <f>A329</f>
        <v>0</v>
      </c>
    </row>
    <row r="333" spans="1:13" ht="15" hidden="1" customHeight="1" x14ac:dyDescent="0.25">
      <c r="A333" s="2">
        <f>A329</f>
        <v>0</v>
      </c>
      <c r="B333" s="54" t="s">
        <v>1</v>
      </c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3" hidden="1" x14ac:dyDescent="0.25">
      <c r="A334" s="2">
        <f>A329</f>
        <v>0</v>
      </c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3" hidden="1" x14ac:dyDescent="0.25">
      <c r="A335" s="2">
        <f>A329</f>
        <v>0</v>
      </c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3" hidden="1" x14ac:dyDescent="0.25">
      <c r="A336" s="2">
        <f>A329</f>
        <v>0</v>
      </c>
    </row>
    <row r="337" spans="1:13" s="2" customFormat="1" ht="19.5" hidden="1" customHeight="1" thickBot="1" x14ac:dyDescent="0.3">
      <c r="A337" s="2">
        <f>A329</f>
        <v>0</v>
      </c>
      <c r="C337" s="55" t="str">
        <f>"Identifikačné údaje "&amp;IF([1]summary!$K$24="","navrhovateľa:","dodávateľa:")</f>
        <v>Identifikačné údaje navrhovateľa:</v>
      </c>
      <c r="D337" s="56"/>
      <c r="E337" s="56"/>
      <c r="F337" s="56"/>
      <c r="G337" s="57"/>
      <c r="M337" s="6"/>
    </row>
    <row r="338" spans="1:13" s="2" customFormat="1" ht="19.5" hidden="1" customHeight="1" x14ac:dyDescent="0.25">
      <c r="A338" s="2">
        <f>A329</f>
        <v>0</v>
      </c>
      <c r="C338" s="58" t="s">
        <v>2</v>
      </c>
      <c r="D338" s="59"/>
      <c r="E338" s="60"/>
      <c r="F338" s="61"/>
      <c r="G338" s="62"/>
      <c r="M338" s="6"/>
    </row>
    <row r="339" spans="1:13" s="2" customFormat="1" ht="39" hidden="1" customHeight="1" x14ac:dyDescent="0.25">
      <c r="A339" s="2">
        <f>A329</f>
        <v>0</v>
      </c>
      <c r="C339" s="45" t="s">
        <v>3</v>
      </c>
      <c r="D339" s="46"/>
      <c r="E339" s="47"/>
      <c r="F339" s="48"/>
      <c r="G339" s="49"/>
      <c r="M339" s="6"/>
    </row>
    <row r="340" spans="1:13" s="2" customFormat="1" ht="19.5" hidden="1" customHeight="1" x14ac:dyDescent="0.25">
      <c r="A340" s="2">
        <f>A329</f>
        <v>0</v>
      </c>
      <c r="C340" s="50" t="s">
        <v>4</v>
      </c>
      <c r="D340" s="51"/>
      <c r="E340" s="47"/>
      <c r="F340" s="48"/>
      <c r="G340" s="49"/>
      <c r="M340" s="6"/>
    </row>
    <row r="341" spans="1:13" s="2" customFormat="1" ht="19.5" hidden="1" customHeight="1" x14ac:dyDescent="0.25">
      <c r="A341" s="2">
        <f>A329</f>
        <v>0</v>
      </c>
      <c r="C341" s="50" t="s">
        <v>5</v>
      </c>
      <c r="D341" s="51"/>
      <c r="E341" s="47"/>
      <c r="F341" s="48"/>
      <c r="G341" s="49"/>
      <c r="M341" s="6"/>
    </row>
    <row r="342" spans="1:13" s="2" customFormat="1" ht="30" hidden="1" customHeight="1" x14ac:dyDescent="0.25">
      <c r="A342" s="2">
        <f>A329</f>
        <v>0</v>
      </c>
      <c r="C342" s="66" t="s">
        <v>6</v>
      </c>
      <c r="D342" s="67"/>
      <c r="E342" s="47"/>
      <c r="F342" s="48"/>
      <c r="G342" s="49"/>
      <c r="M342" s="6"/>
    </row>
    <row r="343" spans="1:13" s="2" customFormat="1" ht="19.5" hidden="1" customHeight="1" x14ac:dyDescent="0.25">
      <c r="A343" s="2">
        <f>A329</f>
        <v>0</v>
      </c>
      <c r="C343" s="50" t="s">
        <v>7</v>
      </c>
      <c r="D343" s="51"/>
      <c r="E343" s="47"/>
      <c r="F343" s="48"/>
      <c r="G343" s="49"/>
      <c r="M343" s="6"/>
    </row>
    <row r="344" spans="1:13" s="2" customFormat="1" ht="19.5" hidden="1" customHeight="1" x14ac:dyDescent="0.25">
      <c r="A344" s="2">
        <f>A329</f>
        <v>0</v>
      </c>
      <c r="C344" s="50" t="s">
        <v>8</v>
      </c>
      <c r="D344" s="51"/>
      <c r="E344" s="47"/>
      <c r="F344" s="48"/>
      <c r="G344" s="49"/>
      <c r="M344" s="6"/>
    </row>
    <row r="345" spans="1:13" s="2" customFormat="1" ht="19.5" hidden="1" customHeight="1" x14ac:dyDescent="0.25">
      <c r="A345" s="2">
        <f>A329</f>
        <v>0</v>
      </c>
      <c r="C345" s="50" t="s">
        <v>9</v>
      </c>
      <c r="D345" s="51"/>
      <c r="E345" s="47"/>
      <c r="F345" s="48"/>
      <c r="G345" s="49"/>
      <c r="M345" s="6"/>
    </row>
    <row r="346" spans="1:13" s="2" customFormat="1" ht="19.5" hidden="1" customHeight="1" x14ac:dyDescent="0.25">
      <c r="A346" s="2">
        <f>A329</f>
        <v>0</v>
      </c>
      <c r="C346" s="50" t="s">
        <v>10</v>
      </c>
      <c r="D346" s="51"/>
      <c r="E346" s="47"/>
      <c r="F346" s="48"/>
      <c r="G346" s="49"/>
      <c r="M346" s="6"/>
    </row>
    <row r="347" spans="1:13" s="2" customFormat="1" ht="19.5" hidden="1" customHeight="1" x14ac:dyDescent="0.25">
      <c r="A347" s="2">
        <f>A329</f>
        <v>0</v>
      </c>
      <c r="C347" s="50" t="s">
        <v>11</v>
      </c>
      <c r="D347" s="51"/>
      <c r="E347" s="47"/>
      <c r="F347" s="48"/>
      <c r="G347" s="49"/>
      <c r="M347" s="6"/>
    </row>
    <row r="348" spans="1:13" s="2" customFormat="1" ht="19.5" hidden="1" customHeight="1" thickBot="1" x14ac:dyDescent="0.3">
      <c r="A348" s="2">
        <f>A329</f>
        <v>0</v>
      </c>
      <c r="C348" s="78" t="s">
        <v>12</v>
      </c>
      <c r="D348" s="79"/>
      <c r="E348" s="80"/>
      <c r="F348" s="81"/>
      <c r="G348" s="82"/>
      <c r="M348" s="6"/>
    </row>
    <row r="349" spans="1:13" hidden="1" x14ac:dyDescent="0.25">
      <c r="A349" s="2">
        <f>A329</f>
        <v>0</v>
      </c>
    </row>
    <row r="350" spans="1:13" hidden="1" x14ac:dyDescent="0.25">
      <c r="A350" s="2">
        <f>A329</f>
        <v>0</v>
      </c>
    </row>
    <row r="351" spans="1:13" hidden="1" x14ac:dyDescent="0.25">
      <c r="A351">
        <f>IF(D351&lt;&gt;"",1,0)</f>
        <v>0</v>
      </c>
      <c r="B351" s="83" t="s">
        <v>13</v>
      </c>
      <c r="C351" s="83"/>
      <c r="D351" s="84" t="str">
        <f>IF([1]summary!$G$19="každý predmet samostatne",IF(VLOOKUP(M351,[1]summary!$A$51:$F$65,2,FALSE)&lt;&gt;"",VLOOKUP(M351,[1]summary!$A$51:$F$65,2,FALSE),""),"")</f>
        <v/>
      </c>
      <c r="E351" s="84"/>
      <c r="F351" s="84"/>
      <c r="G351" s="84"/>
      <c r="H351" s="84"/>
      <c r="I351" s="84"/>
      <c r="J351" s="84"/>
      <c r="K351" s="9"/>
      <c r="M351" s="1">
        <f>M297+1</f>
        <v>7</v>
      </c>
    </row>
    <row r="352" spans="1:13" hidden="1" x14ac:dyDescent="0.25">
      <c r="A352" s="2">
        <f>A351</f>
        <v>0</v>
      </c>
    </row>
    <row r="353" spans="1:13" ht="54.95" hidden="1" customHeight="1" thickBot="1" x14ac:dyDescent="0.3">
      <c r="A353" s="2">
        <f>A351</f>
        <v>0</v>
      </c>
      <c r="B353" s="109" t="s">
        <v>14</v>
      </c>
      <c r="C353" s="110"/>
      <c r="D353" s="111"/>
      <c r="E353" s="88" t="s">
        <v>15</v>
      </c>
      <c r="F353" s="89"/>
      <c r="G353" s="10" t="s">
        <v>16</v>
      </c>
      <c r="H353" s="11" t="s">
        <v>17</v>
      </c>
      <c r="I353" s="10" t="s">
        <v>18</v>
      </c>
      <c r="J353" s="12" t="s">
        <v>19</v>
      </c>
      <c r="K353" s="13" t="s">
        <v>20</v>
      </c>
    </row>
    <row r="354" spans="1:13" ht="25.5" hidden="1" customHeight="1" x14ac:dyDescent="0.25">
      <c r="A354" s="2">
        <f>A351*IF(B354&lt;&gt;"",1,0)</f>
        <v>0</v>
      </c>
      <c r="B354" s="68"/>
      <c r="C354" s="69"/>
      <c r="D354" s="70"/>
      <c r="E354" s="71"/>
      <c r="F354" s="72"/>
      <c r="G354" s="14" t="s">
        <v>21</v>
      </c>
      <c r="H354" s="15"/>
      <c r="I354" s="16"/>
      <c r="J354" s="17" t="str">
        <f t="shared" ref="J354:J360" si="12">IF(AND(H354&lt;&gt;"",I354&lt;&gt;""),H354*I354,"")</f>
        <v/>
      </c>
      <c r="K354" s="18" t="str">
        <f t="shared" ref="K354:K360" si="13">IF(J354&lt;&gt;"",J354*IF($E$342="platiteľ DPH",1.23,1),"")</f>
        <v/>
      </c>
    </row>
    <row r="355" spans="1:13" ht="25.5" hidden="1" customHeight="1" x14ac:dyDescent="0.25">
      <c r="A355" s="2">
        <f>A351*IF(B355&lt;&gt;"",1,0)</f>
        <v>0</v>
      </c>
      <c r="B355" s="73"/>
      <c r="C355" s="74"/>
      <c r="D355" s="75"/>
      <c r="E355" s="76"/>
      <c r="F355" s="77"/>
      <c r="G355" s="19" t="s">
        <v>21</v>
      </c>
      <c r="H355" s="20"/>
      <c r="I355" s="21"/>
      <c r="J355" s="22" t="str">
        <f t="shared" si="12"/>
        <v/>
      </c>
      <c r="K355" s="23" t="str">
        <f t="shared" si="13"/>
        <v/>
      </c>
    </row>
    <row r="356" spans="1:13" ht="25.5" hidden="1" customHeight="1" x14ac:dyDescent="0.25">
      <c r="A356" s="2">
        <f>A351*IF(B356&lt;&gt;"",1,0)</f>
        <v>0</v>
      </c>
      <c r="B356" s="73"/>
      <c r="C356" s="74"/>
      <c r="D356" s="75"/>
      <c r="E356" s="76"/>
      <c r="F356" s="77"/>
      <c r="G356" s="19" t="s">
        <v>21</v>
      </c>
      <c r="H356" s="20"/>
      <c r="I356" s="21"/>
      <c r="J356" s="22" t="str">
        <f t="shared" si="12"/>
        <v/>
      </c>
      <c r="K356" s="23" t="str">
        <f t="shared" si="13"/>
        <v/>
      </c>
    </row>
    <row r="357" spans="1:13" ht="25.5" hidden="1" customHeight="1" x14ac:dyDescent="0.25">
      <c r="A357" s="2">
        <f>A351*IF(B357&lt;&gt;"",1,0)</f>
        <v>0</v>
      </c>
      <c r="B357" s="73"/>
      <c r="C357" s="74"/>
      <c r="D357" s="75"/>
      <c r="E357" s="76"/>
      <c r="F357" s="77"/>
      <c r="G357" s="19" t="s">
        <v>21</v>
      </c>
      <c r="H357" s="20"/>
      <c r="I357" s="21"/>
      <c r="J357" s="22" t="str">
        <f t="shared" si="12"/>
        <v/>
      </c>
      <c r="K357" s="23" t="str">
        <f t="shared" si="13"/>
        <v/>
      </c>
    </row>
    <row r="358" spans="1:13" ht="25.5" hidden="1" customHeight="1" thickBot="1" x14ac:dyDescent="0.3">
      <c r="A358" s="2">
        <f>A351*IF(B358&lt;&gt;"",1,0)</f>
        <v>0</v>
      </c>
      <c r="B358" s="96"/>
      <c r="C358" s="97"/>
      <c r="D358" s="98"/>
      <c r="E358" s="99"/>
      <c r="F358" s="100"/>
      <c r="G358" s="24" t="s">
        <v>21</v>
      </c>
      <c r="H358" s="25"/>
      <c r="I358" s="26"/>
      <c r="J358" s="27" t="str">
        <f t="shared" si="12"/>
        <v/>
      </c>
      <c r="K358" s="28" t="str">
        <f t="shared" si="13"/>
        <v/>
      </c>
    </row>
    <row r="359" spans="1:13" ht="25.5" hidden="1" customHeight="1" x14ac:dyDescent="0.25">
      <c r="A359" s="2">
        <f>A351</f>
        <v>0</v>
      </c>
      <c r="B359" s="101" t="s">
        <v>22</v>
      </c>
      <c r="C359" s="102"/>
      <c r="D359" s="29" t="s">
        <v>23</v>
      </c>
      <c r="E359" s="112" t="s">
        <v>24</v>
      </c>
      <c r="F359" s="113"/>
      <c r="G359" s="14" t="s">
        <v>24</v>
      </c>
      <c r="H359" s="15"/>
      <c r="I359" s="16">
        <v>1</v>
      </c>
      <c r="J359" s="17" t="str">
        <f t="shared" si="12"/>
        <v/>
      </c>
      <c r="K359" s="18" t="str">
        <f t="shared" si="13"/>
        <v/>
      </c>
    </row>
    <row r="360" spans="1:13" ht="25.5" hidden="1" customHeight="1" thickBot="1" x14ac:dyDescent="0.3">
      <c r="A360" s="2">
        <f>A351</f>
        <v>0</v>
      </c>
      <c r="B360" s="103"/>
      <c r="C360" s="104"/>
      <c r="D360" s="30" t="s">
        <v>25</v>
      </c>
      <c r="E360" s="114" t="s">
        <v>24</v>
      </c>
      <c r="F360" s="115"/>
      <c r="G360" s="24" t="s">
        <v>24</v>
      </c>
      <c r="H360" s="25"/>
      <c r="I360" s="26">
        <v>1</v>
      </c>
      <c r="J360" s="27" t="str">
        <f t="shared" si="12"/>
        <v/>
      </c>
      <c r="K360" s="28" t="str">
        <f t="shared" si="13"/>
        <v/>
      </c>
    </row>
    <row r="361" spans="1:13" ht="25.5" hidden="1" customHeight="1" thickBot="1" x14ac:dyDescent="0.3">
      <c r="A361" s="2">
        <f>A351</f>
        <v>0</v>
      </c>
      <c r="B361" s="31"/>
      <c r="C361" s="32"/>
      <c r="D361" s="32"/>
      <c r="E361" s="32"/>
      <c r="F361" s="32"/>
      <c r="G361" s="32"/>
      <c r="H361" s="33"/>
      <c r="I361" s="33" t="s">
        <v>26</v>
      </c>
      <c r="J361" s="34" t="str">
        <f>IF(SUM(J354:J360)&gt;0,SUM(J354:J360),"")</f>
        <v/>
      </c>
      <c r="K361" s="34" t="str">
        <f>IF(SUM(K354:K360)&gt;0,SUM(K354:K360),"")</f>
        <v/>
      </c>
    </row>
    <row r="362" spans="1:13" hidden="1" x14ac:dyDescent="0.25">
      <c r="A362" s="2">
        <f>A351</f>
        <v>0</v>
      </c>
      <c r="B362" s="35" t="s">
        <v>27</v>
      </c>
    </row>
    <row r="363" spans="1:13" hidden="1" x14ac:dyDescent="0.25">
      <c r="A363" s="2">
        <f>A351</f>
        <v>0</v>
      </c>
    </row>
    <row r="364" spans="1:13" hidden="1" x14ac:dyDescent="0.25">
      <c r="A364" s="2">
        <f>A351</f>
        <v>0</v>
      </c>
    </row>
    <row r="365" spans="1:13" hidden="1" x14ac:dyDescent="0.25">
      <c r="A365" s="2">
        <f>A351*IF([1]summary!$K$24="",1,0)</f>
        <v>0</v>
      </c>
      <c r="C365" s="90" t="s">
        <v>28</v>
      </c>
      <c r="D365" s="91"/>
      <c r="E365" s="91"/>
      <c r="F365" s="91"/>
      <c r="G365" s="91"/>
      <c r="H365" s="91"/>
      <c r="I365" s="91"/>
      <c r="J365" s="92"/>
    </row>
    <row r="366" spans="1:13" hidden="1" x14ac:dyDescent="0.25">
      <c r="A366" s="2">
        <f>A365</f>
        <v>0</v>
      </c>
    </row>
    <row r="367" spans="1:13" hidden="1" x14ac:dyDescent="0.25">
      <c r="A367" s="2">
        <f>A365</f>
        <v>0</v>
      </c>
    </row>
    <row r="368" spans="1:13" hidden="1" x14ac:dyDescent="0.25">
      <c r="A368" s="2">
        <f>A351*IF([1]summary!$F$11=M368,1,0)</f>
        <v>0</v>
      </c>
      <c r="B368" s="93" t="s">
        <v>29</v>
      </c>
      <c r="C368" s="93"/>
      <c r="D368" s="93"/>
      <c r="E368" s="93"/>
      <c r="F368" s="93"/>
      <c r="G368" s="93"/>
      <c r="H368" s="93"/>
      <c r="I368" s="93"/>
      <c r="J368" s="93"/>
      <c r="K368" s="93"/>
      <c r="M368" s="6" t="s">
        <v>30</v>
      </c>
    </row>
    <row r="369" spans="1:13" hidden="1" x14ac:dyDescent="0.25">
      <c r="A369" s="2">
        <f>A368</f>
        <v>0</v>
      </c>
    </row>
    <row r="370" spans="1:13" ht="15" hidden="1" customHeight="1" x14ac:dyDescent="0.25">
      <c r="A370" s="2">
        <f>A368</f>
        <v>0</v>
      </c>
      <c r="B370" s="54" t="s">
        <v>31</v>
      </c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3" hidden="1" x14ac:dyDescent="0.25">
      <c r="A371" s="2">
        <f>A368</f>
        <v>0</v>
      </c>
    </row>
    <row r="372" spans="1:13" hidden="1" x14ac:dyDescent="0.25">
      <c r="A372" s="2">
        <f>A383</f>
        <v>0</v>
      </c>
    </row>
    <row r="373" spans="1:13" hidden="1" x14ac:dyDescent="0.25">
      <c r="A373" s="2">
        <f>A383</f>
        <v>0</v>
      </c>
      <c r="C373" s="36" t="s">
        <v>32</v>
      </c>
      <c r="D373" s="37"/>
    </row>
    <row r="374" spans="1:13" s="38" customFormat="1" hidden="1" x14ac:dyDescent="0.25">
      <c r="A374" s="2">
        <f>A383</f>
        <v>0</v>
      </c>
      <c r="C374" s="36"/>
      <c r="M374" s="39"/>
    </row>
    <row r="375" spans="1:13" s="38" customFormat="1" ht="15" hidden="1" customHeight="1" x14ac:dyDescent="0.25">
      <c r="A375" s="2">
        <f>A383</f>
        <v>0</v>
      </c>
      <c r="C375" s="36" t="s">
        <v>33</v>
      </c>
      <c r="D375" s="40"/>
      <c r="G375" s="41"/>
      <c r="H375" s="41"/>
      <c r="I375" s="41"/>
      <c r="J375" s="41"/>
      <c r="K375" s="41"/>
      <c r="M375" s="39"/>
    </row>
    <row r="376" spans="1:13" s="38" customFormat="1" hidden="1" x14ac:dyDescent="0.25">
      <c r="A376" s="2">
        <f>A383</f>
        <v>0</v>
      </c>
      <c r="F376" s="42"/>
      <c r="G376" s="94" t="str">
        <f>"podpis a pečiatka "&amp;IF([1]summary!$K$24="","navrhovateľa","dodávateľa")</f>
        <v>podpis a pečiatka navrhovateľa</v>
      </c>
      <c r="H376" s="94"/>
      <c r="I376" s="94"/>
      <c r="J376" s="94"/>
      <c r="K376" s="94"/>
      <c r="M376" s="39"/>
    </row>
    <row r="377" spans="1:13" s="38" customFormat="1" hidden="1" x14ac:dyDescent="0.25">
      <c r="A377" s="2">
        <f>A383</f>
        <v>0</v>
      </c>
      <c r="F377" s="42"/>
      <c r="G377" s="43"/>
      <c r="H377" s="43"/>
      <c r="I377" s="43"/>
      <c r="J377" s="43"/>
      <c r="K377" s="43"/>
      <c r="M377" s="39"/>
    </row>
    <row r="378" spans="1:13" ht="15" hidden="1" customHeight="1" x14ac:dyDescent="0.25">
      <c r="A378" s="2">
        <f>A383*IF([1]summary!$K$24="",1,0)</f>
        <v>0</v>
      </c>
      <c r="B378" s="95" t="s">
        <v>34</v>
      </c>
      <c r="C378" s="95"/>
      <c r="D378" s="95"/>
      <c r="E378" s="95"/>
      <c r="F378" s="95"/>
      <c r="G378" s="95"/>
      <c r="H378" s="95"/>
      <c r="I378" s="95"/>
      <c r="J378" s="95"/>
      <c r="K378" s="95"/>
      <c r="L378" s="44"/>
    </row>
    <row r="379" spans="1:13" hidden="1" x14ac:dyDescent="0.25">
      <c r="A379" s="2">
        <f>A378</f>
        <v>0</v>
      </c>
      <c r="B379" s="95"/>
      <c r="C379" s="95"/>
      <c r="D379" s="95"/>
      <c r="E379" s="95"/>
      <c r="F379" s="95"/>
      <c r="G379" s="95"/>
      <c r="H379" s="95"/>
      <c r="I379" s="95"/>
      <c r="J379" s="95"/>
      <c r="K379" s="95"/>
      <c r="L379" s="44"/>
    </row>
    <row r="380" spans="1:13" ht="15" hidden="1" customHeight="1" x14ac:dyDescent="0.25">
      <c r="A380" s="2">
        <f>A383*IF(A378=1,0,1)</f>
        <v>0</v>
      </c>
      <c r="B380" s="95" t="s">
        <v>35</v>
      </c>
      <c r="C380" s="95"/>
      <c r="D380" s="95"/>
      <c r="E380" s="95"/>
      <c r="F380" s="95"/>
      <c r="G380" s="95"/>
      <c r="H380" s="95"/>
      <c r="I380" s="95"/>
      <c r="J380" s="95"/>
      <c r="K380" s="95"/>
      <c r="L380" s="44"/>
    </row>
    <row r="381" spans="1:13" hidden="1" x14ac:dyDescent="0.25">
      <c r="A381" s="2">
        <f>A380</f>
        <v>0</v>
      </c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44"/>
    </row>
    <row r="382" spans="1:13" s="2" customFormat="1" ht="21" hidden="1" x14ac:dyDescent="0.25">
      <c r="A382" s="2">
        <f>A383*IF(J382="",0,1)</f>
        <v>0</v>
      </c>
      <c r="B382" s="4"/>
      <c r="C382" s="5"/>
      <c r="D382" s="5"/>
      <c r="E382" s="5"/>
      <c r="F382" s="5"/>
      <c r="G382" s="5"/>
      <c r="H382" s="5"/>
      <c r="I382" s="5"/>
      <c r="J382" s="52" t="str">
        <f>IF([1]summary!$K$24="",'[1]Výzva na prieskum trhu'!$C$121,"")</f>
        <v xml:space="preserve">Príloha č. 2: </v>
      </c>
      <c r="K382" s="52"/>
      <c r="M382" s="6"/>
    </row>
    <row r="383" spans="1:13" s="2" customFormat="1" ht="23.25" hidden="1" customHeight="1" x14ac:dyDescent="0.25">
      <c r="A383" s="2">
        <f>IF([1]summary!$K$24="",IF([1]summary!$G$19="všetky predmety spolu",0,1)*A405,IF([1]summary!$E$67="cenové ponuky komplexne",0,1)*A405)</f>
        <v>0</v>
      </c>
      <c r="B383" s="53" t="str">
        <f>IF([1]summary!$K$24="",'[1]Výzva na prieskum trhu'!$B$2,'[1]Výzva na predkladanie ponúk'!$D$99)</f>
        <v>Výzva na predloženie ponúk - prieskum trhu</v>
      </c>
      <c r="C383" s="53"/>
      <c r="D383" s="53"/>
      <c r="E383" s="53"/>
      <c r="F383" s="53"/>
      <c r="G383" s="53"/>
      <c r="H383" s="53"/>
      <c r="I383" s="53"/>
      <c r="J383" s="53"/>
      <c r="K383" s="53"/>
      <c r="M383" s="6"/>
    </row>
    <row r="384" spans="1:13" s="2" customFormat="1" hidden="1" x14ac:dyDescent="0.25">
      <c r="A384" s="2">
        <f>A383</f>
        <v>0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M384" s="6"/>
    </row>
    <row r="385" spans="1:13" s="2" customFormat="1" ht="23.25" hidden="1" customHeight="1" x14ac:dyDescent="0.25">
      <c r="A385" s="2">
        <f>A383</f>
        <v>0</v>
      </c>
      <c r="B385" s="53" t="str">
        <f>IF([1]summary!$K$24="",'[1]Výzva na prieskum trhu'!$E$121,'[1]Výzva na predkladanie ponúk'!$F$99)</f>
        <v>Cena dodávaného predmetu</v>
      </c>
      <c r="C385" s="53"/>
      <c r="D385" s="53"/>
      <c r="E385" s="53"/>
      <c r="F385" s="53"/>
      <c r="G385" s="53"/>
      <c r="H385" s="53"/>
      <c r="I385" s="53"/>
      <c r="J385" s="53"/>
      <c r="K385" s="53"/>
      <c r="M385" s="6"/>
    </row>
    <row r="386" spans="1:13" hidden="1" x14ac:dyDescent="0.25">
      <c r="A386" s="2">
        <f>A383</f>
        <v>0</v>
      </c>
    </row>
    <row r="387" spans="1:13" ht="15" hidden="1" customHeight="1" x14ac:dyDescent="0.25">
      <c r="A387" s="2">
        <f>A383</f>
        <v>0</v>
      </c>
      <c r="B387" s="54" t="s">
        <v>1</v>
      </c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3" hidden="1" x14ac:dyDescent="0.25">
      <c r="A388" s="2">
        <f>A383</f>
        <v>0</v>
      </c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3" hidden="1" x14ac:dyDescent="0.25">
      <c r="A389" s="2">
        <f>A383</f>
        <v>0</v>
      </c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3" hidden="1" x14ac:dyDescent="0.25">
      <c r="A390" s="2">
        <f>A383</f>
        <v>0</v>
      </c>
    </row>
    <row r="391" spans="1:13" s="2" customFormat="1" ht="19.5" hidden="1" customHeight="1" thickBot="1" x14ac:dyDescent="0.3">
      <c r="A391" s="2">
        <f>A383</f>
        <v>0</v>
      </c>
      <c r="C391" s="55" t="str">
        <f>"Identifikačné údaje "&amp;IF([1]summary!$K$24="","navrhovateľa:","dodávateľa:")</f>
        <v>Identifikačné údaje navrhovateľa:</v>
      </c>
      <c r="D391" s="56"/>
      <c r="E391" s="56"/>
      <c r="F391" s="56"/>
      <c r="G391" s="57"/>
      <c r="M391" s="6"/>
    </row>
    <row r="392" spans="1:13" s="2" customFormat="1" ht="19.5" hidden="1" customHeight="1" x14ac:dyDescent="0.25">
      <c r="A392" s="2">
        <f>A383</f>
        <v>0</v>
      </c>
      <c r="C392" s="58" t="s">
        <v>2</v>
      </c>
      <c r="D392" s="59"/>
      <c r="E392" s="60"/>
      <c r="F392" s="61"/>
      <c r="G392" s="62"/>
      <c r="M392" s="6"/>
    </row>
    <row r="393" spans="1:13" s="2" customFormat="1" ht="39" hidden="1" customHeight="1" x14ac:dyDescent="0.25">
      <c r="A393" s="2">
        <f>A383</f>
        <v>0</v>
      </c>
      <c r="C393" s="45" t="s">
        <v>3</v>
      </c>
      <c r="D393" s="46"/>
      <c r="E393" s="47"/>
      <c r="F393" s="48"/>
      <c r="G393" s="49"/>
      <c r="M393" s="6"/>
    </row>
    <row r="394" spans="1:13" s="2" customFormat="1" ht="19.5" hidden="1" customHeight="1" x14ac:dyDescent="0.25">
      <c r="A394" s="2">
        <f>A383</f>
        <v>0</v>
      </c>
      <c r="C394" s="50" t="s">
        <v>4</v>
      </c>
      <c r="D394" s="51"/>
      <c r="E394" s="47"/>
      <c r="F394" s="48"/>
      <c r="G394" s="49"/>
      <c r="M394" s="6"/>
    </row>
    <row r="395" spans="1:13" s="2" customFormat="1" ht="19.5" hidden="1" customHeight="1" x14ac:dyDescent="0.25">
      <c r="A395" s="2">
        <f>A383</f>
        <v>0</v>
      </c>
      <c r="C395" s="50" t="s">
        <v>5</v>
      </c>
      <c r="D395" s="51"/>
      <c r="E395" s="47"/>
      <c r="F395" s="48"/>
      <c r="G395" s="49"/>
      <c r="M395" s="6"/>
    </row>
    <row r="396" spans="1:13" s="2" customFormat="1" ht="30" hidden="1" customHeight="1" x14ac:dyDescent="0.25">
      <c r="A396" s="2">
        <f>A383</f>
        <v>0</v>
      </c>
      <c r="C396" s="66" t="s">
        <v>6</v>
      </c>
      <c r="D396" s="67"/>
      <c r="E396" s="47"/>
      <c r="F396" s="48"/>
      <c r="G396" s="49"/>
      <c r="M396" s="6"/>
    </row>
    <row r="397" spans="1:13" s="2" customFormat="1" ht="19.5" hidden="1" customHeight="1" x14ac:dyDescent="0.25">
      <c r="A397" s="2">
        <f>A383</f>
        <v>0</v>
      </c>
      <c r="C397" s="50" t="s">
        <v>7</v>
      </c>
      <c r="D397" s="51"/>
      <c r="E397" s="47"/>
      <c r="F397" s="48"/>
      <c r="G397" s="49"/>
      <c r="M397" s="6"/>
    </row>
    <row r="398" spans="1:13" s="2" customFormat="1" ht="19.5" hidden="1" customHeight="1" x14ac:dyDescent="0.25">
      <c r="A398" s="2">
        <f>A383</f>
        <v>0</v>
      </c>
      <c r="C398" s="50" t="s">
        <v>8</v>
      </c>
      <c r="D398" s="51"/>
      <c r="E398" s="47"/>
      <c r="F398" s="48"/>
      <c r="G398" s="49"/>
      <c r="M398" s="6"/>
    </row>
    <row r="399" spans="1:13" s="2" customFormat="1" ht="19.5" hidden="1" customHeight="1" x14ac:dyDescent="0.25">
      <c r="A399" s="2">
        <f>A383</f>
        <v>0</v>
      </c>
      <c r="C399" s="50" t="s">
        <v>9</v>
      </c>
      <c r="D399" s="51"/>
      <c r="E399" s="47"/>
      <c r="F399" s="48"/>
      <c r="G399" s="49"/>
      <c r="M399" s="6"/>
    </row>
    <row r="400" spans="1:13" s="2" customFormat="1" ht="19.5" hidden="1" customHeight="1" x14ac:dyDescent="0.25">
      <c r="A400" s="2">
        <f>A383</f>
        <v>0</v>
      </c>
      <c r="C400" s="50" t="s">
        <v>10</v>
      </c>
      <c r="D400" s="51"/>
      <c r="E400" s="47"/>
      <c r="F400" s="48"/>
      <c r="G400" s="49"/>
      <c r="M400" s="6"/>
    </row>
    <row r="401" spans="1:13" s="2" customFormat="1" ht="19.5" hidden="1" customHeight="1" x14ac:dyDescent="0.25">
      <c r="A401" s="2">
        <f>A383</f>
        <v>0</v>
      </c>
      <c r="C401" s="50" t="s">
        <v>11</v>
      </c>
      <c r="D401" s="51"/>
      <c r="E401" s="47"/>
      <c r="F401" s="48"/>
      <c r="G401" s="49"/>
      <c r="M401" s="6"/>
    </row>
    <row r="402" spans="1:13" s="2" customFormat="1" ht="19.5" hidden="1" customHeight="1" thickBot="1" x14ac:dyDescent="0.3">
      <c r="A402" s="2">
        <f>A383</f>
        <v>0</v>
      </c>
      <c r="C402" s="78" t="s">
        <v>12</v>
      </c>
      <c r="D402" s="79"/>
      <c r="E402" s="80"/>
      <c r="F402" s="81"/>
      <c r="G402" s="82"/>
      <c r="M402" s="6"/>
    </row>
    <row r="403" spans="1:13" hidden="1" x14ac:dyDescent="0.25">
      <c r="A403" s="2">
        <f>A383</f>
        <v>0</v>
      </c>
    </row>
    <row r="404" spans="1:13" hidden="1" x14ac:dyDescent="0.25">
      <c r="A404" s="2">
        <f>A383</f>
        <v>0</v>
      </c>
    </row>
    <row r="405" spans="1:13" hidden="1" x14ac:dyDescent="0.25">
      <c r="A405">
        <f>IF(D405&lt;&gt;"",1,0)</f>
        <v>0</v>
      </c>
      <c r="B405" s="83" t="s">
        <v>13</v>
      </c>
      <c r="C405" s="83"/>
      <c r="D405" s="84" t="str">
        <f>IF([1]summary!$G$19="každý predmet samostatne",IF(VLOOKUP(M405,[1]summary!$A$51:$F$65,2,FALSE)&lt;&gt;"",VLOOKUP(M405,[1]summary!$A$51:$F$65,2,FALSE),""),"")</f>
        <v/>
      </c>
      <c r="E405" s="84"/>
      <c r="F405" s="84"/>
      <c r="G405" s="84"/>
      <c r="H405" s="84"/>
      <c r="I405" s="84"/>
      <c r="J405" s="84"/>
      <c r="K405" s="9"/>
      <c r="M405" s="1">
        <f>M351+1</f>
        <v>8</v>
      </c>
    </row>
    <row r="406" spans="1:13" hidden="1" x14ac:dyDescent="0.25">
      <c r="A406" s="2">
        <f>A405</f>
        <v>0</v>
      </c>
    </row>
    <row r="407" spans="1:13" ht="54.95" hidden="1" customHeight="1" thickBot="1" x14ac:dyDescent="0.3">
      <c r="A407" s="2">
        <f>A405</f>
        <v>0</v>
      </c>
      <c r="B407" s="109" t="s">
        <v>14</v>
      </c>
      <c r="C407" s="110"/>
      <c r="D407" s="111"/>
      <c r="E407" s="88" t="s">
        <v>15</v>
      </c>
      <c r="F407" s="89"/>
      <c r="G407" s="10" t="s">
        <v>16</v>
      </c>
      <c r="H407" s="11" t="s">
        <v>17</v>
      </c>
      <c r="I407" s="10" t="s">
        <v>18</v>
      </c>
      <c r="J407" s="12" t="s">
        <v>19</v>
      </c>
      <c r="K407" s="13" t="s">
        <v>20</v>
      </c>
    </row>
    <row r="408" spans="1:13" ht="25.5" hidden="1" customHeight="1" x14ac:dyDescent="0.25">
      <c r="A408" s="2">
        <f>A405*IF(B408&lt;&gt;"",1,0)</f>
        <v>0</v>
      </c>
      <c r="B408" s="68"/>
      <c r="C408" s="69"/>
      <c r="D408" s="70"/>
      <c r="E408" s="71"/>
      <c r="F408" s="72"/>
      <c r="G408" s="14" t="s">
        <v>21</v>
      </c>
      <c r="H408" s="15"/>
      <c r="I408" s="16"/>
      <c r="J408" s="17" t="str">
        <f t="shared" ref="J408:J414" si="14">IF(AND(H408&lt;&gt;"",I408&lt;&gt;""),H408*I408,"")</f>
        <v/>
      </c>
      <c r="K408" s="18" t="str">
        <f t="shared" ref="K408:K414" si="15">IF(J408&lt;&gt;"",J408*IF($E$396="platiteľ DPH",1.23,1),"")</f>
        <v/>
      </c>
    </row>
    <row r="409" spans="1:13" ht="25.5" hidden="1" customHeight="1" x14ac:dyDescent="0.25">
      <c r="A409" s="2">
        <f>A405*IF(B409&lt;&gt;"",1,0)</f>
        <v>0</v>
      </c>
      <c r="B409" s="73"/>
      <c r="C409" s="74"/>
      <c r="D409" s="75"/>
      <c r="E409" s="76"/>
      <c r="F409" s="77"/>
      <c r="G409" s="19" t="s">
        <v>21</v>
      </c>
      <c r="H409" s="20"/>
      <c r="I409" s="21"/>
      <c r="J409" s="22" t="str">
        <f t="shared" si="14"/>
        <v/>
      </c>
      <c r="K409" s="23" t="str">
        <f t="shared" si="15"/>
        <v/>
      </c>
    </row>
    <row r="410" spans="1:13" ht="25.5" hidden="1" customHeight="1" x14ac:dyDescent="0.25">
      <c r="A410" s="2">
        <f>A405*IF(B410&lt;&gt;"",1,0)</f>
        <v>0</v>
      </c>
      <c r="B410" s="73"/>
      <c r="C410" s="74"/>
      <c r="D410" s="75"/>
      <c r="E410" s="76"/>
      <c r="F410" s="77"/>
      <c r="G410" s="19" t="s">
        <v>21</v>
      </c>
      <c r="H410" s="20"/>
      <c r="I410" s="21"/>
      <c r="J410" s="22" t="str">
        <f t="shared" si="14"/>
        <v/>
      </c>
      <c r="K410" s="23" t="str">
        <f t="shared" si="15"/>
        <v/>
      </c>
    </row>
    <row r="411" spans="1:13" ht="25.5" hidden="1" customHeight="1" x14ac:dyDescent="0.25">
      <c r="A411" s="2">
        <f>A405*IF(B411&lt;&gt;"",1,0)</f>
        <v>0</v>
      </c>
      <c r="B411" s="73"/>
      <c r="C411" s="74"/>
      <c r="D411" s="75"/>
      <c r="E411" s="76"/>
      <c r="F411" s="77"/>
      <c r="G411" s="19" t="s">
        <v>21</v>
      </c>
      <c r="H411" s="20"/>
      <c r="I411" s="21"/>
      <c r="J411" s="22" t="str">
        <f t="shared" si="14"/>
        <v/>
      </c>
      <c r="K411" s="23" t="str">
        <f t="shared" si="15"/>
        <v/>
      </c>
    </row>
    <row r="412" spans="1:13" ht="25.5" hidden="1" customHeight="1" thickBot="1" x14ac:dyDescent="0.3">
      <c r="A412" s="2">
        <f>A405*IF(B412&lt;&gt;"",1,0)</f>
        <v>0</v>
      </c>
      <c r="B412" s="96"/>
      <c r="C412" s="97"/>
      <c r="D412" s="98"/>
      <c r="E412" s="99"/>
      <c r="F412" s="100"/>
      <c r="G412" s="24" t="s">
        <v>21</v>
      </c>
      <c r="H412" s="25"/>
      <c r="I412" s="26"/>
      <c r="J412" s="27" t="str">
        <f t="shared" si="14"/>
        <v/>
      </c>
      <c r="K412" s="28" t="str">
        <f t="shared" si="15"/>
        <v/>
      </c>
    </row>
    <row r="413" spans="1:13" ht="25.5" hidden="1" customHeight="1" x14ac:dyDescent="0.25">
      <c r="A413" s="2">
        <f>A405</f>
        <v>0</v>
      </c>
      <c r="B413" s="101" t="s">
        <v>22</v>
      </c>
      <c r="C413" s="102"/>
      <c r="D413" s="29" t="s">
        <v>23</v>
      </c>
      <c r="E413" s="112" t="s">
        <v>24</v>
      </c>
      <c r="F413" s="113"/>
      <c r="G413" s="14" t="s">
        <v>24</v>
      </c>
      <c r="H413" s="15"/>
      <c r="I413" s="16">
        <v>1</v>
      </c>
      <c r="J413" s="17" t="str">
        <f t="shared" si="14"/>
        <v/>
      </c>
      <c r="K413" s="18" t="str">
        <f t="shared" si="15"/>
        <v/>
      </c>
    </row>
    <row r="414" spans="1:13" ht="25.5" hidden="1" customHeight="1" thickBot="1" x14ac:dyDescent="0.3">
      <c r="A414" s="2">
        <f>A405</f>
        <v>0</v>
      </c>
      <c r="B414" s="103"/>
      <c r="C414" s="104"/>
      <c r="D414" s="30" t="s">
        <v>25</v>
      </c>
      <c r="E414" s="114" t="s">
        <v>24</v>
      </c>
      <c r="F414" s="115"/>
      <c r="G414" s="24" t="s">
        <v>24</v>
      </c>
      <c r="H414" s="25"/>
      <c r="I414" s="26">
        <v>1</v>
      </c>
      <c r="J414" s="27" t="str">
        <f t="shared" si="14"/>
        <v/>
      </c>
      <c r="K414" s="28" t="str">
        <f t="shared" si="15"/>
        <v/>
      </c>
    </row>
    <row r="415" spans="1:13" ht="25.5" hidden="1" customHeight="1" thickBot="1" x14ac:dyDescent="0.3">
      <c r="A415" s="2">
        <f>A405</f>
        <v>0</v>
      </c>
      <c r="B415" s="31"/>
      <c r="C415" s="32"/>
      <c r="D415" s="32"/>
      <c r="E415" s="32"/>
      <c r="F415" s="32"/>
      <c r="G415" s="32"/>
      <c r="H415" s="33"/>
      <c r="I415" s="33" t="s">
        <v>26</v>
      </c>
      <c r="J415" s="34" t="str">
        <f>IF(SUM(J408:J414)&gt;0,SUM(J408:J414),"")</f>
        <v/>
      </c>
      <c r="K415" s="34" t="str">
        <f>IF(SUM(K408:K414)&gt;0,SUM(K408:K414),"")</f>
        <v/>
      </c>
    </row>
    <row r="416" spans="1:13" hidden="1" x14ac:dyDescent="0.25">
      <c r="A416" s="2">
        <f>A405</f>
        <v>0</v>
      </c>
      <c r="B416" s="35" t="s">
        <v>27</v>
      </c>
    </row>
    <row r="417" spans="1:13" hidden="1" x14ac:dyDescent="0.25">
      <c r="A417" s="2">
        <f>A405</f>
        <v>0</v>
      </c>
    </row>
    <row r="418" spans="1:13" hidden="1" x14ac:dyDescent="0.25">
      <c r="A418" s="2">
        <f>A405</f>
        <v>0</v>
      </c>
    </row>
    <row r="419" spans="1:13" hidden="1" x14ac:dyDescent="0.25">
      <c r="A419" s="2">
        <f>A405*IF([1]summary!$K$24="",1,0)</f>
        <v>0</v>
      </c>
      <c r="C419" s="90" t="s">
        <v>28</v>
      </c>
      <c r="D419" s="91"/>
      <c r="E419" s="91"/>
      <c r="F419" s="91"/>
      <c r="G419" s="91"/>
      <c r="H419" s="91"/>
      <c r="I419" s="91"/>
      <c r="J419" s="92"/>
    </row>
    <row r="420" spans="1:13" hidden="1" x14ac:dyDescent="0.25">
      <c r="A420" s="2">
        <f>A419</f>
        <v>0</v>
      </c>
    </row>
    <row r="421" spans="1:13" hidden="1" x14ac:dyDescent="0.25">
      <c r="A421" s="2">
        <f>A419</f>
        <v>0</v>
      </c>
    </row>
    <row r="422" spans="1:13" hidden="1" x14ac:dyDescent="0.25">
      <c r="A422" s="2">
        <f>A405*IF([1]summary!$F$11=M422,1,0)</f>
        <v>0</v>
      </c>
      <c r="B422" s="93" t="s">
        <v>29</v>
      </c>
      <c r="C422" s="93"/>
      <c r="D422" s="93"/>
      <c r="E422" s="93"/>
      <c r="F422" s="93"/>
      <c r="G422" s="93"/>
      <c r="H422" s="93"/>
      <c r="I422" s="93"/>
      <c r="J422" s="93"/>
      <c r="K422" s="93"/>
      <c r="M422" s="6" t="s">
        <v>30</v>
      </c>
    </row>
    <row r="423" spans="1:13" hidden="1" x14ac:dyDescent="0.25">
      <c r="A423" s="2">
        <f>A422</f>
        <v>0</v>
      </c>
    </row>
    <row r="424" spans="1:13" ht="15" hidden="1" customHeight="1" x14ac:dyDescent="0.25">
      <c r="A424" s="2">
        <f>A422</f>
        <v>0</v>
      </c>
      <c r="B424" s="54" t="s">
        <v>31</v>
      </c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3" hidden="1" x14ac:dyDescent="0.25">
      <c r="A425" s="2">
        <f>A422</f>
        <v>0</v>
      </c>
    </row>
    <row r="426" spans="1:13" hidden="1" x14ac:dyDescent="0.25">
      <c r="A426" s="2">
        <f>A437</f>
        <v>0</v>
      </c>
    </row>
    <row r="427" spans="1:13" hidden="1" x14ac:dyDescent="0.25">
      <c r="A427" s="2">
        <f>A437</f>
        <v>0</v>
      </c>
      <c r="C427" s="36" t="s">
        <v>32</v>
      </c>
      <c r="D427" s="37"/>
    </row>
    <row r="428" spans="1:13" s="38" customFormat="1" hidden="1" x14ac:dyDescent="0.25">
      <c r="A428" s="2">
        <f>A437</f>
        <v>0</v>
      </c>
      <c r="C428" s="36"/>
      <c r="M428" s="39"/>
    </row>
    <row r="429" spans="1:13" s="38" customFormat="1" ht="15" hidden="1" customHeight="1" x14ac:dyDescent="0.25">
      <c r="A429" s="2">
        <f>A437</f>
        <v>0</v>
      </c>
      <c r="C429" s="36" t="s">
        <v>33</v>
      </c>
      <c r="D429" s="40"/>
      <c r="G429" s="41"/>
      <c r="H429" s="41"/>
      <c r="I429" s="41"/>
      <c r="J429" s="41"/>
      <c r="K429" s="41"/>
      <c r="M429" s="39"/>
    </row>
    <row r="430" spans="1:13" s="38" customFormat="1" hidden="1" x14ac:dyDescent="0.25">
      <c r="A430" s="2">
        <f>A437</f>
        <v>0</v>
      </c>
      <c r="F430" s="42"/>
      <c r="G430" s="94" t="str">
        <f>"podpis a pečiatka "&amp;IF([1]summary!$K$24="","navrhovateľa","dodávateľa")</f>
        <v>podpis a pečiatka navrhovateľa</v>
      </c>
      <c r="H430" s="94"/>
      <c r="I430" s="94"/>
      <c r="J430" s="94"/>
      <c r="K430" s="94"/>
      <c r="M430" s="39"/>
    </row>
    <row r="431" spans="1:13" s="38" customFormat="1" hidden="1" x14ac:dyDescent="0.25">
      <c r="A431" s="2">
        <f>A437</f>
        <v>0</v>
      </c>
      <c r="F431" s="42"/>
      <c r="G431" s="43"/>
      <c r="H431" s="43"/>
      <c r="I431" s="43"/>
      <c r="J431" s="43"/>
      <c r="K431" s="43"/>
      <c r="M431" s="39"/>
    </row>
    <row r="432" spans="1:13" ht="15" hidden="1" customHeight="1" x14ac:dyDescent="0.25">
      <c r="A432" s="2">
        <f>A437*IF([1]summary!$K$24="",1,0)</f>
        <v>0</v>
      </c>
      <c r="B432" s="95" t="s">
        <v>34</v>
      </c>
      <c r="C432" s="95"/>
      <c r="D432" s="95"/>
      <c r="E432" s="95"/>
      <c r="F432" s="95"/>
      <c r="G432" s="95"/>
      <c r="H432" s="95"/>
      <c r="I432" s="95"/>
      <c r="J432" s="95"/>
      <c r="K432" s="95"/>
      <c r="L432" s="44"/>
    </row>
    <row r="433" spans="1:13" hidden="1" x14ac:dyDescent="0.25">
      <c r="A433" s="2">
        <f>A432</f>
        <v>0</v>
      </c>
      <c r="B433" s="95"/>
      <c r="C433" s="95"/>
      <c r="D433" s="95"/>
      <c r="E433" s="95"/>
      <c r="F433" s="95"/>
      <c r="G433" s="95"/>
      <c r="H433" s="95"/>
      <c r="I433" s="95"/>
      <c r="J433" s="95"/>
      <c r="K433" s="95"/>
      <c r="L433" s="44"/>
    </row>
    <row r="434" spans="1:13" ht="15" hidden="1" customHeight="1" x14ac:dyDescent="0.25">
      <c r="A434" s="2">
        <f>A437*IF(A432=1,0,1)</f>
        <v>0</v>
      </c>
      <c r="B434" s="95" t="s">
        <v>35</v>
      </c>
      <c r="C434" s="95"/>
      <c r="D434" s="95"/>
      <c r="E434" s="95"/>
      <c r="F434" s="95"/>
      <c r="G434" s="95"/>
      <c r="H434" s="95"/>
      <c r="I434" s="95"/>
      <c r="J434" s="95"/>
      <c r="K434" s="95"/>
      <c r="L434" s="44"/>
    </row>
    <row r="435" spans="1:13" hidden="1" x14ac:dyDescent="0.25">
      <c r="A435" s="2">
        <f>A434</f>
        <v>0</v>
      </c>
      <c r="B435" s="95"/>
      <c r="C435" s="95"/>
      <c r="D435" s="95"/>
      <c r="E435" s="95"/>
      <c r="F435" s="95"/>
      <c r="G435" s="95"/>
      <c r="H435" s="95"/>
      <c r="I435" s="95"/>
      <c r="J435" s="95"/>
      <c r="K435" s="95"/>
      <c r="L435" s="44"/>
    </row>
    <row r="436" spans="1:13" s="2" customFormat="1" ht="21" hidden="1" x14ac:dyDescent="0.25">
      <c r="A436" s="2">
        <f>A437*IF(J436="",0,1)</f>
        <v>0</v>
      </c>
      <c r="B436" s="4"/>
      <c r="C436" s="5"/>
      <c r="D436" s="5"/>
      <c r="E436" s="5"/>
      <c r="F436" s="5"/>
      <c r="G436" s="5"/>
      <c r="H436" s="5"/>
      <c r="I436" s="5"/>
      <c r="J436" s="52" t="str">
        <f>IF([1]summary!$K$24="",'[1]Výzva na prieskum trhu'!$C$121,"")</f>
        <v xml:space="preserve">Príloha č. 2: </v>
      </c>
      <c r="K436" s="52"/>
      <c r="M436" s="6"/>
    </row>
    <row r="437" spans="1:13" s="2" customFormat="1" ht="23.25" hidden="1" customHeight="1" x14ac:dyDescent="0.25">
      <c r="A437" s="2">
        <f>IF([1]summary!$K$24="",IF([1]summary!$G$19="všetky predmety spolu",0,1)*A459,IF([1]summary!$E$67="cenové ponuky komplexne",0,1)*A459)</f>
        <v>0</v>
      </c>
      <c r="B437" s="53" t="str">
        <f>IF([1]summary!$K$24="",'[1]Výzva na prieskum trhu'!$B$2,'[1]Výzva na predkladanie ponúk'!$D$99)</f>
        <v>Výzva na predloženie ponúk - prieskum trhu</v>
      </c>
      <c r="C437" s="53"/>
      <c r="D437" s="53"/>
      <c r="E437" s="53"/>
      <c r="F437" s="53"/>
      <c r="G437" s="53"/>
      <c r="H437" s="53"/>
      <c r="I437" s="53"/>
      <c r="J437" s="53"/>
      <c r="K437" s="53"/>
      <c r="M437" s="6"/>
    </row>
    <row r="438" spans="1:13" s="2" customFormat="1" hidden="1" x14ac:dyDescent="0.25">
      <c r="A438" s="2">
        <f>A437</f>
        <v>0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M438" s="6"/>
    </row>
    <row r="439" spans="1:13" s="2" customFormat="1" ht="23.25" hidden="1" customHeight="1" x14ac:dyDescent="0.25">
      <c r="A439" s="2">
        <f>A437</f>
        <v>0</v>
      </c>
      <c r="B439" s="53" t="str">
        <f>IF([1]summary!$K$24="",'[1]Výzva na prieskum trhu'!$E$121,'[1]Výzva na predkladanie ponúk'!$F$99)</f>
        <v>Cena dodávaného predmetu</v>
      </c>
      <c r="C439" s="53"/>
      <c r="D439" s="53"/>
      <c r="E439" s="53"/>
      <c r="F439" s="53"/>
      <c r="G439" s="53"/>
      <c r="H439" s="53"/>
      <c r="I439" s="53"/>
      <c r="J439" s="53"/>
      <c r="K439" s="53"/>
      <c r="M439" s="6"/>
    </row>
    <row r="440" spans="1:13" hidden="1" x14ac:dyDescent="0.25">
      <c r="A440" s="2">
        <f>A437</f>
        <v>0</v>
      </c>
    </row>
    <row r="441" spans="1:13" ht="15" hidden="1" customHeight="1" x14ac:dyDescent="0.25">
      <c r="A441" s="2">
        <f>A437</f>
        <v>0</v>
      </c>
      <c r="B441" s="54" t="s">
        <v>1</v>
      </c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3" hidden="1" x14ac:dyDescent="0.25">
      <c r="A442" s="2">
        <f>A437</f>
        <v>0</v>
      </c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3" hidden="1" x14ac:dyDescent="0.25">
      <c r="A443" s="2">
        <f>A437</f>
        <v>0</v>
      </c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3" hidden="1" x14ac:dyDescent="0.25">
      <c r="A444" s="2">
        <f>A437</f>
        <v>0</v>
      </c>
    </row>
    <row r="445" spans="1:13" s="2" customFormat="1" ht="19.5" hidden="1" customHeight="1" thickBot="1" x14ac:dyDescent="0.3">
      <c r="A445" s="2">
        <f>A437</f>
        <v>0</v>
      </c>
      <c r="C445" s="55" t="str">
        <f>"Identifikačné údaje "&amp;IF([1]summary!$K$24="","navrhovateľa:","dodávateľa:")</f>
        <v>Identifikačné údaje navrhovateľa:</v>
      </c>
      <c r="D445" s="56"/>
      <c r="E445" s="56"/>
      <c r="F445" s="56"/>
      <c r="G445" s="57"/>
      <c r="M445" s="6"/>
    </row>
    <row r="446" spans="1:13" s="2" customFormat="1" ht="19.5" hidden="1" customHeight="1" x14ac:dyDescent="0.25">
      <c r="A446" s="2">
        <f>A437</f>
        <v>0</v>
      </c>
      <c r="C446" s="58" t="s">
        <v>2</v>
      </c>
      <c r="D446" s="59"/>
      <c r="E446" s="60"/>
      <c r="F446" s="61"/>
      <c r="G446" s="62"/>
      <c r="M446" s="6"/>
    </row>
    <row r="447" spans="1:13" s="2" customFormat="1" ht="39" hidden="1" customHeight="1" x14ac:dyDescent="0.25">
      <c r="A447" s="2">
        <f>A437</f>
        <v>0</v>
      </c>
      <c r="C447" s="45" t="s">
        <v>3</v>
      </c>
      <c r="D447" s="46"/>
      <c r="E447" s="47"/>
      <c r="F447" s="48"/>
      <c r="G447" s="49"/>
      <c r="M447" s="6"/>
    </row>
    <row r="448" spans="1:13" s="2" customFormat="1" ht="19.5" hidden="1" customHeight="1" x14ac:dyDescent="0.25">
      <c r="A448" s="2">
        <f>A437</f>
        <v>0</v>
      </c>
      <c r="C448" s="50" t="s">
        <v>4</v>
      </c>
      <c r="D448" s="51"/>
      <c r="E448" s="47"/>
      <c r="F448" s="48"/>
      <c r="G448" s="49"/>
      <c r="M448" s="6"/>
    </row>
    <row r="449" spans="1:13" s="2" customFormat="1" ht="19.5" hidden="1" customHeight="1" x14ac:dyDescent="0.25">
      <c r="A449" s="2">
        <f>A437</f>
        <v>0</v>
      </c>
      <c r="C449" s="50" t="s">
        <v>5</v>
      </c>
      <c r="D449" s="51"/>
      <c r="E449" s="47"/>
      <c r="F449" s="48"/>
      <c r="G449" s="49"/>
      <c r="M449" s="6"/>
    </row>
    <row r="450" spans="1:13" s="2" customFormat="1" ht="30" hidden="1" customHeight="1" x14ac:dyDescent="0.25">
      <c r="A450" s="2">
        <f>A437</f>
        <v>0</v>
      </c>
      <c r="C450" s="66" t="s">
        <v>6</v>
      </c>
      <c r="D450" s="67"/>
      <c r="E450" s="47"/>
      <c r="F450" s="48"/>
      <c r="G450" s="49"/>
      <c r="M450" s="6"/>
    </row>
    <row r="451" spans="1:13" s="2" customFormat="1" ht="19.5" hidden="1" customHeight="1" x14ac:dyDescent="0.25">
      <c r="A451" s="2">
        <f>A437</f>
        <v>0</v>
      </c>
      <c r="C451" s="50" t="s">
        <v>7</v>
      </c>
      <c r="D451" s="51"/>
      <c r="E451" s="47"/>
      <c r="F451" s="48"/>
      <c r="G451" s="49"/>
      <c r="M451" s="6"/>
    </row>
    <row r="452" spans="1:13" s="2" customFormat="1" ht="19.5" hidden="1" customHeight="1" x14ac:dyDescent="0.25">
      <c r="A452" s="2">
        <f>A437</f>
        <v>0</v>
      </c>
      <c r="C452" s="50" t="s">
        <v>8</v>
      </c>
      <c r="D452" s="51"/>
      <c r="E452" s="47"/>
      <c r="F452" s="48"/>
      <c r="G452" s="49"/>
      <c r="M452" s="6"/>
    </row>
    <row r="453" spans="1:13" s="2" customFormat="1" ht="19.5" hidden="1" customHeight="1" x14ac:dyDescent="0.25">
      <c r="A453" s="2">
        <f>A437</f>
        <v>0</v>
      </c>
      <c r="C453" s="50" t="s">
        <v>9</v>
      </c>
      <c r="D453" s="51"/>
      <c r="E453" s="47"/>
      <c r="F453" s="48"/>
      <c r="G453" s="49"/>
      <c r="M453" s="6"/>
    </row>
    <row r="454" spans="1:13" s="2" customFormat="1" ht="19.5" hidden="1" customHeight="1" x14ac:dyDescent="0.25">
      <c r="A454" s="2">
        <f>A437</f>
        <v>0</v>
      </c>
      <c r="C454" s="50" t="s">
        <v>10</v>
      </c>
      <c r="D454" s="51"/>
      <c r="E454" s="47"/>
      <c r="F454" s="48"/>
      <c r="G454" s="49"/>
      <c r="M454" s="6"/>
    </row>
    <row r="455" spans="1:13" s="2" customFormat="1" ht="19.5" hidden="1" customHeight="1" x14ac:dyDescent="0.25">
      <c r="A455" s="2">
        <f>A437</f>
        <v>0</v>
      </c>
      <c r="C455" s="50" t="s">
        <v>11</v>
      </c>
      <c r="D455" s="51"/>
      <c r="E455" s="47"/>
      <c r="F455" s="48"/>
      <c r="G455" s="49"/>
      <c r="M455" s="6"/>
    </row>
    <row r="456" spans="1:13" s="2" customFormat="1" ht="19.5" hidden="1" customHeight="1" thickBot="1" x14ac:dyDescent="0.3">
      <c r="A456" s="2">
        <f>A437</f>
        <v>0</v>
      </c>
      <c r="C456" s="78" t="s">
        <v>12</v>
      </c>
      <c r="D456" s="79"/>
      <c r="E456" s="80"/>
      <c r="F456" s="81"/>
      <c r="G456" s="82"/>
      <c r="M456" s="6"/>
    </row>
    <row r="457" spans="1:13" hidden="1" x14ac:dyDescent="0.25">
      <c r="A457" s="2">
        <f>A437</f>
        <v>0</v>
      </c>
    </row>
    <row r="458" spans="1:13" hidden="1" x14ac:dyDescent="0.25">
      <c r="A458" s="2">
        <f>A437</f>
        <v>0</v>
      </c>
    </row>
    <row r="459" spans="1:13" hidden="1" x14ac:dyDescent="0.25">
      <c r="A459">
        <f>IF(D459&lt;&gt;"",1,0)</f>
        <v>0</v>
      </c>
      <c r="B459" s="83" t="s">
        <v>13</v>
      </c>
      <c r="C459" s="83"/>
      <c r="D459" s="84" t="str">
        <f>IF([1]summary!$G$19="každý predmet samostatne",IF(VLOOKUP(M459,[1]summary!$A$51:$F$65,2,FALSE)&lt;&gt;"",VLOOKUP(M459,[1]summary!$A$51:$F$65,2,FALSE),""),"")</f>
        <v/>
      </c>
      <c r="E459" s="84"/>
      <c r="F459" s="84"/>
      <c r="G459" s="84"/>
      <c r="H459" s="84"/>
      <c r="I459" s="84"/>
      <c r="J459" s="84"/>
      <c r="K459" s="9"/>
      <c r="M459" s="1">
        <f>M405+1</f>
        <v>9</v>
      </c>
    </row>
    <row r="460" spans="1:13" hidden="1" x14ac:dyDescent="0.25">
      <c r="A460" s="2">
        <f>A459</f>
        <v>0</v>
      </c>
    </row>
    <row r="461" spans="1:13" ht="54.95" hidden="1" customHeight="1" thickBot="1" x14ac:dyDescent="0.3">
      <c r="A461" s="2">
        <f>A459</f>
        <v>0</v>
      </c>
      <c r="B461" s="109" t="s">
        <v>14</v>
      </c>
      <c r="C461" s="110"/>
      <c r="D461" s="111"/>
      <c r="E461" s="88" t="s">
        <v>15</v>
      </c>
      <c r="F461" s="89"/>
      <c r="G461" s="10" t="s">
        <v>16</v>
      </c>
      <c r="H461" s="11" t="s">
        <v>17</v>
      </c>
      <c r="I461" s="10" t="s">
        <v>18</v>
      </c>
      <c r="J461" s="12" t="s">
        <v>19</v>
      </c>
      <c r="K461" s="13" t="s">
        <v>20</v>
      </c>
    </row>
    <row r="462" spans="1:13" ht="25.5" hidden="1" customHeight="1" x14ac:dyDescent="0.25">
      <c r="A462" s="2">
        <f>A459*IF(B462&lt;&gt;"",1,0)</f>
        <v>0</v>
      </c>
      <c r="B462" s="68"/>
      <c r="C462" s="69"/>
      <c r="D462" s="70"/>
      <c r="E462" s="71"/>
      <c r="F462" s="72"/>
      <c r="G462" s="14" t="s">
        <v>21</v>
      </c>
      <c r="H462" s="15"/>
      <c r="I462" s="16"/>
      <c r="J462" s="17" t="str">
        <f t="shared" ref="J462:J468" si="16">IF(AND(H462&lt;&gt;"",I462&lt;&gt;""),H462*I462,"")</f>
        <v/>
      </c>
      <c r="K462" s="18" t="str">
        <f t="shared" ref="K462:K468" si="17">IF(J462&lt;&gt;"",J462*IF($E$450="platiteľ DPH",1.23,1),"")</f>
        <v/>
      </c>
    </row>
    <row r="463" spans="1:13" ht="25.5" hidden="1" customHeight="1" x14ac:dyDescent="0.25">
      <c r="A463" s="2">
        <f>A459*IF(B463&lt;&gt;"",1,0)</f>
        <v>0</v>
      </c>
      <c r="B463" s="73"/>
      <c r="C463" s="74"/>
      <c r="D463" s="75"/>
      <c r="E463" s="76"/>
      <c r="F463" s="77"/>
      <c r="G463" s="19" t="s">
        <v>21</v>
      </c>
      <c r="H463" s="20"/>
      <c r="I463" s="21"/>
      <c r="J463" s="22" t="str">
        <f t="shared" si="16"/>
        <v/>
      </c>
      <c r="K463" s="23" t="str">
        <f t="shared" si="17"/>
        <v/>
      </c>
    </row>
    <row r="464" spans="1:13" ht="25.5" hidden="1" customHeight="1" x14ac:dyDescent="0.25">
      <c r="A464" s="2">
        <f>A459*IF(B464&lt;&gt;"",1,0)</f>
        <v>0</v>
      </c>
      <c r="B464" s="73"/>
      <c r="C464" s="74"/>
      <c r="D464" s="75"/>
      <c r="E464" s="76"/>
      <c r="F464" s="77"/>
      <c r="G464" s="19" t="s">
        <v>21</v>
      </c>
      <c r="H464" s="20"/>
      <c r="I464" s="21"/>
      <c r="J464" s="22" t="str">
        <f t="shared" si="16"/>
        <v/>
      </c>
      <c r="K464" s="23" t="str">
        <f t="shared" si="17"/>
        <v/>
      </c>
    </row>
    <row r="465" spans="1:13" ht="25.5" hidden="1" customHeight="1" x14ac:dyDescent="0.25">
      <c r="A465" s="2">
        <f>A459*IF(B465&lt;&gt;"",1,0)</f>
        <v>0</v>
      </c>
      <c r="B465" s="73"/>
      <c r="C465" s="74"/>
      <c r="D465" s="75"/>
      <c r="E465" s="76"/>
      <c r="F465" s="77"/>
      <c r="G465" s="19" t="s">
        <v>21</v>
      </c>
      <c r="H465" s="20"/>
      <c r="I465" s="21"/>
      <c r="J465" s="22" t="str">
        <f t="shared" si="16"/>
        <v/>
      </c>
      <c r="K465" s="23" t="str">
        <f t="shared" si="17"/>
        <v/>
      </c>
    </row>
    <row r="466" spans="1:13" ht="25.5" hidden="1" customHeight="1" thickBot="1" x14ac:dyDescent="0.3">
      <c r="A466" s="2">
        <f>A459*IF(B466&lt;&gt;"",1,0)</f>
        <v>0</v>
      </c>
      <c r="B466" s="96"/>
      <c r="C466" s="97"/>
      <c r="D466" s="98"/>
      <c r="E466" s="99"/>
      <c r="F466" s="100"/>
      <c r="G466" s="24" t="s">
        <v>21</v>
      </c>
      <c r="H466" s="25"/>
      <c r="I466" s="26"/>
      <c r="J466" s="27" t="str">
        <f t="shared" si="16"/>
        <v/>
      </c>
      <c r="K466" s="28" t="str">
        <f t="shared" si="17"/>
        <v/>
      </c>
    </row>
    <row r="467" spans="1:13" ht="25.5" hidden="1" customHeight="1" x14ac:dyDescent="0.25">
      <c r="A467" s="2">
        <f>A459</f>
        <v>0</v>
      </c>
      <c r="B467" s="101" t="s">
        <v>22</v>
      </c>
      <c r="C467" s="102"/>
      <c r="D467" s="29" t="s">
        <v>23</v>
      </c>
      <c r="E467" s="112" t="s">
        <v>24</v>
      </c>
      <c r="F467" s="113"/>
      <c r="G467" s="14" t="s">
        <v>24</v>
      </c>
      <c r="H467" s="15"/>
      <c r="I467" s="16">
        <v>1</v>
      </c>
      <c r="J467" s="17" t="str">
        <f t="shared" si="16"/>
        <v/>
      </c>
      <c r="K467" s="18" t="str">
        <f t="shared" si="17"/>
        <v/>
      </c>
    </row>
    <row r="468" spans="1:13" ht="25.5" hidden="1" customHeight="1" thickBot="1" x14ac:dyDescent="0.3">
      <c r="A468" s="2">
        <f>A459</f>
        <v>0</v>
      </c>
      <c r="B468" s="103"/>
      <c r="C468" s="104"/>
      <c r="D468" s="30" t="s">
        <v>25</v>
      </c>
      <c r="E468" s="114" t="s">
        <v>24</v>
      </c>
      <c r="F468" s="115"/>
      <c r="G468" s="24" t="s">
        <v>24</v>
      </c>
      <c r="H468" s="25"/>
      <c r="I468" s="26">
        <v>1</v>
      </c>
      <c r="J468" s="27" t="str">
        <f t="shared" si="16"/>
        <v/>
      </c>
      <c r="K468" s="28" t="str">
        <f t="shared" si="17"/>
        <v/>
      </c>
    </row>
    <row r="469" spans="1:13" ht="25.5" hidden="1" customHeight="1" thickBot="1" x14ac:dyDescent="0.3">
      <c r="A469" s="2">
        <f>A459</f>
        <v>0</v>
      </c>
      <c r="B469" s="31"/>
      <c r="C469" s="32"/>
      <c r="D469" s="32"/>
      <c r="E469" s="32"/>
      <c r="F469" s="32"/>
      <c r="G469" s="32"/>
      <c r="H469" s="33"/>
      <c r="I469" s="33" t="s">
        <v>26</v>
      </c>
      <c r="J469" s="34" t="str">
        <f>IF(SUM(J462:J468)&gt;0,SUM(J462:J468),"")</f>
        <v/>
      </c>
      <c r="K469" s="34" t="str">
        <f>IF(SUM(K462:K468)&gt;0,SUM(K462:K468),"")</f>
        <v/>
      </c>
    </row>
    <row r="470" spans="1:13" hidden="1" x14ac:dyDescent="0.25">
      <c r="A470" s="2">
        <f>A459</f>
        <v>0</v>
      </c>
      <c r="B470" s="35" t="s">
        <v>27</v>
      </c>
    </row>
    <row r="471" spans="1:13" hidden="1" x14ac:dyDescent="0.25">
      <c r="A471" s="2">
        <f>A459</f>
        <v>0</v>
      </c>
    </row>
    <row r="472" spans="1:13" hidden="1" x14ac:dyDescent="0.25">
      <c r="A472" s="2">
        <f>A459</f>
        <v>0</v>
      </c>
    </row>
    <row r="473" spans="1:13" hidden="1" x14ac:dyDescent="0.25">
      <c r="A473" s="2">
        <f>A459*IF([1]summary!$K$24="",1,0)</f>
        <v>0</v>
      </c>
      <c r="C473" s="90" t="s">
        <v>28</v>
      </c>
      <c r="D473" s="91"/>
      <c r="E473" s="91"/>
      <c r="F473" s="91"/>
      <c r="G473" s="91"/>
      <c r="H473" s="91"/>
      <c r="I473" s="91"/>
      <c r="J473" s="92"/>
    </row>
    <row r="474" spans="1:13" hidden="1" x14ac:dyDescent="0.25">
      <c r="A474" s="2">
        <f>A473</f>
        <v>0</v>
      </c>
    </row>
    <row r="475" spans="1:13" hidden="1" x14ac:dyDescent="0.25">
      <c r="A475" s="2">
        <f>A473</f>
        <v>0</v>
      </c>
    </row>
    <row r="476" spans="1:13" hidden="1" x14ac:dyDescent="0.25">
      <c r="A476" s="2">
        <f>A459*IF([1]summary!$F$11=M476,1,0)</f>
        <v>0</v>
      </c>
      <c r="B476" s="93" t="s">
        <v>29</v>
      </c>
      <c r="C476" s="93"/>
      <c r="D476" s="93"/>
      <c r="E476" s="93"/>
      <c r="F476" s="93"/>
      <c r="G476" s="93"/>
      <c r="H476" s="93"/>
      <c r="I476" s="93"/>
      <c r="J476" s="93"/>
      <c r="K476" s="93"/>
      <c r="M476" s="6" t="s">
        <v>30</v>
      </c>
    </row>
    <row r="477" spans="1:13" hidden="1" x14ac:dyDescent="0.25">
      <c r="A477" s="2">
        <f>A476</f>
        <v>0</v>
      </c>
    </row>
    <row r="478" spans="1:13" ht="15" hidden="1" customHeight="1" x14ac:dyDescent="0.25">
      <c r="A478" s="2">
        <f>A476</f>
        <v>0</v>
      </c>
      <c r="B478" s="54" t="s">
        <v>31</v>
      </c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3" hidden="1" x14ac:dyDescent="0.25">
      <c r="A479" s="2">
        <f>A476</f>
        <v>0</v>
      </c>
    </row>
    <row r="480" spans="1:13" hidden="1" x14ac:dyDescent="0.25">
      <c r="A480" s="2">
        <f>A491</f>
        <v>0</v>
      </c>
    </row>
    <row r="481" spans="1:13" hidden="1" x14ac:dyDescent="0.25">
      <c r="A481" s="2">
        <f>A491</f>
        <v>0</v>
      </c>
      <c r="C481" s="36" t="s">
        <v>32</v>
      </c>
      <c r="D481" s="37"/>
    </row>
    <row r="482" spans="1:13" s="38" customFormat="1" hidden="1" x14ac:dyDescent="0.25">
      <c r="A482" s="2">
        <f>A491</f>
        <v>0</v>
      </c>
      <c r="C482" s="36"/>
      <c r="M482" s="39"/>
    </row>
    <row r="483" spans="1:13" s="38" customFormat="1" ht="15" hidden="1" customHeight="1" x14ac:dyDescent="0.25">
      <c r="A483" s="2">
        <f>A491</f>
        <v>0</v>
      </c>
      <c r="C483" s="36" t="s">
        <v>33</v>
      </c>
      <c r="D483" s="40"/>
      <c r="G483" s="41"/>
      <c r="H483" s="41"/>
      <c r="I483" s="41"/>
      <c r="J483" s="41"/>
      <c r="K483" s="41"/>
      <c r="M483" s="39"/>
    </row>
    <row r="484" spans="1:13" s="38" customFormat="1" hidden="1" x14ac:dyDescent="0.25">
      <c r="A484" s="2">
        <f>A491</f>
        <v>0</v>
      </c>
      <c r="F484" s="42"/>
      <c r="G484" s="94" t="str">
        <f>"podpis a pečiatka "&amp;IF([1]summary!$K$24="","navrhovateľa","dodávateľa")</f>
        <v>podpis a pečiatka navrhovateľa</v>
      </c>
      <c r="H484" s="94"/>
      <c r="I484" s="94"/>
      <c r="J484" s="94"/>
      <c r="K484" s="94"/>
      <c r="M484" s="39"/>
    </row>
    <row r="485" spans="1:13" s="38" customFormat="1" hidden="1" x14ac:dyDescent="0.25">
      <c r="A485" s="2">
        <f>A491</f>
        <v>0</v>
      </c>
      <c r="F485" s="42"/>
      <c r="G485" s="43"/>
      <c r="H485" s="43"/>
      <c r="I485" s="43"/>
      <c r="J485" s="43"/>
      <c r="K485" s="43"/>
      <c r="M485" s="39"/>
    </row>
    <row r="486" spans="1:13" ht="15" hidden="1" customHeight="1" x14ac:dyDescent="0.25">
      <c r="A486" s="2">
        <f>A491*IF([1]summary!$K$24="",1,0)</f>
        <v>0</v>
      </c>
      <c r="B486" s="95" t="s">
        <v>34</v>
      </c>
      <c r="C486" s="95"/>
      <c r="D486" s="95"/>
      <c r="E486" s="95"/>
      <c r="F486" s="95"/>
      <c r="G486" s="95"/>
      <c r="H486" s="95"/>
      <c r="I486" s="95"/>
      <c r="J486" s="95"/>
      <c r="K486" s="95"/>
      <c r="L486" s="44"/>
    </row>
    <row r="487" spans="1:13" hidden="1" x14ac:dyDescent="0.25">
      <c r="A487" s="2">
        <f>A486</f>
        <v>0</v>
      </c>
      <c r="B487" s="95"/>
      <c r="C487" s="95"/>
      <c r="D487" s="95"/>
      <c r="E487" s="95"/>
      <c r="F487" s="95"/>
      <c r="G487" s="95"/>
      <c r="H487" s="95"/>
      <c r="I487" s="95"/>
      <c r="J487" s="95"/>
      <c r="K487" s="95"/>
      <c r="L487" s="44"/>
    </row>
    <row r="488" spans="1:13" ht="15" hidden="1" customHeight="1" x14ac:dyDescent="0.25">
      <c r="A488" s="2">
        <f>A491*IF(A486=1,0,1)</f>
        <v>0</v>
      </c>
      <c r="B488" s="95" t="s">
        <v>35</v>
      </c>
      <c r="C488" s="95"/>
      <c r="D488" s="95"/>
      <c r="E488" s="95"/>
      <c r="F488" s="95"/>
      <c r="G488" s="95"/>
      <c r="H488" s="95"/>
      <c r="I488" s="95"/>
      <c r="J488" s="95"/>
      <c r="K488" s="95"/>
      <c r="L488" s="44"/>
    </row>
    <row r="489" spans="1:13" hidden="1" x14ac:dyDescent="0.25">
      <c r="A489" s="2">
        <f>A488</f>
        <v>0</v>
      </c>
      <c r="B489" s="95"/>
      <c r="C489" s="95"/>
      <c r="D489" s="95"/>
      <c r="E489" s="95"/>
      <c r="F489" s="95"/>
      <c r="G489" s="95"/>
      <c r="H489" s="95"/>
      <c r="I489" s="95"/>
      <c r="J489" s="95"/>
      <c r="K489" s="95"/>
      <c r="L489" s="44"/>
    </row>
    <row r="490" spans="1:13" s="2" customFormat="1" ht="21" hidden="1" x14ac:dyDescent="0.25">
      <c r="A490" s="2">
        <f>A491*IF(J490="",0,1)</f>
        <v>0</v>
      </c>
      <c r="B490" s="4"/>
      <c r="C490" s="5"/>
      <c r="D490" s="5"/>
      <c r="E490" s="5"/>
      <c r="F490" s="5"/>
      <c r="G490" s="5"/>
      <c r="H490" s="5"/>
      <c r="I490" s="5"/>
      <c r="J490" s="52" t="str">
        <f>IF([1]summary!$K$24="",'[1]Výzva na prieskum trhu'!$C$121,"")</f>
        <v xml:space="preserve">Príloha č. 2: </v>
      </c>
      <c r="K490" s="52"/>
      <c r="M490" s="6"/>
    </row>
    <row r="491" spans="1:13" s="2" customFormat="1" ht="23.25" hidden="1" customHeight="1" x14ac:dyDescent="0.25">
      <c r="A491" s="2">
        <f>IF([1]summary!$K$24="",IF([1]summary!$G$19="všetky predmety spolu",0,1)*A513,IF([1]summary!$E$67="cenové ponuky komplexne",0,1)*A513)</f>
        <v>0</v>
      </c>
      <c r="B491" s="53" t="str">
        <f>IF([1]summary!$K$24="",'[1]Výzva na prieskum trhu'!$B$2,'[1]Výzva na predkladanie ponúk'!$D$99)</f>
        <v>Výzva na predloženie ponúk - prieskum trhu</v>
      </c>
      <c r="C491" s="53"/>
      <c r="D491" s="53"/>
      <c r="E491" s="53"/>
      <c r="F491" s="53"/>
      <c r="G491" s="53"/>
      <c r="H491" s="53"/>
      <c r="I491" s="53"/>
      <c r="J491" s="53"/>
      <c r="K491" s="53"/>
      <c r="M491" s="6"/>
    </row>
    <row r="492" spans="1:13" s="2" customFormat="1" hidden="1" x14ac:dyDescent="0.25">
      <c r="A492" s="2">
        <f>A491</f>
        <v>0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M492" s="6"/>
    </row>
    <row r="493" spans="1:13" s="2" customFormat="1" ht="23.25" hidden="1" customHeight="1" x14ac:dyDescent="0.25">
      <c r="A493" s="2">
        <f>A491</f>
        <v>0</v>
      </c>
      <c r="B493" s="53" t="str">
        <f>IF([1]summary!$K$24="",'[1]Výzva na prieskum trhu'!$E$121,'[1]Výzva na predkladanie ponúk'!$F$99)</f>
        <v>Cena dodávaného predmetu</v>
      </c>
      <c r="C493" s="53"/>
      <c r="D493" s="53"/>
      <c r="E493" s="53"/>
      <c r="F493" s="53"/>
      <c r="G493" s="53"/>
      <c r="H493" s="53"/>
      <c r="I493" s="53"/>
      <c r="J493" s="53"/>
      <c r="K493" s="53"/>
      <c r="M493" s="6"/>
    </row>
    <row r="494" spans="1:13" hidden="1" x14ac:dyDescent="0.25">
      <c r="A494" s="2">
        <f>A491</f>
        <v>0</v>
      </c>
    </row>
    <row r="495" spans="1:13" ht="15" hidden="1" customHeight="1" x14ac:dyDescent="0.25">
      <c r="A495" s="2">
        <f>A491</f>
        <v>0</v>
      </c>
      <c r="B495" s="54" t="s">
        <v>1</v>
      </c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3" hidden="1" x14ac:dyDescent="0.25">
      <c r="A496" s="2">
        <f>A491</f>
        <v>0</v>
      </c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3" hidden="1" x14ac:dyDescent="0.25">
      <c r="A497" s="2">
        <f>A491</f>
        <v>0</v>
      </c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3" hidden="1" x14ac:dyDescent="0.25">
      <c r="A498" s="2">
        <f>A491</f>
        <v>0</v>
      </c>
    </row>
    <row r="499" spans="1:13" s="2" customFormat="1" ht="19.5" hidden="1" customHeight="1" thickBot="1" x14ac:dyDescent="0.3">
      <c r="A499" s="2">
        <f>A491</f>
        <v>0</v>
      </c>
      <c r="C499" s="55" t="str">
        <f>"Identifikačné údaje "&amp;IF([1]summary!$K$24="","navrhovateľa:","dodávateľa:")</f>
        <v>Identifikačné údaje navrhovateľa:</v>
      </c>
      <c r="D499" s="56"/>
      <c r="E499" s="56"/>
      <c r="F499" s="56"/>
      <c r="G499" s="57"/>
      <c r="M499" s="6"/>
    </row>
    <row r="500" spans="1:13" s="2" customFormat="1" ht="19.5" hidden="1" customHeight="1" x14ac:dyDescent="0.25">
      <c r="A500" s="2">
        <f>A491</f>
        <v>0</v>
      </c>
      <c r="C500" s="58" t="s">
        <v>2</v>
      </c>
      <c r="D500" s="59"/>
      <c r="E500" s="60"/>
      <c r="F500" s="61"/>
      <c r="G500" s="62"/>
      <c r="M500" s="6"/>
    </row>
    <row r="501" spans="1:13" s="2" customFormat="1" ht="39" hidden="1" customHeight="1" x14ac:dyDescent="0.25">
      <c r="A501" s="2">
        <f>A491</f>
        <v>0</v>
      </c>
      <c r="C501" s="45" t="s">
        <v>3</v>
      </c>
      <c r="D501" s="46"/>
      <c r="E501" s="47"/>
      <c r="F501" s="48"/>
      <c r="G501" s="49"/>
      <c r="M501" s="6"/>
    </row>
    <row r="502" spans="1:13" s="2" customFormat="1" ht="19.5" hidden="1" customHeight="1" x14ac:dyDescent="0.25">
      <c r="A502" s="2">
        <f>A491</f>
        <v>0</v>
      </c>
      <c r="C502" s="50" t="s">
        <v>4</v>
      </c>
      <c r="D502" s="51"/>
      <c r="E502" s="47"/>
      <c r="F502" s="48"/>
      <c r="G502" s="49"/>
      <c r="M502" s="6"/>
    </row>
    <row r="503" spans="1:13" s="2" customFormat="1" ht="19.5" hidden="1" customHeight="1" x14ac:dyDescent="0.25">
      <c r="A503" s="2">
        <f>A491</f>
        <v>0</v>
      </c>
      <c r="C503" s="50" t="s">
        <v>5</v>
      </c>
      <c r="D503" s="51"/>
      <c r="E503" s="47"/>
      <c r="F503" s="48"/>
      <c r="G503" s="49"/>
      <c r="M503" s="6"/>
    </row>
    <row r="504" spans="1:13" s="2" customFormat="1" ht="30" hidden="1" customHeight="1" x14ac:dyDescent="0.25">
      <c r="A504" s="2">
        <f>A491</f>
        <v>0</v>
      </c>
      <c r="C504" s="66" t="s">
        <v>6</v>
      </c>
      <c r="D504" s="67"/>
      <c r="E504" s="47"/>
      <c r="F504" s="48"/>
      <c r="G504" s="49"/>
      <c r="M504" s="6"/>
    </row>
    <row r="505" spans="1:13" s="2" customFormat="1" ht="19.5" hidden="1" customHeight="1" x14ac:dyDescent="0.25">
      <c r="A505" s="2">
        <f>A491</f>
        <v>0</v>
      </c>
      <c r="C505" s="50" t="s">
        <v>7</v>
      </c>
      <c r="D505" s="51"/>
      <c r="E505" s="47"/>
      <c r="F505" s="48"/>
      <c r="G505" s="49"/>
      <c r="M505" s="6"/>
    </row>
    <row r="506" spans="1:13" s="2" customFormat="1" ht="19.5" hidden="1" customHeight="1" x14ac:dyDescent="0.25">
      <c r="A506" s="2">
        <f>A491</f>
        <v>0</v>
      </c>
      <c r="C506" s="50" t="s">
        <v>8</v>
      </c>
      <c r="D506" s="51"/>
      <c r="E506" s="47"/>
      <c r="F506" s="48"/>
      <c r="G506" s="49"/>
      <c r="M506" s="6"/>
    </row>
    <row r="507" spans="1:13" s="2" customFormat="1" ht="19.5" hidden="1" customHeight="1" x14ac:dyDescent="0.25">
      <c r="A507" s="2">
        <f>A491</f>
        <v>0</v>
      </c>
      <c r="C507" s="50" t="s">
        <v>9</v>
      </c>
      <c r="D507" s="51"/>
      <c r="E507" s="47"/>
      <c r="F507" s="48"/>
      <c r="G507" s="49"/>
      <c r="M507" s="6"/>
    </row>
    <row r="508" spans="1:13" s="2" customFormat="1" ht="19.5" hidden="1" customHeight="1" x14ac:dyDescent="0.25">
      <c r="A508" s="2">
        <f>A491</f>
        <v>0</v>
      </c>
      <c r="C508" s="50" t="s">
        <v>10</v>
      </c>
      <c r="D508" s="51"/>
      <c r="E508" s="47"/>
      <c r="F508" s="48"/>
      <c r="G508" s="49"/>
      <c r="M508" s="6"/>
    </row>
    <row r="509" spans="1:13" s="2" customFormat="1" ht="19.5" hidden="1" customHeight="1" x14ac:dyDescent="0.25">
      <c r="A509" s="2">
        <f>A491</f>
        <v>0</v>
      </c>
      <c r="C509" s="50" t="s">
        <v>11</v>
      </c>
      <c r="D509" s="51"/>
      <c r="E509" s="47"/>
      <c r="F509" s="48"/>
      <c r="G509" s="49"/>
      <c r="M509" s="6"/>
    </row>
    <row r="510" spans="1:13" s="2" customFormat="1" ht="19.5" hidden="1" customHeight="1" thickBot="1" x14ac:dyDescent="0.3">
      <c r="A510" s="2">
        <f>A491</f>
        <v>0</v>
      </c>
      <c r="C510" s="78" t="s">
        <v>12</v>
      </c>
      <c r="D510" s="79"/>
      <c r="E510" s="80"/>
      <c r="F510" s="81"/>
      <c r="G510" s="82"/>
      <c r="M510" s="6"/>
    </row>
    <row r="511" spans="1:13" hidden="1" x14ac:dyDescent="0.25">
      <c r="A511" s="2">
        <f>A491</f>
        <v>0</v>
      </c>
    </row>
    <row r="512" spans="1:13" hidden="1" x14ac:dyDescent="0.25">
      <c r="A512" s="2">
        <f>A491</f>
        <v>0</v>
      </c>
    </row>
    <row r="513" spans="1:13" hidden="1" x14ac:dyDescent="0.25">
      <c r="A513">
        <f>IF(D513&lt;&gt;"",1,0)</f>
        <v>0</v>
      </c>
      <c r="B513" s="83" t="s">
        <v>13</v>
      </c>
      <c r="C513" s="83"/>
      <c r="D513" s="84" t="str">
        <f>IF([1]summary!$G$19="každý predmet samostatne",IF(VLOOKUP(M513,[1]summary!$A$51:$F$65,2,FALSE)&lt;&gt;"",VLOOKUP(M513,[1]summary!$A$51:$F$65,2,FALSE),""),"")</f>
        <v/>
      </c>
      <c r="E513" s="84"/>
      <c r="F513" s="84"/>
      <c r="G513" s="84"/>
      <c r="H513" s="84"/>
      <c r="I513" s="84"/>
      <c r="J513" s="84"/>
      <c r="K513" s="9"/>
      <c r="M513" s="1">
        <f>M459+1</f>
        <v>10</v>
      </c>
    </row>
    <row r="514" spans="1:13" hidden="1" x14ac:dyDescent="0.25">
      <c r="A514" s="2">
        <f>A513</f>
        <v>0</v>
      </c>
    </row>
    <row r="515" spans="1:13" ht="54.95" hidden="1" customHeight="1" thickBot="1" x14ac:dyDescent="0.3">
      <c r="A515" s="2">
        <f>A513</f>
        <v>0</v>
      </c>
      <c r="B515" s="109" t="s">
        <v>14</v>
      </c>
      <c r="C515" s="110"/>
      <c r="D515" s="111"/>
      <c r="E515" s="88" t="s">
        <v>15</v>
      </c>
      <c r="F515" s="89"/>
      <c r="G515" s="10" t="s">
        <v>16</v>
      </c>
      <c r="H515" s="11" t="s">
        <v>17</v>
      </c>
      <c r="I515" s="10" t="s">
        <v>18</v>
      </c>
      <c r="J515" s="12" t="s">
        <v>19</v>
      </c>
      <c r="K515" s="13" t="s">
        <v>20</v>
      </c>
    </row>
    <row r="516" spans="1:13" ht="25.5" hidden="1" customHeight="1" x14ac:dyDescent="0.25">
      <c r="A516" s="2">
        <f>A513*IF(B516&lt;&gt;"",1,0)</f>
        <v>0</v>
      </c>
      <c r="B516" s="68"/>
      <c r="C516" s="69"/>
      <c r="D516" s="70"/>
      <c r="E516" s="71"/>
      <c r="F516" s="72"/>
      <c r="G516" s="14" t="s">
        <v>21</v>
      </c>
      <c r="H516" s="15"/>
      <c r="I516" s="16"/>
      <c r="J516" s="17" t="str">
        <f t="shared" ref="J516:J522" si="18">IF(AND(H516&lt;&gt;"",I516&lt;&gt;""),H516*I516,"")</f>
        <v/>
      </c>
      <c r="K516" s="18" t="str">
        <f t="shared" ref="K516:K522" si="19">IF(J516&lt;&gt;"",J516*IF($E$504="platiteľ DPH",1.23,1),"")</f>
        <v/>
      </c>
    </row>
    <row r="517" spans="1:13" ht="25.5" hidden="1" customHeight="1" x14ac:dyDescent="0.25">
      <c r="A517" s="2">
        <f>A513*IF(B517&lt;&gt;"",1,0)</f>
        <v>0</v>
      </c>
      <c r="B517" s="73"/>
      <c r="C517" s="74"/>
      <c r="D517" s="75"/>
      <c r="E517" s="76"/>
      <c r="F517" s="77"/>
      <c r="G517" s="19" t="s">
        <v>21</v>
      </c>
      <c r="H517" s="20"/>
      <c r="I517" s="21"/>
      <c r="J517" s="22" t="str">
        <f t="shared" si="18"/>
        <v/>
      </c>
      <c r="K517" s="23" t="str">
        <f t="shared" si="19"/>
        <v/>
      </c>
    </row>
    <row r="518" spans="1:13" ht="25.5" hidden="1" customHeight="1" x14ac:dyDescent="0.25">
      <c r="A518" s="2">
        <f>A513*IF(B518&lt;&gt;"",1,0)</f>
        <v>0</v>
      </c>
      <c r="B518" s="73"/>
      <c r="C518" s="74"/>
      <c r="D518" s="75"/>
      <c r="E518" s="76"/>
      <c r="F518" s="77"/>
      <c r="G518" s="19" t="s">
        <v>21</v>
      </c>
      <c r="H518" s="20"/>
      <c r="I518" s="21"/>
      <c r="J518" s="22" t="str">
        <f t="shared" si="18"/>
        <v/>
      </c>
      <c r="K518" s="23" t="str">
        <f t="shared" si="19"/>
        <v/>
      </c>
    </row>
    <row r="519" spans="1:13" ht="25.5" hidden="1" customHeight="1" x14ac:dyDescent="0.25">
      <c r="A519" s="2">
        <f>A513*IF(B519&lt;&gt;"",1,0)</f>
        <v>0</v>
      </c>
      <c r="B519" s="73"/>
      <c r="C519" s="74"/>
      <c r="D519" s="75"/>
      <c r="E519" s="76"/>
      <c r="F519" s="77"/>
      <c r="G519" s="19" t="s">
        <v>21</v>
      </c>
      <c r="H519" s="20"/>
      <c r="I519" s="21"/>
      <c r="J519" s="22" t="str">
        <f t="shared" si="18"/>
        <v/>
      </c>
      <c r="K519" s="23" t="str">
        <f t="shared" si="19"/>
        <v/>
      </c>
    </row>
    <row r="520" spans="1:13" ht="25.5" hidden="1" customHeight="1" thickBot="1" x14ac:dyDescent="0.3">
      <c r="A520" s="2">
        <f>A513*IF(B520&lt;&gt;"",1,0)</f>
        <v>0</v>
      </c>
      <c r="B520" s="96"/>
      <c r="C520" s="97"/>
      <c r="D520" s="98"/>
      <c r="E520" s="99"/>
      <c r="F520" s="100"/>
      <c r="G520" s="24" t="s">
        <v>21</v>
      </c>
      <c r="H520" s="25"/>
      <c r="I520" s="26"/>
      <c r="J520" s="27" t="str">
        <f t="shared" si="18"/>
        <v/>
      </c>
      <c r="K520" s="28" t="str">
        <f t="shared" si="19"/>
        <v/>
      </c>
    </row>
    <row r="521" spans="1:13" ht="25.5" hidden="1" customHeight="1" x14ac:dyDescent="0.25">
      <c r="A521" s="2">
        <f>A513</f>
        <v>0</v>
      </c>
      <c r="B521" s="101" t="s">
        <v>22</v>
      </c>
      <c r="C521" s="102"/>
      <c r="D521" s="29" t="s">
        <v>23</v>
      </c>
      <c r="E521" s="112" t="s">
        <v>24</v>
      </c>
      <c r="F521" s="113"/>
      <c r="G521" s="14" t="s">
        <v>24</v>
      </c>
      <c r="H521" s="15"/>
      <c r="I521" s="16">
        <v>1</v>
      </c>
      <c r="J521" s="17" t="str">
        <f t="shared" si="18"/>
        <v/>
      </c>
      <c r="K521" s="18" t="str">
        <f t="shared" si="19"/>
        <v/>
      </c>
    </row>
    <row r="522" spans="1:13" ht="25.5" hidden="1" customHeight="1" thickBot="1" x14ac:dyDescent="0.3">
      <c r="A522" s="2">
        <f>A513</f>
        <v>0</v>
      </c>
      <c r="B522" s="103"/>
      <c r="C522" s="104"/>
      <c r="D522" s="30" t="s">
        <v>25</v>
      </c>
      <c r="E522" s="114" t="s">
        <v>24</v>
      </c>
      <c r="F522" s="115"/>
      <c r="G522" s="24" t="s">
        <v>24</v>
      </c>
      <c r="H522" s="25"/>
      <c r="I522" s="26">
        <v>1</v>
      </c>
      <c r="J522" s="27" t="str">
        <f t="shared" si="18"/>
        <v/>
      </c>
      <c r="K522" s="28" t="str">
        <f t="shared" si="19"/>
        <v/>
      </c>
    </row>
    <row r="523" spans="1:13" ht="25.5" hidden="1" customHeight="1" thickBot="1" x14ac:dyDescent="0.3">
      <c r="A523" s="2">
        <f>A513</f>
        <v>0</v>
      </c>
      <c r="B523" s="31"/>
      <c r="C523" s="32"/>
      <c r="D523" s="32"/>
      <c r="E523" s="32"/>
      <c r="F523" s="32"/>
      <c r="G523" s="32"/>
      <c r="H523" s="33"/>
      <c r="I523" s="33" t="s">
        <v>26</v>
      </c>
      <c r="J523" s="34" t="str">
        <f>IF(SUM(J516:J522)&gt;0,SUM(J516:J522),"")</f>
        <v/>
      </c>
      <c r="K523" s="34" t="str">
        <f>IF(SUM(K516:K522)&gt;0,SUM(K516:K522),"")</f>
        <v/>
      </c>
    </row>
    <row r="524" spans="1:13" hidden="1" x14ac:dyDescent="0.25">
      <c r="A524" s="2">
        <f>A513</f>
        <v>0</v>
      </c>
      <c r="B524" s="35" t="s">
        <v>27</v>
      </c>
    </row>
    <row r="525" spans="1:13" hidden="1" x14ac:dyDescent="0.25">
      <c r="A525" s="2">
        <f>A513</f>
        <v>0</v>
      </c>
    </row>
    <row r="526" spans="1:13" hidden="1" x14ac:dyDescent="0.25">
      <c r="A526" s="2">
        <f>A513</f>
        <v>0</v>
      </c>
    </row>
    <row r="527" spans="1:13" hidden="1" x14ac:dyDescent="0.25">
      <c r="A527" s="2">
        <f>A513*IF([1]summary!$K$24="",1,0)</f>
        <v>0</v>
      </c>
      <c r="C527" s="90" t="s">
        <v>28</v>
      </c>
      <c r="D527" s="91"/>
      <c r="E527" s="91"/>
      <c r="F527" s="91"/>
      <c r="G527" s="91"/>
      <c r="H527" s="91"/>
      <c r="I527" s="91"/>
      <c r="J527" s="92"/>
    </row>
    <row r="528" spans="1:13" hidden="1" x14ac:dyDescent="0.25">
      <c r="A528" s="2">
        <f>A527</f>
        <v>0</v>
      </c>
    </row>
    <row r="529" spans="1:13" hidden="1" x14ac:dyDescent="0.25">
      <c r="A529" s="2">
        <f>A527</f>
        <v>0</v>
      </c>
    </row>
    <row r="530" spans="1:13" hidden="1" x14ac:dyDescent="0.25">
      <c r="A530" s="2">
        <f>A513*IF([1]summary!$F$11=M530,1,0)</f>
        <v>0</v>
      </c>
      <c r="B530" s="93" t="s">
        <v>29</v>
      </c>
      <c r="C530" s="93"/>
      <c r="D530" s="93"/>
      <c r="E530" s="93"/>
      <c r="F530" s="93"/>
      <c r="G530" s="93"/>
      <c r="H530" s="93"/>
      <c r="I530" s="93"/>
      <c r="J530" s="93"/>
      <c r="K530" s="93"/>
      <c r="M530" s="6" t="s">
        <v>30</v>
      </c>
    </row>
    <row r="531" spans="1:13" hidden="1" x14ac:dyDescent="0.25">
      <c r="A531" s="2">
        <f>A530</f>
        <v>0</v>
      </c>
    </row>
    <row r="532" spans="1:13" ht="15" hidden="1" customHeight="1" x14ac:dyDescent="0.25">
      <c r="A532" s="2">
        <f>A530</f>
        <v>0</v>
      </c>
      <c r="B532" s="54" t="s">
        <v>31</v>
      </c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3" hidden="1" x14ac:dyDescent="0.25">
      <c r="A533" s="2">
        <f>A530</f>
        <v>0</v>
      </c>
    </row>
    <row r="534" spans="1:13" hidden="1" x14ac:dyDescent="0.25">
      <c r="A534" s="2">
        <f>A545</f>
        <v>0</v>
      </c>
    </row>
    <row r="535" spans="1:13" hidden="1" x14ac:dyDescent="0.25">
      <c r="A535" s="2">
        <f>A545</f>
        <v>0</v>
      </c>
      <c r="C535" s="36" t="s">
        <v>32</v>
      </c>
      <c r="D535" s="37"/>
    </row>
    <row r="536" spans="1:13" s="38" customFormat="1" hidden="1" x14ac:dyDescent="0.25">
      <c r="A536" s="2">
        <f>A545</f>
        <v>0</v>
      </c>
      <c r="C536" s="36"/>
      <c r="M536" s="39"/>
    </row>
    <row r="537" spans="1:13" s="38" customFormat="1" ht="15" hidden="1" customHeight="1" x14ac:dyDescent="0.25">
      <c r="A537" s="2">
        <f>A545</f>
        <v>0</v>
      </c>
      <c r="C537" s="36" t="s">
        <v>33</v>
      </c>
      <c r="D537" s="40"/>
      <c r="G537" s="41"/>
      <c r="H537" s="41"/>
      <c r="I537" s="41"/>
      <c r="J537" s="41"/>
      <c r="K537" s="41"/>
      <c r="M537" s="39"/>
    </row>
    <row r="538" spans="1:13" s="38" customFormat="1" hidden="1" x14ac:dyDescent="0.25">
      <c r="A538" s="2">
        <f>A545</f>
        <v>0</v>
      </c>
      <c r="F538" s="42"/>
      <c r="G538" s="94" t="str">
        <f>"podpis a pečiatka "&amp;IF([1]summary!$K$24="","navrhovateľa","dodávateľa")</f>
        <v>podpis a pečiatka navrhovateľa</v>
      </c>
      <c r="H538" s="94"/>
      <c r="I538" s="94"/>
      <c r="J538" s="94"/>
      <c r="K538" s="94"/>
      <c r="M538" s="39"/>
    </row>
    <row r="539" spans="1:13" s="38" customFormat="1" hidden="1" x14ac:dyDescent="0.25">
      <c r="A539" s="2">
        <f>A545</f>
        <v>0</v>
      </c>
      <c r="F539" s="42"/>
      <c r="G539" s="43"/>
      <c r="H539" s="43"/>
      <c r="I539" s="43"/>
      <c r="J539" s="43"/>
      <c r="K539" s="43"/>
      <c r="M539" s="39"/>
    </row>
    <row r="540" spans="1:13" ht="15" hidden="1" customHeight="1" x14ac:dyDescent="0.25">
      <c r="A540" s="2">
        <f>A545*IF([1]summary!$K$24="",1,0)</f>
        <v>0</v>
      </c>
      <c r="B540" s="95" t="s">
        <v>34</v>
      </c>
      <c r="C540" s="95"/>
      <c r="D540" s="95"/>
      <c r="E540" s="95"/>
      <c r="F540" s="95"/>
      <c r="G540" s="95"/>
      <c r="H540" s="95"/>
      <c r="I540" s="95"/>
      <c r="J540" s="95"/>
      <c r="K540" s="95"/>
      <c r="L540" s="44"/>
    </row>
    <row r="541" spans="1:13" hidden="1" x14ac:dyDescent="0.25">
      <c r="A541" s="2">
        <f>A540</f>
        <v>0</v>
      </c>
      <c r="B541" s="95"/>
      <c r="C541" s="95"/>
      <c r="D541" s="95"/>
      <c r="E541" s="95"/>
      <c r="F541" s="95"/>
      <c r="G541" s="95"/>
      <c r="H541" s="95"/>
      <c r="I541" s="95"/>
      <c r="J541" s="95"/>
      <c r="K541" s="95"/>
      <c r="L541" s="44"/>
    </row>
    <row r="542" spans="1:13" ht="15" hidden="1" customHeight="1" x14ac:dyDescent="0.25">
      <c r="A542" s="2">
        <f>A545*IF(A540=1,0,1)</f>
        <v>0</v>
      </c>
      <c r="B542" s="95" t="s">
        <v>35</v>
      </c>
      <c r="C542" s="95"/>
      <c r="D542" s="95"/>
      <c r="E542" s="95"/>
      <c r="F542" s="95"/>
      <c r="G542" s="95"/>
      <c r="H542" s="95"/>
      <c r="I542" s="95"/>
      <c r="J542" s="95"/>
      <c r="K542" s="95"/>
      <c r="L542" s="44"/>
    </row>
    <row r="543" spans="1:13" hidden="1" x14ac:dyDescent="0.25">
      <c r="A543" s="2">
        <f>A542</f>
        <v>0</v>
      </c>
      <c r="B543" s="95"/>
      <c r="C543" s="95"/>
      <c r="D543" s="95"/>
      <c r="E543" s="95"/>
      <c r="F543" s="95"/>
      <c r="G543" s="95"/>
      <c r="H543" s="95"/>
      <c r="I543" s="95"/>
      <c r="J543" s="95"/>
      <c r="K543" s="95"/>
      <c r="L543" s="44"/>
    </row>
    <row r="544" spans="1:13" s="2" customFormat="1" ht="21" hidden="1" x14ac:dyDescent="0.25">
      <c r="A544" s="2">
        <f>A545*IF(J544="",0,1)</f>
        <v>0</v>
      </c>
      <c r="B544" s="4"/>
      <c r="C544" s="5"/>
      <c r="D544" s="5"/>
      <c r="E544" s="5"/>
      <c r="F544" s="5"/>
      <c r="G544" s="5"/>
      <c r="H544" s="5"/>
      <c r="I544" s="5"/>
      <c r="J544" s="52" t="str">
        <f>IF([1]summary!$K$24="",'[1]Výzva na prieskum trhu'!$C$121,"")</f>
        <v xml:space="preserve">Príloha č. 2: </v>
      </c>
      <c r="K544" s="52"/>
      <c r="M544" s="6"/>
    </row>
    <row r="545" spans="1:13" s="2" customFormat="1" ht="23.25" hidden="1" customHeight="1" x14ac:dyDescent="0.25">
      <c r="A545" s="2">
        <f>IF([1]summary!$K$24="",IF([1]summary!$G$19="všetky predmety spolu",0,1)*A567,IF([1]summary!$E$67="cenové ponuky komplexne",0,1)*A567)</f>
        <v>0</v>
      </c>
      <c r="B545" s="53" t="str">
        <f>IF([1]summary!$K$24="",'[1]Výzva na prieskum trhu'!$B$2,'[1]Výzva na predkladanie ponúk'!$D$99)</f>
        <v>Výzva na predloženie ponúk - prieskum trhu</v>
      </c>
      <c r="C545" s="53"/>
      <c r="D545" s="53"/>
      <c r="E545" s="53"/>
      <c r="F545" s="53"/>
      <c r="G545" s="53"/>
      <c r="H545" s="53"/>
      <c r="I545" s="53"/>
      <c r="J545" s="53"/>
      <c r="K545" s="53"/>
      <c r="M545" s="6"/>
    </row>
    <row r="546" spans="1:13" s="2" customFormat="1" hidden="1" x14ac:dyDescent="0.25">
      <c r="A546" s="2">
        <f>A545</f>
        <v>0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M546" s="6"/>
    </row>
    <row r="547" spans="1:13" s="2" customFormat="1" ht="23.25" hidden="1" customHeight="1" x14ac:dyDescent="0.25">
      <c r="A547" s="2">
        <f>A545</f>
        <v>0</v>
      </c>
      <c r="B547" s="53" t="str">
        <f>IF([1]summary!$K$24="",'[1]Výzva na prieskum trhu'!$E$121,'[1]Výzva na predkladanie ponúk'!$F$99)</f>
        <v>Cena dodávaného predmetu</v>
      </c>
      <c r="C547" s="53"/>
      <c r="D547" s="53"/>
      <c r="E547" s="53"/>
      <c r="F547" s="53"/>
      <c r="G547" s="53"/>
      <c r="H547" s="53"/>
      <c r="I547" s="53"/>
      <c r="J547" s="53"/>
      <c r="K547" s="53"/>
      <c r="M547" s="6"/>
    </row>
    <row r="548" spans="1:13" hidden="1" x14ac:dyDescent="0.25">
      <c r="A548" s="2">
        <f>A545</f>
        <v>0</v>
      </c>
    </row>
    <row r="549" spans="1:13" ht="15" hidden="1" customHeight="1" x14ac:dyDescent="0.25">
      <c r="A549" s="2">
        <f>A545</f>
        <v>0</v>
      </c>
      <c r="B549" s="54" t="s">
        <v>1</v>
      </c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3" hidden="1" x14ac:dyDescent="0.25">
      <c r="A550" s="2">
        <f>A545</f>
        <v>0</v>
      </c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3" hidden="1" x14ac:dyDescent="0.25">
      <c r="A551" s="2">
        <f>A545</f>
        <v>0</v>
      </c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3" hidden="1" x14ac:dyDescent="0.25">
      <c r="A552" s="2">
        <f>A545</f>
        <v>0</v>
      </c>
    </row>
    <row r="553" spans="1:13" s="2" customFormat="1" ht="19.5" hidden="1" customHeight="1" thickBot="1" x14ac:dyDescent="0.3">
      <c r="A553" s="2">
        <f>A545</f>
        <v>0</v>
      </c>
      <c r="C553" s="55" t="str">
        <f>"Identifikačné údaje "&amp;IF([1]summary!$K$24="","navrhovateľa:","dodávateľa:")</f>
        <v>Identifikačné údaje navrhovateľa:</v>
      </c>
      <c r="D553" s="56"/>
      <c r="E553" s="56"/>
      <c r="F553" s="56"/>
      <c r="G553" s="57"/>
      <c r="M553" s="6"/>
    </row>
    <row r="554" spans="1:13" s="2" customFormat="1" ht="19.5" hidden="1" customHeight="1" x14ac:dyDescent="0.25">
      <c r="A554" s="2">
        <f>A545</f>
        <v>0</v>
      </c>
      <c r="C554" s="58" t="s">
        <v>2</v>
      </c>
      <c r="D554" s="59"/>
      <c r="E554" s="60"/>
      <c r="F554" s="61"/>
      <c r="G554" s="62"/>
      <c r="M554" s="6"/>
    </row>
    <row r="555" spans="1:13" s="2" customFormat="1" ht="39" hidden="1" customHeight="1" x14ac:dyDescent="0.25">
      <c r="A555" s="2">
        <f>A545</f>
        <v>0</v>
      </c>
      <c r="C555" s="45" t="s">
        <v>3</v>
      </c>
      <c r="D555" s="46"/>
      <c r="E555" s="47"/>
      <c r="F555" s="48"/>
      <c r="G555" s="49"/>
      <c r="M555" s="6"/>
    </row>
    <row r="556" spans="1:13" s="2" customFormat="1" ht="19.5" hidden="1" customHeight="1" x14ac:dyDescent="0.25">
      <c r="A556" s="2">
        <f>A545</f>
        <v>0</v>
      </c>
      <c r="C556" s="50" t="s">
        <v>4</v>
      </c>
      <c r="D556" s="51"/>
      <c r="E556" s="47"/>
      <c r="F556" s="48"/>
      <c r="G556" s="49"/>
      <c r="M556" s="6"/>
    </row>
    <row r="557" spans="1:13" s="2" customFormat="1" ht="19.5" hidden="1" customHeight="1" x14ac:dyDescent="0.25">
      <c r="A557" s="2">
        <f>A545</f>
        <v>0</v>
      </c>
      <c r="C557" s="50" t="s">
        <v>5</v>
      </c>
      <c r="D557" s="51"/>
      <c r="E557" s="47"/>
      <c r="F557" s="48"/>
      <c r="G557" s="49"/>
      <c r="M557" s="6"/>
    </row>
    <row r="558" spans="1:13" s="2" customFormat="1" ht="30" hidden="1" customHeight="1" x14ac:dyDescent="0.25">
      <c r="A558" s="2">
        <f>A545</f>
        <v>0</v>
      </c>
      <c r="C558" s="66" t="s">
        <v>6</v>
      </c>
      <c r="D558" s="67"/>
      <c r="E558" s="47"/>
      <c r="F558" s="48"/>
      <c r="G558" s="49"/>
      <c r="M558" s="6"/>
    </row>
    <row r="559" spans="1:13" s="2" customFormat="1" ht="19.5" hidden="1" customHeight="1" x14ac:dyDescent="0.25">
      <c r="A559" s="2">
        <f>A545</f>
        <v>0</v>
      </c>
      <c r="C559" s="50" t="s">
        <v>7</v>
      </c>
      <c r="D559" s="51"/>
      <c r="E559" s="47"/>
      <c r="F559" s="48"/>
      <c r="G559" s="49"/>
      <c r="M559" s="6"/>
    </row>
    <row r="560" spans="1:13" s="2" customFormat="1" ht="19.5" hidden="1" customHeight="1" x14ac:dyDescent="0.25">
      <c r="A560" s="2">
        <f>A545</f>
        <v>0</v>
      </c>
      <c r="C560" s="50" t="s">
        <v>8</v>
      </c>
      <c r="D560" s="51"/>
      <c r="E560" s="47"/>
      <c r="F560" s="48"/>
      <c r="G560" s="49"/>
      <c r="M560" s="6"/>
    </row>
    <row r="561" spans="1:13" s="2" customFormat="1" ht="19.5" hidden="1" customHeight="1" x14ac:dyDescent="0.25">
      <c r="A561" s="2">
        <f>A545</f>
        <v>0</v>
      </c>
      <c r="C561" s="50" t="s">
        <v>9</v>
      </c>
      <c r="D561" s="51"/>
      <c r="E561" s="47"/>
      <c r="F561" s="48"/>
      <c r="G561" s="49"/>
      <c r="M561" s="6"/>
    </row>
    <row r="562" spans="1:13" s="2" customFormat="1" ht="19.5" hidden="1" customHeight="1" x14ac:dyDescent="0.25">
      <c r="A562" s="2">
        <f>A545</f>
        <v>0</v>
      </c>
      <c r="C562" s="50" t="s">
        <v>10</v>
      </c>
      <c r="D562" s="51"/>
      <c r="E562" s="47"/>
      <c r="F562" s="48"/>
      <c r="G562" s="49"/>
      <c r="M562" s="6"/>
    </row>
    <row r="563" spans="1:13" s="2" customFormat="1" ht="19.5" hidden="1" customHeight="1" x14ac:dyDescent="0.25">
      <c r="A563" s="2">
        <f>A545</f>
        <v>0</v>
      </c>
      <c r="C563" s="50" t="s">
        <v>11</v>
      </c>
      <c r="D563" s="51"/>
      <c r="E563" s="47"/>
      <c r="F563" s="48"/>
      <c r="G563" s="49"/>
      <c r="M563" s="6"/>
    </row>
    <row r="564" spans="1:13" s="2" customFormat="1" ht="19.5" hidden="1" customHeight="1" thickBot="1" x14ac:dyDescent="0.3">
      <c r="A564" s="2">
        <f>A545</f>
        <v>0</v>
      </c>
      <c r="C564" s="78" t="s">
        <v>12</v>
      </c>
      <c r="D564" s="79"/>
      <c r="E564" s="80"/>
      <c r="F564" s="81"/>
      <c r="G564" s="82"/>
      <c r="M564" s="6"/>
    </row>
    <row r="565" spans="1:13" hidden="1" x14ac:dyDescent="0.25">
      <c r="A565" s="2">
        <f>A545</f>
        <v>0</v>
      </c>
    </row>
    <row r="566" spans="1:13" hidden="1" x14ac:dyDescent="0.25">
      <c r="A566" s="2">
        <f>A545</f>
        <v>0</v>
      </c>
    </row>
    <row r="567" spans="1:13" hidden="1" x14ac:dyDescent="0.25">
      <c r="A567">
        <f>IF(D567&lt;&gt;"",1,0)</f>
        <v>0</v>
      </c>
      <c r="B567" s="83" t="s">
        <v>13</v>
      </c>
      <c r="C567" s="83"/>
      <c r="D567" s="84" t="str">
        <f>IF([1]summary!$G$19="každý predmet samostatne",IF(VLOOKUP(M567,[1]summary!$A$51:$F$65,2,FALSE)&lt;&gt;"",VLOOKUP(M567,[1]summary!$A$51:$F$65,2,FALSE),""),"")</f>
        <v/>
      </c>
      <c r="E567" s="84"/>
      <c r="F567" s="84"/>
      <c r="G567" s="84"/>
      <c r="H567" s="84"/>
      <c r="I567" s="84"/>
      <c r="J567" s="84"/>
      <c r="K567" s="9"/>
      <c r="M567" s="1">
        <f>M513+1</f>
        <v>11</v>
      </c>
    </row>
    <row r="568" spans="1:13" hidden="1" x14ac:dyDescent="0.25">
      <c r="A568" s="2">
        <f>A567</f>
        <v>0</v>
      </c>
    </row>
    <row r="569" spans="1:13" ht="54.95" hidden="1" customHeight="1" thickBot="1" x14ac:dyDescent="0.3">
      <c r="A569" s="2">
        <f>A567</f>
        <v>0</v>
      </c>
      <c r="B569" s="109" t="s">
        <v>14</v>
      </c>
      <c r="C569" s="110"/>
      <c r="D569" s="111"/>
      <c r="E569" s="88" t="s">
        <v>15</v>
      </c>
      <c r="F569" s="89"/>
      <c r="G569" s="10" t="s">
        <v>16</v>
      </c>
      <c r="H569" s="11" t="s">
        <v>17</v>
      </c>
      <c r="I569" s="10" t="s">
        <v>18</v>
      </c>
      <c r="J569" s="12" t="s">
        <v>19</v>
      </c>
      <c r="K569" s="13" t="s">
        <v>20</v>
      </c>
    </row>
    <row r="570" spans="1:13" ht="25.5" hidden="1" customHeight="1" x14ac:dyDescent="0.25">
      <c r="A570" s="2">
        <f>A567*IF(B570&lt;&gt;"",1,0)</f>
        <v>0</v>
      </c>
      <c r="B570" s="68"/>
      <c r="C570" s="69"/>
      <c r="D570" s="70"/>
      <c r="E570" s="71"/>
      <c r="F570" s="72"/>
      <c r="G570" s="14" t="s">
        <v>21</v>
      </c>
      <c r="H570" s="15"/>
      <c r="I570" s="16"/>
      <c r="J570" s="17" t="str">
        <f t="shared" ref="J570:J576" si="20">IF(AND(H570&lt;&gt;"",I570&lt;&gt;""),H570*I570,"")</f>
        <v/>
      </c>
      <c r="K570" s="18" t="str">
        <f t="shared" ref="K570:K576" si="21">IF(J570&lt;&gt;"",J570*IF($E$558="platiteľ DPH",1.23,1),"")</f>
        <v/>
      </c>
    </row>
    <row r="571" spans="1:13" ht="25.5" hidden="1" customHeight="1" x14ac:dyDescent="0.25">
      <c r="A571" s="2">
        <f>A567*IF(B571&lt;&gt;"",1,0)</f>
        <v>0</v>
      </c>
      <c r="B571" s="73"/>
      <c r="C571" s="74"/>
      <c r="D571" s="75"/>
      <c r="E571" s="76"/>
      <c r="F571" s="77"/>
      <c r="G571" s="19" t="s">
        <v>21</v>
      </c>
      <c r="H571" s="20"/>
      <c r="I571" s="21"/>
      <c r="J571" s="22" t="str">
        <f t="shared" si="20"/>
        <v/>
      </c>
      <c r="K571" s="23" t="str">
        <f t="shared" si="21"/>
        <v/>
      </c>
    </row>
    <row r="572" spans="1:13" ht="25.5" hidden="1" customHeight="1" x14ac:dyDescent="0.25">
      <c r="A572" s="2">
        <f>A567*IF(B572&lt;&gt;"",1,0)</f>
        <v>0</v>
      </c>
      <c r="B572" s="73"/>
      <c r="C572" s="74"/>
      <c r="D572" s="75"/>
      <c r="E572" s="76"/>
      <c r="F572" s="77"/>
      <c r="G572" s="19" t="s">
        <v>21</v>
      </c>
      <c r="H572" s="20"/>
      <c r="I572" s="21"/>
      <c r="J572" s="22" t="str">
        <f t="shared" si="20"/>
        <v/>
      </c>
      <c r="K572" s="23" t="str">
        <f t="shared" si="21"/>
        <v/>
      </c>
    </row>
    <row r="573" spans="1:13" ht="25.5" hidden="1" customHeight="1" x14ac:dyDescent="0.25">
      <c r="A573" s="2">
        <f>A567*IF(B573&lt;&gt;"",1,0)</f>
        <v>0</v>
      </c>
      <c r="B573" s="73"/>
      <c r="C573" s="74"/>
      <c r="D573" s="75"/>
      <c r="E573" s="76"/>
      <c r="F573" s="77"/>
      <c r="G573" s="19" t="s">
        <v>21</v>
      </c>
      <c r="H573" s="20"/>
      <c r="I573" s="21"/>
      <c r="J573" s="22" t="str">
        <f t="shared" si="20"/>
        <v/>
      </c>
      <c r="K573" s="23" t="str">
        <f t="shared" si="21"/>
        <v/>
      </c>
    </row>
    <row r="574" spans="1:13" ht="25.5" hidden="1" customHeight="1" thickBot="1" x14ac:dyDescent="0.3">
      <c r="A574" s="2">
        <f>A567*IF(B574&lt;&gt;"",1,0)</f>
        <v>0</v>
      </c>
      <c r="B574" s="96"/>
      <c r="C574" s="97"/>
      <c r="D574" s="98"/>
      <c r="E574" s="99"/>
      <c r="F574" s="100"/>
      <c r="G574" s="24" t="s">
        <v>21</v>
      </c>
      <c r="H574" s="25"/>
      <c r="I574" s="26"/>
      <c r="J574" s="27" t="str">
        <f t="shared" si="20"/>
        <v/>
      </c>
      <c r="K574" s="28" t="str">
        <f t="shared" si="21"/>
        <v/>
      </c>
    </row>
    <row r="575" spans="1:13" ht="25.5" hidden="1" customHeight="1" x14ac:dyDescent="0.25">
      <c r="A575" s="2">
        <f>A567</f>
        <v>0</v>
      </c>
      <c r="B575" s="101" t="s">
        <v>22</v>
      </c>
      <c r="C575" s="102"/>
      <c r="D575" s="29" t="s">
        <v>23</v>
      </c>
      <c r="E575" s="112" t="s">
        <v>24</v>
      </c>
      <c r="F575" s="113"/>
      <c r="G575" s="14" t="s">
        <v>24</v>
      </c>
      <c r="H575" s="15"/>
      <c r="I575" s="16">
        <v>1</v>
      </c>
      <c r="J575" s="17" t="str">
        <f t="shared" si="20"/>
        <v/>
      </c>
      <c r="K575" s="18" t="str">
        <f t="shared" si="21"/>
        <v/>
      </c>
    </row>
    <row r="576" spans="1:13" ht="25.5" hidden="1" customHeight="1" thickBot="1" x14ac:dyDescent="0.3">
      <c r="A576" s="2">
        <f>A567</f>
        <v>0</v>
      </c>
      <c r="B576" s="103"/>
      <c r="C576" s="104"/>
      <c r="D576" s="30" t="s">
        <v>25</v>
      </c>
      <c r="E576" s="114" t="s">
        <v>24</v>
      </c>
      <c r="F576" s="115"/>
      <c r="G576" s="24" t="s">
        <v>24</v>
      </c>
      <c r="H576" s="25"/>
      <c r="I576" s="26">
        <v>1</v>
      </c>
      <c r="J576" s="27" t="str">
        <f t="shared" si="20"/>
        <v/>
      </c>
      <c r="K576" s="28" t="str">
        <f t="shared" si="21"/>
        <v/>
      </c>
    </row>
    <row r="577" spans="1:13" ht="25.5" hidden="1" customHeight="1" thickBot="1" x14ac:dyDescent="0.3">
      <c r="A577" s="2">
        <f>A567</f>
        <v>0</v>
      </c>
      <c r="B577" s="31"/>
      <c r="C577" s="32"/>
      <c r="D577" s="32"/>
      <c r="E577" s="32"/>
      <c r="F577" s="32"/>
      <c r="G577" s="32"/>
      <c r="H577" s="33"/>
      <c r="I577" s="33" t="s">
        <v>26</v>
      </c>
      <c r="J577" s="34" t="str">
        <f>IF(SUM(J570:J576)&gt;0,SUM(J570:J576),"")</f>
        <v/>
      </c>
      <c r="K577" s="34" t="str">
        <f>IF(SUM(K570:K576)&gt;0,SUM(K570:K576),"")</f>
        <v/>
      </c>
    </row>
    <row r="578" spans="1:13" hidden="1" x14ac:dyDescent="0.25">
      <c r="A578" s="2">
        <f>A567</f>
        <v>0</v>
      </c>
      <c r="B578" s="35" t="s">
        <v>27</v>
      </c>
    </row>
    <row r="579" spans="1:13" hidden="1" x14ac:dyDescent="0.25">
      <c r="A579" s="2">
        <f>A567</f>
        <v>0</v>
      </c>
    </row>
    <row r="580" spans="1:13" hidden="1" x14ac:dyDescent="0.25">
      <c r="A580" s="2">
        <f>A567</f>
        <v>0</v>
      </c>
    </row>
    <row r="581" spans="1:13" hidden="1" x14ac:dyDescent="0.25">
      <c r="A581" s="2">
        <f>A567*IF([1]summary!$K$24="",1,0)</f>
        <v>0</v>
      </c>
      <c r="C581" s="90" t="s">
        <v>28</v>
      </c>
      <c r="D581" s="91"/>
      <c r="E581" s="91"/>
      <c r="F581" s="91"/>
      <c r="G581" s="91"/>
      <c r="H581" s="91"/>
      <c r="I581" s="91"/>
      <c r="J581" s="92"/>
    </row>
    <row r="582" spans="1:13" hidden="1" x14ac:dyDescent="0.25">
      <c r="A582" s="2">
        <f>A581</f>
        <v>0</v>
      </c>
    </row>
    <row r="583" spans="1:13" hidden="1" x14ac:dyDescent="0.25">
      <c r="A583" s="2">
        <f>A581</f>
        <v>0</v>
      </c>
    </row>
    <row r="584" spans="1:13" hidden="1" x14ac:dyDescent="0.25">
      <c r="A584" s="2">
        <f>A567*IF([1]summary!$F$11=M584,1,0)</f>
        <v>0</v>
      </c>
      <c r="B584" s="93" t="s">
        <v>29</v>
      </c>
      <c r="C584" s="93"/>
      <c r="D584" s="93"/>
      <c r="E584" s="93"/>
      <c r="F584" s="93"/>
      <c r="G584" s="93"/>
      <c r="H584" s="93"/>
      <c r="I584" s="93"/>
      <c r="J584" s="93"/>
      <c r="K584" s="93"/>
      <c r="M584" s="6" t="s">
        <v>30</v>
      </c>
    </row>
    <row r="585" spans="1:13" hidden="1" x14ac:dyDescent="0.25">
      <c r="A585" s="2">
        <f>A584</f>
        <v>0</v>
      </c>
    </row>
    <row r="586" spans="1:13" ht="15" hidden="1" customHeight="1" x14ac:dyDescent="0.25">
      <c r="A586" s="2">
        <f>A584</f>
        <v>0</v>
      </c>
      <c r="B586" s="54" t="s">
        <v>31</v>
      </c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3" hidden="1" x14ac:dyDescent="0.25">
      <c r="A587" s="2">
        <f>A584</f>
        <v>0</v>
      </c>
    </row>
    <row r="588" spans="1:13" hidden="1" x14ac:dyDescent="0.25">
      <c r="A588" s="2">
        <f>A599</f>
        <v>0</v>
      </c>
    </row>
    <row r="589" spans="1:13" hidden="1" x14ac:dyDescent="0.25">
      <c r="A589" s="2">
        <f>A599</f>
        <v>0</v>
      </c>
      <c r="C589" s="36" t="s">
        <v>32</v>
      </c>
      <c r="D589" s="37"/>
    </row>
    <row r="590" spans="1:13" s="38" customFormat="1" hidden="1" x14ac:dyDescent="0.25">
      <c r="A590" s="2">
        <f>A599</f>
        <v>0</v>
      </c>
      <c r="C590" s="36"/>
      <c r="M590" s="39"/>
    </row>
    <row r="591" spans="1:13" s="38" customFormat="1" ht="15" hidden="1" customHeight="1" x14ac:dyDescent="0.25">
      <c r="A591" s="2">
        <f>A599</f>
        <v>0</v>
      </c>
      <c r="C591" s="36" t="s">
        <v>33</v>
      </c>
      <c r="D591" s="40"/>
      <c r="G591" s="41"/>
      <c r="H591" s="41"/>
      <c r="I591" s="41"/>
      <c r="J591" s="41"/>
      <c r="K591" s="41"/>
      <c r="M591" s="39"/>
    </row>
    <row r="592" spans="1:13" s="38" customFormat="1" hidden="1" x14ac:dyDescent="0.25">
      <c r="A592" s="2">
        <f>A599</f>
        <v>0</v>
      </c>
      <c r="F592" s="42"/>
      <c r="G592" s="94" t="str">
        <f>"podpis a pečiatka "&amp;IF([1]summary!$K$24="","navrhovateľa","dodávateľa")</f>
        <v>podpis a pečiatka navrhovateľa</v>
      </c>
      <c r="H592" s="94"/>
      <c r="I592" s="94"/>
      <c r="J592" s="94"/>
      <c r="K592" s="94"/>
      <c r="M592" s="39"/>
    </row>
    <row r="593" spans="1:13" s="38" customFormat="1" hidden="1" x14ac:dyDescent="0.25">
      <c r="A593" s="2">
        <f>A599</f>
        <v>0</v>
      </c>
      <c r="F593" s="42"/>
      <c r="G593" s="43"/>
      <c r="H593" s="43"/>
      <c r="I593" s="43"/>
      <c r="J593" s="43"/>
      <c r="K593" s="43"/>
      <c r="M593" s="39"/>
    </row>
    <row r="594" spans="1:13" ht="15" hidden="1" customHeight="1" x14ac:dyDescent="0.25">
      <c r="A594" s="2">
        <f>A599*IF([1]summary!$K$24="",1,0)</f>
        <v>0</v>
      </c>
      <c r="B594" s="95" t="s">
        <v>34</v>
      </c>
      <c r="C594" s="95"/>
      <c r="D594" s="95"/>
      <c r="E594" s="95"/>
      <c r="F594" s="95"/>
      <c r="G594" s="95"/>
      <c r="H594" s="95"/>
      <c r="I594" s="95"/>
      <c r="J594" s="95"/>
      <c r="K594" s="95"/>
      <c r="L594" s="44"/>
    </row>
    <row r="595" spans="1:13" hidden="1" x14ac:dyDescent="0.25">
      <c r="A595" s="2">
        <f>A594</f>
        <v>0</v>
      </c>
      <c r="B595" s="95"/>
      <c r="C595" s="95"/>
      <c r="D595" s="95"/>
      <c r="E595" s="95"/>
      <c r="F595" s="95"/>
      <c r="G595" s="95"/>
      <c r="H595" s="95"/>
      <c r="I595" s="95"/>
      <c r="J595" s="95"/>
      <c r="K595" s="95"/>
      <c r="L595" s="44"/>
    </row>
    <row r="596" spans="1:13" ht="15" hidden="1" customHeight="1" x14ac:dyDescent="0.25">
      <c r="A596" s="2">
        <f>A599*IF(A594=1,0,1)</f>
        <v>0</v>
      </c>
      <c r="B596" s="95" t="s">
        <v>35</v>
      </c>
      <c r="C596" s="95"/>
      <c r="D596" s="95"/>
      <c r="E596" s="95"/>
      <c r="F596" s="95"/>
      <c r="G596" s="95"/>
      <c r="H596" s="95"/>
      <c r="I596" s="95"/>
      <c r="J596" s="95"/>
      <c r="K596" s="95"/>
      <c r="L596" s="44"/>
    </row>
    <row r="597" spans="1:13" hidden="1" x14ac:dyDescent="0.25">
      <c r="A597" s="2">
        <f>A596</f>
        <v>0</v>
      </c>
      <c r="B597" s="95"/>
      <c r="C597" s="95"/>
      <c r="D597" s="95"/>
      <c r="E597" s="95"/>
      <c r="F597" s="95"/>
      <c r="G597" s="95"/>
      <c r="H597" s="95"/>
      <c r="I597" s="95"/>
      <c r="J597" s="95"/>
      <c r="K597" s="95"/>
      <c r="L597" s="44"/>
    </row>
    <row r="598" spans="1:13" s="2" customFormat="1" ht="21" hidden="1" x14ac:dyDescent="0.25">
      <c r="A598" s="2">
        <f>A599*IF(J598="",0,1)</f>
        <v>0</v>
      </c>
      <c r="B598" s="4"/>
      <c r="C598" s="5"/>
      <c r="D598" s="5"/>
      <c r="E598" s="5"/>
      <c r="F598" s="5"/>
      <c r="G598" s="5"/>
      <c r="H598" s="5"/>
      <c r="I598" s="5"/>
      <c r="J598" s="52" t="str">
        <f>IF([1]summary!$K$24="",'[1]Výzva na prieskum trhu'!$C$121,"")</f>
        <v xml:space="preserve">Príloha č. 2: </v>
      </c>
      <c r="K598" s="52"/>
      <c r="M598" s="6"/>
    </row>
    <row r="599" spans="1:13" s="2" customFormat="1" ht="23.25" hidden="1" customHeight="1" x14ac:dyDescent="0.25">
      <c r="A599" s="2">
        <f>IF([1]summary!$K$24="",IF([1]summary!$G$19="všetky predmety spolu",0,1)*A621,IF([1]summary!$E$67="cenové ponuky komplexne",0,1)*A621)</f>
        <v>0</v>
      </c>
      <c r="B599" s="53" t="str">
        <f>IF([1]summary!$K$24="",'[1]Výzva na prieskum trhu'!$B$2,'[1]Výzva na predkladanie ponúk'!$D$99)</f>
        <v>Výzva na predloženie ponúk - prieskum trhu</v>
      </c>
      <c r="C599" s="53"/>
      <c r="D599" s="53"/>
      <c r="E599" s="53"/>
      <c r="F599" s="53"/>
      <c r="G599" s="53"/>
      <c r="H599" s="53"/>
      <c r="I599" s="53"/>
      <c r="J599" s="53"/>
      <c r="K599" s="53"/>
      <c r="M599" s="6"/>
    </row>
    <row r="600" spans="1:13" s="2" customFormat="1" hidden="1" x14ac:dyDescent="0.25">
      <c r="A600" s="2">
        <f>A599</f>
        <v>0</v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M600" s="6"/>
    </row>
    <row r="601" spans="1:13" s="2" customFormat="1" ht="23.25" hidden="1" customHeight="1" x14ac:dyDescent="0.25">
      <c r="A601" s="2">
        <f>A599</f>
        <v>0</v>
      </c>
      <c r="B601" s="53" t="str">
        <f>IF([1]summary!$K$24="",'[1]Výzva na prieskum trhu'!$E$121,'[1]Výzva na predkladanie ponúk'!$F$99)</f>
        <v>Cena dodávaného predmetu</v>
      </c>
      <c r="C601" s="53"/>
      <c r="D601" s="53"/>
      <c r="E601" s="53"/>
      <c r="F601" s="53"/>
      <c r="G601" s="53"/>
      <c r="H601" s="53"/>
      <c r="I601" s="53"/>
      <c r="J601" s="53"/>
      <c r="K601" s="53"/>
      <c r="M601" s="6"/>
    </row>
    <row r="602" spans="1:13" hidden="1" x14ac:dyDescent="0.25">
      <c r="A602" s="2">
        <f>A599</f>
        <v>0</v>
      </c>
    </row>
    <row r="603" spans="1:13" ht="15" hidden="1" customHeight="1" x14ac:dyDescent="0.25">
      <c r="A603" s="2">
        <f>A599</f>
        <v>0</v>
      </c>
      <c r="B603" s="54" t="s">
        <v>1</v>
      </c>
      <c r="C603" s="54"/>
      <c r="D603" s="54"/>
      <c r="E603" s="54"/>
      <c r="F603" s="54"/>
      <c r="G603" s="54"/>
      <c r="H603" s="54"/>
      <c r="I603" s="54"/>
      <c r="J603" s="54"/>
      <c r="K603" s="54"/>
    </row>
    <row r="604" spans="1:13" hidden="1" x14ac:dyDescent="0.25">
      <c r="A604" s="2">
        <f>A599</f>
        <v>0</v>
      </c>
      <c r="B604" s="54"/>
      <c r="C604" s="54"/>
      <c r="D604" s="54"/>
      <c r="E604" s="54"/>
      <c r="F604" s="54"/>
      <c r="G604" s="54"/>
      <c r="H604" s="54"/>
      <c r="I604" s="54"/>
      <c r="J604" s="54"/>
      <c r="K604" s="54"/>
    </row>
    <row r="605" spans="1:13" hidden="1" x14ac:dyDescent="0.25">
      <c r="A605" s="2">
        <f>A599</f>
        <v>0</v>
      </c>
      <c r="B605" s="54"/>
      <c r="C605" s="54"/>
      <c r="D605" s="54"/>
      <c r="E605" s="54"/>
      <c r="F605" s="54"/>
      <c r="G605" s="54"/>
      <c r="H605" s="54"/>
      <c r="I605" s="54"/>
      <c r="J605" s="54"/>
      <c r="K605" s="54"/>
    </row>
    <row r="606" spans="1:13" hidden="1" x14ac:dyDescent="0.25">
      <c r="A606" s="2">
        <f>A599</f>
        <v>0</v>
      </c>
    </row>
    <row r="607" spans="1:13" s="2" customFormat="1" ht="19.5" hidden="1" customHeight="1" thickBot="1" x14ac:dyDescent="0.3">
      <c r="A607" s="2">
        <f>A599</f>
        <v>0</v>
      </c>
      <c r="C607" s="55" t="str">
        <f>"Identifikačné údaje "&amp;IF([1]summary!$K$24="","navrhovateľa:","dodávateľa:")</f>
        <v>Identifikačné údaje navrhovateľa:</v>
      </c>
      <c r="D607" s="56"/>
      <c r="E607" s="56"/>
      <c r="F607" s="56"/>
      <c r="G607" s="57"/>
      <c r="M607" s="6"/>
    </row>
    <row r="608" spans="1:13" s="2" customFormat="1" ht="19.5" hidden="1" customHeight="1" x14ac:dyDescent="0.25">
      <c r="A608" s="2">
        <f>A599</f>
        <v>0</v>
      </c>
      <c r="C608" s="58" t="s">
        <v>2</v>
      </c>
      <c r="D608" s="59"/>
      <c r="E608" s="60"/>
      <c r="F608" s="61"/>
      <c r="G608" s="62"/>
      <c r="M608" s="6"/>
    </row>
    <row r="609" spans="1:13" s="2" customFormat="1" ht="39" hidden="1" customHeight="1" x14ac:dyDescent="0.25">
      <c r="A609" s="2">
        <f>A599</f>
        <v>0</v>
      </c>
      <c r="C609" s="45" t="s">
        <v>3</v>
      </c>
      <c r="D609" s="46"/>
      <c r="E609" s="47"/>
      <c r="F609" s="48"/>
      <c r="G609" s="49"/>
      <c r="M609" s="6"/>
    </row>
    <row r="610" spans="1:13" s="2" customFormat="1" ht="19.5" hidden="1" customHeight="1" x14ac:dyDescent="0.25">
      <c r="A610" s="2">
        <f>A599</f>
        <v>0</v>
      </c>
      <c r="C610" s="50" t="s">
        <v>4</v>
      </c>
      <c r="D610" s="51"/>
      <c r="E610" s="47"/>
      <c r="F610" s="48"/>
      <c r="G610" s="49"/>
      <c r="M610" s="6"/>
    </row>
    <row r="611" spans="1:13" s="2" customFormat="1" ht="19.5" hidden="1" customHeight="1" x14ac:dyDescent="0.25">
      <c r="A611" s="2">
        <f>A599</f>
        <v>0</v>
      </c>
      <c r="C611" s="50" t="s">
        <v>5</v>
      </c>
      <c r="D611" s="51"/>
      <c r="E611" s="47"/>
      <c r="F611" s="48"/>
      <c r="G611" s="49"/>
      <c r="M611" s="6"/>
    </row>
    <row r="612" spans="1:13" s="2" customFormat="1" ht="30" hidden="1" customHeight="1" x14ac:dyDescent="0.25">
      <c r="A612" s="2">
        <f>A599</f>
        <v>0</v>
      </c>
      <c r="C612" s="66" t="s">
        <v>6</v>
      </c>
      <c r="D612" s="67"/>
      <c r="E612" s="47"/>
      <c r="F612" s="48"/>
      <c r="G612" s="49"/>
      <c r="M612" s="6"/>
    </row>
    <row r="613" spans="1:13" s="2" customFormat="1" ht="19.5" hidden="1" customHeight="1" x14ac:dyDescent="0.25">
      <c r="A613" s="2">
        <f>A599</f>
        <v>0</v>
      </c>
      <c r="C613" s="50" t="s">
        <v>7</v>
      </c>
      <c r="D613" s="51"/>
      <c r="E613" s="47"/>
      <c r="F613" s="48"/>
      <c r="G613" s="49"/>
      <c r="M613" s="6"/>
    </row>
    <row r="614" spans="1:13" s="2" customFormat="1" ht="19.5" hidden="1" customHeight="1" x14ac:dyDescent="0.25">
      <c r="A614" s="2">
        <f>A599</f>
        <v>0</v>
      </c>
      <c r="C614" s="50" t="s">
        <v>8</v>
      </c>
      <c r="D614" s="51"/>
      <c r="E614" s="47"/>
      <c r="F614" s="48"/>
      <c r="G614" s="49"/>
      <c r="M614" s="6"/>
    </row>
    <row r="615" spans="1:13" s="2" customFormat="1" ht="19.5" hidden="1" customHeight="1" x14ac:dyDescent="0.25">
      <c r="A615" s="2">
        <f>A599</f>
        <v>0</v>
      </c>
      <c r="C615" s="50" t="s">
        <v>9</v>
      </c>
      <c r="D615" s="51"/>
      <c r="E615" s="47"/>
      <c r="F615" s="48"/>
      <c r="G615" s="49"/>
      <c r="M615" s="6"/>
    </row>
    <row r="616" spans="1:13" s="2" customFormat="1" ht="19.5" hidden="1" customHeight="1" x14ac:dyDescent="0.25">
      <c r="A616" s="2">
        <f>A599</f>
        <v>0</v>
      </c>
      <c r="C616" s="50" t="s">
        <v>10</v>
      </c>
      <c r="D616" s="51"/>
      <c r="E616" s="47"/>
      <c r="F616" s="48"/>
      <c r="G616" s="49"/>
      <c r="M616" s="6"/>
    </row>
    <row r="617" spans="1:13" s="2" customFormat="1" ht="19.5" hidden="1" customHeight="1" x14ac:dyDescent="0.25">
      <c r="A617" s="2">
        <f>A599</f>
        <v>0</v>
      </c>
      <c r="C617" s="50" t="s">
        <v>11</v>
      </c>
      <c r="D617" s="51"/>
      <c r="E617" s="47"/>
      <c r="F617" s="48"/>
      <c r="G617" s="49"/>
      <c r="M617" s="6"/>
    </row>
    <row r="618" spans="1:13" s="2" customFormat="1" ht="19.5" hidden="1" customHeight="1" thickBot="1" x14ac:dyDescent="0.3">
      <c r="A618" s="2">
        <f>A599</f>
        <v>0</v>
      </c>
      <c r="C618" s="78" t="s">
        <v>12</v>
      </c>
      <c r="D618" s="79"/>
      <c r="E618" s="80"/>
      <c r="F618" s="81"/>
      <c r="G618" s="82"/>
      <c r="M618" s="6"/>
    </row>
    <row r="619" spans="1:13" hidden="1" x14ac:dyDescent="0.25">
      <c r="A619" s="2">
        <f>A599</f>
        <v>0</v>
      </c>
    </row>
    <row r="620" spans="1:13" hidden="1" x14ac:dyDescent="0.25">
      <c r="A620" s="2">
        <f>A599</f>
        <v>0</v>
      </c>
    </row>
    <row r="621" spans="1:13" hidden="1" x14ac:dyDescent="0.25">
      <c r="A621">
        <f>IF(D621&lt;&gt;"",1,0)</f>
        <v>0</v>
      </c>
      <c r="B621" s="83" t="s">
        <v>13</v>
      </c>
      <c r="C621" s="83"/>
      <c r="D621" s="84" t="str">
        <f>IF([1]summary!$G$19="každý predmet samostatne",IF(VLOOKUP(M621,[1]summary!$A$51:$F$65,2,FALSE)&lt;&gt;"",VLOOKUP(M621,[1]summary!$A$51:$F$65,2,FALSE),""),"")</f>
        <v/>
      </c>
      <c r="E621" s="84"/>
      <c r="F621" s="84"/>
      <c r="G621" s="84"/>
      <c r="H621" s="84"/>
      <c r="I621" s="84"/>
      <c r="J621" s="84"/>
      <c r="K621" s="9"/>
      <c r="M621" s="1">
        <f>M567+1</f>
        <v>12</v>
      </c>
    </row>
    <row r="622" spans="1:13" hidden="1" x14ac:dyDescent="0.25">
      <c r="A622" s="2">
        <f>A621</f>
        <v>0</v>
      </c>
    </row>
    <row r="623" spans="1:13" ht="54.95" hidden="1" customHeight="1" thickBot="1" x14ac:dyDescent="0.3">
      <c r="A623" s="2">
        <f>A621</f>
        <v>0</v>
      </c>
      <c r="B623" s="109" t="s">
        <v>14</v>
      </c>
      <c r="C623" s="110"/>
      <c r="D623" s="111"/>
      <c r="E623" s="88" t="s">
        <v>15</v>
      </c>
      <c r="F623" s="89"/>
      <c r="G623" s="10" t="s">
        <v>16</v>
      </c>
      <c r="H623" s="11" t="s">
        <v>17</v>
      </c>
      <c r="I623" s="10" t="s">
        <v>18</v>
      </c>
      <c r="J623" s="12" t="s">
        <v>19</v>
      </c>
      <c r="K623" s="13" t="s">
        <v>20</v>
      </c>
    </row>
    <row r="624" spans="1:13" ht="25.5" hidden="1" customHeight="1" x14ac:dyDescent="0.25">
      <c r="A624" s="2">
        <f>A621*IF(B624&lt;&gt;"",1,0)</f>
        <v>0</v>
      </c>
      <c r="B624" s="68"/>
      <c r="C624" s="69"/>
      <c r="D624" s="70"/>
      <c r="E624" s="71"/>
      <c r="F624" s="72"/>
      <c r="G624" s="14" t="s">
        <v>21</v>
      </c>
      <c r="H624" s="15"/>
      <c r="I624" s="16"/>
      <c r="J624" s="17" t="str">
        <f t="shared" ref="J624:J630" si="22">IF(AND(H624&lt;&gt;"",I624&lt;&gt;""),H624*I624,"")</f>
        <v/>
      </c>
      <c r="K624" s="18" t="str">
        <f t="shared" ref="K624:K630" si="23">IF(J624&lt;&gt;"",J624*IF($E$612="platiteľ DPH",1.23,1),"")</f>
        <v/>
      </c>
    </row>
    <row r="625" spans="1:13" ht="25.5" hidden="1" customHeight="1" x14ac:dyDescent="0.25">
      <c r="A625" s="2">
        <f>A621*IF(B625&lt;&gt;"",1,0)</f>
        <v>0</v>
      </c>
      <c r="B625" s="73"/>
      <c r="C625" s="74"/>
      <c r="D625" s="75"/>
      <c r="E625" s="76"/>
      <c r="F625" s="77"/>
      <c r="G625" s="19" t="s">
        <v>21</v>
      </c>
      <c r="H625" s="20"/>
      <c r="I625" s="21"/>
      <c r="J625" s="22" t="str">
        <f t="shared" si="22"/>
        <v/>
      </c>
      <c r="K625" s="23" t="str">
        <f t="shared" si="23"/>
        <v/>
      </c>
    </row>
    <row r="626" spans="1:13" ht="25.5" hidden="1" customHeight="1" x14ac:dyDescent="0.25">
      <c r="A626" s="2">
        <f>A621*IF(B626&lt;&gt;"",1,0)</f>
        <v>0</v>
      </c>
      <c r="B626" s="73"/>
      <c r="C626" s="74"/>
      <c r="D626" s="75"/>
      <c r="E626" s="76"/>
      <c r="F626" s="77"/>
      <c r="G626" s="19" t="s">
        <v>21</v>
      </c>
      <c r="H626" s="20"/>
      <c r="I626" s="21"/>
      <c r="J626" s="22" t="str">
        <f t="shared" si="22"/>
        <v/>
      </c>
      <c r="K626" s="23" t="str">
        <f t="shared" si="23"/>
        <v/>
      </c>
    </row>
    <row r="627" spans="1:13" ht="25.5" hidden="1" customHeight="1" x14ac:dyDescent="0.25">
      <c r="A627" s="2">
        <f>A621*IF(B627&lt;&gt;"",1,0)</f>
        <v>0</v>
      </c>
      <c r="B627" s="73"/>
      <c r="C627" s="74"/>
      <c r="D627" s="75"/>
      <c r="E627" s="76"/>
      <c r="F627" s="77"/>
      <c r="G627" s="19" t="s">
        <v>21</v>
      </c>
      <c r="H627" s="20"/>
      <c r="I627" s="21"/>
      <c r="J627" s="22" t="str">
        <f t="shared" si="22"/>
        <v/>
      </c>
      <c r="K627" s="23" t="str">
        <f t="shared" si="23"/>
        <v/>
      </c>
    </row>
    <row r="628" spans="1:13" ht="25.5" hidden="1" customHeight="1" thickBot="1" x14ac:dyDescent="0.3">
      <c r="A628" s="2">
        <f>A621*IF(B628&lt;&gt;"",1,0)</f>
        <v>0</v>
      </c>
      <c r="B628" s="96"/>
      <c r="C628" s="97"/>
      <c r="D628" s="98"/>
      <c r="E628" s="99"/>
      <c r="F628" s="100"/>
      <c r="G628" s="24" t="s">
        <v>21</v>
      </c>
      <c r="H628" s="25"/>
      <c r="I628" s="26"/>
      <c r="J628" s="27" t="str">
        <f t="shared" si="22"/>
        <v/>
      </c>
      <c r="K628" s="28" t="str">
        <f t="shared" si="23"/>
        <v/>
      </c>
    </row>
    <row r="629" spans="1:13" ht="25.5" hidden="1" customHeight="1" x14ac:dyDescent="0.25">
      <c r="A629" s="2">
        <f>A621</f>
        <v>0</v>
      </c>
      <c r="B629" s="101" t="s">
        <v>22</v>
      </c>
      <c r="C629" s="102"/>
      <c r="D629" s="29" t="s">
        <v>23</v>
      </c>
      <c r="E629" s="112" t="s">
        <v>24</v>
      </c>
      <c r="F629" s="113"/>
      <c r="G629" s="14" t="s">
        <v>24</v>
      </c>
      <c r="H629" s="15"/>
      <c r="I629" s="16">
        <v>1</v>
      </c>
      <c r="J629" s="17" t="str">
        <f t="shared" si="22"/>
        <v/>
      </c>
      <c r="K629" s="18" t="str">
        <f t="shared" si="23"/>
        <v/>
      </c>
    </row>
    <row r="630" spans="1:13" ht="25.5" hidden="1" customHeight="1" thickBot="1" x14ac:dyDescent="0.3">
      <c r="A630" s="2">
        <f>A621</f>
        <v>0</v>
      </c>
      <c r="B630" s="103"/>
      <c r="C630" s="104"/>
      <c r="D630" s="30" t="s">
        <v>25</v>
      </c>
      <c r="E630" s="114" t="s">
        <v>24</v>
      </c>
      <c r="F630" s="115"/>
      <c r="G630" s="24" t="s">
        <v>24</v>
      </c>
      <c r="H630" s="25"/>
      <c r="I630" s="26">
        <v>1</v>
      </c>
      <c r="J630" s="27" t="str">
        <f t="shared" si="22"/>
        <v/>
      </c>
      <c r="K630" s="28" t="str">
        <f t="shared" si="23"/>
        <v/>
      </c>
    </row>
    <row r="631" spans="1:13" ht="25.5" hidden="1" customHeight="1" thickBot="1" x14ac:dyDescent="0.3">
      <c r="A631" s="2">
        <f>A621</f>
        <v>0</v>
      </c>
      <c r="B631" s="31"/>
      <c r="C631" s="32"/>
      <c r="D631" s="32"/>
      <c r="E631" s="32"/>
      <c r="F631" s="32"/>
      <c r="G631" s="32"/>
      <c r="H631" s="33"/>
      <c r="I631" s="33" t="s">
        <v>26</v>
      </c>
      <c r="J631" s="34" t="str">
        <f>IF(SUM(J624:J630)&gt;0,SUM(J624:J630),"")</f>
        <v/>
      </c>
      <c r="K631" s="34" t="str">
        <f>IF(SUM(K624:K630)&gt;0,SUM(K624:K630),"")</f>
        <v/>
      </c>
    </row>
    <row r="632" spans="1:13" hidden="1" x14ac:dyDescent="0.25">
      <c r="A632" s="2">
        <f>A621</f>
        <v>0</v>
      </c>
      <c r="B632" s="35" t="s">
        <v>27</v>
      </c>
    </row>
    <row r="633" spans="1:13" hidden="1" x14ac:dyDescent="0.25">
      <c r="A633" s="2">
        <f>A621</f>
        <v>0</v>
      </c>
    </row>
    <row r="634" spans="1:13" hidden="1" x14ac:dyDescent="0.25">
      <c r="A634" s="2">
        <f>A621</f>
        <v>0</v>
      </c>
    </row>
    <row r="635" spans="1:13" hidden="1" x14ac:dyDescent="0.25">
      <c r="A635" s="2">
        <f>A621*IF([1]summary!$K$24="",1,0)</f>
        <v>0</v>
      </c>
      <c r="C635" s="90" t="s">
        <v>28</v>
      </c>
      <c r="D635" s="91"/>
      <c r="E635" s="91"/>
      <c r="F635" s="91"/>
      <c r="G635" s="91"/>
      <c r="H635" s="91"/>
      <c r="I635" s="91"/>
      <c r="J635" s="92"/>
    </row>
    <row r="636" spans="1:13" hidden="1" x14ac:dyDescent="0.25">
      <c r="A636" s="2">
        <f>A635</f>
        <v>0</v>
      </c>
    </row>
    <row r="637" spans="1:13" hidden="1" x14ac:dyDescent="0.25">
      <c r="A637" s="2">
        <f>A635</f>
        <v>0</v>
      </c>
    </row>
    <row r="638" spans="1:13" hidden="1" x14ac:dyDescent="0.25">
      <c r="A638" s="2">
        <f>A621*IF([1]summary!$F$11=M638,1,0)</f>
        <v>0</v>
      </c>
      <c r="B638" s="93" t="s">
        <v>29</v>
      </c>
      <c r="C638" s="93"/>
      <c r="D638" s="93"/>
      <c r="E638" s="93"/>
      <c r="F638" s="93"/>
      <c r="G638" s="93"/>
      <c r="H638" s="93"/>
      <c r="I638" s="93"/>
      <c r="J638" s="93"/>
      <c r="K638" s="93"/>
      <c r="M638" s="6" t="s">
        <v>30</v>
      </c>
    </row>
    <row r="639" spans="1:13" hidden="1" x14ac:dyDescent="0.25">
      <c r="A639" s="2">
        <f>A638</f>
        <v>0</v>
      </c>
    </row>
    <row r="640" spans="1:13" ht="15" hidden="1" customHeight="1" x14ac:dyDescent="0.25">
      <c r="A640" s="2">
        <f>A638</f>
        <v>0</v>
      </c>
      <c r="B640" s="54" t="s">
        <v>31</v>
      </c>
      <c r="C640" s="54"/>
      <c r="D640" s="54"/>
      <c r="E640" s="54"/>
      <c r="F640" s="54"/>
      <c r="G640" s="54"/>
      <c r="H640" s="54"/>
      <c r="I640" s="54"/>
      <c r="J640" s="54"/>
      <c r="K640" s="54"/>
    </row>
    <row r="641" spans="1:13" hidden="1" x14ac:dyDescent="0.25">
      <c r="A641" s="2">
        <f>A638</f>
        <v>0</v>
      </c>
    </row>
    <row r="642" spans="1:13" hidden="1" x14ac:dyDescent="0.25">
      <c r="A642" s="2">
        <f>A653</f>
        <v>0</v>
      </c>
    </row>
    <row r="643" spans="1:13" hidden="1" x14ac:dyDescent="0.25">
      <c r="A643" s="2">
        <f>A653</f>
        <v>0</v>
      </c>
      <c r="C643" s="36" t="s">
        <v>32</v>
      </c>
      <c r="D643" s="37"/>
    </row>
    <row r="644" spans="1:13" s="38" customFormat="1" hidden="1" x14ac:dyDescent="0.25">
      <c r="A644" s="2">
        <f>A653</f>
        <v>0</v>
      </c>
      <c r="C644" s="36"/>
      <c r="M644" s="39"/>
    </row>
    <row r="645" spans="1:13" s="38" customFormat="1" ht="15" hidden="1" customHeight="1" x14ac:dyDescent="0.25">
      <c r="A645" s="2">
        <f>A653</f>
        <v>0</v>
      </c>
      <c r="C645" s="36" t="s">
        <v>33</v>
      </c>
      <c r="D645" s="40"/>
      <c r="G645" s="41"/>
      <c r="H645" s="41"/>
      <c r="I645" s="41"/>
      <c r="J645" s="41"/>
      <c r="K645" s="41"/>
      <c r="M645" s="39"/>
    </row>
    <row r="646" spans="1:13" s="38" customFormat="1" hidden="1" x14ac:dyDescent="0.25">
      <c r="A646" s="2">
        <f>A653</f>
        <v>0</v>
      </c>
      <c r="F646" s="42"/>
      <c r="G646" s="94" t="str">
        <f>"podpis a pečiatka "&amp;IF([1]summary!$K$24="","navrhovateľa","dodávateľa")</f>
        <v>podpis a pečiatka navrhovateľa</v>
      </c>
      <c r="H646" s="94"/>
      <c r="I646" s="94"/>
      <c r="J646" s="94"/>
      <c r="K646" s="94"/>
      <c r="M646" s="39"/>
    </row>
    <row r="647" spans="1:13" s="38" customFormat="1" hidden="1" x14ac:dyDescent="0.25">
      <c r="A647" s="2">
        <f>A653</f>
        <v>0</v>
      </c>
      <c r="F647" s="42"/>
      <c r="G647" s="43"/>
      <c r="H647" s="43"/>
      <c r="I647" s="43"/>
      <c r="J647" s="43"/>
      <c r="K647" s="43"/>
      <c r="M647" s="39"/>
    </row>
    <row r="648" spans="1:13" ht="15" hidden="1" customHeight="1" x14ac:dyDescent="0.25">
      <c r="A648" s="2">
        <f>A653*IF([1]summary!$K$24="",1,0)</f>
        <v>0</v>
      </c>
      <c r="B648" s="95" t="s">
        <v>34</v>
      </c>
      <c r="C648" s="95"/>
      <c r="D648" s="95"/>
      <c r="E648" s="95"/>
      <c r="F648" s="95"/>
      <c r="G648" s="95"/>
      <c r="H648" s="95"/>
      <c r="I648" s="95"/>
      <c r="J648" s="95"/>
      <c r="K648" s="95"/>
      <c r="L648" s="44"/>
    </row>
    <row r="649" spans="1:13" hidden="1" x14ac:dyDescent="0.25">
      <c r="A649" s="2">
        <f>A648</f>
        <v>0</v>
      </c>
      <c r="B649" s="95"/>
      <c r="C649" s="95"/>
      <c r="D649" s="95"/>
      <c r="E649" s="95"/>
      <c r="F649" s="95"/>
      <c r="G649" s="95"/>
      <c r="H649" s="95"/>
      <c r="I649" s="95"/>
      <c r="J649" s="95"/>
      <c r="K649" s="95"/>
      <c r="L649" s="44"/>
    </row>
    <row r="650" spans="1:13" ht="15" hidden="1" customHeight="1" x14ac:dyDescent="0.25">
      <c r="A650" s="2">
        <f>A653*IF(A648=1,0,1)</f>
        <v>0</v>
      </c>
      <c r="B650" s="95" t="s">
        <v>35</v>
      </c>
      <c r="C650" s="95"/>
      <c r="D650" s="95"/>
      <c r="E650" s="95"/>
      <c r="F650" s="95"/>
      <c r="G650" s="95"/>
      <c r="H650" s="95"/>
      <c r="I650" s="95"/>
      <c r="J650" s="95"/>
      <c r="K650" s="95"/>
      <c r="L650" s="44"/>
    </row>
    <row r="651" spans="1:13" hidden="1" x14ac:dyDescent="0.25">
      <c r="A651" s="2">
        <f>A650</f>
        <v>0</v>
      </c>
      <c r="B651" s="95"/>
      <c r="C651" s="95"/>
      <c r="D651" s="95"/>
      <c r="E651" s="95"/>
      <c r="F651" s="95"/>
      <c r="G651" s="95"/>
      <c r="H651" s="95"/>
      <c r="I651" s="95"/>
      <c r="J651" s="95"/>
      <c r="K651" s="95"/>
      <c r="L651" s="44"/>
    </row>
    <row r="652" spans="1:13" s="2" customFormat="1" ht="21" hidden="1" x14ac:dyDescent="0.25">
      <c r="A652" s="2">
        <f>A653*IF(J652="",0,1)</f>
        <v>0</v>
      </c>
      <c r="B652" s="4"/>
      <c r="C652" s="5"/>
      <c r="D652" s="5"/>
      <c r="E652" s="5"/>
      <c r="F652" s="5"/>
      <c r="G652" s="5"/>
      <c r="H652" s="5"/>
      <c r="I652" s="5"/>
      <c r="J652" s="52" t="str">
        <f>IF([1]summary!$K$24="",'[1]Výzva na prieskum trhu'!$C$121,"")</f>
        <v xml:space="preserve">Príloha č. 2: </v>
      </c>
      <c r="K652" s="52"/>
      <c r="M652" s="6"/>
    </row>
    <row r="653" spans="1:13" s="2" customFormat="1" ht="23.25" hidden="1" customHeight="1" x14ac:dyDescent="0.25">
      <c r="A653" s="2">
        <f>IF([1]summary!$K$24="",IF([1]summary!$G$19="všetky predmety spolu",0,1)*A675,IF([1]summary!$E$67="cenové ponuky komplexne",0,1)*A675)</f>
        <v>0</v>
      </c>
      <c r="B653" s="53" t="str">
        <f>IF([1]summary!$K$24="",'[1]Výzva na prieskum trhu'!$B$2,'[1]Výzva na predkladanie ponúk'!$D$99)</f>
        <v>Výzva na predloženie ponúk - prieskum trhu</v>
      </c>
      <c r="C653" s="53"/>
      <c r="D653" s="53"/>
      <c r="E653" s="53"/>
      <c r="F653" s="53"/>
      <c r="G653" s="53"/>
      <c r="H653" s="53"/>
      <c r="I653" s="53"/>
      <c r="J653" s="53"/>
      <c r="K653" s="53"/>
      <c r="M653" s="6"/>
    </row>
    <row r="654" spans="1:13" s="2" customFormat="1" hidden="1" x14ac:dyDescent="0.25">
      <c r="A654" s="2">
        <f>A653</f>
        <v>0</v>
      </c>
      <c r="B654" s="7"/>
      <c r="C654" s="7"/>
      <c r="D654" s="7"/>
      <c r="E654" s="7"/>
      <c r="F654" s="7"/>
      <c r="G654" s="7"/>
      <c r="H654" s="7"/>
      <c r="I654" s="7"/>
      <c r="J654" s="7"/>
      <c r="K654" s="7"/>
      <c r="M654" s="6"/>
    </row>
    <row r="655" spans="1:13" s="2" customFormat="1" ht="23.25" hidden="1" customHeight="1" x14ac:dyDescent="0.25">
      <c r="A655" s="2">
        <f>A653</f>
        <v>0</v>
      </c>
      <c r="B655" s="53" t="str">
        <f>IF([1]summary!$K$24="",'[1]Výzva na prieskum trhu'!$E$121,'[1]Výzva na predkladanie ponúk'!$F$99)</f>
        <v>Cena dodávaného predmetu</v>
      </c>
      <c r="C655" s="53"/>
      <c r="D655" s="53"/>
      <c r="E655" s="53"/>
      <c r="F655" s="53"/>
      <c r="G655" s="53"/>
      <c r="H655" s="53"/>
      <c r="I655" s="53"/>
      <c r="J655" s="53"/>
      <c r="K655" s="53"/>
      <c r="M655" s="6"/>
    </row>
    <row r="656" spans="1:13" hidden="1" x14ac:dyDescent="0.25">
      <c r="A656" s="2">
        <f>A653</f>
        <v>0</v>
      </c>
    </row>
    <row r="657" spans="1:13" ht="15" hidden="1" customHeight="1" x14ac:dyDescent="0.25">
      <c r="A657" s="2">
        <f>A653</f>
        <v>0</v>
      </c>
      <c r="B657" s="54" t="s">
        <v>1</v>
      </c>
      <c r="C657" s="54"/>
      <c r="D657" s="54"/>
      <c r="E657" s="54"/>
      <c r="F657" s="54"/>
      <c r="G657" s="54"/>
      <c r="H657" s="54"/>
      <c r="I657" s="54"/>
      <c r="J657" s="54"/>
      <c r="K657" s="54"/>
    </row>
    <row r="658" spans="1:13" hidden="1" x14ac:dyDescent="0.25">
      <c r="A658" s="2">
        <f>A653</f>
        <v>0</v>
      </c>
      <c r="B658" s="54"/>
      <c r="C658" s="54"/>
      <c r="D658" s="54"/>
      <c r="E658" s="54"/>
      <c r="F658" s="54"/>
      <c r="G658" s="54"/>
      <c r="H658" s="54"/>
      <c r="I658" s="54"/>
      <c r="J658" s="54"/>
      <c r="K658" s="54"/>
    </row>
    <row r="659" spans="1:13" hidden="1" x14ac:dyDescent="0.25">
      <c r="A659" s="2">
        <f>A653</f>
        <v>0</v>
      </c>
      <c r="B659" s="54"/>
      <c r="C659" s="54"/>
      <c r="D659" s="54"/>
      <c r="E659" s="54"/>
      <c r="F659" s="54"/>
      <c r="G659" s="54"/>
      <c r="H659" s="54"/>
      <c r="I659" s="54"/>
      <c r="J659" s="54"/>
      <c r="K659" s="54"/>
    </row>
    <row r="660" spans="1:13" hidden="1" x14ac:dyDescent="0.25">
      <c r="A660" s="2">
        <f>A653</f>
        <v>0</v>
      </c>
    </row>
    <row r="661" spans="1:13" s="2" customFormat="1" ht="19.5" hidden="1" customHeight="1" thickBot="1" x14ac:dyDescent="0.3">
      <c r="A661" s="2">
        <f>A653</f>
        <v>0</v>
      </c>
      <c r="C661" s="55" t="str">
        <f>"Identifikačné údaje "&amp;IF([1]summary!$K$24="","navrhovateľa:","dodávateľa:")</f>
        <v>Identifikačné údaje navrhovateľa:</v>
      </c>
      <c r="D661" s="56"/>
      <c r="E661" s="56"/>
      <c r="F661" s="56"/>
      <c r="G661" s="57"/>
      <c r="M661" s="6"/>
    </row>
    <row r="662" spans="1:13" s="2" customFormat="1" ht="19.5" hidden="1" customHeight="1" x14ac:dyDescent="0.25">
      <c r="A662" s="2">
        <f>A653</f>
        <v>0</v>
      </c>
      <c r="C662" s="58" t="s">
        <v>2</v>
      </c>
      <c r="D662" s="59"/>
      <c r="E662" s="60"/>
      <c r="F662" s="61"/>
      <c r="G662" s="62"/>
      <c r="M662" s="6"/>
    </row>
    <row r="663" spans="1:13" s="2" customFormat="1" ht="39" hidden="1" customHeight="1" x14ac:dyDescent="0.25">
      <c r="A663" s="2">
        <f>A653</f>
        <v>0</v>
      </c>
      <c r="C663" s="45" t="s">
        <v>3</v>
      </c>
      <c r="D663" s="46"/>
      <c r="E663" s="47"/>
      <c r="F663" s="48"/>
      <c r="G663" s="49"/>
      <c r="M663" s="6"/>
    </row>
    <row r="664" spans="1:13" s="2" customFormat="1" ht="19.5" hidden="1" customHeight="1" x14ac:dyDescent="0.25">
      <c r="A664" s="2">
        <f>A653</f>
        <v>0</v>
      </c>
      <c r="C664" s="50" t="s">
        <v>4</v>
      </c>
      <c r="D664" s="51"/>
      <c r="E664" s="47"/>
      <c r="F664" s="48"/>
      <c r="G664" s="49"/>
      <c r="M664" s="6"/>
    </row>
    <row r="665" spans="1:13" s="2" customFormat="1" ht="19.5" hidden="1" customHeight="1" x14ac:dyDescent="0.25">
      <c r="A665" s="2">
        <f>A653</f>
        <v>0</v>
      </c>
      <c r="C665" s="50" t="s">
        <v>5</v>
      </c>
      <c r="D665" s="51"/>
      <c r="E665" s="47"/>
      <c r="F665" s="48"/>
      <c r="G665" s="49"/>
      <c r="M665" s="6"/>
    </row>
    <row r="666" spans="1:13" s="2" customFormat="1" ht="30" hidden="1" customHeight="1" x14ac:dyDescent="0.25">
      <c r="A666" s="2">
        <f>A653</f>
        <v>0</v>
      </c>
      <c r="C666" s="66" t="s">
        <v>6</v>
      </c>
      <c r="D666" s="67"/>
      <c r="E666" s="47"/>
      <c r="F666" s="48"/>
      <c r="G666" s="49"/>
      <c r="M666" s="6"/>
    </row>
    <row r="667" spans="1:13" s="2" customFormat="1" ht="19.5" hidden="1" customHeight="1" x14ac:dyDescent="0.25">
      <c r="A667" s="2">
        <f>A653</f>
        <v>0</v>
      </c>
      <c r="C667" s="50" t="s">
        <v>7</v>
      </c>
      <c r="D667" s="51"/>
      <c r="E667" s="47"/>
      <c r="F667" s="48"/>
      <c r="G667" s="49"/>
      <c r="M667" s="6"/>
    </row>
    <row r="668" spans="1:13" s="2" customFormat="1" ht="19.5" hidden="1" customHeight="1" x14ac:dyDescent="0.25">
      <c r="A668" s="2">
        <f>A653</f>
        <v>0</v>
      </c>
      <c r="C668" s="50" t="s">
        <v>8</v>
      </c>
      <c r="D668" s="51"/>
      <c r="E668" s="47"/>
      <c r="F668" s="48"/>
      <c r="G668" s="49"/>
      <c r="M668" s="6"/>
    </row>
    <row r="669" spans="1:13" s="2" customFormat="1" ht="19.5" hidden="1" customHeight="1" x14ac:dyDescent="0.25">
      <c r="A669" s="2">
        <f>A653</f>
        <v>0</v>
      </c>
      <c r="C669" s="50" t="s">
        <v>9</v>
      </c>
      <c r="D669" s="51"/>
      <c r="E669" s="47"/>
      <c r="F669" s="48"/>
      <c r="G669" s="49"/>
      <c r="M669" s="6"/>
    </row>
    <row r="670" spans="1:13" s="2" customFormat="1" ht="19.5" hidden="1" customHeight="1" x14ac:dyDescent="0.25">
      <c r="A670" s="2">
        <f>A653</f>
        <v>0</v>
      </c>
      <c r="C670" s="50" t="s">
        <v>10</v>
      </c>
      <c r="D670" s="51"/>
      <c r="E670" s="47"/>
      <c r="F670" s="48"/>
      <c r="G670" s="49"/>
      <c r="M670" s="6"/>
    </row>
    <row r="671" spans="1:13" s="2" customFormat="1" ht="19.5" hidden="1" customHeight="1" x14ac:dyDescent="0.25">
      <c r="A671" s="2">
        <f>A653</f>
        <v>0</v>
      </c>
      <c r="C671" s="50" t="s">
        <v>11</v>
      </c>
      <c r="D671" s="51"/>
      <c r="E671" s="47"/>
      <c r="F671" s="48"/>
      <c r="G671" s="49"/>
      <c r="M671" s="6"/>
    </row>
    <row r="672" spans="1:13" s="2" customFormat="1" ht="19.5" hidden="1" customHeight="1" thickBot="1" x14ac:dyDescent="0.3">
      <c r="A672" s="2">
        <f>A653</f>
        <v>0</v>
      </c>
      <c r="C672" s="78" t="s">
        <v>12</v>
      </c>
      <c r="D672" s="79"/>
      <c r="E672" s="80"/>
      <c r="F672" s="81"/>
      <c r="G672" s="82"/>
      <c r="M672" s="6"/>
    </row>
    <row r="673" spans="1:13" hidden="1" x14ac:dyDescent="0.25">
      <c r="A673" s="2">
        <f>A653</f>
        <v>0</v>
      </c>
    </row>
    <row r="674" spans="1:13" hidden="1" x14ac:dyDescent="0.25">
      <c r="A674" s="2">
        <f>A653</f>
        <v>0</v>
      </c>
    </row>
    <row r="675" spans="1:13" hidden="1" x14ac:dyDescent="0.25">
      <c r="A675">
        <f>IF(D675&lt;&gt;"",1,0)</f>
        <v>0</v>
      </c>
      <c r="B675" s="83" t="s">
        <v>13</v>
      </c>
      <c r="C675" s="83"/>
      <c r="D675" s="84" t="str">
        <f>IF([1]summary!$G$19="každý predmet samostatne",IF(VLOOKUP(M675,[1]summary!$A$51:$F$65,2,FALSE)&lt;&gt;"",VLOOKUP(M675,[1]summary!$A$51:$F$65,2,FALSE),""),"")</f>
        <v/>
      </c>
      <c r="E675" s="84"/>
      <c r="F675" s="84"/>
      <c r="G675" s="84"/>
      <c r="H675" s="84"/>
      <c r="I675" s="84"/>
      <c r="J675" s="84"/>
      <c r="K675" s="9"/>
      <c r="M675" s="1">
        <f>M621+1</f>
        <v>13</v>
      </c>
    </row>
    <row r="676" spans="1:13" hidden="1" x14ac:dyDescent="0.25">
      <c r="A676" s="2">
        <f>A675</f>
        <v>0</v>
      </c>
    </row>
    <row r="677" spans="1:13" ht="54.95" hidden="1" customHeight="1" thickBot="1" x14ac:dyDescent="0.3">
      <c r="A677" s="2">
        <f>A675</f>
        <v>0</v>
      </c>
      <c r="B677" s="109" t="s">
        <v>14</v>
      </c>
      <c r="C677" s="110"/>
      <c r="D677" s="111"/>
      <c r="E677" s="88" t="s">
        <v>15</v>
      </c>
      <c r="F677" s="89"/>
      <c r="G677" s="10" t="s">
        <v>16</v>
      </c>
      <c r="H677" s="11" t="s">
        <v>17</v>
      </c>
      <c r="I677" s="10" t="s">
        <v>18</v>
      </c>
      <c r="J677" s="12" t="s">
        <v>19</v>
      </c>
      <c r="K677" s="13" t="s">
        <v>20</v>
      </c>
    </row>
    <row r="678" spans="1:13" ht="25.5" hidden="1" customHeight="1" x14ac:dyDescent="0.25">
      <c r="A678" s="2">
        <f>A675*IF(B678&lt;&gt;"",1,0)</f>
        <v>0</v>
      </c>
      <c r="B678" s="68"/>
      <c r="C678" s="69"/>
      <c r="D678" s="70"/>
      <c r="E678" s="71"/>
      <c r="F678" s="72"/>
      <c r="G678" s="14" t="s">
        <v>21</v>
      </c>
      <c r="H678" s="15"/>
      <c r="I678" s="16"/>
      <c r="J678" s="17" t="str">
        <f t="shared" ref="J678:J684" si="24">IF(AND(H678&lt;&gt;"",I678&lt;&gt;""),H678*I678,"")</f>
        <v/>
      </c>
      <c r="K678" s="18" t="str">
        <f t="shared" ref="K678:K684" si="25">IF(J678&lt;&gt;"",J678*IF($E$666="platiteľ DPH",1.23,1),"")</f>
        <v/>
      </c>
    </row>
    <row r="679" spans="1:13" ht="25.5" hidden="1" customHeight="1" x14ac:dyDescent="0.25">
      <c r="A679" s="2">
        <f>A675*IF(B679&lt;&gt;"",1,0)</f>
        <v>0</v>
      </c>
      <c r="B679" s="73"/>
      <c r="C679" s="74"/>
      <c r="D679" s="75"/>
      <c r="E679" s="76"/>
      <c r="F679" s="77"/>
      <c r="G679" s="19" t="s">
        <v>21</v>
      </c>
      <c r="H679" s="20"/>
      <c r="I679" s="21"/>
      <c r="J679" s="22" t="str">
        <f t="shared" si="24"/>
        <v/>
      </c>
      <c r="K679" s="23" t="str">
        <f t="shared" si="25"/>
        <v/>
      </c>
    </row>
    <row r="680" spans="1:13" ht="25.5" hidden="1" customHeight="1" x14ac:dyDescent="0.25">
      <c r="A680" s="2">
        <f>A675*IF(B680&lt;&gt;"",1,0)</f>
        <v>0</v>
      </c>
      <c r="B680" s="73"/>
      <c r="C680" s="74"/>
      <c r="D680" s="75"/>
      <c r="E680" s="76"/>
      <c r="F680" s="77"/>
      <c r="G680" s="19" t="s">
        <v>21</v>
      </c>
      <c r="H680" s="20"/>
      <c r="I680" s="21"/>
      <c r="J680" s="22" t="str">
        <f t="shared" si="24"/>
        <v/>
      </c>
      <c r="K680" s="23" t="str">
        <f t="shared" si="25"/>
        <v/>
      </c>
    </row>
    <row r="681" spans="1:13" ht="25.5" hidden="1" customHeight="1" x14ac:dyDescent="0.25">
      <c r="A681" s="2">
        <f>A675*IF(B681&lt;&gt;"",1,0)</f>
        <v>0</v>
      </c>
      <c r="B681" s="73"/>
      <c r="C681" s="74"/>
      <c r="D681" s="75"/>
      <c r="E681" s="76"/>
      <c r="F681" s="77"/>
      <c r="G681" s="19" t="s">
        <v>21</v>
      </c>
      <c r="H681" s="20"/>
      <c r="I681" s="21"/>
      <c r="J681" s="22" t="str">
        <f t="shared" si="24"/>
        <v/>
      </c>
      <c r="K681" s="23" t="str">
        <f t="shared" si="25"/>
        <v/>
      </c>
    </row>
    <row r="682" spans="1:13" ht="25.5" hidden="1" customHeight="1" thickBot="1" x14ac:dyDescent="0.3">
      <c r="A682" s="2">
        <f>A675*IF(B682&lt;&gt;"",1,0)</f>
        <v>0</v>
      </c>
      <c r="B682" s="96"/>
      <c r="C682" s="97"/>
      <c r="D682" s="98"/>
      <c r="E682" s="99"/>
      <c r="F682" s="100"/>
      <c r="G682" s="24" t="s">
        <v>21</v>
      </c>
      <c r="H682" s="25"/>
      <c r="I682" s="26"/>
      <c r="J682" s="27" t="str">
        <f t="shared" si="24"/>
        <v/>
      </c>
      <c r="K682" s="28" t="str">
        <f t="shared" si="25"/>
        <v/>
      </c>
    </row>
    <row r="683" spans="1:13" ht="25.5" hidden="1" customHeight="1" x14ac:dyDescent="0.25">
      <c r="A683" s="2">
        <f>A675</f>
        <v>0</v>
      </c>
      <c r="B683" s="101" t="s">
        <v>22</v>
      </c>
      <c r="C683" s="102"/>
      <c r="D683" s="29" t="s">
        <v>23</v>
      </c>
      <c r="E683" s="112" t="s">
        <v>24</v>
      </c>
      <c r="F683" s="113"/>
      <c r="G683" s="14" t="s">
        <v>24</v>
      </c>
      <c r="H683" s="15"/>
      <c r="I683" s="16">
        <v>1</v>
      </c>
      <c r="J683" s="17" t="str">
        <f t="shared" si="24"/>
        <v/>
      </c>
      <c r="K683" s="18" t="str">
        <f t="shared" si="25"/>
        <v/>
      </c>
    </row>
    <row r="684" spans="1:13" ht="25.5" hidden="1" customHeight="1" thickBot="1" x14ac:dyDescent="0.3">
      <c r="A684" s="2">
        <f>A675</f>
        <v>0</v>
      </c>
      <c r="B684" s="103"/>
      <c r="C684" s="104"/>
      <c r="D684" s="30" t="s">
        <v>25</v>
      </c>
      <c r="E684" s="114" t="s">
        <v>24</v>
      </c>
      <c r="F684" s="115"/>
      <c r="G684" s="24" t="s">
        <v>24</v>
      </c>
      <c r="H684" s="25"/>
      <c r="I684" s="26">
        <v>1</v>
      </c>
      <c r="J684" s="27" t="str">
        <f t="shared" si="24"/>
        <v/>
      </c>
      <c r="K684" s="28" t="str">
        <f t="shared" si="25"/>
        <v/>
      </c>
    </row>
    <row r="685" spans="1:13" ht="25.5" hidden="1" customHeight="1" thickBot="1" x14ac:dyDescent="0.3">
      <c r="A685" s="2">
        <f>A675</f>
        <v>0</v>
      </c>
      <c r="B685" s="31"/>
      <c r="C685" s="32"/>
      <c r="D685" s="32"/>
      <c r="E685" s="32"/>
      <c r="F685" s="32"/>
      <c r="G685" s="32"/>
      <c r="H685" s="33"/>
      <c r="I685" s="33" t="s">
        <v>26</v>
      </c>
      <c r="J685" s="34" t="str">
        <f>IF(SUM(J678:J684)&gt;0,SUM(J678:J684),"")</f>
        <v/>
      </c>
      <c r="K685" s="34" t="str">
        <f>IF(SUM(K678:K684)&gt;0,SUM(K678:K684),"")</f>
        <v/>
      </c>
    </row>
    <row r="686" spans="1:13" hidden="1" x14ac:dyDescent="0.25">
      <c r="A686" s="2">
        <f>A675</f>
        <v>0</v>
      </c>
      <c r="B686" s="35" t="s">
        <v>27</v>
      </c>
    </row>
    <row r="687" spans="1:13" hidden="1" x14ac:dyDescent="0.25">
      <c r="A687" s="2">
        <f>A675</f>
        <v>0</v>
      </c>
    </row>
    <row r="688" spans="1:13" hidden="1" x14ac:dyDescent="0.25">
      <c r="A688" s="2">
        <f>A675</f>
        <v>0</v>
      </c>
    </row>
    <row r="689" spans="1:13" hidden="1" x14ac:dyDescent="0.25">
      <c r="A689" s="2">
        <f>A675*IF([1]summary!$K$24="",1,0)</f>
        <v>0</v>
      </c>
      <c r="C689" s="90" t="s">
        <v>28</v>
      </c>
      <c r="D689" s="91"/>
      <c r="E689" s="91"/>
      <c r="F689" s="91"/>
      <c r="G689" s="91"/>
      <c r="H689" s="91"/>
      <c r="I689" s="91"/>
      <c r="J689" s="92"/>
    </row>
    <row r="690" spans="1:13" hidden="1" x14ac:dyDescent="0.25">
      <c r="A690" s="2">
        <f>A689</f>
        <v>0</v>
      </c>
    </row>
    <row r="691" spans="1:13" hidden="1" x14ac:dyDescent="0.25">
      <c r="A691" s="2">
        <f>A689</f>
        <v>0</v>
      </c>
    </row>
    <row r="692" spans="1:13" hidden="1" x14ac:dyDescent="0.25">
      <c r="A692" s="2">
        <f>A675*IF([1]summary!$F$11=M692,1,0)</f>
        <v>0</v>
      </c>
      <c r="B692" s="93" t="s">
        <v>29</v>
      </c>
      <c r="C692" s="93"/>
      <c r="D692" s="93"/>
      <c r="E692" s="93"/>
      <c r="F692" s="93"/>
      <c r="G692" s="93"/>
      <c r="H692" s="93"/>
      <c r="I692" s="93"/>
      <c r="J692" s="93"/>
      <c r="K692" s="93"/>
      <c r="M692" s="6" t="s">
        <v>30</v>
      </c>
    </row>
    <row r="693" spans="1:13" hidden="1" x14ac:dyDescent="0.25">
      <c r="A693" s="2">
        <f>A692</f>
        <v>0</v>
      </c>
    </row>
    <row r="694" spans="1:13" ht="15" hidden="1" customHeight="1" x14ac:dyDescent="0.25">
      <c r="A694" s="2">
        <f>A692</f>
        <v>0</v>
      </c>
      <c r="B694" s="54" t="s">
        <v>31</v>
      </c>
      <c r="C694" s="54"/>
      <c r="D694" s="54"/>
      <c r="E694" s="54"/>
      <c r="F694" s="54"/>
      <c r="G694" s="54"/>
      <c r="H694" s="54"/>
      <c r="I694" s="54"/>
      <c r="J694" s="54"/>
      <c r="K694" s="54"/>
    </row>
    <row r="695" spans="1:13" hidden="1" x14ac:dyDescent="0.25">
      <c r="A695" s="2">
        <f>A692</f>
        <v>0</v>
      </c>
    </row>
    <row r="696" spans="1:13" hidden="1" x14ac:dyDescent="0.25">
      <c r="A696" s="2">
        <f>A707</f>
        <v>0</v>
      </c>
    </row>
    <row r="697" spans="1:13" hidden="1" x14ac:dyDescent="0.25">
      <c r="A697" s="2">
        <f>A707</f>
        <v>0</v>
      </c>
      <c r="C697" s="36" t="s">
        <v>32</v>
      </c>
      <c r="D697" s="37"/>
    </row>
    <row r="698" spans="1:13" s="38" customFormat="1" hidden="1" x14ac:dyDescent="0.25">
      <c r="A698" s="2">
        <f>A707</f>
        <v>0</v>
      </c>
      <c r="C698" s="36"/>
      <c r="M698" s="39"/>
    </row>
    <row r="699" spans="1:13" s="38" customFormat="1" ht="15" hidden="1" customHeight="1" x14ac:dyDescent="0.25">
      <c r="A699" s="2">
        <f>A707</f>
        <v>0</v>
      </c>
      <c r="C699" s="36" t="s">
        <v>33</v>
      </c>
      <c r="D699" s="40"/>
      <c r="G699" s="41"/>
      <c r="H699" s="41"/>
      <c r="I699" s="41"/>
      <c r="J699" s="41"/>
      <c r="K699" s="41"/>
      <c r="M699" s="39"/>
    </row>
    <row r="700" spans="1:13" s="38" customFormat="1" hidden="1" x14ac:dyDescent="0.25">
      <c r="A700" s="2">
        <f>A707</f>
        <v>0</v>
      </c>
      <c r="F700" s="42"/>
      <c r="G700" s="94" t="str">
        <f>"podpis a pečiatka "&amp;IF([1]summary!$K$24="","navrhovateľa","dodávateľa")</f>
        <v>podpis a pečiatka navrhovateľa</v>
      </c>
      <c r="H700" s="94"/>
      <c r="I700" s="94"/>
      <c r="J700" s="94"/>
      <c r="K700" s="94"/>
      <c r="M700" s="39"/>
    </row>
    <row r="701" spans="1:13" s="38" customFormat="1" hidden="1" x14ac:dyDescent="0.25">
      <c r="A701" s="2">
        <f>A707</f>
        <v>0</v>
      </c>
      <c r="F701" s="42"/>
      <c r="G701" s="43"/>
      <c r="H701" s="43"/>
      <c r="I701" s="43"/>
      <c r="J701" s="43"/>
      <c r="K701" s="43"/>
      <c r="M701" s="39"/>
    </row>
    <row r="702" spans="1:13" ht="15" hidden="1" customHeight="1" x14ac:dyDescent="0.25">
      <c r="A702" s="2">
        <f>A707*IF([1]summary!$K$24="",1,0)</f>
        <v>0</v>
      </c>
      <c r="B702" s="95" t="s">
        <v>34</v>
      </c>
      <c r="C702" s="95"/>
      <c r="D702" s="95"/>
      <c r="E702" s="95"/>
      <c r="F702" s="95"/>
      <c r="G702" s="95"/>
      <c r="H702" s="95"/>
      <c r="I702" s="95"/>
      <c r="J702" s="95"/>
      <c r="K702" s="95"/>
      <c r="L702" s="44"/>
    </row>
    <row r="703" spans="1:13" hidden="1" x14ac:dyDescent="0.25">
      <c r="A703" s="2">
        <f>A702</f>
        <v>0</v>
      </c>
      <c r="B703" s="95"/>
      <c r="C703" s="95"/>
      <c r="D703" s="95"/>
      <c r="E703" s="95"/>
      <c r="F703" s="95"/>
      <c r="G703" s="95"/>
      <c r="H703" s="95"/>
      <c r="I703" s="95"/>
      <c r="J703" s="95"/>
      <c r="K703" s="95"/>
      <c r="L703" s="44"/>
    </row>
    <row r="704" spans="1:13" ht="15" hidden="1" customHeight="1" x14ac:dyDescent="0.25">
      <c r="A704" s="2">
        <f>A707*IF(A702=1,0,1)</f>
        <v>0</v>
      </c>
      <c r="B704" s="95" t="s">
        <v>35</v>
      </c>
      <c r="C704" s="95"/>
      <c r="D704" s="95"/>
      <c r="E704" s="95"/>
      <c r="F704" s="95"/>
      <c r="G704" s="95"/>
      <c r="H704" s="95"/>
      <c r="I704" s="95"/>
      <c r="J704" s="95"/>
      <c r="K704" s="95"/>
      <c r="L704" s="44"/>
    </row>
    <row r="705" spans="1:13" hidden="1" x14ac:dyDescent="0.25">
      <c r="A705" s="2">
        <f>A704</f>
        <v>0</v>
      </c>
      <c r="B705" s="95"/>
      <c r="C705" s="95"/>
      <c r="D705" s="95"/>
      <c r="E705" s="95"/>
      <c r="F705" s="95"/>
      <c r="G705" s="95"/>
      <c r="H705" s="95"/>
      <c r="I705" s="95"/>
      <c r="J705" s="95"/>
      <c r="K705" s="95"/>
      <c r="L705" s="44"/>
    </row>
    <row r="706" spans="1:13" s="2" customFormat="1" ht="21" hidden="1" x14ac:dyDescent="0.25">
      <c r="A706" s="2">
        <f>A707*IF(J706="",0,1)</f>
        <v>0</v>
      </c>
      <c r="B706" s="4"/>
      <c r="C706" s="5"/>
      <c r="D706" s="5"/>
      <c r="E706" s="5"/>
      <c r="F706" s="5"/>
      <c r="G706" s="5"/>
      <c r="H706" s="5"/>
      <c r="I706" s="5"/>
      <c r="J706" s="52" t="str">
        <f>IF([1]summary!$K$24="",'[1]Výzva na prieskum trhu'!$C$121,"")</f>
        <v xml:space="preserve">Príloha č. 2: </v>
      </c>
      <c r="K706" s="52"/>
      <c r="M706" s="6"/>
    </row>
    <row r="707" spans="1:13" s="2" customFormat="1" ht="23.25" hidden="1" customHeight="1" x14ac:dyDescent="0.25">
      <c r="A707" s="2">
        <f>IF([1]summary!$K$24="",IF([1]summary!$G$19="všetky predmety spolu",0,1)*A729,IF([1]summary!$E$67="cenové ponuky komplexne",0,1)*A729)</f>
        <v>0</v>
      </c>
      <c r="B707" s="53" t="str">
        <f>IF([1]summary!$K$24="",'[1]Výzva na prieskum trhu'!$B$2,'[1]Výzva na predkladanie ponúk'!$D$99)</f>
        <v>Výzva na predloženie ponúk - prieskum trhu</v>
      </c>
      <c r="C707" s="53"/>
      <c r="D707" s="53"/>
      <c r="E707" s="53"/>
      <c r="F707" s="53"/>
      <c r="G707" s="53"/>
      <c r="H707" s="53"/>
      <c r="I707" s="53"/>
      <c r="J707" s="53"/>
      <c r="K707" s="53"/>
      <c r="M707" s="6"/>
    </row>
    <row r="708" spans="1:13" s="2" customFormat="1" hidden="1" x14ac:dyDescent="0.25">
      <c r="A708" s="2">
        <f>A707</f>
        <v>0</v>
      </c>
      <c r="B708" s="7"/>
      <c r="C708" s="7"/>
      <c r="D708" s="7"/>
      <c r="E708" s="7"/>
      <c r="F708" s="7"/>
      <c r="G708" s="7"/>
      <c r="H708" s="7"/>
      <c r="I708" s="7"/>
      <c r="J708" s="7"/>
      <c r="K708" s="7"/>
      <c r="M708" s="6"/>
    </row>
    <row r="709" spans="1:13" s="2" customFormat="1" ht="23.25" hidden="1" customHeight="1" x14ac:dyDescent="0.25">
      <c r="A709" s="2">
        <f>A707</f>
        <v>0</v>
      </c>
      <c r="B709" s="53" t="str">
        <f>IF([1]summary!$K$24="",'[1]Výzva na prieskum trhu'!$E$121,'[1]Výzva na predkladanie ponúk'!$F$99)</f>
        <v>Cena dodávaného predmetu</v>
      </c>
      <c r="C709" s="53"/>
      <c r="D709" s="53"/>
      <c r="E709" s="53"/>
      <c r="F709" s="53"/>
      <c r="G709" s="53"/>
      <c r="H709" s="53"/>
      <c r="I709" s="53"/>
      <c r="J709" s="53"/>
      <c r="K709" s="53"/>
      <c r="M709" s="6"/>
    </row>
    <row r="710" spans="1:13" hidden="1" x14ac:dyDescent="0.25">
      <c r="A710" s="2">
        <f>A707</f>
        <v>0</v>
      </c>
    </row>
    <row r="711" spans="1:13" ht="15" hidden="1" customHeight="1" x14ac:dyDescent="0.25">
      <c r="A711" s="2">
        <f>A707</f>
        <v>0</v>
      </c>
      <c r="B711" s="54" t="s">
        <v>1</v>
      </c>
      <c r="C711" s="54"/>
      <c r="D711" s="54"/>
      <c r="E711" s="54"/>
      <c r="F711" s="54"/>
      <c r="G711" s="54"/>
      <c r="H711" s="54"/>
      <c r="I711" s="54"/>
      <c r="J711" s="54"/>
      <c r="K711" s="54"/>
    </row>
    <row r="712" spans="1:13" hidden="1" x14ac:dyDescent="0.25">
      <c r="A712" s="2">
        <f>A707</f>
        <v>0</v>
      </c>
      <c r="B712" s="54"/>
      <c r="C712" s="54"/>
      <c r="D712" s="54"/>
      <c r="E712" s="54"/>
      <c r="F712" s="54"/>
      <c r="G712" s="54"/>
      <c r="H712" s="54"/>
      <c r="I712" s="54"/>
      <c r="J712" s="54"/>
      <c r="K712" s="54"/>
    </row>
    <row r="713" spans="1:13" hidden="1" x14ac:dyDescent="0.25">
      <c r="A713" s="2">
        <f>A707</f>
        <v>0</v>
      </c>
      <c r="B713" s="54"/>
      <c r="C713" s="54"/>
      <c r="D713" s="54"/>
      <c r="E713" s="54"/>
      <c r="F713" s="54"/>
      <c r="G713" s="54"/>
      <c r="H713" s="54"/>
      <c r="I713" s="54"/>
      <c r="J713" s="54"/>
      <c r="K713" s="54"/>
    </row>
    <row r="714" spans="1:13" hidden="1" x14ac:dyDescent="0.25">
      <c r="A714" s="2">
        <f>A707</f>
        <v>0</v>
      </c>
    </row>
    <row r="715" spans="1:13" s="2" customFormat="1" ht="19.5" hidden="1" customHeight="1" thickBot="1" x14ac:dyDescent="0.3">
      <c r="A715" s="2">
        <f>A707</f>
        <v>0</v>
      </c>
      <c r="C715" s="55" t="str">
        <f>"Identifikačné údaje "&amp;IF([1]summary!$K$24="","navrhovateľa:","dodávateľa:")</f>
        <v>Identifikačné údaje navrhovateľa:</v>
      </c>
      <c r="D715" s="56"/>
      <c r="E715" s="56"/>
      <c r="F715" s="56"/>
      <c r="G715" s="57"/>
      <c r="M715" s="6"/>
    </row>
    <row r="716" spans="1:13" s="2" customFormat="1" ht="19.5" hidden="1" customHeight="1" x14ac:dyDescent="0.25">
      <c r="A716" s="2">
        <f>A707</f>
        <v>0</v>
      </c>
      <c r="C716" s="58" t="s">
        <v>2</v>
      </c>
      <c r="D716" s="59"/>
      <c r="E716" s="60"/>
      <c r="F716" s="61"/>
      <c r="G716" s="62"/>
      <c r="M716" s="6"/>
    </row>
    <row r="717" spans="1:13" s="2" customFormat="1" ht="39" hidden="1" customHeight="1" x14ac:dyDescent="0.25">
      <c r="A717" s="2">
        <f>A707</f>
        <v>0</v>
      </c>
      <c r="C717" s="45" t="s">
        <v>3</v>
      </c>
      <c r="D717" s="46"/>
      <c r="E717" s="47"/>
      <c r="F717" s="48"/>
      <c r="G717" s="49"/>
      <c r="M717" s="6"/>
    </row>
    <row r="718" spans="1:13" s="2" customFormat="1" ht="19.5" hidden="1" customHeight="1" x14ac:dyDescent="0.25">
      <c r="A718" s="2">
        <f>A707</f>
        <v>0</v>
      </c>
      <c r="C718" s="50" t="s">
        <v>4</v>
      </c>
      <c r="D718" s="51"/>
      <c r="E718" s="47"/>
      <c r="F718" s="48"/>
      <c r="G718" s="49"/>
      <c r="M718" s="6"/>
    </row>
    <row r="719" spans="1:13" s="2" customFormat="1" ht="19.5" hidden="1" customHeight="1" x14ac:dyDescent="0.25">
      <c r="A719" s="2">
        <f>A707</f>
        <v>0</v>
      </c>
      <c r="C719" s="50" t="s">
        <v>5</v>
      </c>
      <c r="D719" s="51"/>
      <c r="E719" s="47"/>
      <c r="F719" s="48"/>
      <c r="G719" s="49"/>
      <c r="M719" s="6"/>
    </row>
    <row r="720" spans="1:13" s="2" customFormat="1" ht="30" hidden="1" customHeight="1" x14ac:dyDescent="0.25">
      <c r="A720" s="2">
        <f>A707</f>
        <v>0</v>
      </c>
      <c r="C720" s="66" t="s">
        <v>6</v>
      </c>
      <c r="D720" s="67"/>
      <c r="E720" s="47"/>
      <c r="F720" s="48"/>
      <c r="G720" s="49"/>
      <c r="M720" s="6"/>
    </row>
    <row r="721" spans="1:13" s="2" customFormat="1" ht="19.5" hidden="1" customHeight="1" x14ac:dyDescent="0.25">
      <c r="A721" s="2">
        <f>A707</f>
        <v>0</v>
      </c>
      <c r="C721" s="50" t="s">
        <v>7</v>
      </c>
      <c r="D721" s="51"/>
      <c r="E721" s="47"/>
      <c r="F721" s="48"/>
      <c r="G721" s="49"/>
      <c r="M721" s="6"/>
    </row>
    <row r="722" spans="1:13" s="2" customFormat="1" ht="19.5" hidden="1" customHeight="1" x14ac:dyDescent="0.25">
      <c r="A722" s="2">
        <f>A707</f>
        <v>0</v>
      </c>
      <c r="C722" s="50" t="s">
        <v>8</v>
      </c>
      <c r="D722" s="51"/>
      <c r="E722" s="47"/>
      <c r="F722" s="48"/>
      <c r="G722" s="49"/>
      <c r="M722" s="6"/>
    </row>
    <row r="723" spans="1:13" s="2" customFormat="1" ht="19.5" hidden="1" customHeight="1" x14ac:dyDescent="0.25">
      <c r="A723" s="2">
        <f>A707</f>
        <v>0</v>
      </c>
      <c r="C723" s="50" t="s">
        <v>9</v>
      </c>
      <c r="D723" s="51"/>
      <c r="E723" s="47"/>
      <c r="F723" s="48"/>
      <c r="G723" s="49"/>
      <c r="M723" s="6"/>
    </row>
    <row r="724" spans="1:13" s="2" customFormat="1" ht="19.5" hidden="1" customHeight="1" x14ac:dyDescent="0.25">
      <c r="A724" s="2">
        <f>A707</f>
        <v>0</v>
      </c>
      <c r="C724" s="50" t="s">
        <v>10</v>
      </c>
      <c r="D724" s="51"/>
      <c r="E724" s="47"/>
      <c r="F724" s="48"/>
      <c r="G724" s="49"/>
      <c r="M724" s="6"/>
    </row>
    <row r="725" spans="1:13" s="2" customFormat="1" ht="19.5" hidden="1" customHeight="1" x14ac:dyDescent="0.25">
      <c r="A725" s="2">
        <f>A707</f>
        <v>0</v>
      </c>
      <c r="C725" s="50" t="s">
        <v>11</v>
      </c>
      <c r="D725" s="51"/>
      <c r="E725" s="47"/>
      <c r="F725" s="48"/>
      <c r="G725" s="49"/>
      <c r="M725" s="6"/>
    </row>
    <row r="726" spans="1:13" s="2" customFormat="1" ht="19.5" hidden="1" customHeight="1" thickBot="1" x14ac:dyDescent="0.3">
      <c r="A726" s="2">
        <f>A707</f>
        <v>0</v>
      </c>
      <c r="C726" s="78" t="s">
        <v>12</v>
      </c>
      <c r="D726" s="79"/>
      <c r="E726" s="80"/>
      <c r="F726" s="81"/>
      <c r="G726" s="82"/>
      <c r="M726" s="6"/>
    </row>
    <row r="727" spans="1:13" hidden="1" x14ac:dyDescent="0.25">
      <c r="A727" s="2">
        <f>A707</f>
        <v>0</v>
      </c>
    </row>
    <row r="728" spans="1:13" hidden="1" x14ac:dyDescent="0.25">
      <c r="A728" s="2">
        <f>A707</f>
        <v>0</v>
      </c>
    </row>
    <row r="729" spans="1:13" hidden="1" x14ac:dyDescent="0.25">
      <c r="A729">
        <f>IF(D729&lt;&gt;"",1,0)</f>
        <v>0</v>
      </c>
      <c r="B729" s="83" t="s">
        <v>13</v>
      </c>
      <c r="C729" s="83"/>
      <c r="D729" s="84" t="str">
        <f>IF([1]summary!$G$19="každý predmet samostatne",IF(VLOOKUP(M729,[1]summary!$A$51:$F$65,2,FALSE)&lt;&gt;"",VLOOKUP(M729,[1]summary!$A$51:$F$65,2,FALSE),""),"")</f>
        <v/>
      </c>
      <c r="E729" s="84"/>
      <c r="F729" s="84"/>
      <c r="G729" s="84"/>
      <c r="H729" s="84"/>
      <c r="I729" s="84"/>
      <c r="J729" s="84"/>
      <c r="K729" s="9"/>
      <c r="M729" s="1">
        <f>M675+1</f>
        <v>14</v>
      </c>
    </row>
    <row r="730" spans="1:13" hidden="1" x14ac:dyDescent="0.25">
      <c r="A730" s="2">
        <f>A729</f>
        <v>0</v>
      </c>
    </row>
    <row r="731" spans="1:13" ht="54.95" hidden="1" customHeight="1" thickBot="1" x14ac:dyDescent="0.3">
      <c r="A731" s="2">
        <f>A729</f>
        <v>0</v>
      </c>
      <c r="B731" s="109" t="s">
        <v>14</v>
      </c>
      <c r="C731" s="110"/>
      <c r="D731" s="111"/>
      <c r="E731" s="88" t="s">
        <v>15</v>
      </c>
      <c r="F731" s="89"/>
      <c r="G731" s="10" t="s">
        <v>16</v>
      </c>
      <c r="H731" s="11" t="s">
        <v>17</v>
      </c>
      <c r="I731" s="10" t="s">
        <v>18</v>
      </c>
      <c r="J731" s="12" t="s">
        <v>19</v>
      </c>
      <c r="K731" s="13" t="s">
        <v>20</v>
      </c>
    </row>
    <row r="732" spans="1:13" ht="25.5" hidden="1" customHeight="1" x14ac:dyDescent="0.25">
      <c r="A732" s="2">
        <f>A729*IF(B732&lt;&gt;"",1,0)</f>
        <v>0</v>
      </c>
      <c r="B732" s="68"/>
      <c r="C732" s="69"/>
      <c r="D732" s="70"/>
      <c r="E732" s="71"/>
      <c r="F732" s="72"/>
      <c r="G732" s="14" t="s">
        <v>21</v>
      </c>
      <c r="H732" s="15"/>
      <c r="I732" s="16"/>
      <c r="J732" s="17" t="str">
        <f t="shared" ref="J732:J738" si="26">IF(AND(H732&lt;&gt;"",I732&lt;&gt;""),H732*I732,"")</f>
        <v/>
      </c>
      <c r="K732" s="18" t="str">
        <f t="shared" ref="K732:K738" si="27">IF(J732&lt;&gt;"",J732*IF($E$720="platiteľ DPH",1.23,1),"")</f>
        <v/>
      </c>
    </row>
    <row r="733" spans="1:13" ht="25.5" hidden="1" customHeight="1" x14ac:dyDescent="0.25">
      <c r="A733" s="2">
        <f>A729*IF(B733&lt;&gt;"",1,0)</f>
        <v>0</v>
      </c>
      <c r="B733" s="73"/>
      <c r="C733" s="74"/>
      <c r="D733" s="75"/>
      <c r="E733" s="76"/>
      <c r="F733" s="77"/>
      <c r="G733" s="19" t="s">
        <v>21</v>
      </c>
      <c r="H733" s="20"/>
      <c r="I733" s="21"/>
      <c r="J733" s="22" t="str">
        <f t="shared" si="26"/>
        <v/>
      </c>
      <c r="K733" s="23" t="str">
        <f t="shared" si="27"/>
        <v/>
      </c>
    </row>
    <row r="734" spans="1:13" ht="25.5" hidden="1" customHeight="1" x14ac:dyDescent="0.25">
      <c r="A734" s="2">
        <f>A729*IF(B734&lt;&gt;"",1,0)</f>
        <v>0</v>
      </c>
      <c r="B734" s="73"/>
      <c r="C734" s="74"/>
      <c r="D734" s="75"/>
      <c r="E734" s="76"/>
      <c r="F734" s="77"/>
      <c r="G734" s="19" t="s">
        <v>21</v>
      </c>
      <c r="H734" s="20"/>
      <c r="I734" s="21"/>
      <c r="J734" s="22" t="str">
        <f t="shared" si="26"/>
        <v/>
      </c>
      <c r="K734" s="23" t="str">
        <f t="shared" si="27"/>
        <v/>
      </c>
    </row>
    <row r="735" spans="1:13" ht="25.5" hidden="1" customHeight="1" x14ac:dyDescent="0.25">
      <c r="A735" s="2">
        <f>A729*IF(B735&lt;&gt;"",1,0)</f>
        <v>0</v>
      </c>
      <c r="B735" s="73"/>
      <c r="C735" s="74"/>
      <c r="D735" s="75"/>
      <c r="E735" s="76"/>
      <c r="F735" s="77"/>
      <c r="G735" s="19" t="s">
        <v>21</v>
      </c>
      <c r="H735" s="20"/>
      <c r="I735" s="21"/>
      <c r="J735" s="22" t="str">
        <f t="shared" si="26"/>
        <v/>
      </c>
      <c r="K735" s="23" t="str">
        <f t="shared" si="27"/>
        <v/>
      </c>
    </row>
    <row r="736" spans="1:13" ht="25.5" hidden="1" customHeight="1" thickBot="1" x14ac:dyDescent="0.3">
      <c r="A736" s="2">
        <f>A729*IF(B736&lt;&gt;"",1,0)</f>
        <v>0</v>
      </c>
      <c r="B736" s="96"/>
      <c r="C736" s="97"/>
      <c r="D736" s="98"/>
      <c r="E736" s="99"/>
      <c r="F736" s="100"/>
      <c r="G736" s="24" t="s">
        <v>21</v>
      </c>
      <c r="H736" s="25"/>
      <c r="I736" s="26"/>
      <c r="J736" s="27" t="str">
        <f t="shared" si="26"/>
        <v/>
      </c>
      <c r="K736" s="28" t="str">
        <f t="shared" si="27"/>
        <v/>
      </c>
    </row>
    <row r="737" spans="1:13" ht="25.5" hidden="1" customHeight="1" x14ac:dyDescent="0.25">
      <c r="A737" s="2">
        <f>A729</f>
        <v>0</v>
      </c>
      <c r="B737" s="101" t="s">
        <v>22</v>
      </c>
      <c r="C737" s="102"/>
      <c r="D737" s="29" t="s">
        <v>23</v>
      </c>
      <c r="E737" s="112" t="s">
        <v>24</v>
      </c>
      <c r="F737" s="113"/>
      <c r="G737" s="14" t="s">
        <v>24</v>
      </c>
      <c r="H737" s="15"/>
      <c r="I737" s="16">
        <v>1</v>
      </c>
      <c r="J737" s="17" t="str">
        <f t="shared" si="26"/>
        <v/>
      </c>
      <c r="K737" s="18" t="str">
        <f t="shared" si="27"/>
        <v/>
      </c>
    </row>
    <row r="738" spans="1:13" ht="25.5" hidden="1" customHeight="1" thickBot="1" x14ac:dyDescent="0.3">
      <c r="A738" s="2">
        <f>A729</f>
        <v>0</v>
      </c>
      <c r="B738" s="103"/>
      <c r="C738" s="104"/>
      <c r="D738" s="30" t="s">
        <v>25</v>
      </c>
      <c r="E738" s="114" t="s">
        <v>24</v>
      </c>
      <c r="F738" s="115"/>
      <c r="G738" s="24" t="s">
        <v>24</v>
      </c>
      <c r="H738" s="25"/>
      <c r="I738" s="26">
        <v>1</v>
      </c>
      <c r="J738" s="27" t="str">
        <f t="shared" si="26"/>
        <v/>
      </c>
      <c r="K738" s="28" t="str">
        <f t="shared" si="27"/>
        <v/>
      </c>
    </row>
    <row r="739" spans="1:13" ht="25.5" hidden="1" customHeight="1" thickBot="1" x14ac:dyDescent="0.3">
      <c r="A739" s="2">
        <f>A729</f>
        <v>0</v>
      </c>
      <c r="B739" s="31"/>
      <c r="C739" s="32"/>
      <c r="D739" s="32"/>
      <c r="E739" s="32"/>
      <c r="F739" s="32"/>
      <c r="G739" s="32"/>
      <c r="H739" s="33"/>
      <c r="I739" s="33" t="s">
        <v>26</v>
      </c>
      <c r="J739" s="34" t="str">
        <f>IF(SUM(J732:J738)&gt;0,SUM(J732:J738),"")</f>
        <v/>
      </c>
      <c r="K739" s="34" t="str">
        <f>IF(SUM(K732:K738)&gt;0,SUM(K732:K738),"")</f>
        <v/>
      </c>
    </row>
    <row r="740" spans="1:13" hidden="1" x14ac:dyDescent="0.25">
      <c r="A740" s="2">
        <f>A729</f>
        <v>0</v>
      </c>
      <c r="B740" s="35" t="s">
        <v>27</v>
      </c>
    </row>
    <row r="741" spans="1:13" hidden="1" x14ac:dyDescent="0.25">
      <c r="A741" s="2">
        <f>A729</f>
        <v>0</v>
      </c>
    </row>
    <row r="742" spans="1:13" hidden="1" x14ac:dyDescent="0.25">
      <c r="A742" s="2">
        <f>A729</f>
        <v>0</v>
      </c>
    </row>
    <row r="743" spans="1:13" hidden="1" x14ac:dyDescent="0.25">
      <c r="A743" s="2">
        <f>A729*IF([1]summary!$K$24="",1,0)</f>
        <v>0</v>
      </c>
      <c r="C743" s="90" t="s">
        <v>28</v>
      </c>
      <c r="D743" s="91"/>
      <c r="E743" s="91"/>
      <c r="F743" s="91"/>
      <c r="G743" s="91"/>
      <c r="H743" s="91"/>
      <c r="I743" s="91"/>
      <c r="J743" s="92"/>
    </row>
    <row r="744" spans="1:13" hidden="1" x14ac:dyDescent="0.25">
      <c r="A744" s="2">
        <f>A743</f>
        <v>0</v>
      </c>
    </row>
    <row r="745" spans="1:13" hidden="1" x14ac:dyDescent="0.25">
      <c r="A745" s="2">
        <f>A743</f>
        <v>0</v>
      </c>
    </row>
    <row r="746" spans="1:13" hidden="1" x14ac:dyDescent="0.25">
      <c r="A746" s="2">
        <f>A729*IF([1]summary!$F$11=M746,1,0)</f>
        <v>0</v>
      </c>
      <c r="B746" s="93" t="s">
        <v>29</v>
      </c>
      <c r="C746" s="93"/>
      <c r="D746" s="93"/>
      <c r="E746" s="93"/>
      <c r="F746" s="93"/>
      <c r="G746" s="93"/>
      <c r="H746" s="93"/>
      <c r="I746" s="93"/>
      <c r="J746" s="93"/>
      <c r="K746" s="93"/>
      <c r="M746" s="6" t="s">
        <v>30</v>
      </c>
    </row>
    <row r="747" spans="1:13" hidden="1" x14ac:dyDescent="0.25">
      <c r="A747" s="2">
        <f>A746</f>
        <v>0</v>
      </c>
    </row>
    <row r="748" spans="1:13" ht="15" hidden="1" customHeight="1" x14ac:dyDescent="0.25">
      <c r="A748" s="2">
        <f>A746</f>
        <v>0</v>
      </c>
      <c r="B748" s="54" t="s">
        <v>31</v>
      </c>
      <c r="C748" s="54"/>
      <c r="D748" s="54"/>
      <c r="E748" s="54"/>
      <c r="F748" s="54"/>
      <c r="G748" s="54"/>
      <c r="H748" s="54"/>
      <c r="I748" s="54"/>
      <c r="J748" s="54"/>
      <c r="K748" s="54"/>
    </row>
    <row r="749" spans="1:13" hidden="1" x14ac:dyDescent="0.25">
      <c r="A749" s="2">
        <f>A746</f>
        <v>0</v>
      </c>
    </row>
    <row r="750" spans="1:13" hidden="1" x14ac:dyDescent="0.25">
      <c r="A750" s="2">
        <f>A761</f>
        <v>0</v>
      </c>
    </row>
    <row r="751" spans="1:13" hidden="1" x14ac:dyDescent="0.25">
      <c r="A751" s="2">
        <f>A761</f>
        <v>0</v>
      </c>
      <c r="C751" s="36" t="s">
        <v>32</v>
      </c>
      <c r="D751" s="37"/>
    </row>
    <row r="752" spans="1:13" s="38" customFormat="1" hidden="1" x14ac:dyDescent="0.25">
      <c r="A752" s="2">
        <f>A761</f>
        <v>0</v>
      </c>
      <c r="C752" s="36"/>
      <c r="M752" s="39"/>
    </row>
    <row r="753" spans="1:13" s="38" customFormat="1" ht="15" hidden="1" customHeight="1" x14ac:dyDescent="0.25">
      <c r="A753" s="2">
        <f>A761</f>
        <v>0</v>
      </c>
      <c r="C753" s="36" t="s">
        <v>33</v>
      </c>
      <c r="D753" s="40"/>
      <c r="G753" s="41"/>
      <c r="H753" s="41"/>
      <c r="I753" s="41"/>
      <c r="J753" s="41"/>
      <c r="K753" s="41"/>
      <c r="M753" s="39"/>
    </row>
    <row r="754" spans="1:13" s="38" customFormat="1" hidden="1" x14ac:dyDescent="0.25">
      <c r="A754" s="2">
        <f>A761</f>
        <v>0</v>
      </c>
      <c r="F754" s="42"/>
      <c r="G754" s="94" t="str">
        <f>"podpis a pečiatka "&amp;IF([1]summary!$K$24="","navrhovateľa","dodávateľa")</f>
        <v>podpis a pečiatka navrhovateľa</v>
      </c>
      <c r="H754" s="94"/>
      <c r="I754" s="94"/>
      <c r="J754" s="94"/>
      <c r="K754" s="94"/>
      <c r="M754" s="39"/>
    </row>
    <row r="755" spans="1:13" s="38" customFormat="1" hidden="1" x14ac:dyDescent="0.25">
      <c r="A755" s="2">
        <f>A761</f>
        <v>0</v>
      </c>
      <c r="F755" s="42"/>
      <c r="G755" s="43"/>
      <c r="H755" s="43"/>
      <c r="I755" s="43"/>
      <c r="J755" s="43"/>
      <c r="K755" s="43"/>
      <c r="M755" s="39"/>
    </row>
    <row r="756" spans="1:13" ht="15" hidden="1" customHeight="1" x14ac:dyDescent="0.25">
      <c r="A756" s="2">
        <f>A761*IF([1]summary!$K$24="",1,0)</f>
        <v>0</v>
      </c>
      <c r="B756" s="95" t="s">
        <v>34</v>
      </c>
      <c r="C756" s="95"/>
      <c r="D756" s="95"/>
      <c r="E756" s="95"/>
      <c r="F756" s="95"/>
      <c r="G756" s="95"/>
      <c r="H756" s="95"/>
      <c r="I756" s="95"/>
      <c r="J756" s="95"/>
      <c r="K756" s="95"/>
      <c r="L756" s="44"/>
    </row>
    <row r="757" spans="1:13" hidden="1" x14ac:dyDescent="0.25">
      <c r="A757" s="2">
        <f>A756</f>
        <v>0</v>
      </c>
      <c r="B757" s="95"/>
      <c r="C757" s="95"/>
      <c r="D757" s="95"/>
      <c r="E757" s="95"/>
      <c r="F757" s="95"/>
      <c r="G757" s="95"/>
      <c r="H757" s="95"/>
      <c r="I757" s="95"/>
      <c r="J757" s="95"/>
      <c r="K757" s="95"/>
      <c r="L757" s="44"/>
    </row>
    <row r="758" spans="1:13" ht="15" hidden="1" customHeight="1" x14ac:dyDescent="0.25">
      <c r="A758" s="2">
        <f>A761*IF(A756=1,0,1)</f>
        <v>0</v>
      </c>
      <c r="B758" s="95" t="s">
        <v>35</v>
      </c>
      <c r="C758" s="95"/>
      <c r="D758" s="95"/>
      <c r="E758" s="95"/>
      <c r="F758" s="95"/>
      <c r="G758" s="95"/>
      <c r="H758" s="95"/>
      <c r="I758" s="95"/>
      <c r="J758" s="95"/>
      <c r="K758" s="95"/>
      <c r="L758" s="44"/>
    </row>
    <row r="759" spans="1:13" hidden="1" x14ac:dyDescent="0.25">
      <c r="A759" s="2">
        <f>A758</f>
        <v>0</v>
      </c>
      <c r="B759" s="95"/>
      <c r="C759" s="95"/>
      <c r="D759" s="95"/>
      <c r="E759" s="95"/>
      <c r="F759" s="95"/>
      <c r="G759" s="95"/>
      <c r="H759" s="95"/>
      <c r="I759" s="95"/>
      <c r="J759" s="95"/>
      <c r="K759" s="95"/>
      <c r="L759" s="44"/>
    </row>
    <row r="760" spans="1:13" s="2" customFormat="1" ht="21" hidden="1" x14ac:dyDescent="0.25">
      <c r="A760" s="2">
        <f>A761*IF(J760="",0,1)</f>
        <v>0</v>
      </c>
      <c r="B760" s="4"/>
      <c r="C760" s="5"/>
      <c r="D760" s="5"/>
      <c r="E760" s="5"/>
      <c r="F760" s="5"/>
      <c r="G760" s="5"/>
      <c r="H760" s="5"/>
      <c r="I760" s="5"/>
      <c r="J760" s="52" t="str">
        <f>IF([1]summary!$K$24="",'[1]Výzva na prieskum trhu'!$C$121,"")</f>
        <v xml:space="preserve">Príloha č. 2: </v>
      </c>
      <c r="K760" s="52"/>
      <c r="M760" s="6"/>
    </row>
    <row r="761" spans="1:13" s="2" customFormat="1" ht="23.25" hidden="1" customHeight="1" x14ac:dyDescent="0.25">
      <c r="A761" s="2">
        <f>IF([1]summary!$K$24="",IF([1]summary!$G$19="všetky predmety spolu",0,1)*A783,IF([1]summary!$E$67="cenové ponuky komplexne",0,1)*A783)</f>
        <v>0</v>
      </c>
      <c r="B761" s="53" t="str">
        <f>IF([1]summary!$K$24="",'[1]Výzva na prieskum trhu'!$B$2,'[1]Výzva na predkladanie ponúk'!$D$99)</f>
        <v>Výzva na predloženie ponúk - prieskum trhu</v>
      </c>
      <c r="C761" s="53"/>
      <c r="D761" s="53"/>
      <c r="E761" s="53"/>
      <c r="F761" s="53"/>
      <c r="G761" s="53"/>
      <c r="H761" s="53"/>
      <c r="I761" s="53"/>
      <c r="J761" s="53"/>
      <c r="K761" s="53"/>
      <c r="M761" s="6"/>
    </row>
    <row r="762" spans="1:13" s="2" customFormat="1" hidden="1" x14ac:dyDescent="0.25">
      <c r="A762" s="2">
        <f>A761</f>
        <v>0</v>
      </c>
      <c r="B762" s="7"/>
      <c r="C762" s="7"/>
      <c r="D762" s="7"/>
      <c r="E762" s="7"/>
      <c r="F762" s="7"/>
      <c r="G762" s="7"/>
      <c r="H762" s="7"/>
      <c r="I762" s="7"/>
      <c r="J762" s="7"/>
      <c r="K762" s="7"/>
      <c r="M762" s="6"/>
    </row>
    <row r="763" spans="1:13" s="2" customFormat="1" ht="23.25" hidden="1" customHeight="1" x14ac:dyDescent="0.25">
      <c r="A763" s="2">
        <f>A761</f>
        <v>0</v>
      </c>
      <c r="B763" s="53" t="str">
        <f>IF([1]summary!$K$24="",'[1]Výzva na prieskum trhu'!$E$121,'[1]Výzva na predkladanie ponúk'!$F$99)</f>
        <v>Cena dodávaného predmetu</v>
      </c>
      <c r="C763" s="53"/>
      <c r="D763" s="53"/>
      <c r="E763" s="53"/>
      <c r="F763" s="53"/>
      <c r="G763" s="53"/>
      <c r="H763" s="53"/>
      <c r="I763" s="53"/>
      <c r="J763" s="53"/>
      <c r="K763" s="53"/>
      <c r="M763" s="6"/>
    </row>
    <row r="764" spans="1:13" hidden="1" x14ac:dyDescent="0.25">
      <c r="A764" s="2">
        <f>A761</f>
        <v>0</v>
      </c>
    </row>
    <row r="765" spans="1:13" ht="15" hidden="1" customHeight="1" x14ac:dyDescent="0.25">
      <c r="A765" s="2">
        <f>A761</f>
        <v>0</v>
      </c>
      <c r="B765" s="54" t="s">
        <v>1</v>
      </c>
      <c r="C765" s="54"/>
      <c r="D765" s="54"/>
      <c r="E765" s="54"/>
      <c r="F765" s="54"/>
      <c r="G765" s="54"/>
      <c r="H765" s="54"/>
      <c r="I765" s="54"/>
      <c r="J765" s="54"/>
      <c r="K765" s="54"/>
    </row>
    <row r="766" spans="1:13" hidden="1" x14ac:dyDescent="0.25">
      <c r="A766" s="2">
        <f>A761</f>
        <v>0</v>
      </c>
      <c r="B766" s="54"/>
      <c r="C766" s="54"/>
      <c r="D766" s="54"/>
      <c r="E766" s="54"/>
      <c r="F766" s="54"/>
      <c r="G766" s="54"/>
      <c r="H766" s="54"/>
      <c r="I766" s="54"/>
      <c r="J766" s="54"/>
      <c r="K766" s="54"/>
    </row>
    <row r="767" spans="1:13" hidden="1" x14ac:dyDescent="0.25">
      <c r="A767" s="2">
        <f>A761</f>
        <v>0</v>
      </c>
      <c r="B767" s="54"/>
      <c r="C767" s="54"/>
      <c r="D767" s="54"/>
      <c r="E767" s="54"/>
      <c r="F767" s="54"/>
      <c r="G767" s="54"/>
      <c r="H767" s="54"/>
      <c r="I767" s="54"/>
      <c r="J767" s="54"/>
      <c r="K767" s="54"/>
    </row>
    <row r="768" spans="1:13" hidden="1" x14ac:dyDescent="0.25">
      <c r="A768" s="2">
        <f>A761</f>
        <v>0</v>
      </c>
    </row>
    <row r="769" spans="1:13" s="2" customFormat="1" ht="19.5" hidden="1" customHeight="1" thickBot="1" x14ac:dyDescent="0.3">
      <c r="A769" s="2">
        <f>A761</f>
        <v>0</v>
      </c>
      <c r="C769" s="55" t="str">
        <f>"Identifikačné údaje "&amp;IF([1]summary!$K$24="","navrhovateľa:","dodávateľa:")</f>
        <v>Identifikačné údaje navrhovateľa:</v>
      </c>
      <c r="D769" s="56"/>
      <c r="E769" s="56"/>
      <c r="F769" s="56"/>
      <c r="G769" s="57"/>
      <c r="M769" s="6"/>
    </row>
    <row r="770" spans="1:13" s="2" customFormat="1" ht="19.5" hidden="1" customHeight="1" x14ac:dyDescent="0.25">
      <c r="A770" s="2">
        <f>A761</f>
        <v>0</v>
      </c>
      <c r="C770" s="58" t="s">
        <v>2</v>
      </c>
      <c r="D770" s="59"/>
      <c r="E770" s="60"/>
      <c r="F770" s="61"/>
      <c r="G770" s="62"/>
      <c r="M770" s="6"/>
    </row>
    <row r="771" spans="1:13" s="2" customFormat="1" ht="39" hidden="1" customHeight="1" x14ac:dyDescent="0.25">
      <c r="A771" s="2">
        <f>A761</f>
        <v>0</v>
      </c>
      <c r="C771" s="45" t="s">
        <v>3</v>
      </c>
      <c r="D771" s="46"/>
      <c r="E771" s="47"/>
      <c r="F771" s="48"/>
      <c r="G771" s="49"/>
      <c r="M771" s="6"/>
    </row>
    <row r="772" spans="1:13" s="2" customFormat="1" ht="19.5" hidden="1" customHeight="1" x14ac:dyDescent="0.25">
      <c r="A772" s="2">
        <f>A761</f>
        <v>0</v>
      </c>
      <c r="C772" s="50" t="s">
        <v>4</v>
      </c>
      <c r="D772" s="51"/>
      <c r="E772" s="47"/>
      <c r="F772" s="48"/>
      <c r="G772" s="49"/>
      <c r="M772" s="6"/>
    </row>
    <row r="773" spans="1:13" s="2" customFormat="1" ht="19.5" hidden="1" customHeight="1" x14ac:dyDescent="0.25">
      <c r="A773" s="2">
        <f>A761</f>
        <v>0</v>
      </c>
      <c r="C773" s="50" t="s">
        <v>5</v>
      </c>
      <c r="D773" s="51"/>
      <c r="E773" s="47"/>
      <c r="F773" s="48"/>
      <c r="G773" s="49"/>
      <c r="M773" s="6"/>
    </row>
    <row r="774" spans="1:13" s="2" customFormat="1" ht="30" hidden="1" customHeight="1" x14ac:dyDescent="0.25">
      <c r="A774" s="2">
        <f>A761</f>
        <v>0</v>
      </c>
      <c r="C774" s="66" t="s">
        <v>6</v>
      </c>
      <c r="D774" s="67"/>
      <c r="E774" s="47"/>
      <c r="F774" s="48"/>
      <c r="G774" s="49"/>
      <c r="M774" s="6"/>
    </row>
    <row r="775" spans="1:13" s="2" customFormat="1" ht="19.5" hidden="1" customHeight="1" x14ac:dyDescent="0.25">
      <c r="A775" s="2">
        <f>A761</f>
        <v>0</v>
      </c>
      <c r="C775" s="50" t="s">
        <v>7</v>
      </c>
      <c r="D775" s="51"/>
      <c r="E775" s="47"/>
      <c r="F775" s="48"/>
      <c r="G775" s="49"/>
      <c r="M775" s="6"/>
    </row>
    <row r="776" spans="1:13" s="2" customFormat="1" ht="19.5" hidden="1" customHeight="1" x14ac:dyDescent="0.25">
      <c r="A776" s="2">
        <f>A761</f>
        <v>0</v>
      </c>
      <c r="C776" s="50" t="s">
        <v>8</v>
      </c>
      <c r="D776" s="51"/>
      <c r="E776" s="47"/>
      <c r="F776" s="48"/>
      <c r="G776" s="49"/>
      <c r="M776" s="6"/>
    </row>
    <row r="777" spans="1:13" s="2" customFormat="1" ht="19.5" hidden="1" customHeight="1" x14ac:dyDescent="0.25">
      <c r="A777" s="2">
        <f>A761</f>
        <v>0</v>
      </c>
      <c r="C777" s="50" t="s">
        <v>9</v>
      </c>
      <c r="D777" s="51"/>
      <c r="E777" s="47"/>
      <c r="F777" s="48"/>
      <c r="G777" s="49"/>
      <c r="M777" s="6"/>
    </row>
    <row r="778" spans="1:13" s="2" customFormat="1" ht="19.5" hidden="1" customHeight="1" x14ac:dyDescent="0.25">
      <c r="A778" s="2">
        <f>A761</f>
        <v>0</v>
      </c>
      <c r="C778" s="50" t="s">
        <v>10</v>
      </c>
      <c r="D778" s="51"/>
      <c r="E778" s="47"/>
      <c r="F778" s="48"/>
      <c r="G778" s="49"/>
      <c r="M778" s="6"/>
    </row>
    <row r="779" spans="1:13" s="2" customFormat="1" ht="19.5" hidden="1" customHeight="1" x14ac:dyDescent="0.25">
      <c r="A779" s="2">
        <f>A761</f>
        <v>0</v>
      </c>
      <c r="C779" s="50" t="s">
        <v>11</v>
      </c>
      <c r="D779" s="51"/>
      <c r="E779" s="47"/>
      <c r="F779" s="48"/>
      <c r="G779" s="49"/>
      <c r="M779" s="6"/>
    </row>
    <row r="780" spans="1:13" s="2" customFormat="1" ht="19.5" hidden="1" customHeight="1" thickBot="1" x14ac:dyDescent="0.3">
      <c r="A780" s="2">
        <f>A761</f>
        <v>0</v>
      </c>
      <c r="C780" s="78" t="s">
        <v>12</v>
      </c>
      <c r="D780" s="79"/>
      <c r="E780" s="80"/>
      <c r="F780" s="81"/>
      <c r="G780" s="82"/>
      <c r="M780" s="6"/>
    </row>
    <row r="781" spans="1:13" hidden="1" x14ac:dyDescent="0.25">
      <c r="A781" s="2">
        <f>A761</f>
        <v>0</v>
      </c>
    </row>
    <row r="782" spans="1:13" hidden="1" x14ac:dyDescent="0.25">
      <c r="A782" s="2">
        <f>A761</f>
        <v>0</v>
      </c>
    </row>
    <row r="783" spans="1:13" hidden="1" x14ac:dyDescent="0.25">
      <c r="A783">
        <f>IF(D783&lt;&gt;"",1,0)</f>
        <v>0</v>
      </c>
      <c r="B783" s="83" t="s">
        <v>13</v>
      </c>
      <c r="C783" s="83"/>
      <c r="D783" s="84" t="str">
        <f>IF([1]summary!$G$19="každý predmet samostatne",IF(VLOOKUP(M783,[1]summary!$A$51:$F$65,2,FALSE)&lt;&gt;"",VLOOKUP(M783,[1]summary!$A$51:$F$65,2,FALSE),""),"")</f>
        <v/>
      </c>
      <c r="E783" s="84"/>
      <c r="F783" s="84"/>
      <c r="G783" s="84"/>
      <c r="H783" s="84"/>
      <c r="I783" s="84"/>
      <c r="J783" s="84"/>
      <c r="K783" s="9"/>
      <c r="M783" s="1">
        <f>M729+1</f>
        <v>15</v>
      </c>
    </row>
    <row r="784" spans="1:13" hidden="1" x14ac:dyDescent="0.25">
      <c r="A784" s="2">
        <f>A783</f>
        <v>0</v>
      </c>
    </row>
    <row r="785" spans="1:13" ht="54.95" hidden="1" customHeight="1" thickBot="1" x14ac:dyDescent="0.3">
      <c r="A785" s="2">
        <f>A783</f>
        <v>0</v>
      </c>
      <c r="B785" s="109" t="s">
        <v>14</v>
      </c>
      <c r="C785" s="110"/>
      <c r="D785" s="111"/>
      <c r="E785" s="88" t="s">
        <v>15</v>
      </c>
      <c r="F785" s="89"/>
      <c r="G785" s="10" t="s">
        <v>16</v>
      </c>
      <c r="H785" s="11" t="s">
        <v>17</v>
      </c>
      <c r="I785" s="10" t="s">
        <v>18</v>
      </c>
      <c r="J785" s="12" t="s">
        <v>19</v>
      </c>
      <c r="K785" s="13" t="s">
        <v>20</v>
      </c>
    </row>
    <row r="786" spans="1:13" ht="25.5" hidden="1" customHeight="1" x14ac:dyDescent="0.25">
      <c r="A786" s="2">
        <f>A783*IF(B786&lt;&gt;"",1,0)</f>
        <v>0</v>
      </c>
      <c r="B786" s="68"/>
      <c r="C786" s="69"/>
      <c r="D786" s="70"/>
      <c r="E786" s="71"/>
      <c r="F786" s="72"/>
      <c r="G786" s="14" t="s">
        <v>21</v>
      </c>
      <c r="H786" s="15"/>
      <c r="I786" s="16"/>
      <c r="J786" s="17" t="str">
        <f t="shared" ref="J786:J792" si="28">IF(AND(H786&lt;&gt;"",I786&lt;&gt;""),H786*I786,"")</f>
        <v/>
      </c>
      <c r="K786" s="18" t="str">
        <f t="shared" ref="K786:K792" si="29">IF(J786&lt;&gt;"",J786*IF($E$774="platiteľ DPH",1.23,1),"")</f>
        <v/>
      </c>
    </row>
    <row r="787" spans="1:13" ht="25.5" hidden="1" customHeight="1" x14ac:dyDescent="0.25">
      <c r="A787" s="2">
        <f>A783*IF(B787&lt;&gt;"",1,0)</f>
        <v>0</v>
      </c>
      <c r="B787" s="73"/>
      <c r="C787" s="74"/>
      <c r="D787" s="75"/>
      <c r="E787" s="76"/>
      <c r="F787" s="77"/>
      <c r="G787" s="19" t="s">
        <v>21</v>
      </c>
      <c r="H787" s="20"/>
      <c r="I787" s="21"/>
      <c r="J787" s="22" t="str">
        <f t="shared" si="28"/>
        <v/>
      </c>
      <c r="K787" s="23" t="str">
        <f t="shared" si="29"/>
        <v/>
      </c>
    </row>
    <row r="788" spans="1:13" ht="25.5" hidden="1" customHeight="1" x14ac:dyDescent="0.25">
      <c r="A788" s="2">
        <f>A783*IF(B788&lt;&gt;"",1,0)</f>
        <v>0</v>
      </c>
      <c r="B788" s="73"/>
      <c r="C788" s="74"/>
      <c r="D788" s="75"/>
      <c r="E788" s="76"/>
      <c r="F788" s="77"/>
      <c r="G788" s="19" t="s">
        <v>21</v>
      </c>
      <c r="H788" s="20"/>
      <c r="I788" s="21"/>
      <c r="J788" s="22" t="str">
        <f t="shared" si="28"/>
        <v/>
      </c>
      <c r="K788" s="23" t="str">
        <f t="shared" si="29"/>
        <v/>
      </c>
    </row>
    <row r="789" spans="1:13" ht="25.5" hidden="1" customHeight="1" x14ac:dyDescent="0.25">
      <c r="A789" s="2">
        <f>A783*IF(B789&lt;&gt;"",1,0)</f>
        <v>0</v>
      </c>
      <c r="B789" s="73"/>
      <c r="C789" s="74"/>
      <c r="D789" s="75"/>
      <c r="E789" s="76"/>
      <c r="F789" s="77"/>
      <c r="G789" s="19" t="s">
        <v>21</v>
      </c>
      <c r="H789" s="20"/>
      <c r="I789" s="21"/>
      <c r="J789" s="22" t="str">
        <f t="shared" si="28"/>
        <v/>
      </c>
      <c r="K789" s="23" t="str">
        <f t="shared" si="29"/>
        <v/>
      </c>
    </row>
    <row r="790" spans="1:13" ht="25.5" hidden="1" customHeight="1" thickBot="1" x14ac:dyDescent="0.3">
      <c r="A790" s="2">
        <f>A783*IF(B790&lt;&gt;"",1,0)</f>
        <v>0</v>
      </c>
      <c r="B790" s="96"/>
      <c r="C790" s="97"/>
      <c r="D790" s="98"/>
      <c r="E790" s="99"/>
      <c r="F790" s="100"/>
      <c r="G790" s="24" t="s">
        <v>21</v>
      </c>
      <c r="H790" s="25"/>
      <c r="I790" s="26"/>
      <c r="J790" s="27" t="str">
        <f t="shared" si="28"/>
        <v/>
      </c>
      <c r="K790" s="28" t="str">
        <f t="shared" si="29"/>
        <v/>
      </c>
    </row>
    <row r="791" spans="1:13" ht="25.5" hidden="1" customHeight="1" x14ac:dyDescent="0.25">
      <c r="A791" s="2">
        <f>A783</f>
        <v>0</v>
      </c>
      <c r="B791" s="101" t="s">
        <v>22</v>
      </c>
      <c r="C791" s="102"/>
      <c r="D791" s="29" t="s">
        <v>23</v>
      </c>
      <c r="E791" s="112" t="s">
        <v>24</v>
      </c>
      <c r="F791" s="113"/>
      <c r="G791" s="14" t="s">
        <v>24</v>
      </c>
      <c r="H791" s="15"/>
      <c r="I791" s="16">
        <v>1</v>
      </c>
      <c r="J791" s="17" t="str">
        <f t="shared" si="28"/>
        <v/>
      </c>
      <c r="K791" s="18" t="str">
        <f t="shared" si="29"/>
        <v/>
      </c>
    </row>
    <row r="792" spans="1:13" ht="25.5" hidden="1" customHeight="1" thickBot="1" x14ac:dyDescent="0.3">
      <c r="A792" s="2">
        <f>A783</f>
        <v>0</v>
      </c>
      <c r="B792" s="103"/>
      <c r="C792" s="104"/>
      <c r="D792" s="30" t="s">
        <v>25</v>
      </c>
      <c r="E792" s="114" t="s">
        <v>24</v>
      </c>
      <c r="F792" s="115"/>
      <c r="G792" s="24" t="s">
        <v>24</v>
      </c>
      <c r="H792" s="25"/>
      <c r="I792" s="26">
        <v>1</v>
      </c>
      <c r="J792" s="27" t="str">
        <f t="shared" si="28"/>
        <v/>
      </c>
      <c r="K792" s="28" t="str">
        <f t="shared" si="29"/>
        <v/>
      </c>
    </row>
    <row r="793" spans="1:13" ht="25.5" hidden="1" customHeight="1" thickBot="1" x14ac:dyDescent="0.3">
      <c r="A793" s="2">
        <f>A783</f>
        <v>0</v>
      </c>
      <c r="B793" s="31"/>
      <c r="C793" s="32"/>
      <c r="D793" s="32"/>
      <c r="E793" s="32"/>
      <c r="F793" s="32"/>
      <c r="G793" s="32"/>
      <c r="H793" s="33"/>
      <c r="I793" s="33" t="s">
        <v>26</v>
      </c>
      <c r="J793" s="34" t="str">
        <f>IF(SUM(J786:J792)&gt;0,SUM(J786:J792),"")</f>
        <v/>
      </c>
      <c r="K793" s="34" t="str">
        <f>IF(SUM(K786:K792)&gt;0,SUM(K786:K792),"")</f>
        <v/>
      </c>
    </row>
    <row r="794" spans="1:13" hidden="1" x14ac:dyDescent="0.25">
      <c r="A794" s="2">
        <f>A783</f>
        <v>0</v>
      </c>
      <c r="B794" s="35" t="s">
        <v>27</v>
      </c>
    </row>
    <row r="795" spans="1:13" hidden="1" x14ac:dyDescent="0.25">
      <c r="A795" s="2">
        <f>A783</f>
        <v>0</v>
      </c>
    </row>
    <row r="796" spans="1:13" hidden="1" x14ac:dyDescent="0.25">
      <c r="A796" s="2">
        <f>A783</f>
        <v>0</v>
      </c>
    </row>
    <row r="797" spans="1:13" hidden="1" x14ac:dyDescent="0.25">
      <c r="A797" s="2">
        <f>A783*IF([1]summary!$K$24="",1,0)</f>
        <v>0</v>
      </c>
      <c r="C797" s="90" t="s">
        <v>28</v>
      </c>
      <c r="D797" s="91"/>
      <c r="E797" s="91"/>
      <c r="F797" s="91"/>
      <c r="G797" s="91"/>
      <c r="H797" s="91"/>
      <c r="I797" s="91"/>
      <c r="J797" s="92"/>
    </row>
    <row r="798" spans="1:13" hidden="1" x14ac:dyDescent="0.25">
      <c r="A798" s="2">
        <f>A797</f>
        <v>0</v>
      </c>
    </row>
    <row r="799" spans="1:13" hidden="1" x14ac:dyDescent="0.25">
      <c r="A799" s="2">
        <f>A797</f>
        <v>0</v>
      </c>
    </row>
    <row r="800" spans="1:13" hidden="1" x14ac:dyDescent="0.25">
      <c r="A800" s="2">
        <f>A783*IF([1]summary!$F$11=M800,1,0)</f>
        <v>0</v>
      </c>
      <c r="B800" s="93" t="s">
        <v>29</v>
      </c>
      <c r="C800" s="93"/>
      <c r="D800" s="93"/>
      <c r="E800" s="93"/>
      <c r="F800" s="93"/>
      <c r="G800" s="93"/>
      <c r="H800" s="93"/>
      <c r="I800" s="93"/>
      <c r="J800" s="93"/>
      <c r="K800" s="93"/>
      <c r="M800" s="6" t="s">
        <v>30</v>
      </c>
    </row>
    <row r="801" spans="1:13" hidden="1" x14ac:dyDescent="0.25">
      <c r="A801" s="2">
        <f>A800</f>
        <v>0</v>
      </c>
    </row>
    <row r="802" spans="1:13" ht="15" hidden="1" customHeight="1" x14ac:dyDescent="0.25">
      <c r="A802" s="2">
        <f>A800</f>
        <v>0</v>
      </c>
      <c r="B802" s="54" t="s">
        <v>31</v>
      </c>
      <c r="C802" s="54"/>
      <c r="D802" s="54"/>
      <c r="E802" s="54"/>
      <c r="F802" s="54"/>
      <c r="G802" s="54"/>
      <c r="H802" s="54"/>
      <c r="I802" s="54"/>
      <c r="J802" s="54"/>
      <c r="K802" s="54"/>
    </row>
    <row r="803" spans="1:13" hidden="1" x14ac:dyDescent="0.25">
      <c r="A803" s="2">
        <f>A800</f>
        <v>0</v>
      </c>
    </row>
    <row r="804" spans="1:13" hidden="1" x14ac:dyDescent="0.25">
      <c r="A804" s="2">
        <v>0</v>
      </c>
    </row>
    <row r="805" spans="1:13" hidden="1" x14ac:dyDescent="0.25">
      <c r="A805" s="2">
        <v>0</v>
      </c>
      <c r="C805" s="36" t="s">
        <v>32</v>
      </c>
      <c r="D805" s="37"/>
    </row>
    <row r="806" spans="1:13" s="38" customFormat="1" hidden="1" x14ac:dyDescent="0.25">
      <c r="A806" s="2">
        <v>0</v>
      </c>
      <c r="C806" s="36"/>
      <c r="M806" s="39"/>
    </row>
    <row r="807" spans="1:13" s="38" customFormat="1" ht="15" hidden="1" customHeight="1" x14ac:dyDescent="0.25">
      <c r="A807" s="2">
        <f>A805</f>
        <v>0</v>
      </c>
      <c r="C807" s="36" t="s">
        <v>33</v>
      </c>
      <c r="D807" s="40"/>
      <c r="G807" s="41"/>
      <c r="H807" s="41"/>
      <c r="I807" s="41"/>
      <c r="J807" s="41"/>
      <c r="K807" s="41"/>
      <c r="M807" s="39"/>
    </row>
    <row r="808" spans="1:13" s="38" customFormat="1" hidden="1" x14ac:dyDescent="0.25">
      <c r="A808" s="2">
        <f>A805</f>
        <v>0</v>
      </c>
      <c r="F808" s="42"/>
      <c r="G808" s="116" t="str">
        <f>"podpis a pečiatka "&amp;IF([1]summary!$K$24="","navrhovateľa","dodávateľa")</f>
        <v>podpis a pečiatka navrhovateľa</v>
      </c>
      <c r="H808" s="116"/>
      <c r="I808" s="116"/>
      <c r="J808" s="116"/>
      <c r="K808" s="116"/>
      <c r="M808" s="39"/>
    </row>
    <row r="809" spans="1:13" s="38" customFormat="1" hidden="1" x14ac:dyDescent="0.25">
      <c r="A809" s="2">
        <f>A805</f>
        <v>0</v>
      </c>
      <c r="F809" s="42"/>
      <c r="G809" s="43"/>
      <c r="H809" s="43"/>
      <c r="I809" s="43"/>
      <c r="J809" s="43"/>
      <c r="K809" s="43"/>
      <c r="M809" s="39"/>
    </row>
    <row r="810" spans="1:13" ht="15" hidden="1" customHeight="1" x14ac:dyDescent="0.25">
      <c r="A810" s="2">
        <f>A805*IF([1]summary!$K$24="",1,0)</f>
        <v>0</v>
      </c>
      <c r="B810" s="95" t="s">
        <v>34</v>
      </c>
      <c r="C810" s="95"/>
      <c r="D810" s="95"/>
      <c r="E810" s="95"/>
      <c r="F810" s="95"/>
      <c r="G810" s="95"/>
      <c r="H810" s="95"/>
      <c r="I810" s="95"/>
      <c r="J810" s="95"/>
      <c r="K810" s="95"/>
      <c r="L810" s="44"/>
    </row>
    <row r="811" spans="1:13" hidden="1" x14ac:dyDescent="0.25">
      <c r="A811" s="2">
        <f>A810</f>
        <v>0</v>
      </c>
      <c r="B811" s="95"/>
      <c r="C811" s="95"/>
      <c r="D811" s="95"/>
      <c r="E811" s="95"/>
      <c r="F811" s="95"/>
      <c r="G811" s="95"/>
      <c r="H811" s="95"/>
      <c r="I811" s="95"/>
      <c r="J811" s="95"/>
      <c r="K811" s="95"/>
      <c r="L811" s="44"/>
    </row>
    <row r="812" spans="1:13" ht="15" hidden="1" customHeight="1" x14ac:dyDescent="0.25">
      <c r="A812" s="2">
        <f>A805*IF(A810=1,0,1)</f>
        <v>0</v>
      </c>
      <c r="B812" s="95" t="s">
        <v>35</v>
      </c>
      <c r="C812" s="95"/>
      <c r="D812" s="95"/>
      <c r="E812" s="95"/>
      <c r="F812" s="95"/>
      <c r="G812" s="95"/>
      <c r="H812" s="95"/>
      <c r="I812" s="95"/>
      <c r="J812" s="95"/>
      <c r="K812" s="95"/>
      <c r="L812" s="44"/>
    </row>
    <row r="813" spans="1:13" hidden="1" x14ac:dyDescent="0.25">
      <c r="A813" s="2">
        <f>A812</f>
        <v>0</v>
      </c>
      <c r="B813" s="95"/>
      <c r="C813" s="95"/>
      <c r="D813" s="95"/>
      <c r="E813" s="95"/>
      <c r="F813" s="95"/>
      <c r="G813" s="95"/>
      <c r="H813" s="95"/>
      <c r="I813" s="95"/>
      <c r="J813" s="95"/>
      <c r="K813" s="95"/>
      <c r="L813" s="44"/>
    </row>
  </sheetData>
  <sheetProtection algorithmName="SHA-512" hashValue="2dCTSMMr/TuGXqI/TdKJ3/nYdcR/BGRBrpdmy8FxfDbnd1/SUF2KTPCskwTY1di1eoTQK80O6JutpsWajxE4/A==" saltValue="sSSvk+pFAEAJK4AIKZjd3A==" spinCount="100000" sheet="1" formatCells="0" formatColumns="0" formatRows="0" selectLockedCells="1"/>
  <autoFilter ref="A1:A813" xr:uid="{00000000-0009-0000-0000-000006000000}">
    <filterColumn colId="0">
      <filters>
        <filter val="1"/>
      </filters>
    </filterColumn>
  </autoFilter>
  <mergeCells count="750">
    <mergeCell ref="C797:J797"/>
    <mergeCell ref="B800:K800"/>
    <mergeCell ref="B802:K802"/>
    <mergeCell ref="G808:K808"/>
    <mergeCell ref="B810:K811"/>
    <mergeCell ref="B812:K813"/>
    <mergeCell ref="B789:D789"/>
    <mergeCell ref="E789:F789"/>
    <mergeCell ref="B790:D790"/>
    <mergeCell ref="E790:F790"/>
    <mergeCell ref="B791:C792"/>
    <mergeCell ref="E791:F791"/>
    <mergeCell ref="E792:F792"/>
    <mergeCell ref="B786:D786"/>
    <mergeCell ref="E786:F786"/>
    <mergeCell ref="B787:D787"/>
    <mergeCell ref="E787:F787"/>
    <mergeCell ref="B788:D788"/>
    <mergeCell ref="E788:F788"/>
    <mergeCell ref="C780:D780"/>
    <mergeCell ref="E780:G780"/>
    <mergeCell ref="B783:C783"/>
    <mergeCell ref="D783:J783"/>
    <mergeCell ref="B785:D785"/>
    <mergeCell ref="E785:F785"/>
    <mergeCell ref="C777:D777"/>
    <mergeCell ref="E777:G777"/>
    <mergeCell ref="C778:D778"/>
    <mergeCell ref="E778:G778"/>
    <mergeCell ref="C779:D779"/>
    <mergeCell ref="E779:G779"/>
    <mergeCell ref="C774:D774"/>
    <mergeCell ref="E774:G774"/>
    <mergeCell ref="C775:D775"/>
    <mergeCell ref="E775:G775"/>
    <mergeCell ref="C776:D776"/>
    <mergeCell ref="E776:G776"/>
    <mergeCell ref="C771:D771"/>
    <mergeCell ref="E771:G771"/>
    <mergeCell ref="C772:D772"/>
    <mergeCell ref="E772:G772"/>
    <mergeCell ref="C773:D773"/>
    <mergeCell ref="E773:G773"/>
    <mergeCell ref="J760:K760"/>
    <mergeCell ref="B761:K761"/>
    <mergeCell ref="B763:K763"/>
    <mergeCell ref="B765:K767"/>
    <mergeCell ref="C769:G769"/>
    <mergeCell ref="C770:D770"/>
    <mergeCell ref="E770:G770"/>
    <mergeCell ref="C743:J743"/>
    <mergeCell ref="B746:K746"/>
    <mergeCell ref="B748:K748"/>
    <mergeCell ref="G754:K754"/>
    <mergeCell ref="B756:K757"/>
    <mergeCell ref="B758:K759"/>
    <mergeCell ref="B735:D735"/>
    <mergeCell ref="E735:F735"/>
    <mergeCell ref="B736:D736"/>
    <mergeCell ref="E736:F736"/>
    <mergeCell ref="B737:C738"/>
    <mergeCell ref="E737:F737"/>
    <mergeCell ref="E738:F738"/>
    <mergeCell ref="B732:D732"/>
    <mergeCell ref="E732:F732"/>
    <mergeCell ref="B733:D733"/>
    <mergeCell ref="E733:F733"/>
    <mergeCell ref="B734:D734"/>
    <mergeCell ref="E734:F734"/>
    <mergeCell ref="C726:D726"/>
    <mergeCell ref="E726:G726"/>
    <mergeCell ref="B729:C729"/>
    <mergeCell ref="D729:J729"/>
    <mergeCell ref="B731:D731"/>
    <mergeCell ref="E731:F731"/>
    <mergeCell ref="C723:D723"/>
    <mergeCell ref="E723:G723"/>
    <mergeCell ref="C724:D724"/>
    <mergeCell ref="E724:G724"/>
    <mergeCell ref="C725:D725"/>
    <mergeCell ref="E725:G725"/>
    <mergeCell ref="C720:D720"/>
    <mergeCell ref="E720:G720"/>
    <mergeCell ref="C721:D721"/>
    <mergeCell ref="E721:G721"/>
    <mergeCell ref="C722:D722"/>
    <mergeCell ref="E722:G722"/>
    <mergeCell ref="C717:D717"/>
    <mergeCell ref="E717:G717"/>
    <mergeCell ref="C718:D718"/>
    <mergeCell ref="E718:G718"/>
    <mergeCell ref="C719:D719"/>
    <mergeCell ref="E719:G719"/>
    <mergeCell ref="J706:K706"/>
    <mergeCell ref="B707:K707"/>
    <mergeCell ref="B709:K709"/>
    <mergeCell ref="B711:K713"/>
    <mergeCell ref="C715:G715"/>
    <mergeCell ref="C716:D716"/>
    <mergeCell ref="E716:G716"/>
    <mergeCell ref="C689:J689"/>
    <mergeCell ref="B692:K692"/>
    <mergeCell ref="B694:K694"/>
    <mergeCell ref="G700:K700"/>
    <mergeCell ref="B702:K703"/>
    <mergeCell ref="B704:K705"/>
    <mergeCell ref="B681:D681"/>
    <mergeCell ref="E681:F681"/>
    <mergeCell ref="B682:D682"/>
    <mergeCell ref="E682:F682"/>
    <mergeCell ref="B683:C684"/>
    <mergeCell ref="E683:F683"/>
    <mergeCell ref="E684:F684"/>
    <mergeCell ref="B678:D678"/>
    <mergeCell ref="E678:F678"/>
    <mergeCell ref="B679:D679"/>
    <mergeCell ref="E679:F679"/>
    <mergeCell ref="B680:D680"/>
    <mergeCell ref="E680:F680"/>
    <mergeCell ref="C672:D672"/>
    <mergeCell ref="E672:G672"/>
    <mergeCell ref="B675:C675"/>
    <mergeCell ref="D675:J675"/>
    <mergeCell ref="B677:D677"/>
    <mergeCell ref="E677:F677"/>
    <mergeCell ref="C669:D669"/>
    <mergeCell ref="E669:G669"/>
    <mergeCell ref="C670:D670"/>
    <mergeCell ref="E670:G670"/>
    <mergeCell ref="C671:D671"/>
    <mergeCell ref="E671:G671"/>
    <mergeCell ref="C666:D666"/>
    <mergeCell ref="E666:G666"/>
    <mergeCell ref="C667:D667"/>
    <mergeCell ref="E667:G667"/>
    <mergeCell ref="C668:D668"/>
    <mergeCell ref="E668:G668"/>
    <mergeCell ref="C663:D663"/>
    <mergeCell ref="E663:G663"/>
    <mergeCell ref="C664:D664"/>
    <mergeCell ref="E664:G664"/>
    <mergeCell ref="C665:D665"/>
    <mergeCell ref="E665:G665"/>
    <mergeCell ref="J652:K652"/>
    <mergeCell ref="B653:K653"/>
    <mergeCell ref="B655:K655"/>
    <mergeCell ref="B657:K659"/>
    <mergeCell ref="C661:G661"/>
    <mergeCell ref="C662:D662"/>
    <mergeCell ref="E662:G662"/>
    <mergeCell ref="C635:J635"/>
    <mergeCell ref="B638:K638"/>
    <mergeCell ref="B640:K640"/>
    <mergeCell ref="G646:K646"/>
    <mergeCell ref="B648:K649"/>
    <mergeCell ref="B650:K651"/>
    <mergeCell ref="B627:D627"/>
    <mergeCell ref="E627:F627"/>
    <mergeCell ref="B628:D628"/>
    <mergeCell ref="E628:F628"/>
    <mergeCell ref="B629:C630"/>
    <mergeCell ref="E629:F629"/>
    <mergeCell ref="E630:F630"/>
    <mergeCell ref="B624:D624"/>
    <mergeCell ref="E624:F624"/>
    <mergeCell ref="B625:D625"/>
    <mergeCell ref="E625:F625"/>
    <mergeCell ref="B626:D626"/>
    <mergeCell ref="E626:F626"/>
    <mergeCell ref="C618:D618"/>
    <mergeCell ref="E618:G618"/>
    <mergeCell ref="B621:C621"/>
    <mergeCell ref="D621:J621"/>
    <mergeCell ref="B623:D623"/>
    <mergeCell ref="E623:F623"/>
    <mergeCell ref="C615:D615"/>
    <mergeCell ref="E615:G615"/>
    <mergeCell ref="C616:D616"/>
    <mergeCell ref="E616:G616"/>
    <mergeCell ref="C617:D617"/>
    <mergeCell ref="E617:G617"/>
    <mergeCell ref="C612:D612"/>
    <mergeCell ref="E612:G612"/>
    <mergeCell ref="C613:D613"/>
    <mergeCell ref="E613:G613"/>
    <mergeCell ref="C614:D614"/>
    <mergeCell ref="E614:G614"/>
    <mergeCell ref="C609:D609"/>
    <mergeCell ref="E609:G609"/>
    <mergeCell ref="C610:D610"/>
    <mergeCell ref="E610:G610"/>
    <mergeCell ref="C611:D611"/>
    <mergeCell ref="E611:G611"/>
    <mergeCell ref="J598:K598"/>
    <mergeCell ref="B599:K599"/>
    <mergeCell ref="B601:K601"/>
    <mergeCell ref="B603:K605"/>
    <mergeCell ref="C607:G607"/>
    <mergeCell ref="C608:D608"/>
    <mergeCell ref="E608:G608"/>
    <mergeCell ref="C581:J581"/>
    <mergeCell ref="B584:K584"/>
    <mergeCell ref="B586:K586"/>
    <mergeCell ref="G592:K592"/>
    <mergeCell ref="B594:K595"/>
    <mergeCell ref="B596:K597"/>
    <mergeCell ref="B573:D573"/>
    <mergeCell ref="E573:F573"/>
    <mergeCell ref="B574:D574"/>
    <mergeCell ref="E574:F574"/>
    <mergeCell ref="B575:C576"/>
    <mergeCell ref="E575:F575"/>
    <mergeCell ref="E576:F576"/>
    <mergeCell ref="B570:D570"/>
    <mergeCell ref="E570:F570"/>
    <mergeCell ref="B571:D571"/>
    <mergeCell ref="E571:F571"/>
    <mergeCell ref="B572:D572"/>
    <mergeCell ref="E572:F572"/>
    <mergeCell ref="C564:D564"/>
    <mergeCell ref="E564:G564"/>
    <mergeCell ref="B567:C567"/>
    <mergeCell ref="D567:J567"/>
    <mergeCell ref="B569:D569"/>
    <mergeCell ref="E569:F569"/>
    <mergeCell ref="C561:D561"/>
    <mergeCell ref="E561:G561"/>
    <mergeCell ref="C562:D562"/>
    <mergeCell ref="E562:G562"/>
    <mergeCell ref="C563:D563"/>
    <mergeCell ref="E563:G563"/>
    <mergeCell ref="C558:D558"/>
    <mergeCell ref="E558:G558"/>
    <mergeCell ref="C559:D559"/>
    <mergeCell ref="E559:G559"/>
    <mergeCell ref="C560:D560"/>
    <mergeCell ref="E560:G560"/>
    <mergeCell ref="C555:D555"/>
    <mergeCell ref="E555:G555"/>
    <mergeCell ref="C556:D556"/>
    <mergeCell ref="E556:G556"/>
    <mergeCell ref="C557:D557"/>
    <mergeCell ref="E557:G557"/>
    <mergeCell ref="J544:K544"/>
    <mergeCell ref="B545:K545"/>
    <mergeCell ref="B547:K547"/>
    <mergeCell ref="B549:K551"/>
    <mergeCell ref="C553:G553"/>
    <mergeCell ref="C554:D554"/>
    <mergeCell ref="E554:G554"/>
    <mergeCell ref="C527:J527"/>
    <mergeCell ref="B530:K530"/>
    <mergeCell ref="B532:K532"/>
    <mergeCell ref="G538:K538"/>
    <mergeCell ref="B540:K541"/>
    <mergeCell ref="B542:K543"/>
    <mergeCell ref="B519:D519"/>
    <mergeCell ref="E519:F519"/>
    <mergeCell ref="B520:D520"/>
    <mergeCell ref="E520:F520"/>
    <mergeCell ref="B521:C522"/>
    <mergeCell ref="E521:F521"/>
    <mergeCell ref="E522:F522"/>
    <mergeCell ref="B516:D516"/>
    <mergeCell ref="E516:F516"/>
    <mergeCell ref="B517:D517"/>
    <mergeCell ref="E517:F517"/>
    <mergeCell ref="B518:D518"/>
    <mergeCell ref="E518:F518"/>
    <mergeCell ref="C510:D510"/>
    <mergeCell ref="E510:G510"/>
    <mergeCell ref="B513:C513"/>
    <mergeCell ref="D513:J513"/>
    <mergeCell ref="B515:D515"/>
    <mergeCell ref="E515:F515"/>
    <mergeCell ref="C507:D507"/>
    <mergeCell ref="E507:G507"/>
    <mergeCell ref="C508:D508"/>
    <mergeCell ref="E508:G508"/>
    <mergeCell ref="C509:D509"/>
    <mergeCell ref="E509:G509"/>
    <mergeCell ref="C504:D504"/>
    <mergeCell ref="E504:G504"/>
    <mergeCell ref="C505:D505"/>
    <mergeCell ref="E505:G505"/>
    <mergeCell ref="C506:D506"/>
    <mergeCell ref="E506:G506"/>
    <mergeCell ref="C501:D501"/>
    <mergeCell ref="E501:G501"/>
    <mergeCell ref="C502:D502"/>
    <mergeCell ref="E502:G502"/>
    <mergeCell ref="C503:D503"/>
    <mergeCell ref="E503:G503"/>
    <mergeCell ref="J490:K490"/>
    <mergeCell ref="B491:K491"/>
    <mergeCell ref="B493:K493"/>
    <mergeCell ref="B495:K497"/>
    <mergeCell ref="C499:G499"/>
    <mergeCell ref="C500:D500"/>
    <mergeCell ref="E500:G500"/>
    <mergeCell ref="C473:J473"/>
    <mergeCell ref="B476:K476"/>
    <mergeCell ref="B478:K478"/>
    <mergeCell ref="G484:K484"/>
    <mergeCell ref="B486:K487"/>
    <mergeCell ref="B488:K489"/>
    <mergeCell ref="B465:D465"/>
    <mergeCell ref="E465:F465"/>
    <mergeCell ref="B466:D466"/>
    <mergeCell ref="E466:F466"/>
    <mergeCell ref="B467:C468"/>
    <mergeCell ref="E467:F467"/>
    <mergeCell ref="E468:F468"/>
    <mergeCell ref="B462:D462"/>
    <mergeCell ref="E462:F462"/>
    <mergeCell ref="B463:D463"/>
    <mergeCell ref="E463:F463"/>
    <mergeCell ref="B464:D464"/>
    <mergeCell ref="E464:F464"/>
    <mergeCell ref="C456:D456"/>
    <mergeCell ref="E456:G456"/>
    <mergeCell ref="B459:C459"/>
    <mergeCell ref="D459:J459"/>
    <mergeCell ref="B461:D461"/>
    <mergeCell ref="E461:F461"/>
    <mergeCell ref="C453:D453"/>
    <mergeCell ref="E453:G453"/>
    <mergeCell ref="C454:D454"/>
    <mergeCell ref="E454:G454"/>
    <mergeCell ref="C455:D455"/>
    <mergeCell ref="E455:G455"/>
    <mergeCell ref="C450:D450"/>
    <mergeCell ref="E450:G450"/>
    <mergeCell ref="C451:D451"/>
    <mergeCell ref="E451:G451"/>
    <mergeCell ref="C452:D452"/>
    <mergeCell ref="E452:G452"/>
    <mergeCell ref="C447:D447"/>
    <mergeCell ref="E447:G447"/>
    <mergeCell ref="C448:D448"/>
    <mergeCell ref="E448:G448"/>
    <mergeCell ref="C449:D449"/>
    <mergeCell ref="E449:G449"/>
    <mergeCell ref="J436:K436"/>
    <mergeCell ref="B437:K437"/>
    <mergeCell ref="B439:K439"/>
    <mergeCell ref="B441:K443"/>
    <mergeCell ref="C445:G445"/>
    <mergeCell ref="C446:D446"/>
    <mergeCell ref="E446:G446"/>
    <mergeCell ref="C419:J419"/>
    <mergeCell ref="B422:K422"/>
    <mergeCell ref="B424:K424"/>
    <mergeCell ref="G430:K430"/>
    <mergeCell ref="B432:K433"/>
    <mergeCell ref="B434:K435"/>
    <mergeCell ref="B411:D411"/>
    <mergeCell ref="E411:F411"/>
    <mergeCell ref="B412:D412"/>
    <mergeCell ref="E412:F412"/>
    <mergeCell ref="B413:C414"/>
    <mergeCell ref="E413:F413"/>
    <mergeCell ref="E414:F414"/>
    <mergeCell ref="B408:D408"/>
    <mergeCell ref="E408:F408"/>
    <mergeCell ref="B409:D409"/>
    <mergeCell ref="E409:F409"/>
    <mergeCell ref="B410:D410"/>
    <mergeCell ref="E410:F410"/>
    <mergeCell ref="C402:D402"/>
    <mergeCell ref="E402:G402"/>
    <mergeCell ref="B405:C405"/>
    <mergeCell ref="D405:J405"/>
    <mergeCell ref="B407:D407"/>
    <mergeCell ref="E407:F407"/>
    <mergeCell ref="C399:D399"/>
    <mergeCell ref="E399:G399"/>
    <mergeCell ref="C400:D400"/>
    <mergeCell ref="E400:G400"/>
    <mergeCell ref="C401:D401"/>
    <mergeCell ref="E401:G401"/>
    <mergeCell ref="C396:D396"/>
    <mergeCell ref="E396:G396"/>
    <mergeCell ref="C397:D397"/>
    <mergeCell ref="E397:G397"/>
    <mergeCell ref="C398:D398"/>
    <mergeCell ref="E398:G398"/>
    <mergeCell ref="C393:D393"/>
    <mergeCell ref="E393:G393"/>
    <mergeCell ref="C394:D394"/>
    <mergeCell ref="E394:G394"/>
    <mergeCell ref="C395:D395"/>
    <mergeCell ref="E395:G395"/>
    <mergeCell ref="J382:K382"/>
    <mergeCell ref="B383:K383"/>
    <mergeCell ref="B385:K385"/>
    <mergeCell ref="B387:K389"/>
    <mergeCell ref="C391:G391"/>
    <mergeCell ref="C392:D392"/>
    <mergeCell ref="E392:G392"/>
    <mergeCell ref="C365:J365"/>
    <mergeCell ref="B368:K368"/>
    <mergeCell ref="B370:K370"/>
    <mergeCell ref="G376:K376"/>
    <mergeCell ref="B378:K379"/>
    <mergeCell ref="B380:K381"/>
    <mergeCell ref="B357:D357"/>
    <mergeCell ref="E357:F357"/>
    <mergeCell ref="B358:D358"/>
    <mergeCell ref="E358:F358"/>
    <mergeCell ref="B359:C360"/>
    <mergeCell ref="E359:F359"/>
    <mergeCell ref="E360:F360"/>
    <mergeCell ref="B354:D354"/>
    <mergeCell ref="E354:F354"/>
    <mergeCell ref="B355:D355"/>
    <mergeCell ref="E355:F355"/>
    <mergeCell ref="B356:D356"/>
    <mergeCell ref="E356:F356"/>
    <mergeCell ref="C348:D348"/>
    <mergeCell ref="E348:G348"/>
    <mergeCell ref="B351:C351"/>
    <mergeCell ref="D351:J351"/>
    <mergeCell ref="B353:D353"/>
    <mergeCell ref="E353:F353"/>
    <mergeCell ref="C345:D345"/>
    <mergeCell ref="E345:G345"/>
    <mergeCell ref="C346:D346"/>
    <mergeCell ref="E346:G346"/>
    <mergeCell ref="C347:D347"/>
    <mergeCell ref="E347:G347"/>
    <mergeCell ref="C342:D342"/>
    <mergeCell ref="E342:G342"/>
    <mergeCell ref="C343:D343"/>
    <mergeCell ref="E343:G343"/>
    <mergeCell ref="C344:D344"/>
    <mergeCell ref="E344:G344"/>
    <mergeCell ref="C339:D339"/>
    <mergeCell ref="E339:G339"/>
    <mergeCell ref="C340:D340"/>
    <mergeCell ref="E340:G340"/>
    <mergeCell ref="C341:D341"/>
    <mergeCell ref="E341:G341"/>
    <mergeCell ref="J328:K328"/>
    <mergeCell ref="B329:K329"/>
    <mergeCell ref="B331:K331"/>
    <mergeCell ref="B333:K335"/>
    <mergeCell ref="C337:G337"/>
    <mergeCell ref="C338:D338"/>
    <mergeCell ref="E338:G338"/>
    <mergeCell ref="C311:J311"/>
    <mergeCell ref="B314:K314"/>
    <mergeCell ref="B316:K316"/>
    <mergeCell ref="G322:K322"/>
    <mergeCell ref="B324:K325"/>
    <mergeCell ref="B326:K327"/>
    <mergeCell ref="B303:D303"/>
    <mergeCell ref="E303:F303"/>
    <mergeCell ref="B304:D304"/>
    <mergeCell ref="E304:F304"/>
    <mergeCell ref="B305:C306"/>
    <mergeCell ref="E305:F305"/>
    <mergeCell ref="E306:F306"/>
    <mergeCell ref="B300:D300"/>
    <mergeCell ref="E300:F300"/>
    <mergeCell ref="B301:D301"/>
    <mergeCell ref="E301:F301"/>
    <mergeCell ref="B302:D302"/>
    <mergeCell ref="E302:F302"/>
    <mergeCell ref="C294:D294"/>
    <mergeCell ref="E294:G294"/>
    <mergeCell ref="B297:C297"/>
    <mergeCell ref="D297:J297"/>
    <mergeCell ref="B299:D299"/>
    <mergeCell ref="E299:F299"/>
    <mergeCell ref="C291:D291"/>
    <mergeCell ref="E291:G291"/>
    <mergeCell ref="C292:D292"/>
    <mergeCell ref="E292:G292"/>
    <mergeCell ref="C293:D293"/>
    <mergeCell ref="E293:G293"/>
    <mergeCell ref="C288:D288"/>
    <mergeCell ref="E288:G288"/>
    <mergeCell ref="C289:D289"/>
    <mergeCell ref="E289:G289"/>
    <mergeCell ref="C290:D290"/>
    <mergeCell ref="E290:G290"/>
    <mergeCell ref="C285:D285"/>
    <mergeCell ref="E285:G285"/>
    <mergeCell ref="C286:D286"/>
    <mergeCell ref="E286:G286"/>
    <mergeCell ref="C287:D287"/>
    <mergeCell ref="E287:G287"/>
    <mergeCell ref="J274:K274"/>
    <mergeCell ref="B275:K275"/>
    <mergeCell ref="B277:K277"/>
    <mergeCell ref="B279:K281"/>
    <mergeCell ref="C283:G283"/>
    <mergeCell ref="C284:D284"/>
    <mergeCell ref="E284:G284"/>
    <mergeCell ref="C257:J257"/>
    <mergeCell ref="B260:K260"/>
    <mergeCell ref="B262:K262"/>
    <mergeCell ref="G268:K268"/>
    <mergeCell ref="B270:K271"/>
    <mergeCell ref="B272:K273"/>
    <mergeCell ref="B249:D249"/>
    <mergeCell ref="E249:F249"/>
    <mergeCell ref="B250:D250"/>
    <mergeCell ref="E250:F250"/>
    <mergeCell ref="B251:C252"/>
    <mergeCell ref="E251:F251"/>
    <mergeCell ref="E252:F252"/>
    <mergeCell ref="B246:D246"/>
    <mergeCell ref="E246:F246"/>
    <mergeCell ref="B247:D247"/>
    <mergeCell ref="E247:F247"/>
    <mergeCell ref="B248:D248"/>
    <mergeCell ref="E248:F248"/>
    <mergeCell ref="C240:D240"/>
    <mergeCell ref="E240:G240"/>
    <mergeCell ref="B243:C243"/>
    <mergeCell ref="D243:J243"/>
    <mergeCell ref="B245:D245"/>
    <mergeCell ref="E245:F245"/>
    <mergeCell ref="C237:D237"/>
    <mergeCell ref="E237:G237"/>
    <mergeCell ref="C238:D238"/>
    <mergeCell ref="E238:G238"/>
    <mergeCell ref="C239:D239"/>
    <mergeCell ref="E239:G239"/>
    <mergeCell ref="C234:D234"/>
    <mergeCell ref="E234:G234"/>
    <mergeCell ref="C235:D235"/>
    <mergeCell ref="E235:G235"/>
    <mergeCell ref="C236:D236"/>
    <mergeCell ref="E236:G236"/>
    <mergeCell ref="C231:D231"/>
    <mergeCell ref="E231:G231"/>
    <mergeCell ref="C232:D232"/>
    <mergeCell ref="E232:G232"/>
    <mergeCell ref="C233:D233"/>
    <mergeCell ref="E233:G233"/>
    <mergeCell ref="J220:K220"/>
    <mergeCell ref="B221:K221"/>
    <mergeCell ref="B223:K223"/>
    <mergeCell ref="B225:K227"/>
    <mergeCell ref="C229:G229"/>
    <mergeCell ref="C230:D230"/>
    <mergeCell ref="E230:G230"/>
    <mergeCell ref="C203:J203"/>
    <mergeCell ref="B206:K206"/>
    <mergeCell ref="B208:K208"/>
    <mergeCell ref="G214:K214"/>
    <mergeCell ref="B216:K217"/>
    <mergeCell ref="B218:K219"/>
    <mergeCell ref="B195:D195"/>
    <mergeCell ref="E195:F195"/>
    <mergeCell ref="B196:D196"/>
    <mergeCell ref="E196:F196"/>
    <mergeCell ref="B197:C198"/>
    <mergeCell ref="E197:F197"/>
    <mergeCell ref="E198:F198"/>
    <mergeCell ref="B192:D192"/>
    <mergeCell ref="E192:F192"/>
    <mergeCell ref="B193:D193"/>
    <mergeCell ref="E193:F193"/>
    <mergeCell ref="B194:D194"/>
    <mergeCell ref="E194:F194"/>
    <mergeCell ref="C186:D186"/>
    <mergeCell ref="E186:G186"/>
    <mergeCell ref="B189:C189"/>
    <mergeCell ref="D189:J189"/>
    <mergeCell ref="B191:D191"/>
    <mergeCell ref="E191:F191"/>
    <mergeCell ref="C183:D183"/>
    <mergeCell ref="E183:G183"/>
    <mergeCell ref="C184:D184"/>
    <mergeCell ref="E184:G184"/>
    <mergeCell ref="C185:D185"/>
    <mergeCell ref="E185:G185"/>
    <mergeCell ref="C180:D180"/>
    <mergeCell ref="E180:G180"/>
    <mergeCell ref="C181:D181"/>
    <mergeCell ref="E181:G181"/>
    <mergeCell ref="C182:D182"/>
    <mergeCell ref="E182:G182"/>
    <mergeCell ref="C177:D177"/>
    <mergeCell ref="E177:G177"/>
    <mergeCell ref="C178:D178"/>
    <mergeCell ref="E178:G178"/>
    <mergeCell ref="C179:D179"/>
    <mergeCell ref="E179:G179"/>
    <mergeCell ref="J166:K166"/>
    <mergeCell ref="B167:K167"/>
    <mergeCell ref="B169:K169"/>
    <mergeCell ref="B171:K173"/>
    <mergeCell ref="C175:G175"/>
    <mergeCell ref="C176:D176"/>
    <mergeCell ref="E176:G176"/>
    <mergeCell ref="C149:J149"/>
    <mergeCell ref="B152:K152"/>
    <mergeCell ref="B154:K154"/>
    <mergeCell ref="G160:K160"/>
    <mergeCell ref="B162:K163"/>
    <mergeCell ref="B164:K165"/>
    <mergeCell ref="B141:D141"/>
    <mergeCell ref="E141:F141"/>
    <mergeCell ref="B142:D142"/>
    <mergeCell ref="E142:F142"/>
    <mergeCell ref="B143:C144"/>
    <mergeCell ref="E143:F143"/>
    <mergeCell ref="E144:F144"/>
    <mergeCell ref="B138:D138"/>
    <mergeCell ref="E138:F138"/>
    <mergeCell ref="B139:D139"/>
    <mergeCell ref="E139:F139"/>
    <mergeCell ref="B140:D140"/>
    <mergeCell ref="E140:F140"/>
    <mergeCell ref="C132:D132"/>
    <mergeCell ref="E132:G132"/>
    <mergeCell ref="B135:C135"/>
    <mergeCell ref="D135:J135"/>
    <mergeCell ref="B137:D137"/>
    <mergeCell ref="E137:F137"/>
    <mergeCell ref="C129:D129"/>
    <mergeCell ref="E129:G129"/>
    <mergeCell ref="C130:D130"/>
    <mergeCell ref="E130:G130"/>
    <mergeCell ref="C131:D131"/>
    <mergeCell ref="E131:G131"/>
    <mergeCell ref="C126:D126"/>
    <mergeCell ref="E126:G126"/>
    <mergeCell ref="C127:D127"/>
    <mergeCell ref="E127:G127"/>
    <mergeCell ref="C128:D128"/>
    <mergeCell ref="E128:G128"/>
    <mergeCell ref="C123:D123"/>
    <mergeCell ref="E123:G123"/>
    <mergeCell ref="C124:D124"/>
    <mergeCell ref="E124:G124"/>
    <mergeCell ref="C125:D125"/>
    <mergeCell ref="E125:G125"/>
    <mergeCell ref="J112:K112"/>
    <mergeCell ref="B113:K113"/>
    <mergeCell ref="B115:K115"/>
    <mergeCell ref="B117:K119"/>
    <mergeCell ref="C121:G121"/>
    <mergeCell ref="C122:D122"/>
    <mergeCell ref="E122:G122"/>
    <mergeCell ref="C95:J95"/>
    <mergeCell ref="B98:K98"/>
    <mergeCell ref="B100:K100"/>
    <mergeCell ref="G106:K106"/>
    <mergeCell ref="B108:K109"/>
    <mergeCell ref="B110:K111"/>
    <mergeCell ref="B87:D87"/>
    <mergeCell ref="E87:F87"/>
    <mergeCell ref="B88:D88"/>
    <mergeCell ref="E88:F88"/>
    <mergeCell ref="B89:C90"/>
    <mergeCell ref="E89:F89"/>
    <mergeCell ref="E90:F90"/>
    <mergeCell ref="B84:D84"/>
    <mergeCell ref="E84:F84"/>
    <mergeCell ref="B85:D85"/>
    <mergeCell ref="E85:F85"/>
    <mergeCell ref="B86:D86"/>
    <mergeCell ref="E86:F86"/>
    <mergeCell ref="C78:D78"/>
    <mergeCell ref="E78:G78"/>
    <mergeCell ref="B81:C81"/>
    <mergeCell ref="D81:J81"/>
    <mergeCell ref="B83:D83"/>
    <mergeCell ref="E83:F83"/>
    <mergeCell ref="C75:D75"/>
    <mergeCell ref="E75:G75"/>
    <mergeCell ref="C76:D76"/>
    <mergeCell ref="E76:G76"/>
    <mergeCell ref="C77:D77"/>
    <mergeCell ref="E77:G77"/>
    <mergeCell ref="C72:D72"/>
    <mergeCell ref="E72:G72"/>
    <mergeCell ref="C73:D73"/>
    <mergeCell ref="E73:G73"/>
    <mergeCell ref="C74:D74"/>
    <mergeCell ref="E74:G74"/>
    <mergeCell ref="C69:D69"/>
    <mergeCell ref="E69:G69"/>
    <mergeCell ref="C70:D70"/>
    <mergeCell ref="E70:G70"/>
    <mergeCell ref="C71:D71"/>
    <mergeCell ref="E71:G71"/>
    <mergeCell ref="J58:K58"/>
    <mergeCell ref="B59:K59"/>
    <mergeCell ref="B61:K61"/>
    <mergeCell ref="B63:K65"/>
    <mergeCell ref="C67:G67"/>
    <mergeCell ref="C68:D68"/>
    <mergeCell ref="E68:G68"/>
    <mergeCell ref="C41:J41"/>
    <mergeCell ref="B44:K44"/>
    <mergeCell ref="B46:K46"/>
    <mergeCell ref="G52:K52"/>
    <mergeCell ref="B54:K55"/>
    <mergeCell ref="B56:K57"/>
    <mergeCell ref="B33:D33"/>
    <mergeCell ref="E33:F33"/>
    <mergeCell ref="B34:D34"/>
    <mergeCell ref="E34:F34"/>
    <mergeCell ref="B35:C36"/>
    <mergeCell ref="E35:F35"/>
    <mergeCell ref="E36:F36"/>
    <mergeCell ref="B30:D30"/>
    <mergeCell ref="E30:F30"/>
    <mergeCell ref="B31:D31"/>
    <mergeCell ref="E31:F31"/>
    <mergeCell ref="B32:D32"/>
    <mergeCell ref="E32:F32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14" priority="15">
      <formula>AND($E$18="neplatca DPH")</formula>
    </cfRule>
  </conditionalFormatting>
  <conditionalFormatting sqref="E73:G73">
    <cfRule type="expression" dxfId="13" priority="14">
      <formula>AND($E$18="neplatca DPH")</formula>
    </cfRule>
  </conditionalFormatting>
  <conditionalFormatting sqref="E127:G127">
    <cfRule type="expression" dxfId="12" priority="13">
      <formula>AND($E$18="neplatca DPH")</formula>
    </cfRule>
  </conditionalFormatting>
  <conditionalFormatting sqref="E181:G181">
    <cfRule type="expression" dxfId="11" priority="12">
      <formula>AND($E$18="neplatca DPH")</formula>
    </cfRule>
  </conditionalFormatting>
  <conditionalFormatting sqref="E235:G235">
    <cfRule type="expression" dxfId="10" priority="1">
      <formula>AND($E$18="neplatca DPH")</formula>
    </cfRule>
  </conditionalFormatting>
  <conditionalFormatting sqref="E289:G289">
    <cfRule type="expression" dxfId="9" priority="2">
      <formula>AND($E$18="neplatca DPH")</formula>
    </cfRule>
  </conditionalFormatting>
  <conditionalFormatting sqref="E343:G343">
    <cfRule type="expression" dxfId="8" priority="3">
      <formula>AND($E$18="neplatca DPH")</formula>
    </cfRule>
  </conditionalFormatting>
  <conditionalFormatting sqref="E397:G397">
    <cfRule type="expression" dxfId="7" priority="4">
      <formula>AND($E$18="neplatca DPH")</formula>
    </cfRule>
  </conditionalFormatting>
  <conditionalFormatting sqref="E451:G451">
    <cfRule type="expression" dxfId="6" priority="5">
      <formula>AND($E$18="neplatca DPH")</formula>
    </cfRule>
  </conditionalFormatting>
  <conditionalFormatting sqref="E505:G505">
    <cfRule type="expression" dxfId="5" priority="6">
      <formula>AND($E$18="neplatca DPH")</formula>
    </cfRule>
  </conditionalFormatting>
  <conditionalFormatting sqref="E559:G559">
    <cfRule type="expression" dxfId="4" priority="7">
      <formula>AND($E$18="neplatca DPH")</formula>
    </cfRule>
  </conditionalFormatting>
  <conditionalFormatting sqref="E613:G613">
    <cfRule type="expression" dxfId="3" priority="8">
      <formula>AND($E$18="neplatca DPH")</formula>
    </cfRule>
  </conditionalFormatting>
  <conditionalFormatting sqref="E667:G667">
    <cfRule type="expression" dxfId="2" priority="9">
      <formula>AND($E$18="neplatca DPH")</formula>
    </cfRule>
  </conditionalFormatting>
  <conditionalFormatting sqref="E721:G721">
    <cfRule type="expression" dxfId="1" priority="10">
      <formula>AND($E$18="neplatca DPH")</formula>
    </cfRule>
  </conditionalFormatting>
  <conditionalFormatting sqref="E775:G775">
    <cfRule type="expression" dxfId="0" priority="11">
      <formula>AND($E$18="neplatca DPH")</formula>
    </cfRule>
  </conditionalFormatting>
  <dataValidations count="1">
    <dataValidation type="list" allowBlank="1" showInputMessage="1" showErrorMessage="1" sqref="E18:G18 E72:G72 E126:G126 E180:G180 E234:G234 E288:G288 E342:G342 E396:G396 E450:G450 E504:G504 E558:G558 E612:G612 E666:G666 E720:G720 E774:G774" xr:uid="{2FCAD3BE-1F21-409D-BBBB-82054C195B75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2026-08-08T19:35:43Z</dcterms:created>
  <dcterms:modified xsi:type="dcterms:W3CDTF">2026-10-02T13:14:18Z</dcterms:modified>
</cp:coreProperties>
</file>